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04_労働相談課\福井さん（作業用）\29年度\神奈川の賃金状況（福井さん用）\27年神奈川の賃金状況（福井さん用）\"/>
    </mc:Choice>
  </mc:AlternateContent>
  <bookViews>
    <workbookView xWindow="720" yWindow="300" windowWidth="11175" windowHeight="6105" tabRatio="762" activeTab="9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</sheets>
  <definedNames>
    <definedName name="_xlnm.Print_Area" localSheetId="1">'P1'!$A$1:$P$55</definedName>
    <definedName name="_xlnm.Print_Area" localSheetId="7">'P7'!$A$1:$H$72</definedName>
  </definedNames>
  <calcPr calcId="152511"/>
</workbook>
</file>

<file path=xl/calcChain.xml><?xml version="1.0" encoding="utf-8"?>
<calcChain xmlns="http://schemas.openxmlformats.org/spreadsheetml/2006/main">
  <c r="I35" i="40" l="1"/>
  <c r="C5" i="18"/>
  <c r="C4" i="18"/>
  <c r="J5" i="21"/>
  <c r="E51" i="34"/>
  <c r="E52" i="34"/>
  <c r="G52" i="34" s="1"/>
  <c r="E53" i="34"/>
  <c r="G53" i="34" s="1"/>
  <c r="E54" i="34"/>
  <c r="G54" i="34" s="1"/>
  <c r="E55" i="34"/>
  <c r="E56" i="34"/>
  <c r="G56" i="34" s="1"/>
  <c r="E57" i="34"/>
  <c r="G57" i="34" s="1"/>
  <c r="E58" i="34"/>
  <c r="G58" i="34" s="1"/>
  <c r="E59" i="34"/>
  <c r="E60" i="34"/>
  <c r="G60" i="34" s="1"/>
  <c r="E61" i="34"/>
  <c r="G61" i="34" s="1"/>
  <c r="E50" i="34"/>
  <c r="G50" i="34" s="1"/>
  <c r="B51" i="34"/>
  <c r="D51" i="34" s="1"/>
  <c r="B52" i="34"/>
  <c r="B53" i="34"/>
  <c r="B54" i="34"/>
  <c r="B55" i="34"/>
  <c r="D55" i="34" s="1"/>
  <c r="B56" i="34"/>
  <c r="D56" i="34" s="1"/>
  <c r="B57" i="34"/>
  <c r="B58" i="34"/>
  <c r="B59" i="34"/>
  <c r="D59" i="34" s="1"/>
  <c r="B60" i="34"/>
  <c r="B61" i="34"/>
  <c r="B50" i="34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H118" i="22"/>
  <c r="F118" i="22"/>
  <c r="D118" i="22"/>
  <c r="H117" i="22"/>
  <c r="F117" i="22"/>
  <c r="D117" i="22"/>
  <c r="H116" i="22"/>
  <c r="F116" i="22"/>
  <c r="D116" i="22"/>
  <c r="H115" i="22"/>
  <c r="F115" i="22"/>
  <c r="D115" i="22"/>
  <c r="H114" i="22"/>
  <c r="F114" i="22"/>
  <c r="D114" i="22"/>
  <c r="H113" i="22"/>
  <c r="F113" i="22"/>
  <c r="D113" i="22"/>
  <c r="H112" i="22"/>
  <c r="F112" i="22"/>
  <c r="D112" i="22"/>
  <c r="H111" i="22"/>
  <c r="F111" i="22"/>
  <c r="D111" i="22"/>
  <c r="H110" i="22"/>
  <c r="F110" i="22"/>
  <c r="D110" i="22"/>
  <c r="K5" i="21"/>
  <c r="K33" i="19"/>
  <c r="M33" i="19" s="1"/>
  <c r="J39" i="19"/>
  <c r="L39" i="19" s="1"/>
  <c r="K39" i="19"/>
  <c r="G39" i="19"/>
  <c r="B5" i="18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G51" i="34"/>
  <c r="G55" i="34"/>
  <c r="G59" i="34"/>
  <c r="G49" i="34"/>
  <c r="D52" i="34"/>
  <c r="D60" i="34"/>
  <c r="B32" i="20"/>
  <c r="E30" i="31"/>
  <c r="D119" i="22"/>
  <c r="F119" i="22"/>
  <c r="H119" i="22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M27" i="13"/>
  <c r="L27" i="13"/>
  <c r="K27" i="13"/>
  <c r="J27" i="13"/>
  <c r="I27" i="13"/>
  <c r="H27" i="13"/>
  <c r="G27" i="13"/>
  <c r="F27" i="13"/>
  <c r="E27" i="13"/>
  <c r="M25" i="13"/>
  <c r="L25" i="13"/>
  <c r="K25" i="13"/>
  <c r="J25" i="13"/>
  <c r="I25" i="13"/>
  <c r="H25" i="13"/>
  <c r="G25" i="13"/>
  <c r="F25" i="13"/>
  <c r="E25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E88" i="22"/>
  <c r="D88" i="22"/>
  <c r="C88" i="22"/>
  <c r="E87" i="22"/>
  <c r="D87" i="22"/>
  <c r="C87" i="22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E11" i="31"/>
  <c r="D11" i="31"/>
  <c r="C11" i="31"/>
  <c r="E10" i="31"/>
  <c r="D10" i="31"/>
  <c r="C10" i="31"/>
  <c r="E7" i="31"/>
  <c r="D7" i="31"/>
  <c r="C7" i="31"/>
  <c r="E6" i="31"/>
  <c r="D6" i="31"/>
  <c r="C6" i="31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E30" i="22"/>
  <c r="D30" i="22"/>
  <c r="C30" i="22"/>
  <c r="J34" i="21"/>
  <c r="J6" i="21" s="1"/>
  <c r="G42" i="19"/>
  <c r="F6" i="13"/>
  <c r="F5" i="13"/>
  <c r="B6" i="13"/>
  <c r="B5" i="13"/>
  <c r="E54" i="22"/>
  <c r="E55" i="22" s="1"/>
  <c r="D54" i="22"/>
  <c r="D55" i="22" s="1"/>
  <c r="C54" i="22"/>
  <c r="C55" i="22" s="1"/>
  <c r="E31" i="22"/>
  <c r="D31" i="22"/>
  <c r="C31" i="22"/>
  <c r="R34" i="21"/>
  <c r="R10" i="21" s="1"/>
  <c r="P34" i="21"/>
  <c r="P13" i="21" s="1"/>
  <c r="K34" i="21"/>
  <c r="K11" i="21" s="1"/>
  <c r="I34" i="21"/>
  <c r="I14" i="21" s="1"/>
  <c r="M33" i="13"/>
  <c r="M31" i="13"/>
  <c r="M29" i="13"/>
  <c r="L33" i="13"/>
  <c r="L31" i="13"/>
  <c r="L29" i="13"/>
  <c r="K33" i="13"/>
  <c r="K31" i="13"/>
  <c r="K29" i="13"/>
  <c r="J33" i="13"/>
  <c r="J31" i="13"/>
  <c r="J29" i="13"/>
  <c r="I33" i="13"/>
  <c r="I31" i="13"/>
  <c r="I29" i="13"/>
  <c r="H33" i="13"/>
  <c r="H31" i="13"/>
  <c r="H29" i="13"/>
  <c r="G33" i="13"/>
  <c r="G31" i="13"/>
  <c r="G29" i="13"/>
  <c r="F33" i="13"/>
  <c r="F31" i="13"/>
  <c r="F29" i="13"/>
  <c r="E33" i="13"/>
  <c r="E31" i="13"/>
  <c r="E29" i="13"/>
  <c r="E6" i="13"/>
  <c r="D6" i="13"/>
  <c r="C6" i="13"/>
  <c r="C34" i="21"/>
  <c r="C13" i="21" s="1"/>
  <c r="E5" i="13"/>
  <c r="D5" i="13"/>
  <c r="C5" i="13"/>
  <c r="B34" i="21"/>
  <c r="B6" i="21" s="1"/>
  <c r="H34" i="21"/>
  <c r="H10" i="21" s="1"/>
  <c r="C32" i="20"/>
  <c r="B4" i="20" s="1"/>
  <c r="D7" i="22"/>
  <c r="E7" i="22"/>
  <c r="C7" i="22"/>
  <c r="C6" i="22"/>
  <c r="D6" i="22"/>
  <c r="E6" i="22"/>
  <c r="E34" i="21"/>
  <c r="E15" i="21" s="1"/>
  <c r="D34" i="21"/>
  <c r="D15" i="21" s="1"/>
  <c r="G34" i="21"/>
  <c r="G10" i="21" s="1"/>
  <c r="L34" i="21"/>
  <c r="L9" i="21" s="1"/>
  <c r="M34" i="21"/>
  <c r="M16" i="21" s="1"/>
  <c r="N34" i="21"/>
  <c r="N12" i="21" s="1"/>
  <c r="O34" i="21"/>
  <c r="O10" i="21" s="1"/>
  <c r="Q34" i="21"/>
  <c r="Q14" i="21" s="1"/>
  <c r="S34" i="21"/>
  <c r="S15" i="21" s="1"/>
  <c r="T34" i="21"/>
  <c r="T10" i="21" s="1"/>
  <c r="U34" i="21"/>
  <c r="U5" i="21" s="1"/>
  <c r="D32" i="20"/>
  <c r="C14" i="20" s="1"/>
  <c r="J71" i="19"/>
  <c r="K71" i="19" s="1"/>
  <c r="J70" i="19"/>
  <c r="L70" i="19" s="1"/>
  <c r="J69" i="19"/>
  <c r="K69" i="19" s="1"/>
  <c r="J68" i="19"/>
  <c r="K68" i="19" s="1"/>
  <c r="J67" i="19"/>
  <c r="L67" i="19" s="1"/>
  <c r="J66" i="19"/>
  <c r="K66" i="19" s="1"/>
  <c r="J65" i="19"/>
  <c r="L65" i="19" s="1"/>
  <c r="J64" i="19"/>
  <c r="L64" i="19" s="1"/>
  <c r="J63" i="19"/>
  <c r="K63" i="19" s="1"/>
  <c r="J62" i="19"/>
  <c r="L62" i="19" s="1"/>
  <c r="J61" i="19"/>
  <c r="K61" i="19" s="1"/>
  <c r="J60" i="19"/>
  <c r="K60" i="19" s="1"/>
  <c r="J59" i="19"/>
  <c r="K59" i="19" s="1"/>
  <c r="J58" i="19"/>
  <c r="L58" i="19" s="1"/>
  <c r="J57" i="19"/>
  <c r="L57" i="19" s="1"/>
  <c r="J56" i="19"/>
  <c r="L56" i="19" s="1"/>
  <c r="J55" i="19"/>
  <c r="L55" i="19" s="1"/>
  <c r="J54" i="19"/>
  <c r="J53" i="19"/>
  <c r="K53" i="19" s="1"/>
  <c r="J52" i="19"/>
  <c r="L52" i="19" s="1"/>
  <c r="J51" i="19"/>
  <c r="K51" i="19" s="1"/>
  <c r="J50" i="19"/>
  <c r="L50" i="19" s="1"/>
  <c r="J49" i="19"/>
  <c r="K49" i="19" s="1"/>
  <c r="J48" i="19"/>
  <c r="K48" i="19" s="1"/>
  <c r="J47" i="19"/>
  <c r="K47" i="19" s="1"/>
  <c r="J46" i="19"/>
  <c r="K46" i="19" s="1"/>
  <c r="J45" i="19"/>
  <c r="L45" i="19"/>
  <c r="J44" i="19"/>
  <c r="K44" i="19" s="1"/>
  <c r="J43" i="19"/>
  <c r="L43" i="19" s="1"/>
  <c r="J42" i="19"/>
  <c r="L42" i="19" s="1"/>
  <c r="J41" i="19"/>
  <c r="L41" i="19" s="1"/>
  <c r="J40" i="19"/>
  <c r="L40" i="19" s="1"/>
  <c r="J38" i="19"/>
  <c r="K38" i="19" s="1"/>
  <c r="J37" i="19"/>
  <c r="L37" i="19" s="1"/>
  <c r="J36" i="19"/>
  <c r="K36" i="19" s="1"/>
  <c r="J35" i="19"/>
  <c r="L35" i="19" s="1"/>
  <c r="J34" i="19"/>
  <c r="K34" i="19" s="1"/>
  <c r="J33" i="19"/>
  <c r="L33" i="19" s="1"/>
  <c r="J32" i="19"/>
  <c r="K32" i="19" s="1"/>
  <c r="J31" i="19"/>
  <c r="L31" i="19" s="1"/>
  <c r="J30" i="19"/>
  <c r="K30" i="19" s="1"/>
  <c r="M30" i="19" s="1"/>
  <c r="J29" i="19"/>
  <c r="K29" i="19" s="1"/>
  <c r="J28" i="19"/>
  <c r="L28" i="19" s="1"/>
  <c r="J27" i="19"/>
  <c r="K27" i="19" s="1"/>
  <c r="J26" i="19"/>
  <c r="K26" i="19" s="1"/>
  <c r="J25" i="19"/>
  <c r="K25" i="19" s="1"/>
  <c r="J24" i="19"/>
  <c r="L24" i="19" s="1"/>
  <c r="J23" i="19"/>
  <c r="K23" i="19" s="1"/>
  <c r="J21" i="19"/>
  <c r="L21" i="19" s="1"/>
  <c r="J20" i="19"/>
  <c r="L20" i="19" s="1"/>
  <c r="J19" i="19"/>
  <c r="K19" i="19" s="1"/>
  <c r="J18" i="19"/>
  <c r="K18" i="19" s="1"/>
  <c r="J17" i="19"/>
  <c r="L17" i="19"/>
  <c r="J16" i="19"/>
  <c r="L16" i="19" s="1"/>
  <c r="J15" i="19"/>
  <c r="K15" i="19" s="1"/>
  <c r="J14" i="19"/>
  <c r="K14" i="19" s="1"/>
  <c r="J13" i="19"/>
  <c r="K13" i="19" s="1"/>
  <c r="J12" i="19"/>
  <c r="K12" i="19" s="1"/>
  <c r="J11" i="19"/>
  <c r="L11" i="19" s="1"/>
  <c r="J10" i="19"/>
  <c r="L10" i="19" s="1"/>
  <c r="J9" i="19"/>
  <c r="L9" i="19" s="1"/>
  <c r="J8" i="19"/>
  <c r="K8" i="19" s="1"/>
  <c r="J7" i="19"/>
  <c r="L7" i="19" s="1"/>
  <c r="J6" i="19"/>
  <c r="K6" i="19" s="1"/>
  <c r="J5" i="19"/>
  <c r="L5" i="19" s="1"/>
  <c r="J4" i="19"/>
  <c r="K4" i="19" s="1"/>
  <c r="D8" i="19"/>
  <c r="E8" i="19" s="1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1" i="19"/>
  <c r="G40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55" i="19"/>
  <c r="G38" i="19"/>
  <c r="G21" i="19"/>
  <c r="G19" i="19"/>
  <c r="G20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F5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1" i="19"/>
  <c r="F4" i="19"/>
  <c r="D5" i="19"/>
  <c r="E5" i="19" s="1"/>
  <c r="D4" i="19"/>
  <c r="E4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7" i="19"/>
  <c r="E7" i="19" s="1"/>
  <c r="D6" i="19"/>
  <c r="E6" i="19" s="1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B4" i="18"/>
  <c r="D15" i="17"/>
  <c r="D14" i="17"/>
  <c r="D13" i="17"/>
  <c r="D12" i="17"/>
  <c r="D11" i="17"/>
  <c r="D5" i="17"/>
  <c r="D6" i="17"/>
  <c r="D7" i="17"/>
  <c r="D8" i="17"/>
  <c r="D4" i="17"/>
  <c r="F34" i="21"/>
  <c r="F7" i="21" s="1"/>
  <c r="K70" i="19"/>
  <c r="K31" i="19"/>
  <c r="M31" i="19" s="1"/>
  <c r="Q16" i="21"/>
  <c r="Q10" i="21"/>
  <c r="Q11" i="21"/>
  <c r="Q7" i="21"/>
  <c r="Q9" i="21"/>
  <c r="O16" i="21"/>
  <c r="L5" i="21"/>
  <c r="L15" i="21"/>
  <c r="L14" i="21"/>
  <c r="L10" i="21"/>
  <c r="L6" i="21"/>
  <c r="L16" i="21"/>
  <c r="L8" i="21"/>
  <c r="K6" i="21"/>
  <c r="K12" i="21"/>
  <c r="K8" i="21"/>
  <c r="O8" i="21"/>
  <c r="G13" i="21"/>
  <c r="L54" i="19"/>
  <c r="K54" i="19"/>
  <c r="G16" i="21"/>
  <c r="K64" i="19"/>
  <c r="M64" i="19" s="1"/>
  <c r="L60" i="19"/>
  <c r="Q12" i="21"/>
  <c r="Q8" i="21"/>
  <c r="Q5" i="21"/>
  <c r="Q13" i="21"/>
  <c r="Q15" i="21"/>
  <c r="B6" i="20"/>
  <c r="B14" i="20"/>
  <c r="B10" i="20"/>
  <c r="B15" i="20"/>
  <c r="B13" i="20"/>
  <c r="B5" i="20"/>
  <c r="B11" i="20"/>
  <c r="B12" i="20"/>
  <c r="B8" i="20"/>
  <c r="B7" i="20"/>
  <c r="K17" i="19"/>
  <c r="L15" i="19"/>
  <c r="L8" i="19"/>
  <c r="P10" i="21"/>
  <c r="L11" i="21"/>
  <c r="L13" i="21"/>
  <c r="L12" i="21"/>
  <c r="L7" i="21"/>
  <c r="K9" i="21"/>
  <c r="K14" i="21"/>
  <c r="K10" i="21"/>
  <c r="K13" i="21"/>
  <c r="K7" i="21"/>
  <c r="K15" i="21"/>
  <c r="D14" i="21"/>
  <c r="K67" i="19"/>
  <c r="K50" i="19"/>
  <c r="L47" i="19"/>
  <c r="K45" i="19"/>
  <c r="K43" i="19"/>
  <c r="L30" i="19"/>
  <c r="L12" i="19"/>
  <c r="L29" i="19"/>
  <c r="L14" i="19"/>
  <c r="E16" i="21" l="1"/>
  <c r="P5" i="21"/>
  <c r="L49" i="19"/>
  <c r="M49" i="19" s="1"/>
  <c r="K41" i="19"/>
  <c r="G9" i="21"/>
  <c r="G12" i="21"/>
  <c r="G15" i="21"/>
  <c r="B6" i="18"/>
  <c r="F5" i="21"/>
  <c r="P16" i="21"/>
  <c r="M54" i="19"/>
  <c r="I16" i="21"/>
  <c r="L18" i="19"/>
  <c r="G5" i="21"/>
  <c r="G6" i="21"/>
  <c r="G7" i="21"/>
  <c r="B15" i="21"/>
  <c r="N5" i="21"/>
  <c r="J16" i="21"/>
  <c r="D57" i="34"/>
  <c r="D49" i="34"/>
  <c r="D58" i="34"/>
  <c r="D54" i="34"/>
  <c r="D50" i="34"/>
  <c r="D61" i="34"/>
  <c r="D53" i="34"/>
  <c r="U12" i="21"/>
  <c r="U15" i="21"/>
  <c r="U6" i="21"/>
  <c r="U7" i="21"/>
  <c r="U10" i="21"/>
  <c r="U11" i="21"/>
  <c r="U16" i="21"/>
  <c r="T5" i="21"/>
  <c r="T9" i="21"/>
  <c r="T15" i="21"/>
  <c r="T6" i="21"/>
  <c r="T12" i="21"/>
  <c r="T8" i="21"/>
  <c r="T7" i="21"/>
  <c r="T16" i="21"/>
  <c r="T11" i="21"/>
  <c r="T13" i="21"/>
  <c r="T14" i="21"/>
  <c r="S14" i="21"/>
  <c r="S9" i="21"/>
  <c r="S10" i="21"/>
  <c r="S16" i="21"/>
  <c r="S6" i="21"/>
  <c r="S11" i="21"/>
  <c r="R7" i="21"/>
  <c r="R15" i="21"/>
  <c r="R12" i="21"/>
  <c r="R11" i="21"/>
  <c r="R6" i="21"/>
  <c r="Q6" i="21"/>
  <c r="Q17" i="21" s="1"/>
  <c r="P11" i="21"/>
  <c r="O12" i="21"/>
  <c r="O7" i="21"/>
  <c r="O13" i="21"/>
  <c r="O11" i="21"/>
  <c r="N9" i="21"/>
  <c r="N11" i="21"/>
  <c r="N10" i="21"/>
  <c r="N7" i="21"/>
  <c r="N6" i="21"/>
  <c r="N8" i="21"/>
  <c r="N15" i="21"/>
  <c r="N13" i="21"/>
  <c r="N14" i="21"/>
  <c r="N16" i="21"/>
  <c r="M5" i="21"/>
  <c r="M14" i="21"/>
  <c r="M12" i="21"/>
  <c r="M15" i="21"/>
  <c r="M7" i="21"/>
  <c r="L17" i="21"/>
  <c r="K17" i="21"/>
  <c r="J8" i="21"/>
  <c r="J13" i="21"/>
  <c r="J11" i="21"/>
  <c r="J10" i="21"/>
  <c r="J7" i="21"/>
  <c r="J12" i="21"/>
  <c r="J9" i="21"/>
  <c r="J14" i="21"/>
  <c r="J15" i="21"/>
  <c r="I11" i="21"/>
  <c r="I6" i="21"/>
  <c r="I15" i="21"/>
  <c r="H6" i="21"/>
  <c r="H5" i="21"/>
  <c r="H13" i="21"/>
  <c r="H15" i="21"/>
  <c r="G14" i="21"/>
  <c r="G8" i="21"/>
  <c r="G11" i="21"/>
  <c r="F13" i="21"/>
  <c r="F12" i="21"/>
  <c r="F11" i="21"/>
  <c r="F14" i="21"/>
  <c r="F6" i="21"/>
  <c r="F10" i="21"/>
  <c r="F8" i="21"/>
  <c r="F9" i="21"/>
  <c r="F15" i="21"/>
  <c r="E14" i="21"/>
  <c r="E13" i="21"/>
  <c r="E12" i="21"/>
  <c r="E10" i="21"/>
  <c r="E7" i="21"/>
  <c r="E9" i="21"/>
  <c r="E11" i="21"/>
  <c r="E6" i="21"/>
  <c r="E5" i="21"/>
  <c r="E8" i="21"/>
  <c r="D12" i="21"/>
  <c r="D9" i="21"/>
  <c r="C6" i="21"/>
  <c r="C9" i="21"/>
  <c r="C16" i="21"/>
  <c r="C5" i="21"/>
  <c r="C10" i="21"/>
  <c r="B13" i="21"/>
  <c r="B14" i="21"/>
  <c r="B12" i="21"/>
  <c r="B9" i="21"/>
  <c r="B8" i="21"/>
  <c r="B7" i="21"/>
  <c r="B11" i="21"/>
  <c r="B10" i="21"/>
  <c r="C15" i="20"/>
  <c r="C5" i="20"/>
  <c r="C12" i="20"/>
  <c r="C7" i="20"/>
  <c r="C10" i="20"/>
  <c r="C9" i="20"/>
  <c r="C4" i="20"/>
  <c r="C13" i="20"/>
  <c r="C11" i="20"/>
  <c r="C8" i="20"/>
  <c r="C6" i="20"/>
  <c r="B9" i="20"/>
  <c r="K37" i="19"/>
  <c r="M37" i="19" s="1"/>
  <c r="M70" i="19"/>
  <c r="L53" i="19"/>
  <c r="M53" i="19" s="1"/>
  <c r="M19" i="19"/>
  <c r="L19" i="19"/>
  <c r="M35" i="19"/>
  <c r="K35" i="19"/>
  <c r="M18" i="19"/>
  <c r="L68" i="19"/>
  <c r="M68" i="19" s="1"/>
  <c r="M17" i="19"/>
  <c r="M50" i="19"/>
  <c r="K16" i="19"/>
  <c r="M16" i="19" s="1"/>
  <c r="M66" i="19"/>
  <c r="L66" i="19"/>
  <c r="M15" i="19"/>
  <c r="M14" i="19"/>
  <c r="M47" i="19"/>
  <c r="L63" i="19"/>
  <c r="M63" i="19" s="1"/>
  <c r="M29" i="19"/>
  <c r="M12" i="19"/>
  <c r="M45" i="19"/>
  <c r="K28" i="19"/>
  <c r="M28" i="19" s="1"/>
  <c r="L61" i="19"/>
  <c r="M61" i="19" s="1"/>
  <c r="K10" i="19"/>
  <c r="M10" i="19" s="1"/>
  <c r="M60" i="19"/>
  <c r="M43" i="19"/>
  <c r="L26" i="19"/>
  <c r="M26" i="19" s="1"/>
  <c r="L59" i="19"/>
  <c r="M59" i="19" s="1"/>
  <c r="L25" i="19"/>
  <c r="M25" i="19" s="1"/>
  <c r="M8" i="19"/>
  <c r="M41" i="19"/>
  <c r="K24" i="19"/>
  <c r="M24" i="19" s="1"/>
  <c r="K7" i="19"/>
  <c r="M7" i="19" s="1"/>
  <c r="K40" i="19"/>
  <c r="M40" i="19" s="1"/>
  <c r="L23" i="19"/>
  <c r="M23" i="19" s="1"/>
  <c r="K56" i="19"/>
  <c r="M56" i="19" s="1"/>
  <c r="K5" i="19"/>
  <c r="M5" i="19" s="1"/>
  <c r="L38" i="19"/>
  <c r="M38" i="19" s="1"/>
  <c r="L4" i="19"/>
  <c r="M4" i="19" s="1"/>
  <c r="C6" i="18"/>
  <c r="M67" i="19"/>
  <c r="K55" i="19"/>
  <c r="M55" i="19" s="1"/>
  <c r="D13" i="21"/>
  <c r="P14" i="21"/>
  <c r="I5" i="21"/>
  <c r="L13" i="19"/>
  <c r="M13" i="19" s="1"/>
  <c r="K11" i="19"/>
  <c r="M11" i="19" s="1"/>
  <c r="L46" i="19"/>
  <c r="M46" i="19" s="1"/>
  <c r="L71" i="19"/>
  <c r="M71" i="19" s="1"/>
  <c r="H7" i="21"/>
  <c r="I9" i="21"/>
  <c r="P8" i="21"/>
  <c r="K57" i="19"/>
  <c r="M57" i="19" s="1"/>
  <c r="L48" i="19"/>
  <c r="M48" i="19" s="1"/>
  <c r="L69" i="19"/>
  <c r="M69" i="19" s="1"/>
  <c r="C12" i="21"/>
  <c r="C14" i="21"/>
  <c r="D8" i="21"/>
  <c r="D16" i="21"/>
  <c r="H11" i="21"/>
  <c r="H12" i="21"/>
  <c r="H14" i="21"/>
  <c r="I8" i="21"/>
  <c r="M13" i="21"/>
  <c r="P15" i="21"/>
  <c r="K9" i="19"/>
  <c r="M9" i="19" s="1"/>
  <c r="L34" i="19"/>
  <c r="M34" i="19" s="1"/>
  <c r="C8" i="21"/>
  <c r="S12" i="21"/>
  <c r="S7" i="21"/>
  <c r="P12" i="21"/>
  <c r="K62" i="19"/>
  <c r="M62" i="19" s="1"/>
  <c r="L32" i="19"/>
  <c r="M32" i="19" s="1"/>
  <c r="L51" i="19"/>
  <c r="M51" i="19" s="1"/>
  <c r="S8" i="21"/>
  <c r="K21" i="19"/>
  <c r="M21" i="19" s="1"/>
  <c r="U14" i="21"/>
  <c r="U13" i="21"/>
  <c r="O9" i="21"/>
  <c r="M8" i="21"/>
  <c r="O6" i="21"/>
  <c r="O15" i="21"/>
  <c r="R8" i="21"/>
  <c r="R13" i="21"/>
  <c r="R14" i="21"/>
  <c r="U8" i="21"/>
  <c r="L6" i="19"/>
  <c r="M6" i="19" s="1"/>
  <c r="L27" i="19"/>
  <c r="M27" i="19" s="1"/>
  <c r="K42" i="19"/>
  <c r="M42" i="19" s="1"/>
  <c r="L44" i="19"/>
  <c r="M44" i="19" s="1"/>
  <c r="K52" i="19"/>
  <c r="M52" i="19" s="1"/>
  <c r="K58" i="19"/>
  <c r="M58" i="19" s="1"/>
  <c r="K65" i="19"/>
  <c r="M65" i="19" s="1"/>
  <c r="S13" i="21"/>
  <c r="O14" i="21"/>
  <c r="M10" i="21"/>
  <c r="C7" i="21"/>
  <c r="R5" i="21"/>
  <c r="K16" i="21"/>
  <c r="D10" i="21"/>
  <c r="D6" i="21"/>
  <c r="H8" i="21"/>
  <c r="I10" i="21"/>
  <c r="K20" i="19"/>
  <c r="M20" i="19" s="1"/>
  <c r="L36" i="19"/>
  <c r="M36" i="19" s="1"/>
  <c r="C15" i="21"/>
  <c r="C11" i="21"/>
  <c r="D11" i="21"/>
  <c r="D5" i="21"/>
  <c r="D7" i="21"/>
  <c r="H9" i="21"/>
  <c r="H16" i="21"/>
  <c r="I12" i="21"/>
  <c r="I7" i="21"/>
  <c r="M6" i="21"/>
  <c r="P7" i="21"/>
  <c r="S5" i="21"/>
  <c r="P9" i="21"/>
  <c r="P6" i="21"/>
  <c r="M11" i="21"/>
  <c r="U9" i="21"/>
  <c r="O5" i="21"/>
  <c r="M9" i="21"/>
  <c r="I13" i="21"/>
  <c r="R16" i="21"/>
  <c r="R9" i="21"/>
  <c r="U17" i="21" l="1"/>
  <c r="T17" i="21"/>
  <c r="S17" i="21"/>
  <c r="N17" i="21"/>
  <c r="J17" i="21"/>
  <c r="I17" i="21"/>
  <c r="H17" i="21"/>
  <c r="G17" i="21"/>
  <c r="F17" i="21"/>
  <c r="E17" i="21"/>
  <c r="D17" i="21"/>
  <c r="C17" i="21"/>
  <c r="B17" i="21"/>
  <c r="R17" i="21"/>
  <c r="P17" i="21"/>
  <c r="M17" i="21"/>
  <c r="O17" i="21"/>
</calcChain>
</file>

<file path=xl/sharedStrings.xml><?xml version="1.0" encoding="utf-8"?>
<sst xmlns="http://schemas.openxmlformats.org/spreadsheetml/2006/main" count="1054" uniqueCount="230">
  <si>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</si>
  <si>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</si>
  <si>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</si>
  <si>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</si>
  <si>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</si>
  <si>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</si>
  <si>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</si>
  <si>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</si>
  <si>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</si>
  <si>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</si>
  <si>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</si>
  <si>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</si>
  <si>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</si>
  <si>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</si>
  <si>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</si>
  <si>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</si>
  <si>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</si>
  <si>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</si>
  <si>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</si>
  <si>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</si>
  <si>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</si>
  <si>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</si>
  <si>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</si>
  <si>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</si>
  <si>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</si>
  <si>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</si>
  <si>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</si>
  <si>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</si>
  <si>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</si>
  <si>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</si>
  <si>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</si>
  <si>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</si>
  <si>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</si>
  <si>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</si>
  <si>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</si>
  <si>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平成１９年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</si>
  <si>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</si>
  <si>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</si>
  <si>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</si>
  <si>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</si>
  <si>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</si>
  <si>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</si>
  <si>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</si>
  <si>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</si>
  <si>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</si>
  <si>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</si>
  <si>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</si>
  <si>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</si>
  <si>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</si>
  <si>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</si>
  <si>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</si>
  <si>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</si>
  <si>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</si>
  <si>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</si>
  <si>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</si>
  <si>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</si>
  <si>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</si>
  <si>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</si>
  <si>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</si>
  <si>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</si>
  <si>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</si>
  <si>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</si>
  <si>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</si>
  <si>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</si>
  <si>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</si>
  <si>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</si>
  <si>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</si>
  <si>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</si>
  <si>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</si>
  <si>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</si>
  <si>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</si>
  <si>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</si>
  <si>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</si>
  <si>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</si>
  <si>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</si>
  <si>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</si>
  <si>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</si>
  <si>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</si>
  <si>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</si>
  <si>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</si>
  <si>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</si>
  <si>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</si>
  <si>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</si>
  <si>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</si>
  <si>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</si>
  <si>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</si>
  <si>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</si>
  <si>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</si>
  <si>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</si>
  <si>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</si>
  <si>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</si>
  <si>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</si>
  <si>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</si>
  <si>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</si>
  <si>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</si>
  <si>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</si>
  <si>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産業計(平成17年）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</si>
  <si>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</si>
  <si>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</si>
  <si>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</si>
  <si>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</si>
  <si>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</si>
  <si>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</si>
  <si>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</si>
  <si>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</si>
  <si>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</si>
  <si>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</si>
  <si>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</si>
  <si>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</si>
  <si>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</si>
  <si>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</si>
  <si>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</si>
  <si>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</si>
  <si>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</si>
  <si>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</si>
  <si>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</si>
  <si>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</si>
  <si>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</si>
  <si>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</si>
  <si>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</si>
  <si>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</si>
  <si>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平均勤続
年数</t>
    <rPh sb="0" eb="2">
      <t>ヘイキン</t>
    </rPh>
    <rPh sb="2" eb="4">
      <t>キンゾク</t>
    </rPh>
    <rPh sb="5" eb="7">
      <t>ネンスウ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</si>
  <si>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</si>
  <si>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</si>
  <si>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</si>
  <si>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</si>
  <si>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</si>
  <si>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</si>
  <si>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</si>
  <si>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※　網掛けは該当データの公表無し</t>
    <rPh sb="2" eb="4">
      <t>アミカ</t>
    </rPh>
    <rPh sb="6" eb="8">
      <t>ガイトウ</t>
    </rPh>
    <rPh sb="12" eb="14">
      <t>コウヒョウ</t>
    </rPh>
    <rPh sb="14" eb="15">
      <t>ナ</t>
    </rPh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</si>
  <si>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</si>
  <si>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</si>
  <si>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</si>
  <si>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</si>
  <si>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</si>
  <si>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</si>
  <si>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</si>
  <si>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</si>
  <si>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</si>
  <si>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</si>
  <si>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</si>
  <si>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</si>
  <si>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</si>
  <si>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</si>
  <si>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</si>
  <si>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</si>
  <si>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</si>
  <si>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</si>
  <si>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</si>
  <si>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</si>
  <si>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</si>
  <si>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</si>
  <si>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</si>
  <si>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</si>
  <si>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</si>
  <si>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</si>
  <si>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</si>
  <si>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</si>
  <si>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</si>
  <si>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</si>
  <si>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</si>
  <si>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</si>
  <si>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</si>
  <si>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</si>
  <si>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</si>
  <si>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</si>
  <si>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平成22年</t>
    <rPh sb="0" eb="2">
      <t>ヘイセイ</t>
    </rPh>
    <rPh sb="4" eb="5">
      <t>ネン</t>
    </rPh>
    <phoneticPr fontId="2"/>
  </si>
  <si>
    <t>　 図１　確定初任給額の推移・・・・・・・・・・・・・・・・・・・・・・・・２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</si>
  <si>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</si>
  <si>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</si>
  <si>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</si>
  <si>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表８  産業別、規模別労働者の年齢階級別構成比(男女計)・・・・・・・・・・８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</si>
  <si>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</si>
  <si>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</si>
  <si>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</si>
  <si>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</si>
  <si>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</si>
  <si>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</si>
  <si>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</si>
  <si>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</si>
  <si>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</si>
  <si>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</si>
  <si>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</si>
  <si>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</si>
  <si>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</si>
  <si>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</si>
  <si>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</si>
  <si>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端数処理の関係で計がＰ６の表と一致しない。</t>
    <rPh sb="13" eb="14">
      <t>ヒョウ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</si>
  <si>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</si>
  <si>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</si>
  <si>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</si>
  <si>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</si>
  <si>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平成27年 神奈川の賃金状況</t>
    <phoneticPr fontId="2"/>
  </si>
  <si>
    <t>　 表１　平成27年確定初任給前年比較・・・・・・・・・・・・・・・・・・・・１</t>
    <phoneticPr fontId="2"/>
  </si>
  <si>
    <t>　 表３　平成27年確定初任給の企業規模間格差(産業計)・・・・・・・・・・・・３</t>
    <phoneticPr fontId="2"/>
  </si>
  <si>
    <t>　 表４　平成27年確定初任給(企業規模別・産業別)・・・・・・・・・・・・・・４</t>
    <phoneticPr fontId="2"/>
  </si>
  <si>
    <t>　 表５　平成27年確定初任給の学歴間格差前年比較・・・・・・・・・・・・・・５</t>
    <phoneticPr fontId="2"/>
  </si>
  <si>
    <t>　 表９　平成27年6月１か月の平均賃金(企業規模計) ・・・・・・・・・・・・・９</t>
    <phoneticPr fontId="2"/>
  </si>
  <si>
    <t>　 表9-2　平成27年6月１か月の平均賃金(企業規模1000人以上)  ・・・・・・・・９</t>
    <phoneticPr fontId="2"/>
  </si>
  <si>
    <t>平成28年12月作成</t>
    <phoneticPr fontId="2"/>
  </si>
  <si>
    <t>平成２７年</t>
    <rPh sb="0" eb="2">
      <t>ヘイセイ</t>
    </rPh>
    <rPh sb="4" eb="5">
      <t>ネン</t>
    </rPh>
    <phoneticPr fontId="2"/>
  </si>
  <si>
    <r>
      <t>表１　平成27年確定初任給前年比較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18" eb="20">
      <t>タンイ</t>
    </rPh>
    <rPh sb="21" eb="23">
      <t>センエン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</si>
  <si>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</si>
  <si>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</si>
  <si>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</si>
  <si>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平成２７年(A)</t>
    <rPh sb="0" eb="2">
      <t>ヘイセイ</t>
    </rPh>
    <rPh sb="4" eb="5">
      <t>ネン</t>
    </rPh>
    <phoneticPr fontId="2"/>
  </si>
  <si>
    <t>平成２６年(Ｂ)</t>
    <rPh sb="0" eb="2">
      <t>ヘイセイ</t>
    </rPh>
    <rPh sb="4" eb="5">
      <t>ネン</t>
    </rPh>
    <phoneticPr fontId="2"/>
  </si>
  <si>
    <t>-</t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</si>
  <si>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</si>
  <si>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表９　平成27年６月１か月の平均賃金（企業規模計）</t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</si>
  <si>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t>表9-2　平成27年６月１か月の平均賃金（企業規模：1000人以上）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</si>
  <si>
    <t>表9-3　平成27年６月１か月の平均賃金（企業規模：100人から999人）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</si>
  <si>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t>表9-4　平成27年６月１か月の平均賃金（企業規模：10人から99人）</t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</si>
  <si>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産業計(平成27年）（Ａ）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</si>
  <si>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産業計(平成26年）（Ｂ）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</si>
  <si>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産業計(平成27年）（a）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</si>
  <si>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産業計(平成26年）（b）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</si>
  <si>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7年（Ａ－ａ）</t>
    </r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</si>
  <si>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6年（Ｂ－ｂ）</t>
    </r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</si>
  <si>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</si>
  <si>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r>
      <t>表５　平成27年確定初任給の学歴間格差前年比較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</si>
  <si>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r>
      <t>表２　確定初任給額の推移（産業計）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13" eb="15">
      <t>サンギョウ</t>
    </rPh>
    <rPh sb="15" eb="16">
      <t>ケイ</t>
    </rPh>
    <rPh sb="67" eb="69">
      <t>タンイ</t>
    </rPh>
    <rPh sb="70" eb="72">
      <t>センエン</t>
    </rPh>
    <phoneticPr fontId="2"/>
  </si>
  <si>
    <t>表３　平成27年確定初任給の企業規模間格差（産業計）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rPh sb="22" eb="24">
      <t>サンギョウ</t>
    </rPh>
    <rPh sb="24" eb="25">
      <t>ケイ</t>
    </rPh>
    <phoneticPr fontId="2"/>
  </si>
  <si>
    <r>
      <t>表４　平成27年確定初任給（企業規模別・産業別）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</si>
  <si>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t>　【平成27年確定初任給】</t>
    <phoneticPr fontId="2"/>
  </si>
  <si>
    <t>　 表9-3　平成27年6月１か月の平均賃金(企業規模100人から999人)  ・・・・・・９</t>
    <phoneticPr fontId="2"/>
  </si>
  <si>
    <t>　 表9-4  平成27年6月１か月の平均賃金(企業規模10人から99人)  ・・・・・・・10</t>
    <phoneticPr fontId="2"/>
  </si>
  <si>
    <t>　 表13  男女別平均賃金と男女間格差・・・・・・・・・・・・・・・・・・・・14</t>
    <rPh sb="15" eb="17">
      <t>ダンジョ</t>
    </rPh>
    <rPh sb="17" eb="18">
      <t>アイダ</t>
    </rPh>
    <rPh sb="18" eb="20">
      <t>カクサ</t>
    </rPh>
    <phoneticPr fontId="2"/>
  </si>
  <si>
    <t>※端数処理の関係で差が必ずしも一致しない</t>
    <rPh sb="1" eb="3">
      <t>ハスウ</t>
    </rPh>
    <rPh sb="3" eb="5">
      <t>ショリ</t>
    </rPh>
    <rPh sb="6" eb="8">
      <t>カンケイ</t>
    </rPh>
    <rPh sb="9" eb="10">
      <t>サ</t>
    </rPh>
    <rPh sb="11" eb="12">
      <t>カナラ</t>
    </rPh>
    <rPh sb="15" eb="17">
      <t>イッチ</t>
    </rPh>
    <phoneticPr fontId="2"/>
  </si>
  <si>
    <t>※端数処理の関係で計がＰ６の表と必ずしも一致しない。</t>
    <rPh sb="1" eb="3">
      <t>ハスウ</t>
    </rPh>
    <rPh sb="3" eb="5">
      <t>ショリ</t>
    </rPh>
    <rPh sb="6" eb="8">
      <t>カンケイ</t>
    </rPh>
    <rPh sb="9" eb="10">
      <t>ケイ</t>
    </rPh>
    <rPh sb="14" eb="15">
      <t>ヒョウ</t>
    </rPh>
    <rPh sb="16" eb="17">
      <t>カナラ</t>
    </rPh>
    <rPh sb="20" eb="22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</si>
</sst>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0.0;_吀"/>
    <numFmt numFmtId="188" formatCode="###\ ##0;&quot;-&quot;##\ ##0"/>
    <numFmt numFmtId="189" formatCode="##,##0;&quot;-&quot;#,##0"/>
    <numFmt numFmtId="190" formatCode="\ ##0;&quot;-&quot;##0"/>
    <numFmt numFmtId="191" formatCode="0.0_);[Red]\(0.0\)"/>
    <numFmt numFmtId="192" formatCode="##0.0;&quot;-&quot;#0.0"/>
    <numFmt numFmtId="193" formatCode="#,##0.0;[Red]\-#,##0.0"/>
    <numFmt numFmtId="194" formatCode="0_);[Red]\(0\)"/>
    <numFmt numFmtId="195" formatCode="#,##0.0_ ;[Red]\-#,##0.0\ "/>
    <numFmt numFmtId="196" formatCode="#,##0.0;&quot;△ &quot;#,##0.0"/>
    <numFmt numFmtId="197" formatCode="#,##0.0_);[Red]\(#,##0.0\)"/>
    <numFmt numFmtId="198" formatCode="#,##0_ ;[Red]\-#,##0\ "/>
    <numFmt numFmtId="199" formatCode="#,##0.0_ 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17" fillId="0" borderId="0">
      <alignment vertical="center"/>
    </xf>
  </cellStyleXfs>
  <cellXfs count="914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177" fontId="10" fillId="0" borderId="18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87" fontId="4" fillId="0" borderId="26" xfId="0" applyNumberFormat="1" applyFont="1" applyBorder="1" applyAlignment="1">
      <alignment horizontal="center" vertical="center"/>
    </xf>
    <xf numFmtId="187" fontId="4" fillId="0" borderId="22" xfId="0" applyNumberFormat="1" applyFont="1" applyBorder="1" applyAlignment="1">
      <alignment horizontal="center" vertical="center"/>
    </xf>
    <xf numFmtId="187" fontId="4" fillId="0" borderId="27" xfId="0" applyNumberFormat="1" applyFont="1" applyBorder="1" applyAlignment="1">
      <alignment horizontal="center" vertical="center"/>
    </xf>
    <xf numFmtId="187" fontId="4" fillId="0" borderId="17" xfId="0" applyNumberFormat="1" applyFont="1" applyBorder="1" applyAlignment="1">
      <alignment horizontal="center" vertical="center"/>
    </xf>
    <xf numFmtId="187" fontId="4" fillId="0" borderId="23" xfId="0" applyNumberFormat="1" applyFont="1" applyBorder="1" applyAlignment="1">
      <alignment horizontal="center" vertical="center"/>
    </xf>
    <xf numFmtId="187" fontId="4" fillId="0" borderId="24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/>
    </xf>
    <xf numFmtId="187" fontId="4" fillId="0" borderId="19" xfId="0" applyNumberFormat="1" applyFont="1" applyBorder="1" applyAlignment="1">
      <alignment horizontal="center" vertical="center"/>
    </xf>
    <xf numFmtId="187" fontId="4" fillId="0" borderId="2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wrapText="1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10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9" fontId="10" fillId="0" borderId="6" xfId="0" applyNumberFormat="1" applyFont="1" applyFill="1" applyBorder="1" applyAlignment="1">
      <alignment horizontal="center" vertical="center"/>
    </xf>
    <xf numFmtId="189" fontId="0" fillId="0" borderId="0" xfId="0" applyNumberFormat="1">
      <alignment vertical="center"/>
    </xf>
    <xf numFmtId="189" fontId="13" fillId="0" borderId="32" xfId="0" quotePrefix="1" applyNumberFormat="1" applyFont="1" applyFill="1" applyBorder="1" applyAlignment="1">
      <alignment horizontal="right"/>
    </xf>
    <xf numFmtId="189" fontId="4" fillId="0" borderId="33" xfId="0" applyNumberFormat="1" applyFont="1" applyFill="1" applyBorder="1" applyAlignment="1">
      <alignment horizontal="right"/>
    </xf>
    <xf numFmtId="189" fontId="4" fillId="0" borderId="34" xfId="0" quotePrefix="1" applyNumberFormat="1" applyFont="1" applyFill="1" applyBorder="1" applyAlignment="1">
      <alignment horizontal="right"/>
    </xf>
    <xf numFmtId="189" fontId="4" fillId="0" borderId="33" xfId="0" quotePrefix="1" applyNumberFormat="1" applyFont="1" applyFill="1" applyBorder="1" applyAlignment="1">
      <alignment horizontal="right"/>
    </xf>
    <xf numFmtId="189" fontId="13" fillId="0" borderId="35" xfId="0" quotePrefix="1" applyNumberFormat="1" applyFont="1" applyFill="1" applyBorder="1" applyAlignment="1">
      <alignment horizontal="right"/>
    </xf>
    <xf numFmtId="189" fontId="4" fillId="0" borderId="34" xfId="0" applyNumberFormat="1" applyFont="1" applyFill="1" applyBorder="1" applyAlignment="1">
      <alignment horizontal="right"/>
    </xf>
    <xf numFmtId="189" fontId="4" fillId="0" borderId="32" xfId="0" quotePrefix="1" applyNumberFormat="1" applyFont="1" applyFill="1" applyBorder="1" applyAlignment="1">
      <alignment horizontal="right"/>
    </xf>
    <xf numFmtId="189" fontId="13" fillId="3" borderId="32" xfId="0" quotePrefix="1" applyNumberFormat="1" applyFont="1" applyFill="1" applyBorder="1" applyAlignment="1">
      <alignment horizontal="right"/>
    </xf>
    <xf numFmtId="189" fontId="4" fillId="3" borderId="33" xfId="0" applyNumberFormat="1" applyFont="1" applyFill="1" applyBorder="1" applyAlignment="1">
      <alignment horizontal="right"/>
    </xf>
    <xf numFmtId="189" fontId="4" fillId="3" borderId="34" xfId="0" quotePrefix="1" applyNumberFormat="1" applyFont="1" applyFill="1" applyBorder="1" applyAlignment="1">
      <alignment horizontal="right"/>
    </xf>
    <xf numFmtId="189" fontId="4" fillId="3" borderId="33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6" xfId="1" applyFont="1" applyFill="1" applyBorder="1" applyAlignment="1">
      <alignment horizontal="center" vertical="center" wrapText="1"/>
    </xf>
    <xf numFmtId="38" fontId="13" fillId="0" borderId="37" xfId="1" quotePrefix="1" applyFont="1" applyFill="1" applyBorder="1" applyAlignment="1">
      <alignment horizontal="right"/>
    </xf>
    <xf numFmtId="38" fontId="4" fillId="0" borderId="38" xfId="1" applyFont="1" applyFill="1" applyBorder="1" applyAlignment="1">
      <alignment horizontal="right"/>
    </xf>
    <xf numFmtId="38" fontId="4" fillId="0" borderId="39" xfId="1" quotePrefix="1" applyFont="1" applyFill="1" applyBorder="1" applyAlignment="1">
      <alignment horizontal="right"/>
    </xf>
    <xf numFmtId="38" fontId="4" fillId="0" borderId="38" xfId="1" quotePrefix="1" applyFont="1" applyFill="1" applyBorder="1" applyAlignment="1">
      <alignment horizontal="right"/>
    </xf>
    <xf numFmtId="38" fontId="13" fillId="0" borderId="36" xfId="1" quotePrefix="1" applyFont="1" applyFill="1" applyBorder="1" applyAlignment="1">
      <alignment horizontal="right"/>
    </xf>
    <xf numFmtId="38" fontId="4" fillId="0" borderId="39" xfId="1" applyFont="1" applyFill="1" applyBorder="1" applyAlignment="1">
      <alignment horizontal="right"/>
    </xf>
    <xf numFmtId="38" fontId="4" fillId="0" borderId="37" xfId="1" quotePrefix="1" applyFont="1" applyFill="1" applyBorder="1" applyAlignment="1">
      <alignment horizontal="right"/>
    </xf>
    <xf numFmtId="0" fontId="14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191" fontId="0" fillId="0" borderId="0" xfId="0" applyNumberFormat="1">
      <alignment vertical="center"/>
    </xf>
    <xf numFmtId="177" fontId="9" fillId="0" borderId="41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8" xfId="0" applyNumberFormat="1" applyBorder="1">
      <alignment vertical="center"/>
    </xf>
    <xf numFmtId="0" fontId="3" fillId="0" borderId="42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5" xfId="0" applyBorder="1">
      <alignment vertical="center"/>
    </xf>
    <xf numFmtId="184" fontId="0" fillId="0" borderId="46" xfId="0" applyNumberFormat="1" applyBorder="1">
      <alignment vertical="center"/>
    </xf>
    <xf numFmtId="184" fontId="0" fillId="0" borderId="30" xfId="0" applyNumberFormat="1" applyBorder="1">
      <alignment vertical="center"/>
    </xf>
    <xf numFmtId="184" fontId="0" fillId="0" borderId="31" xfId="0" applyNumberFormat="1" applyBorder="1">
      <alignment vertical="center"/>
    </xf>
    <xf numFmtId="0" fontId="0" fillId="0" borderId="47" xfId="0" applyBorder="1" applyAlignment="1">
      <alignment horizontal="center" vertical="center"/>
    </xf>
    <xf numFmtId="0" fontId="3" fillId="0" borderId="4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2" fontId="4" fillId="0" borderId="0" xfId="0" applyNumberFormat="1" applyFont="1" applyFill="1" applyAlignment="1">
      <alignment horizontal="right"/>
    </xf>
    <xf numFmtId="0" fontId="3" fillId="0" borderId="48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/>
    </xf>
    <xf numFmtId="193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3" fontId="8" fillId="0" borderId="0" xfId="1" applyNumberFormat="1" applyFont="1">
      <alignment vertical="center"/>
    </xf>
    <xf numFmtId="178" fontId="3" fillId="0" borderId="50" xfId="0" applyNumberFormat="1" applyFont="1" applyFill="1" applyBorder="1" applyAlignment="1">
      <alignment vertical="top" wrapText="1"/>
    </xf>
    <xf numFmtId="188" fontId="4" fillId="0" borderId="0" xfId="0" applyNumberFormat="1" applyFont="1" applyFill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8" fontId="6" fillId="0" borderId="51" xfId="0" applyNumberFormat="1" applyFont="1" applyFill="1" applyBorder="1" applyAlignment="1">
      <alignment vertical="top" wrapText="1"/>
    </xf>
    <xf numFmtId="193" fontId="5" fillId="0" borderId="52" xfId="1" applyNumberFormat="1" applyFont="1" applyFill="1" applyBorder="1" applyAlignment="1">
      <alignment vertical="top" wrapText="1"/>
    </xf>
    <xf numFmtId="193" fontId="5" fillId="0" borderId="30" xfId="1" applyNumberFormat="1" applyFont="1" applyFill="1" applyBorder="1" applyAlignment="1">
      <alignment vertical="top" wrapText="1"/>
    </xf>
    <xf numFmtId="177" fontId="12" fillId="0" borderId="44" xfId="0" applyNumberFormat="1" applyFont="1" applyFill="1" applyBorder="1" applyAlignment="1">
      <alignment vertical="center"/>
    </xf>
    <xf numFmtId="178" fontId="6" fillId="0" borderId="30" xfId="0" applyNumberFormat="1" applyFont="1" applyFill="1" applyBorder="1" applyAlignment="1">
      <alignment vertical="top" wrapText="1"/>
    </xf>
    <xf numFmtId="178" fontId="3" fillId="0" borderId="30" xfId="0" applyNumberFormat="1" applyFont="1" applyFill="1" applyBorder="1" applyAlignment="1">
      <alignment vertical="top" wrapText="1"/>
    </xf>
    <xf numFmtId="178" fontId="3" fillId="0" borderId="53" xfId="0" applyNumberFormat="1" applyFont="1" applyFill="1" applyBorder="1" applyAlignment="1">
      <alignment vertical="top" wrapText="1"/>
    </xf>
    <xf numFmtId="190" fontId="4" fillId="0" borderId="0" xfId="0" applyNumberFormat="1" applyFont="1" applyFill="1" applyAlignment="1">
      <alignment horizontal="right"/>
    </xf>
    <xf numFmtId="177" fontId="3" fillId="0" borderId="54" xfId="0" applyNumberFormat="1" applyFont="1" applyFill="1" applyBorder="1" applyAlignment="1">
      <alignment vertical="center"/>
    </xf>
    <xf numFmtId="38" fontId="8" fillId="0" borderId="28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40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3" fontId="0" fillId="0" borderId="0" xfId="0" applyNumberFormat="1">
      <alignment vertical="center"/>
    </xf>
    <xf numFmtId="193" fontId="0" fillId="0" borderId="0" xfId="0" applyNumberFormat="1" applyFill="1">
      <alignment vertical="center"/>
    </xf>
    <xf numFmtId="0" fontId="0" fillId="0" borderId="47" xfId="0" applyFill="1" applyBorder="1" applyAlignment="1">
      <alignment horizontal="center" vertical="center"/>
    </xf>
    <xf numFmtId="193" fontId="4" fillId="0" borderId="46" xfId="0" applyNumberFormat="1" applyFont="1" applyFill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186" fontId="19" fillId="0" borderId="28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55" xfId="0" applyFont="1" applyFill="1" applyBorder="1" applyAlignment="1">
      <alignment wrapText="1"/>
    </xf>
    <xf numFmtId="178" fontId="13" fillId="0" borderId="56" xfId="0" quotePrefix="1" applyNumberFormat="1" applyFont="1" applyFill="1" applyBorder="1" applyAlignment="1">
      <alignment horizontal="right"/>
    </xf>
    <xf numFmtId="178" fontId="13" fillId="0" borderId="52" xfId="0" quotePrefix="1" applyNumberFormat="1" applyFont="1" applyFill="1" applyBorder="1" applyAlignment="1">
      <alignment horizontal="right"/>
    </xf>
    <xf numFmtId="178" fontId="13" fillId="0" borderId="52" xfId="1" quotePrefix="1" applyNumberFormat="1" applyFont="1" applyFill="1" applyBorder="1" applyAlignment="1">
      <alignment horizontal="right"/>
    </xf>
    <xf numFmtId="178" fontId="13" fillId="0" borderId="3" xfId="0" quotePrefix="1" applyNumberFormat="1" applyFont="1" applyFill="1" applyBorder="1" applyAlignment="1">
      <alignment horizontal="right"/>
    </xf>
    <xf numFmtId="178" fontId="13" fillId="0" borderId="40" xfId="0" quotePrefix="1" applyNumberFormat="1" applyFont="1" applyFill="1" applyBorder="1" applyAlignment="1">
      <alignment horizontal="right"/>
    </xf>
    <xf numFmtId="178" fontId="13" fillId="0" borderId="40" xfId="1" quotePrefix="1" applyNumberFormat="1" applyFont="1" applyFill="1" applyBorder="1" applyAlignment="1">
      <alignment horizontal="right"/>
    </xf>
    <xf numFmtId="196" fontId="19" fillId="0" borderId="30" xfId="1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196" fontId="19" fillId="0" borderId="0" xfId="1" applyNumberFormat="1" applyFont="1" applyFill="1" applyBorder="1" applyAlignment="1" applyProtection="1">
      <alignment horizontal="center" vertical="center"/>
    </xf>
    <xf numFmtId="186" fontId="19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7" xfId="0" applyNumberFormat="1" applyFont="1" applyFill="1" applyBorder="1" applyAlignment="1">
      <alignment vertical="center"/>
    </xf>
    <xf numFmtId="196" fontId="13" fillId="0" borderId="57" xfId="1" quotePrefix="1" applyNumberFormat="1" applyFont="1" applyFill="1" applyBorder="1" applyAlignment="1">
      <alignment horizontal="right"/>
    </xf>
    <xf numFmtId="196" fontId="13" fillId="0" borderId="58" xfId="1" quotePrefix="1" applyNumberFormat="1" applyFont="1" applyFill="1" applyBorder="1" applyAlignment="1">
      <alignment horizontal="right"/>
    </xf>
    <xf numFmtId="186" fontId="4" fillId="0" borderId="59" xfId="0" quotePrefix="1" applyNumberFormat="1" applyFont="1" applyBorder="1" applyAlignment="1">
      <alignment horizontal="center" vertical="center"/>
    </xf>
    <xf numFmtId="182" fontId="4" fillId="0" borderId="24" xfId="6" applyNumberFormat="1" applyFont="1" applyFill="1" applyBorder="1" applyAlignment="1" applyProtection="1">
      <alignment horizontal="center" vertical="center"/>
    </xf>
    <xf numFmtId="182" fontId="4" fillId="0" borderId="20" xfId="6" applyNumberFormat="1" applyFont="1" applyFill="1" applyBorder="1" applyAlignment="1" applyProtection="1">
      <alignment horizontal="center" vertical="center"/>
    </xf>
    <xf numFmtId="182" fontId="4" fillId="0" borderId="25" xfId="6" applyNumberFormat="1" applyFont="1" applyFill="1" applyBorder="1" applyAlignment="1" applyProtection="1">
      <alignment horizontal="center" vertical="center"/>
    </xf>
    <xf numFmtId="182" fontId="4" fillId="0" borderId="19" xfId="6" applyNumberFormat="1" applyFont="1" applyFill="1" applyBorder="1" applyAlignment="1" applyProtection="1">
      <alignment horizontal="center" vertical="center"/>
    </xf>
    <xf numFmtId="182" fontId="4" fillId="0" borderId="21" xfId="6" applyNumberFormat="1" applyFont="1" applyFill="1" applyBorder="1" applyAlignment="1" applyProtection="1">
      <alignment horizontal="center" vertical="center"/>
    </xf>
    <xf numFmtId="186" fontId="4" fillId="0" borderId="49" xfId="0" quotePrefix="1" applyNumberFormat="1" applyFont="1" applyBorder="1" applyAlignment="1">
      <alignment horizontal="center" vertical="center"/>
    </xf>
    <xf numFmtId="186" fontId="4" fillId="0" borderId="60" xfId="0" quotePrefix="1" applyNumberFormat="1" applyFont="1" applyBorder="1" applyAlignment="1">
      <alignment horizontal="center" vertical="center"/>
    </xf>
    <xf numFmtId="184" fontId="20" fillId="4" borderId="61" xfId="0" quotePrefix="1" applyNumberFormat="1" applyFont="1" applyFill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196" fontId="19" fillId="0" borderId="28" xfId="1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186" fontId="4" fillId="0" borderId="64" xfId="0" quotePrefix="1" applyNumberFormat="1" applyFont="1" applyBorder="1" applyAlignment="1">
      <alignment horizontal="center" vertical="center"/>
    </xf>
    <xf numFmtId="186" fontId="4" fillId="0" borderId="65" xfId="0" quotePrefix="1" applyNumberFormat="1" applyFont="1" applyBorder="1" applyAlignment="1">
      <alignment horizontal="center" vertical="center"/>
    </xf>
    <xf numFmtId="186" fontId="4" fillId="0" borderId="66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5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0" fontId="0" fillId="0" borderId="68" xfId="0" applyBorder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48" xfId="0" applyBorder="1">
      <alignment vertical="center"/>
    </xf>
    <xf numFmtId="182" fontId="4" fillId="0" borderId="48" xfId="6" applyNumberFormat="1" applyFont="1" applyFill="1" applyBorder="1" applyAlignment="1" applyProtection="1">
      <alignment horizontal="center" vertical="center"/>
    </xf>
    <xf numFmtId="182" fontId="4" fillId="0" borderId="69" xfId="6" applyNumberFormat="1" applyFont="1" applyFill="1" applyBorder="1" applyAlignment="1" applyProtection="1">
      <alignment horizontal="center" vertical="center"/>
    </xf>
    <xf numFmtId="182" fontId="4" fillId="0" borderId="70" xfId="6" applyNumberFormat="1" applyFont="1" applyFill="1" applyBorder="1" applyAlignment="1" applyProtection="1">
      <alignment horizontal="center" vertical="center"/>
    </xf>
    <xf numFmtId="182" fontId="4" fillId="0" borderId="71" xfId="6" applyNumberFormat="1" applyFont="1" applyFill="1" applyBorder="1" applyAlignment="1" applyProtection="1">
      <alignment horizontal="center" vertical="center"/>
    </xf>
    <xf numFmtId="182" fontId="4" fillId="0" borderId="72" xfId="6" applyNumberFormat="1" applyFont="1" applyFill="1" applyBorder="1" applyAlignment="1" applyProtection="1">
      <alignment horizontal="center" vertical="center"/>
    </xf>
    <xf numFmtId="184" fontId="4" fillId="0" borderId="71" xfId="0" quotePrefix="1" applyNumberFormat="1" applyFont="1" applyBorder="1" applyAlignment="1">
      <alignment horizontal="center" vertical="center"/>
    </xf>
    <xf numFmtId="184" fontId="4" fillId="0" borderId="69" xfId="0" quotePrefix="1" applyNumberFormat="1" applyFont="1" applyBorder="1" applyAlignment="1">
      <alignment horizontal="center" vertical="center"/>
    </xf>
    <xf numFmtId="184" fontId="4" fillId="0" borderId="72" xfId="0" quotePrefix="1" applyNumberFormat="1" applyFont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184" fontId="4" fillId="0" borderId="71" xfId="0" quotePrefix="1" applyNumberFormat="1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72" xfId="0" quotePrefix="1" applyNumberFormat="1" applyFont="1" applyFill="1" applyBorder="1" applyAlignment="1">
      <alignment horizontal="center" vertical="center"/>
    </xf>
    <xf numFmtId="184" fontId="4" fillId="0" borderId="24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4" xfId="0" quotePrefix="1" applyNumberFormat="1" applyFont="1" applyFill="1" applyBorder="1" applyAlignment="1">
      <alignment horizontal="center" vertical="center"/>
    </xf>
    <xf numFmtId="186" fontId="4" fillId="0" borderId="65" xfId="0" quotePrefix="1" applyNumberFormat="1" applyFont="1" applyFill="1" applyBorder="1" applyAlignment="1">
      <alignment horizontal="center" vertical="center"/>
    </xf>
    <xf numFmtId="186" fontId="4" fillId="0" borderId="66" xfId="0" quotePrefix="1" applyNumberFormat="1" applyFont="1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74" xfId="0" applyFill="1" applyBorder="1">
      <alignment vertical="center"/>
    </xf>
    <xf numFmtId="0" fontId="0" fillId="0" borderId="75" xfId="0" applyFill="1" applyBorder="1">
      <alignment vertical="center"/>
    </xf>
    <xf numFmtId="186" fontId="19" fillId="0" borderId="46" xfId="0" applyNumberFormat="1" applyFont="1" applyBorder="1" applyAlignment="1">
      <alignment horizontal="center" vertical="center"/>
    </xf>
    <xf numFmtId="196" fontId="19" fillId="0" borderId="31" xfId="1" applyNumberFormat="1" applyFont="1" applyFill="1" applyBorder="1" applyAlignment="1" applyProtection="1">
      <alignment horizontal="center" vertical="center"/>
    </xf>
    <xf numFmtId="186" fontId="4" fillId="0" borderId="76" xfId="0" quotePrefix="1" applyNumberFormat="1" applyFont="1" applyBorder="1" applyAlignment="1">
      <alignment horizontal="center" vertical="center"/>
    </xf>
    <xf numFmtId="186" fontId="4" fillId="0" borderId="77" xfId="0" quotePrefix="1" applyNumberFormat="1" applyFont="1" applyBorder="1" applyAlignment="1">
      <alignment horizontal="center" vertical="center"/>
    </xf>
    <xf numFmtId="186" fontId="4" fillId="0" borderId="78" xfId="0" quotePrefix="1" applyNumberFormat="1" applyFont="1" applyBorder="1" applyAlignment="1">
      <alignment horizontal="center" vertical="center"/>
    </xf>
    <xf numFmtId="186" fontId="4" fillId="0" borderId="79" xfId="0" quotePrefix="1" applyNumberFormat="1" applyFont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2" borderId="81" xfId="0" applyFill="1" applyBorder="1">
      <alignment vertical="center"/>
    </xf>
    <xf numFmtId="0" fontId="0" fillId="2" borderId="82" xfId="0" applyFill="1" applyBorder="1">
      <alignment vertical="center"/>
    </xf>
    <xf numFmtId="187" fontId="4" fillId="0" borderId="83" xfId="0" applyNumberFormat="1" applyFont="1" applyBorder="1" applyAlignment="1">
      <alignment horizontal="center" vertical="center"/>
    </xf>
    <xf numFmtId="187" fontId="4" fillId="0" borderId="81" xfId="0" applyNumberFormat="1" applyFont="1" applyBorder="1" applyAlignment="1">
      <alignment horizontal="center" vertical="center"/>
    </xf>
    <xf numFmtId="187" fontId="4" fillId="0" borderId="84" xfId="0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187" fontId="4" fillId="0" borderId="82" xfId="0" applyNumberFormat="1" applyFont="1" applyBorder="1" applyAlignment="1">
      <alignment horizontal="center" vertical="center"/>
    </xf>
    <xf numFmtId="0" fontId="0" fillId="2" borderId="85" xfId="0" applyFill="1" applyBorder="1">
      <alignment vertical="center"/>
    </xf>
    <xf numFmtId="0" fontId="10" fillId="0" borderId="86" xfId="0" applyFont="1" applyBorder="1" applyAlignment="1">
      <alignment horizontal="center" vertical="center"/>
    </xf>
    <xf numFmtId="176" fontId="10" fillId="0" borderId="86" xfId="0" applyNumberFormat="1" applyFont="1" applyFill="1" applyBorder="1" applyAlignment="1">
      <alignment horizontal="center" vertical="center"/>
    </xf>
    <xf numFmtId="176" fontId="10" fillId="0" borderId="87" xfId="0" applyNumberFormat="1" applyFont="1" applyFill="1" applyBorder="1" applyAlignment="1">
      <alignment horizontal="center" vertical="center"/>
    </xf>
    <xf numFmtId="176" fontId="10" fillId="0" borderId="88" xfId="0" applyNumberFormat="1" applyFont="1" applyFill="1" applyBorder="1" applyAlignment="1">
      <alignment horizontal="center" vertical="center"/>
    </xf>
    <xf numFmtId="176" fontId="10" fillId="0" borderId="89" xfId="0" applyNumberFormat="1" applyFont="1" applyFill="1" applyBorder="1" applyAlignment="1">
      <alignment horizontal="center" vertical="center"/>
    </xf>
    <xf numFmtId="176" fontId="10" fillId="0" borderId="90" xfId="0" applyNumberFormat="1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184" fontId="4" fillId="4" borderId="93" xfId="0" quotePrefix="1" applyNumberFormat="1" applyFont="1" applyFill="1" applyBorder="1" applyAlignment="1">
      <alignment horizontal="center" vertical="center"/>
    </xf>
    <xf numFmtId="184" fontId="4" fillId="4" borderId="91" xfId="0" quotePrefix="1" applyNumberFormat="1" applyFont="1" applyFill="1" applyBorder="1" applyAlignment="1">
      <alignment horizontal="center" vertical="center"/>
    </xf>
    <xf numFmtId="184" fontId="4" fillId="4" borderId="94" xfId="0" quotePrefix="1" applyNumberFormat="1" applyFont="1" applyFill="1" applyBorder="1" applyAlignment="1">
      <alignment horizontal="center" vertical="center"/>
    </xf>
    <xf numFmtId="0" fontId="0" fillId="5" borderId="48" xfId="0" applyFill="1" applyBorder="1">
      <alignment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184" fontId="4" fillId="5" borderId="71" xfId="0" quotePrefix="1" applyNumberFormat="1" applyFont="1" applyFill="1" applyBorder="1" applyAlignment="1">
      <alignment horizontal="center" vertical="center"/>
    </xf>
    <xf numFmtId="184" fontId="4" fillId="5" borderId="69" xfId="0" quotePrefix="1" applyNumberFormat="1" applyFont="1" applyFill="1" applyBorder="1" applyAlignment="1">
      <alignment horizontal="center" vertical="center"/>
    </xf>
    <xf numFmtId="184" fontId="4" fillId="5" borderId="72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8" xfId="0" applyNumberFormat="1" applyFont="1" applyFill="1" applyBorder="1" applyAlignment="1">
      <alignment vertical="center"/>
    </xf>
    <xf numFmtId="196" fontId="13" fillId="0" borderId="95" xfId="1" quotePrefix="1" applyNumberFormat="1" applyFont="1" applyFill="1" applyBorder="1" applyAlignment="1">
      <alignment horizontal="right"/>
    </xf>
    <xf numFmtId="178" fontId="13" fillId="0" borderId="95" xfId="1" quotePrefix="1" applyNumberFormat="1" applyFont="1" applyFill="1" applyBorder="1" applyAlignment="1">
      <alignment horizontal="right"/>
    </xf>
    <xf numFmtId="196" fontId="13" fillId="0" borderId="41" xfId="1" quotePrefix="1" applyNumberFormat="1" applyFont="1" applyFill="1" applyBorder="1" applyAlignment="1">
      <alignment horizontal="right"/>
    </xf>
    <xf numFmtId="177" fontId="12" fillId="0" borderId="41" xfId="0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189" fontId="10" fillId="0" borderId="5" xfId="0" applyNumberFormat="1" applyFont="1" applyFill="1" applyBorder="1" applyAlignment="1">
      <alignment horizontal="center" vertical="center"/>
    </xf>
    <xf numFmtId="177" fontId="12" fillId="0" borderId="98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left" vertical="center" wrapText="1"/>
    </xf>
    <xf numFmtId="38" fontId="0" fillId="0" borderId="4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5" borderId="11" xfId="0" applyFill="1" applyBorder="1">
      <alignment vertical="center"/>
    </xf>
    <xf numFmtId="177" fontId="3" fillId="0" borderId="99" xfId="0" applyNumberFormat="1" applyFont="1" applyFill="1" applyBorder="1" applyAlignment="1">
      <alignment vertical="center"/>
    </xf>
    <xf numFmtId="177" fontId="10" fillId="0" borderId="35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8" fontId="4" fillId="0" borderId="28" xfId="0" applyNumberFormat="1" applyFont="1" applyFill="1" applyBorder="1" applyAlignment="1">
      <alignment horizontal="right"/>
    </xf>
    <xf numFmtId="188" fontId="4" fillId="0" borderId="30" xfId="0" applyNumberFormat="1" applyFont="1" applyFill="1" applyBorder="1" applyAlignment="1">
      <alignment horizontal="right"/>
    </xf>
    <xf numFmtId="38" fontId="0" fillId="0" borderId="54" xfId="1" applyFont="1" applyBorder="1">
      <alignment vertical="center"/>
    </xf>
    <xf numFmtId="38" fontId="0" fillId="0" borderId="92" xfId="1" applyFont="1" applyBorder="1">
      <alignment vertical="center"/>
    </xf>
    <xf numFmtId="38" fontId="0" fillId="0" borderId="51" xfId="1" applyFont="1" applyBorder="1">
      <alignment vertical="center"/>
    </xf>
    <xf numFmtId="188" fontId="4" fillId="0" borderId="46" xfId="0" applyNumberFormat="1" applyFont="1" applyFill="1" applyBorder="1" applyAlignment="1">
      <alignment horizontal="right"/>
    </xf>
    <xf numFmtId="188" fontId="4" fillId="0" borderId="31" xfId="0" applyNumberFormat="1" applyFont="1" applyFill="1" applyBorder="1" applyAlignment="1">
      <alignment horizontal="right"/>
    </xf>
    <xf numFmtId="188" fontId="4" fillId="0" borderId="61" xfId="0" applyNumberFormat="1" applyFont="1" applyFill="1" applyBorder="1" applyAlignment="1">
      <alignment horizontal="right"/>
    </xf>
    <xf numFmtId="188" fontId="4" fillId="0" borderId="62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93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3" fontId="6" fillId="0" borderId="35" xfId="1" applyNumberFormat="1" applyFont="1" applyFill="1" applyBorder="1" applyAlignment="1">
      <alignment vertical="center" wrapText="1"/>
    </xf>
    <xf numFmtId="188" fontId="4" fillId="0" borderId="100" xfId="0" applyNumberFormat="1" applyFont="1" applyFill="1" applyBorder="1" applyAlignment="1">
      <alignment horizontal="right"/>
    </xf>
    <xf numFmtId="188" fontId="4" fillId="0" borderId="29" xfId="0" applyNumberFormat="1" applyFont="1" applyFill="1" applyBorder="1" applyAlignment="1">
      <alignment horizontal="right"/>
    </xf>
    <xf numFmtId="188" fontId="4" fillId="0" borderId="101" xfId="0" applyNumberFormat="1" applyFont="1" applyFill="1" applyBorder="1" applyAlignment="1">
      <alignment horizontal="right"/>
    </xf>
    <xf numFmtId="38" fontId="0" fillId="0" borderId="32" xfId="1" applyFont="1" applyBorder="1">
      <alignment vertical="center"/>
    </xf>
    <xf numFmtId="0" fontId="0" fillId="0" borderId="41" xfId="0" applyBorder="1" applyAlignment="1">
      <alignment horizontal="center" vertical="center"/>
    </xf>
    <xf numFmtId="0" fontId="3" fillId="0" borderId="102" xfId="0" applyFont="1" applyFill="1" applyBorder="1" applyAlignment="1">
      <alignment horizontal="center" wrapText="1"/>
    </xf>
    <xf numFmtId="0" fontId="3" fillId="0" borderId="68" xfId="0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102" xfId="0" applyFont="1" applyFill="1" applyBorder="1" applyAlignment="1">
      <alignment horizontal="center"/>
    </xf>
    <xf numFmtId="177" fontId="6" fillId="0" borderId="8" xfId="0" applyNumberFormat="1" applyFont="1" applyFill="1" applyBorder="1" applyAlignment="1">
      <alignment vertical="center" wrapText="1"/>
    </xf>
    <xf numFmtId="38" fontId="0" fillId="0" borderId="103" xfId="1" applyFont="1" applyBorder="1">
      <alignment vertical="center"/>
    </xf>
    <xf numFmtId="0" fontId="15" fillId="0" borderId="35" xfId="0" applyFont="1" applyBorder="1" applyAlignment="1">
      <alignment horizontal="center" vertical="center"/>
    </xf>
    <xf numFmtId="38" fontId="15" fillId="0" borderId="41" xfId="1" applyFont="1" applyBorder="1" applyAlignment="1">
      <alignment horizontal="center" vertical="center"/>
    </xf>
    <xf numFmtId="188" fontId="4" fillId="0" borderId="102" xfId="0" applyNumberFormat="1" applyFont="1" applyFill="1" applyBorder="1" applyAlignment="1">
      <alignment horizontal="right"/>
    </xf>
    <xf numFmtId="188" fontId="4" fillId="0" borderId="68" xfId="0" applyNumberFormat="1" applyFont="1" applyFill="1" applyBorder="1" applyAlignment="1">
      <alignment horizontal="right"/>
    </xf>
    <xf numFmtId="188" fontId="4" fillId="0" borderId="63" xfId="0" applyNumberFormat="1" applyFont="1" applyFill="1" applyBorder="1" applyAlignment="1">
      <alignment horizontal="right"/>
    </xf>
    <xf numFmtId="0" fontId="3" fillId="0" borderId="96" xfId="0" applyFont="1" applyFill="1" applyBorder="1" applyAlignment="1">
      <alignment horizontal="center" wrapText="1"/>
    </xf>
    <xf numFmtId="193" fontId="0" fillId="0" borderId="104" xfId="1" applyNumberFormat="1" applyFont="1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105" xfId="1" applyFont="1" applyBorder="1">
      <alignment vertical="center"/>
    </xf>
    <xf numFmtId="38" fontId="4" fillId="0" borderId="106" xfId="1" applyFont="1" applyFill="1" applyBorder="1" applyAlignment="1">
      <alignment horizontal="right"/>
    </xf>
    <xf numFmtId="38" fontId="0" fillId="0" borderId="104" xfId="1" applyFont="1" applyBorder="1">
      <alignment vertical="center"/>
    </xf>
    <xf numFmtId="38" fontId="0" fillId="0" borderId="107" xfId="1" applyFont="1" applyBorder="1">
      <alignment vertical="center"/>
    </xf>
    <xf numFmtId="177" fontId="6" fillId="0" borderId="36" xfId="0" applyNumberFormat="1" applyFont="1" applyFill="1" applyBorder="1" applyAlignment="1">
      <alignment vertical="center" wrapText="1"/>
    </xf>
    <xf numFmtId="38" fontId="15" fillId="0" borderId="108" xfId="1" applyFont="1" applyBorder="1" applyAlignment="1">
      <alignment horizontal="center" vertical="center"/>
    </xf>
    <xf numFmtId="177" fontId="12" fillId="4" borderId="41" xfId="0" applyNumberFormat="1" applyFont="1" applyFill="1" applyBorder="1" applyAlignment="1">
      <alignment vertical="center"/>
    </xf>
    <xf numFmtId="177" fontId="12" fillId="0" borderId="99" xfId="0" applyNumberFormat="1" applyFont="1" applyFill="1" applyBorder="1" applyAlignment="1">
      <alignment vertical="center"/>
    </xf>
    <xf numFmtId="177" fontId="12" fillId="0" borderId="97" xfId="0" applyNumberFormat="1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vertical="center"/>
    </xf>
    <xf numFmtId="194" fontId="4" fillId="6" borderId="36" xfId="0" applyNumberFormat="1" applyFont="1" applyFill="1" applyBorder="1" applyAlignment="1">
      <alignment horizontal="right"/>
    </xf>
    <xf numFmtId="194" fontId="4" fillId="6" borderId="8" xfId="0" applyNumberFormat="1" applyFont="1" applyFill="1" applyBorder="1" applyAlignment="1">
      <alignment horizontal="right"/>
    </xf>
    <xf numFmtId="185" fontId="4" fillId="6" borderId="36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5" borderId="38" xfId="1" applyNumberFormat="1" applyFont="1" applyFill="1" applyBorder="1" applyAlignment="1">
      <alignment horizontal="right"/>
    </xf>
    <xf numFmtId="178" fontId="4" fillId="5" borderId="0" xfId="1" applyNumberFormat="1" applyFont="1" applyFill="1" applyBorder="1" applyAlignment="1">
      <alignment horizontal="right"/>
    </xf>
    <xf numFmtId="197" fontId="4" fillId="6" borderId="0" xfId="0" applyNumberFormat="1" applyFont="1" applyFill="1" applyAlignment="1">
      <alignment horizontal="right"/>
    </xf>
    <xf numFmtId="197" fontId="4" fillId="6" borderId="36" xfId="0" applyNumberFormat="1" applyFont="1" applyFill="1" applyBorder="1" applyAlignment="1">
      <alignment horizontal="right"/>
    </xf>
    <xf numFmtId="197" fontId="4" fillId="6" borderId="6" xfId="0" applyNumberFormat="1" applyFont="1" applyFill="1" applyBorder="1" applyAlignment="1">
      <alignment horizontal="right"/>
    </xf>
    <xf numFmtId="197" fontId="13" fillId="0" borderId="56" xfId="0" quotePrefix="1" applyNumberFormat="1" applyFont="1" applyFill="1" applyBorder="1" applyAlignment="1">
      <alignment horizontal="right"/>
    </xf>
    <xf numFmtId="197" fontId="13" fillId="0" borderId="52" xfId="0" quotePrefix="1" applyNumberFormat="1" applyFont="1" applyFill="1" applyBorder="1" applyAlignment="1">
      <alignment horizontal="right"/>
    </xf>
    <xf numFmtId="197" fontId="13" fillId="0" borderId="57" xfId="0" quotePrefix="1" applyNumberFormat="1" applyFont="1" applyFill="1" applyBorder="1" applyAlignment="1">
      <alignment horizontal="right"/>
    </xf>
    <xf numFmtId="197" fontId="13" fillId="0" borderId="95" xfId="0" quotePrefix="1" applyNumberFormat="1" applyFont="1" applyFill="1" applyBorder="1" applyAlignment="1">
      <alignment horizontal="right"/>
    </xf>
    <xf numFmtId="181" fontId="13" fillId="4" borderId="110" xfId="0" quotePrefix="1" applyNumberFormat="1" applyFont="1" applyFill="1" applyBorder="1" applyAlignment="1">
      <alignment horizontal="right"/>
    </xf>
    <xf numFmtId="181" fontId="4" fillId="4" borderId="111" xfId="0" applyNumberFormat="1" applyFont="1" applyFill="1" applyBorder="1" applyAlignment="1">
      <alignment horizontal="right"/>
    </xf>
    <xf numFmtId="181" fontId="4" fillId="4" borderId="112" xfId="0" quotePrefix="1" applyNumberFormat="1" applyFont="1" applyFill="1" applyBorder="1" applyAlignment="1">
      <alignment horizontal="right"/>
    </xf>
    <xf numFmtId="181" fontId="4" fillId="4" borderId="111" xfId="0" quotePrefix="1" applyNumberFormat="1" applyFont="1" applyFill="1" applyBorder="1" applyAlignment="1">
      <alignment horizontal="right"/>
    </xf>
    <xf numFmtId="181" fontId="13" fillId="4" borderId="5" xfId="0" quotePrefix="1" applyNumberFormat="1" applyFont="1" applyFill="1" applyBorder="1" applyAlignment="1">
      <alignment horizontal="right"/>
    </xf>
    <xf numFmtId="181" fontId="4" fillId="4" borderId="112" xfId="0" applyNumberFormat="1" applyFont="1" applyFill="1" applyBorder="1" applyAlignment="1">
      <alignment horizontal="right"/>
    </xf>
    <xf numFmtId="181" fontId="4" fillId="4" borderId="110" xfId="0" quotePrefix="1" applyNumberFormat="1" applyFont="1" applyFill="1" applyBorder="1" applyAlignment="1">
      <alignment horizontal="right"/>
    </xf>
    <xf numFmtId="198" fontId="13" fillId="4" borderId="51" xfId="1" quotePrefix="1" applyNumberFormat="1" applyFont="1" applyFill="1" applyBorder="1" applyAlignment="1">
      <alignment horizontal="right"/>
    </xf>
    <xf numFmtId="198" fontId="4" fillId="4" borderId="2" xfId="1" applyNumberFormat="1" applyFont="1" applyFill="1" applyBorder="1" applyAlignment="1">
      <alignment horizontal="right"/>
    </xf>
    <xf numFmtId="198" fontId="4" fillId="4" borderId="113" xfId="1" quotePrefix="1" applyNumberFormat="1" applyFont="1" applyFill="1" applyBorder="1" applyAlignment="1">
      <alignment horizontal="right"/>
    </xf>
    <xf numFmtId="198" fontId="4" fillId="4" borderId="113" xfId="1" applyNumberFormat="1" applyFont="1" applyFill="1" applyBorder="1" applyAlignment="1">
      <alignment horizontal="right"/>
    </xf>
    <xf numFmtId="198" fontId="4" fillId="4" borderId="2" xfId="1" quotePrefix="1" applyNumberFormat="1" applyFont="1" applyFill="1" applyBorder="1" applyAlignment="1">
      <alignment horizontal="right"/>
    </xf>
    <xf numFmtId="198" fontId="13" fillId="4" borderId="6" xfId="1" quotePrefix="1" applyNumberFormat="1" applyFont="1" applyFill="1" applyBorder="1" applyAlignment="1">
      <alignment horizontal="right"/>
    </xf>
    <xf numFmtId="198" fontId="4" fillId="4" borderId="51" xfId="1" applyNumberFormat="1" applyFont="1" applyFill="1" applyBorder="1" applyAlignment="1">
      <alignment horizontal="right"/>
    </xf>
    <xf numFmtId="198" fontId="4" fillId="4" borderId="51" xfId="1" quotePrefix="1" applyNumberFormat="1" applyFont="1" applyFill="1" applyBorder="1" applyAlignment="1">
      <alignment horizontal="right"/>
    </xf>
    <xf numFmtId="184" fontId="13" fillId="0" borderId="51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13" xfId="0" quotePrefix="1" applyNumberFormat="1" applyFont="1" applyFill="1" applyBorder="1" applyAlignment="1">
      <alignment horizontal="right"/>
    </xf>
    <xf numFmtId="184" fontId="4" fillId="0" borderId="113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51" xfId="0" applyNumberFormat="1" applyFont="1" applyFill="1" applyBorder="1" applyAlignment="1">
      <alignment horizontal="right"/>
    </xf>
    <xf numFmtId="184" fontId="13" fillId="0" borderId="103" xfId="0" quotePrefix="1" applyNumberFormat="1" applyFont="1" applyFill="1" applyBorder="1" applyAlignment="1">
      <alignment horizontal="right"/>
    </xf>
    <xf numFmtId="184" fontId="13" fillId="0" borderId="54" xfId="0" quotePrefix="1" applyNumberFormat="1" applyFont="1" applyFill="1" applyBorder="1" applyAlignment="1">
      <alignment horizontal="right"/>
    </xf>
    <xf numFmtId="184" fontId="4" fillId="0" borderId="114" xfId="0" applyNumberFormat="1" applyFont="1" applyFill="1" applyBorder="1" applyAlignment="1">
      <alignment horizontal="right"/>
    </xf>
    <xf numFmtId="184" fontId="4" fillId="0" borderId="99" xfId="0" applyNumberFormat="1" applyFont="1" applyFill="1" applyBorder="1" applyAlignment="1">
      <alignment horizontal="right"/>
    </xf>
    <xf numFmtId="184" fontId="4" fillId="0" borderId="115" xfId="0" quotePrefix="1" applyNumberFormat="1" applyFont="1" applyFill="1" applyBorder="1" applyAlignment="1">
      <alignment horizontal="right"/>
    </xf>
    <xf numFmtId="184" fontId="4" fillId="0" borderId="109" xfId="0" quotePrefix="1" applyNumberFormat="1" applyFont="1" applyFill="1" applyBorder="1" applyAlignment="1">
      <alignment horizontal="right"/>
    </xf>
    <xf numFmtId="184" fontId="4" fillId="0" borderId="115" xfId="0" applyNumberFormat="1" applyFont="1" applyFill="1" applyBorder="1" applyAlignment="1">
      <alignment horizontal="right"/>
    </xf>
    <xf numFmtId="184" fontId="4" fillId="0" borderId="109" xfId="0" applyNumberFormat="1" applyFont="1" applyFill="1" applyBorder="1" applyAlignment="1">
      <alignment horizontal="right"/>
    </xf>
    <xf numFmtId="184" fontId="4" fillId="0" borderId="114" xfId="0" quotePrefix="1" applyNumberFormat="1" applyFont="1" applyFill="1" applyBorder="1" applyAlignment="1">
      <alignment horizontal="right"/>
    </xf>
    <xf numFmtId="184" fontId="4" fillId="0" borderId="99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41" xfId="0" quotePrefix="1" applyNumberFormat="1" applyFont="1" applyFill="1" applyBorder="1" applyAlignment="1">
      <alignment horizontal="right"/>
    </xf>
    <xf numFmtId="184" fontId="4" fillId="0" borderId="103" xfId="0" applyNumberFormat="1" applyFont="1" applyFill="1" applyBorder="1" applyAlignment="1">
      <alignment horizontal="right"/>
    </xf>
    <xf numFmtId="184" fontId="4" fillId="0" borderId="54" xfId="0" applyNumberFormat="1" applyFont="1" applyFill="1" applyBorder="1" applyAlignment="1">
      <alignment horizontal="right"/>
    </xf>
    <xf numFmtId="195" fontId="0" fillId="0" borderId="100" xfId="1" applyNumberFormat="1" applyFont="1" applyBorder="1" applyAlignment="1">
      <alignment horizontal="right" vertical="center"/>
    </xf>
    <xf numFmtId="195" fontId="0" fillId="0" borderId="61" xfId="1" applyNumberFormat="1" applyFont="1" applyBorder="1" applyAlignment="1">
      <alignment horizontal="right" vertical="center"/>
    </xf>
    <xf numFmtId="195" fontId="0" fillId="0" borderId="28" xfId="1" applyNumberFormat="1" applyFont="1" applyBorder="1" applyAlignment="1">
      <alignment horizontal="right" vertical="center"/>
    </xf>
    <xf numFmtId="195" fontId="0" fillId="0" borderId="62" xfId="1" applyNumberFormat="1" applyFont="1" applyBorder="1" applyAlignment="1">
      <alignment horizontal="right" vertical="center"/>
    </xf>
    <xf numFmtId="195" fontId="0" fillId="0" borderId="29" xfId="1" applyNumberFormat="1" applyFont="1" applyBorder="1" applyAlignment="1">
      <alignment horizontal="right" vertical="center"/>
    </xf>
    <xf numFmtId="195" fontId="0" fillId="0" borderId="46" xfId="1" applyNumberFormat="1" applyFont="1" applyBorder="1" applyAlignment="1">
      <alignment horizontal="right" vertical="center"/>
    </xf>
    <xf numFmtId="195" fontId="0" fillId="0" borderId="101" xfId="1" applyNumberFormat="1" applyFont="1" applyBorder="1" applyAlignment="1">
      <alignment horizontal="right" vertical="center"/>
    </xf>
    <xf numFmtId="195" fontId="0" fillId="0" borderId="30" xfId="1" applyNumberFormat="1" applyFont="1" applyBorder="1" applyAlignment="1">
      <alignment horizontal="right" vertical="center"/>
    </xf>
    <xf numFmtId="195" fontId="0" fillId="0" borderId="31" xfId="1" applyNumberFormat="1" applyFont="1" applyBorder="1" applyAlignment="1">
      <alignment horizontal="right" vertical="center"/>
    </xf>
    <xf numFmtId="197" fontId="13" fillId="0" borderId="41" xfId="1" quotePrefix="1" applyNumberFormat="1" applyFont="1" applyFill="1" applyBorder="1" applyAlignment="1">
      <alignment horizontal="right"/>
    </xf>
    <xf numFmtId="197" fontId="13" fillId="0" borderId="40" xfId="0" quotePrefix="1" applyNumberFormat="1" applyFont="1" applyFill="1" applyBorder="1" applyAlignment="1">
      <alignment horizontal="right"/>
    </xf>
    <xf numFmtId="197" fontId="13" fillId="0" borderId="97" xfId="1" quotePrefix="1" applyNumberFormat="1" applyFont="1" applyFill="1" applyBorder="1" applyAlignment="1">
      <alignment horizontal="right"/>
    </xf>
    <xf numFmtId="194" fontId="13" fillId="0" borderId="52" xfId="1" quotePrefix="1" applyNumberFormat="1" applyFont="1" applyFill="1" applyBorder="1" applyAlignment="1">
      <alignment horizontal="right"/>
    </xf>
    <xf numFmtId="194" fontId="13" fillId="0" borderId="40" xfId="1" quotePrefix="1" applyNumberFormat="1" applyFont="1" applyFill="1" applyBorder="1" applyAlignment="1">
      <alignment horizontal="right"/>
    </xf>
    <xf numFmtId="194" fontId="13" fillId="0" borderId="95" xfId="1" quotePrefix="1" applyNumberFormat="1" applyFont="1" applyFill="1" applyBorder="1" applyAlignment="1">
      <alignment horizontal="right"/>
    </xf>
    <xf numFmtId="197" fontId="4" fillId="5" borderId="38" xfId="0" applyNumberFormat="1" applyFont="1" applyFill="1" applyBorder="1" applyAlignment="1">
      <alignment horizontal="right"/>
    </xf>
    <xf numFmtId="194" fontId="4" fillId="6" borderId="6" xfId="0" applyNumberFormat="1" applyFont="1" applyFill="1" applyBorder="1" applyAlignment="1">
      <alignment horizontal="right"/>
    </xf>
    <xf numFmtId="194" fontId="4" fillId="6" borderId="0" xfId="0" applyNumberFormat="1" applyFont="1" applyFill="1" applyAlignment="1">
      <alignment horizontal="right"/>
    </xf>
    <xf numFmtId="177" fontId="3" fillId="0" borderId="116" xfId="0" applyNumberFormat="1" applyFont="1" applyFill="1" applyBorder="1" applyAlignment="1">
      <alignment vertical="center"/>
    </xf>
    <xf numFmtId="197" fontId="4" fillId="6" borderId="5" xfId="0" applyNumberFormat="1" applyFont="1" applyFill="1" applyBorder="1" applyAlignment="1">
      <alignment horizontal="right"/>
    </xf>
    <xf numFmtId="197" fontId="13" fillId="0" borderId="3" xfId="0" quotePrefix="1" applyNumberFormat="1" applyFont="1" applyFill="1" applyBorder="1" applyAlignment="1">
      <alignment horizontal="right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1" fillId="0" borderId="117" xfId="0" applyFont="1" applyBorder="1" applyAlignment="1">
      <alignment horizontal="justify" vertical="top" wrapText="1"/>
    </xf>
    <xf numFmtId="0" fontId="4" fillId="0" borderId="118" xfId="0" applyFont="1" applyBorder="1" applyAlignment="1">
      <alignment horizontal="justify" vertical="top" wrapText="1"/>
    </xf>
    <xf numFmtId="0" fontId="4" fillId="0" borderId="118" xfId="0" applyFont="1" applyBorder="1" applyAlignment="1">
      <alignment horizontal="left" vertical="top" wrapText="1"/>
    </xf>
    <xf numFmtId="0" fontId="21" fillId="0" borderId="119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77" fontId="12" fillId="5" borderId="120" xfId="0" applyNumberFormat="1" applyFont="1" applyFill="1" applyBorder="1" applyAlignment="1">
      <alignment vertical="center"/>
    </xf>
    <xf numFmtId="194" fontId="13" fillId="5" borderId="52" xfId="1" quotePrefix="1" applyNumberFormat="1" applyFont="1" applyFill="1" applyBorder="1" applyAlignment="1">
      <alignment horizontal="right"/>
    </xf>
    <xf numFmtId="177" fontId="12" fillId="5" borderId="121" xfId="0" applyNumberFormat="1" applyFont="1" applyFill="1" applyBorder="1" applyAlignment="1">
      <alignment vertical="center"/>
    </xf>
    <xf numFmtId="194" fontId="13" fillId="5" borderId="40" xfId="1" quotePrefix="1" applyNumberFormat="1" applyFont="1" applyFill="1" applyBorder="1" applyAlignment="1">
      <alignment horizontal="right"/>
    </xf>
    <xf numFmtId="0" fontId="19" fillId="6" borderId="61" xfId="0" applyFont="1" applyFill="1" applyBorder="1" applyAlignment="1">
      <alignment horizontal="center" vertical="center"/>
    </xf>
    <xf numFmtId="193" fontId="19" fillId="6" borderId="61" xfId="1" quotePrefix="1" applyNumberFormat="1" applyFont="1" applyFill="1" applyBorder="1" applyAlignment="1">
      <alignment horizontal="center" vertical="center"/>
    </xf>
    <xf numFmtId="184" fontId="19" fillId="6" borderId="62" xfId="0" applyNumberFormat="1" applyFont="1" applyFill="1" applyBorder="1" applyAlignment="1">
      <alignment horizontal="center" vertical="center"/>
    </xf>
    <xf numFmtId="191" fontId="4" fillId="6" borderId="28" xfId="0" applyNumberFormat="1" applyFont="1" applyFill="1" applyBorder="1" applyAlignment="1">
      <alignment vertical="center"/>
    </xf>
    <xf numFmtId="191" fontId="0" fillId="6" borderId="29" xfId="0" applyNumberFormat="1" applyFill="1" applyBorder="1">
      <alignment vertical="center"/>
    </xf>
    <xf numFmtId="191" fontId="4" fillId="6" borderId="28" xfId="0" quotePrefix="1" applyNumberFormat="1" applyFont="1" applyFill="1" applyBorder="1" applyAlignment="1">
      <alignment vertical="center"/>
    </xf>
    <xf numFmtId="191" fontId="4" fillId="6" borderId="5" xfId="0" quotePrefix="1" applyNumberFormat="1" applyFont="1" applyFill="1" applyBorder="1" applyAlignment="1">
      <alignment horizontal="right"/>
    </xf>
    <xf numFmtId="191" fontId="4" fillId="6" borderId="6" xfId="0" quotePrefix="1" applyNumberFormat="1" applyFont="1" applyFill="1" applyBorder="1" applyAlignment="1">
      <alignment horizontal="right"/>
    </xf>
    <xf numFmtId="191" fontId="4" fillId="6" borderId="82" xfId="0" quotePrefix="1" applyNumberFormat="1" applyFont="1" applyFill="1" applyBorder="1" applyAlignment="1">
      <alignment horizontal="right"/>
    </xf>
    <xf numFmtId="191" fontId="4" fillId="6" borderId="111" xfId="0" quotePrefix="1" applyNumberFormat="1" applyFont="1" applyFill="1" applyBorder="1" applyAlignment="1">
      <alignment horizontal="right"/>
    </xf>
    <xf numFmtId="191" fontId="4" fillId="6" borderId="2" xfId="0" quotePrefix="1" applyNumberFormat="1" applyFont="1" applyFill="1" applyBorder="1" applyAlignment="1">
      <alignment horizontal="right"/>
    </xf>
    <xf numFmtId="191" fontId="4" fillId="6" borderId="2" xfId="0" applyNumberFormat="1" applyFont="1" applyFill="1" applyBorder="1" applyAlignment="1">
      <alignment horizontal="right"/>
    </xf>
    <xf numFmtId="191" fontId="4" fillId="6" borderId="45" xfId="0" quotePrefix="1" applyNumberFormat="1" applyFont="1" applyFill="1" applyBorder="1" applyAlignment="1">
      <alignment horizontal="right"/>
    </xf>
    <xf numFmtId="191" fontId="4" fillId="6" borderId="112" xfId="0" quotePrefix="1" applyNumberFormat="1" applyFont="1" applyFill="1" applyBorder="1" applyAlignment="1">
      <alignment horizontal="right"/>
    </xf>
    <xf numFmtId="191" fontId="4" fillId="6" borderId="113" xfId="0" quotePrefix="1" applyNumberFormat="1" applyFont="1" applyFill="1" applyBorder="1" applyAlignment="1">
      <alignment horizontal="right"/>
    </xf>
    <xf numFmtId="191" fontId="4" fillId="6" borderId="122" xfId="0" quotePrefix="1" applyNumberFormat="1" applyFont="1" applyFill="1" applyBorder="1" applyAlignment="1">
      <alignment horizontal="right"/>
    </xf>
    <xf numFmtId="191" fontId="4" fillId="6" borderId="113" xfId="0" applyNumberFormat="1" applyFont="1" applyFill="1" applyBorder="1" applyAlignment="1">
      <alignment horizontal="right"/>
    </xf>
    <xf numFmtId="191" fontId="4" fillId="6" borderId="122" xfId="0" applyNumberFormat="1" applyFont="1" applyFill="1" applyBorder="1" applyAlignment="1">
      <alignment horizontal="right"/>
    </xf>
    <xf numFmtId="191" fontId="4" fillId="6" borderId="123" xfId="0" quotePrefix="1" applyNumberFormat="1" applyFont="1" applyFill="1" applyBorder="1" applyAlignment="1">
      <alignment horizontal="right"/>
    </xf>
    <xf numFmtId="191" fontId="4" fillId="6" borderId="124" xfId="0" quotePrefix="1" applyNumberFormat="1" applyFont="1" applyFill="1" applyBorder="1" applyAlignment="1">
      <alignment horizontal="right"/>
    </xf>
    <xf numFmtId="191" fontId="4" fillId="6" borderId="111" xfId="0" applyNumberFormat="1" applyFont="1" applyFill="1" applyBorder="1" applyAlignment="1">
      <alignment horizontal="right"/>
    </xf>
    <xf numFmtId="191" fontId="4" fillId="6" borderId="45" xfId="0" applyNumberFormat="1" applyFont="1" applyFill="1" applyBorder="1" applyAlignment="1">
      <alignment horizontal="right"/>
    </xf>
    <xf numFmtId="191" fontId="4" fillId="6" borderId="112" xfId="0" applyNumberFormat="1" applyFont="1" applyFill="1" applyBorder="1" applyAlignment="1">
      <alignment horizontal="right"/>
    </xf>
    <xf numFmtId="191" fontId="4" fillId="6" borderId="110" xfId="0" quotePrefix="1" applyNumberFormat="1" applyFont="1" applyFill="1" applyBorder="1" applyAlignment="1">
      <alignment horizontal="right"/>
    </xf>
    <xf numFmtId="191" fontId="4" fillId="6" borderId="51" xfId="0" quotePrefix="1" applyNumberFormat="1" applyFont="1" applyFill="1" applyBorder="1" applyAlignment="1">
      <alignment horizontal="right"/>
    </xf>
    <xf numFmtId="0" fontId="0" fillId="6" borderId="11" xfId="0" applyFill="1" applyBorder="1">
      <alignment vertical="center"/>
    </xf>
    <xf numFmtId="184" fontId="4" fillId="6" borderId="61" xfId="0" quotePrefix="1" applyNumberFormat="1" applyFont="1" applyFill="1" applyBorder="1" applyAlignment="1">
      <alignment horizontal="center" vertical="center"/>
    </xf>
    <xf numFmtId="184" fontId="4" fillId="6" borderId="62" xfId="0" quotePrefix="1" applyNumberFormat="1" applyFont="1" applyFill="1" applyBorder="1" applyAlignment="1">
      <alignment horizontal="center" vertical="center"/>
    </xf>
    <xf numFmtId="195" fontId="8" fillId="6" borderId="100" xfId="1" applyNumberFormat="1" applyFont="1" applyFill="1" applyBorder="1" applyAlignment="1">
      <alignment horizontal="right" vertical="center"/>
    </xf>
    <xf numFmtId="195" fontId="8" fillId="6" borderId="61" xfId="1" applyNumberFormat="1" applyFont="1" applyFill="1" applyBorder="1" applyAlignment="1">
      <alignment horizontal="right" vertical="center"/>
    </xf>
    <xf numFmtId="195" fontId="8" fillId="6" borderId="28" xfId="1" applyNumberFormat="1" applyFont="1" applyFill="1" applyBorder="1" applyAlignment="1">
      <alignment horizontal="right" vertical="center"/>
    </xf>
    <xf numFmtId="195" fontId="8" fillId="6" borderId="126" xfId="1" applyNumberFormat="1" applyFont="1" applyFill="1" applyBorder="1" applyAlignment="1">
      <alignment horizontal="right" vertical="center"/>
    </xf>
    <xf numFmtId="195" fontId="8" fillId="6" borderId="127" xfId="1" applyNumberFormat="1" applyFont="1" applyFill="1" applyBorder="1" applyAlignment="1">
      <alignment horizontal="right" vertical="center"/>
    </xf>
    <xf numFmtId="195" fontId="8" fillId="6" borderId="29" xfId="1" applyNumberFormat="1" applyFont="1" applyFill="1" applyBorder="1" applyAlignment="1">
      <alignment horizontal="right" vertical="center"/>
    </xf>
    <xf numFmtId="195" fontId="8" fillId="6" borderId="120" xfId="1" applyNumberFormat="1" applyFont="1" applyFill="1" applyBorder="1" applyAlignment="1">
      <alignment horizontal="right" vertical="center"/>
    </xf>
    <xf numFmtId="195" fontId="8" fillId="6" borderId="128" xfId="1" applyNumberFormat="1" applyFont="1" applyFill="1" applyBorder="1" applyAlignment="1">
      <alignment horizontal="right" vertical="center"/>
    </xf>
    <xf numFmtId="195" fontId="8" fillId="6" borderId="101" xfId="1" applyNumberFormat="1" applyFont="1" applyFill="1" applyBorder="1" applyAlignment="1">
      <alignment horizontal="right" vertical="center"/>
    </xf>
    <xf numFmtId="195" fontId="8" fillId="6" borderId="30" xfId="1" applyNumberFormat="1" applyFont="1" applyFill="1" applyBorder="1" applyAlignment="1">
      <alignment horizontal="right" vertical="center"/>
    </xf>
    <xf numFmtId="195" fontId="8" fillId="6" borderId="121" xfId="1" applyNumberFormat="1" applyFont="1" applyFill="1" applyBorder="1" applyAlignment="1">
      <alignment horizontal="right" vertical="center"/>
    </xf>
    <xf numFmtId="195" fontId="8" fillId="6" borderId="129" xfId="1" applyNumberFormat="1" applyFont="1" applyFill="1" applyBorder="1" applyAlignment="1">
      <alignment horizontal="right" vertical="center"/>
    </xf>
    <xf numFmtId="197" fontId="4" fillId="6" borderId="130" xfId="0" applyNumberFormat="1" applyFont="1" applyFill="1" applyBorder="1" applyAlignment="1">
      <alignment horizontal="right"/>
    </xf>
    <xf numFmtId="197" fontId="4" fillId="6" borderId="131" xfId="0" applyNumberFormat="1" applyFont="1" applyFill="1" applyBorder="1" applyAlignment="1">
      <alignment horizontal="right"/>
    </xf>
    <xf numFmtId="197" fontId="4" fillId="6" borderId="42" xfId="0" applyNumberFormat="1" applyFont="1" applyFill="1" applyBorder="1" applyAlignment="1">
      <alignment horizontal="right"/>
    </xf>
    <xf numFmtId="194" fontId="4" fillId="6" borderId="42" xfId="0" applyNumberFormat="1" applyFont="1" applyFill="1" applyBorder="1" applyAlignment="1">
      <alignment horizontal="right"/>
    </xf>
    <xf numFmtId="194" fontId="4" fillId="6" borderId="43" xfId="0" applyNumberFormat="1" applyFont="1" applyFill="1" applyBorder="1" applyAlignment="1">
      <alignment horizontal="right"/>
    </xf>
    <xf numFmtId="197" fontId="4" fillId="6" borderId="34" xfId="0" applyNumberFormat="1" applyFont="1" applyFill="1" applyBorder="1" applyAlignment="1">
      <alignment horizontal="right"/>
    </xf>
    <xf numFmtId="197" fontId="4" fillId="6" borderId="113" xfId="0" applyNumberFormat="1" applyFont="1" applyFill="1" applyBorder="1" applyAlignment="1">
      <alignment horizontal="right"/>
    </xf>
    <xf numFmtId="194" fontId="4" fillId="6" borderId="113" xfId="0" applyNumberFormat="1" applyFont="1" applyFill="1" applyBorder="1" applyAlignment="1">
      <alignment horizontal="right"/>
    </xf>
    <xf numFmtId="194" fontId="4" fillId="6" borderId="115" xfId="0" applyNumberFormat="1" applyFont="1" applyFill="1" applyBorder="1" applyAlignment="1">
      <alignment horizontal="right"/>
    </xf>
    <xf numFmtId="197" fontId="4" fillId="6" borderId="123" xfId="0" applyNumberFormat="1" applyFont="1" applyFill="1" applyBorder="1" applyAlignment="1">
      <alignment horizontal="right"/>
    </xf>
    <xf numFmtId="197" fontId="4" fillId="6" borderId="124" xfId="0" applyNumberFormat="1" applyFont="1" applyFill="1" applyBorder="1" applyAlignment="1">
      <alignment horizontal="right"/>
    </xf>
    <xf numFmtId="194" fontId="4" fillId="6" borderId="124" xfId="0" applyNumberFormat="1" applyFont="1" applyFill="1" applyBorder="1" applyAlignment="1">
      <alignment horizontal="right"/>
    </xf>
    <xf numFmtId="194" fontId="4" fillId="6" borderId="132" xfId="0" applyNumberFormat="1" applyFont="1" applyFill="1" applyBorder="1" applyAlignment="1">
      <alignment horizontal="right"/>
    </xf>
    <xf numFmtId="197" fontId="4" fillId="6" borderId="133" xfId="0" applyNumberFormat="1" applyFont="1" applyFill="1" applyBorder="1" applyAlignment="1">
      <alignment horizontal="right"/>
    </xf>
    <xf numFmtId="197" fontId="4" fillId="6" borderId="134" xfId="0" applyNumberFormat="1" applyFont="1" applyFill="1" applyBorder="1" applyAlignment="1">
      <alignment horizontal="right"/>
    </xf>
    <xf numFmtId="185" fontId="4" fillId="6" borderId="134" xfId="0" applyNumberFormat="1" applyFont="1" applyFill="1" applyBorder="1" applyAlignment="1">
      <alignment horizontal="right"/>
    </xf>
    <xf numFmtId="185" fontId="4" fillId="6" borderId="135" xfId="0" applyNumberFormat="1" applyFont="1" applyFill="1" applyBorder="1" applyAlignment="1">
      <alignment horizontal="right"/>
    </xf>
    <xf numFmtId="197" fontId="4" fillId="6" borderId="112" xfId="0" applyNumberFormat="1" applyFont="1" applyFill="1" applyBorder="1" applyAlignment="1">
      <alignment horizontal="right"/>
    </xf>
    <xf numFmtId="185" fontId="4" fillId="6" borderId="113" xfId="0" applyNumberFormat="1" applyFont="1" applyFill="1" applyBorder="1" applyAlignment="1">
      <alignment horizontal="right"/>
    </xf>
    <xf numFmtId="185" fontId="4" fillId="6" borderId="122" xfId="0" applyNumberFormat="1" applyFont="1" applyFill="1" applyBorder="1" applyAlignment="1">
      <alignment horizontal="right"/>
    </xf>
    <xf numFmtId="185" fontId="4" fillId="6" borderId="124" xfId="0" applyNumberFormat="1" applyFont="1" applyFill="1" applyBorder="1" applyAlignment="1">
      <alignment horizontal="right"/>
    </xf>
    <xf numFmtId="185" fontId="4" fillId="6" borderId="125" xfId="0" applyNumberFormat="1" applyFont="1" applyFill="1" applyBorder="1" applyAlignment="1">
      <alignment horizontal="right"/>
    </xf>
    <xf numFmtId="193" fontId="4" fillId="6" borderId="136" xfId="1" applyNumberFormat="1" applyFont="1" applyFill="1" applyBorder="1" applyAlignment="1">
      <alignment horizontal="right"/>
    </xf>
    <xf numFmtId="178" fontId="4" fillId="6" borderId="137" xfId="0" applyNumberFormat="1" applyFont="1" applyFill="1" applyBorder="1" applyAlignment="1">
      <alignment horizontal="right"/>
    </xf>
    <xf numFmtId="178" fontId="4" fillId="6" borderId="138" xfId="0" applyNumberFormat="1" applyFont="1" applyFill="1" applyBorder="1" applyAlignment="1">
      <alignment horizontal="right"/>
    </xf>
    <xf numFmtId="178" fontId="4" fillId="6" borderId="138" xfId="1" applyNumberFormat="1" applyFont="1" applyFill="1" applyBorder="1" applyAlignment="1">
      <alignment horizontal="right"/>
    </xf>
    <xf numFmtId="178" fontId="4" fillId="6" borderId="139" xfId="1" applyNumberFormat="1" applyFont="1" applyFill="1" applyBorder="1" applyAlignment="1">
      <alignment horizontal="right"/>
    </xf>
    <xf numFmtId="185" fontId="4" fillId="6" borderId="115" xfId="0" applyNumberFormat="1" applyFont="1" applyFill="1" applyBorder="1" applyAlignment="1">
      <alignment horizontal="right"/>
    </xf>
    <xf numFmtId="185" fontId="4" fillId="6" borderId="132" xfId="0" applyNumberFormat="1" applyFont="1" applyFill="1" applyBorder="1" applyAlignment="1">
      <alignment horizontal="right"/>
    </xf>
    <xf numFmtId="197" fontId="4" fillId="6" borderId="111" xfId="1" applyNumberFormat="1" applyFont="1" applyFill="1" applyBorder="1" applyAlignment="1">
      <alignment horizontal="right"/>
    </xf>
    <xf numFmtId="197" fontId="4" fillId="6" borderId="33" xfId="0" applyNumberFormat="1" applyFont="1" applyFill="1" applyBorder="1" applyAlignment="1">
      <alignment horizontal="right"/>
    </xf>
    <xf numFmtId="197" fontId="4" fillId="6" borderId="2" xfId="0" applyNumberFormat="1" applyFont="1" applyFill="1" applyBorder="1" applyAlignment="1">
      <alignment horizontal="right"/>
    </xf>
    <xf numFmtId="194" fontId="4" fillId="6" borderId="2" xfId="1" applyNumberFormat="1" applyFont="1" applyFill="1" applyBorder="1" applyAlignment="1">
      <alignment horizontal="right"/>
    </xf>
    <xf numFmtId="194" fontId="4" fillId="6" borderId="114" xfId="1" applyNumberFormat="1" applyFont="1" applyFill="1" applyBorder="1" applyAlignment="1">
      <alignment horizontal="right"/>
    </xf>
    <xf numFmtId="196" fontId="13" fillId="6" borderId="28" xfId="0" applyNumberFormat="1" applyFont="1" applyFill="1" applyBorder="1" applyAlignment="1">
      <alignment horizontal="right" vertical="center"/>
    </xf>
    <xf numFmtId="194" fontId="13" fillId="6" borderId="28" xfId="0" applyNumberFormat="1" applyFont="1" applyFill="1" applyBorder="1" applyAlignment="1">
      <alignment horizontal="right" vertical="center"/>
    </xf>
    <xf numFmtId="194" fontId="13" fillId="6" borderId="46" xfId="0" applyNumberFormat="1" applyFont="1" applyFill="1" applyBorder="1" applyAlignment="1">
      <alignment horizontal="right" vertical="center"/>
    </xf>
    <xf numFmtId="197" fontId="4" fillId="6" borderId="143" xfId="0" applyNumberFormat="1" applyFont="1" applyFill="1" applyBorder="1" applyAlignment="1">
      <alignment horizontal="right"/>
    </xf>
    <xf numFmtId="185" fontId="4" fillId="6" borderId="143" xfId="0" applyNumberFormat="1" applyFont="1" applyFill="1" applyBorder="1" applyAlignment="1">
      <alignment horizontal="right"/>
    </xf>
    <xf numFmtId="185" fontId="4" fillId="6" borderId="144" xfId="0" applyNumberFormat="1" applyFont="1" applyFill="1" applyBorder="1" applyAlignment="1">
      <alignment horizontal="right"/>
    </xf>
    <xf numFmtId="185" fontId="4" fillId="6" borderId="2" xfId="0" applyNumberFormat="1" applyFont="1" applyFill="1" applyBorder="1" applyAlignment="1">
      <alignment horizontal="right"/>
    </xf>
    <xf numFmtId="185" fontId="4" fillId="6" borderId="114" xfId="0" applyNumberFormat="1" applyFont="1" applyFill="1" applyBorder="1" applyAlignment="1">
      <alignment horizontal="right"/>
    </xf>
    <xf numFmtId="197" fontId="4" fillId="6" borderId="51" xfId="0" applyNumberFormat="1" applyFont="1" applyFill="1" applyBorder="1" applyAlignment="1">
      <alignment horizontal="right"/>
    </xf>
    <xf numFmtId="185" fontId="4" fillId="6" borderId="51" xfId="0" applyNumberFormat="1" applyFont="1" applyFill="1" applyBorder="1" applyAlignment="1">
      <alignment horizontal="right"/>
    </xf>
    <xf numFmtId="185" fontId="4" fillId="6" borderId="103" xfId="0" applyNumberFormat="1" applyFont="1" applyFill="1" applyBorder="1" applyAlignment="1">
      <alignment horizontal="right"/>
    </xf>
    <xf numFmtId="197" fontId="4" fillId="6" borderId="145" xfId="0" applyNumberFormat="1" applyFont="1" applyFill="1" applyBorder="1" applyAlignment="1">
      <alignment horizontal="right"/>
    </xf>
    <xf numFmtId="197" fontId="4" fillId="6" borderId="146" xfId="0" applyNumberFormat="1" applyFont="1" applyFill="1" applyBorder="1" applyAlignment="1">
      <alignment horizontal="right"/>
    </xf>
    <xf numFmtId="185" fontId="4" fillId="6" borderId="146" xfId="0" applyNumberFormat="1" applyFont="1" applyFill="1" applyBorder="1" applyAlignment="1">
      <alignment horizontal="right"/>
    </xf>
    <xf numFmtId="177" fontId="12" fillId="6" borderId="147" xfId="0" applyNumberFormat="1" applyFont="1" applyFill="1" applyBorder="1" applyAlignment="1">
      <alignment vertical="center"/>
    </xf>
    <xf numFmtId="194" fontId="13" fillId="6" borderId="55" xfId="1" quotePrefix="1" applyNumberFormat="1" applyFont="1" applyFill="1" applyBorder="1" applyAlignment="1">
      <alignment horizontal="right"/>
    </xf>
    <xf numFmtId="194" fontId="13" fillId="6" borderId="142" xfId="1" quotePrefix="1" applyNumberFormat="1" applyFont="1" applyFill="1" applyBorder="1" applyAlignment="1">
      <alignment horizontal="right"/>
    </xf>
    <xf numFmtId="177" fontId="12" fillId="6" borderId="120" xfId="0" applyNumberFormat="1" applyFont="1" applyFill="1" applyBorder="1" applyAlignment="1">
      <alignment vertical="center"/>
    </xf>
    <xf numFmtId="194" fontId="13" fillId="6" borderId="61" xfId="1" quotePrefix="1" applyNumberFormat="1" applyFont="1" applyFill="1" applyBorder="1" applyAlignment="1">
      <alignment horizontal="right"/>
    </xf>
    <xf numFmtId="194" fontId="13" fillId="6" borderId="62" xfId="1" quotePrefix="1" applyNumberFormat="1" applyFont="1" applyFill="1" applyBorder="1" applyAlignment="1">
      <alignment horizontal="right"/>
    </xf>
    <xf numFmtId="194" fontId="13" fillId="6" borderId="55" xfId="1" applyNumberFormat="1" applyFont="1" applyFill="1" applyBorder="1">
      <alignment vertical="center"/>
    </xf>
    <xf numFmtId="194" fontId="13" fillId="6" borderId="142" xfId="1" applyNumberFormat="1" applyFont="1" applyFill="1" applyBorder="1">
      <alignment vertical="center"/>
    </xf>
    <xf numFmtId="194" fontId="13" fillId="6" borderId="30" xfId="1" applyNumberFormat="1" applyFont="1" applyFill="1" applyBorder="1">
      <alignment vertical="center"/>
    </xf>
    <xf numFmtId="194" fontId="13" fillId="6" borderId="31" xfId="1" applyNumberFormat="1" applyFont="1" applyFill="1" applyBorder="1">
      <alignment vertical="center"/>
    </xf>
    <xf numFmtId="38" fontId="8" fillId="6" borderId="28" xfId="1" applyFont="1" applyFill="1" applyBorder="1">
      <alignment vertical="center"/>
    </xf>
    <xf numFmtId="193" fontId="4" fillId="0" borderId="140" xfId="0" applyNumberFormat="1" applyFont="1" applyFill="1" applyBorder="1" applyAlignment="1">
      <alignment horizontal="right"/>
    </xf>
    <xf numFmtId="193" fontId="4" fillId="0" borderId="140" xfId="0" applyNumberFormat="1" applyFont="1" applyFill="1" applyBorder="1" applyAlignment="1">
      <alignment horizontal="center"/>
    </xf>
    <xf numFmtId="191" fontId="4" fillId="6" borderId="28" xfId="0" applyNumberFormat="1" applyFont="1" applyFill="1" applyBorder="1" applyAlignment="1">
      <alignment horizontal="right"/>
    </xf>
    <xf numFmtId="191" fontId="4" fillId="0" borderId="28" xfId="0" applyNumberFormat="1" applyFont="1" applyFill="1" applyBorder="1" applyAlignment="1">
      <alignment horizontal="right"/>
    </xf>
    <xf numFmtId="191" fontId="4" fillId="0" borderId="70" xfId="0" applyNumberFormat="1" applyFont="1" applyFill="1" applyBorder="1" applyAlignment="1">
      <alignment horizontal="right"/>
    </xf>
    <xf numFmtId="191" fontId="4" fillId="6" borderId="30" xfId="0" applyNumberFormat="1" applyFont="1" applyFill="1" applyBorder="1" applyAlignment="1">
      <alignment horizontal="right"/>
    </xf>
    <xf numFmtId="191" fontId="4" fillId="0" borderId="30" xfId="0" applyNumberFormat="1" applyFont="1" applyFill="1" applyBorder="1" applyAlignment="1">
      <alignment horizontal="right"/>
    </xf>
    <xf numFmtId="191" fontId="4" fillId="0" borderId="148" xfId="0" applyNumberFormat="1" applyFont="1" applyFill="1" applyBorder="1" applyAlignment="1">
      <alignment horizontal="right"/>
    </xf>
    <xf numFmtId="184" fontId="4" fillId="6" borderId="28" xfId="0" applyNumberFormat="1" applyFont="1" applyFill="1" applyBorder="1" applyAlignment="1">
      <alignment horizontal="right"/>
    </xf>
    <xf numFmtId="184" fontId="4" fillId="6" borderId="46" xfId="0" applyNumberFormat="1" applyFont="1" applyFill="1" applyBorder="1" applyAlignment="1">
      <alignment horizontal="right"/>
    </xf>
    <xf numFmtId="184" fontId="4" fillId="6" borderId="30" xfId="0" applyNumberFormat="1" applyFont="1" applyFill="1" applyBorder="1" applyAlignment="1">
      <alignment horizontal="right"/>
    </xf>
    <xf numFmtId="184" fontId="4" fillId="6" borderId="31" xfId="0" applyNumberFormat="1" applyFont="1" applyFill="1" applyBorder="1" applyAlignment="1">
      <alignment horizontal="right"/>
    </xf>
    <xf numFmtId="191" fontId="13" fillId="6" borderId="28" xfId="0" applyNumberFormat="1" applyFont="1" applyFill="1" applyBorder="1">
      <alignment vertical="center"/>
    </xf>
    <xf numFmtId="191" fontId="0" fillId="6" borderId="28" xfId="0" applyNumberFormat="1" applyFill="1" applyBorder="1">
      <alignment vertical="center"/>
    </xf>
    <xf numFmtId="191" fontId="13" fillId="6" borderId="28" xfId="0" applyNumberFormat="1" applyFont="1" applyFill="1" applyBorder="1" applyAlignment="1">
      <alignment horizontal="right" vertical="center"/>
    </xf>
    <xf numFmtId="191" fontId="13" fillId="6" borderId="28" xfId="7" applyNumberFormat="1" applyFont="1" applyFill="1" applyBorder="1" applyAlignment="1">
      <alignment horizontal="right" vertical="center"/>
    </xf>
    <xf numFmtId="191" fontId="13" fillId="6" borderId="28" xfId="1" quotePrefix="1" applyNumberFormat="1" applyFont="1" applyFill="1" applyBorder="1" applyAlignment="1">
      <alignment horizontal="right"/>
    </xf>
    <xf numFmtId="186" fontId="13" fillId="6" borderId="149" xfId="1" quotePrefix="1" applyNumberFormat="1" applyFont="1" applyFill="1" applyBorder="1" applyAlignment="1">
      <alignment horizontal="right"/>
    </xf>
    <xf numFmtId="186" fontId="13" fillId="6" borderId="42" xfId="0" quotePrefix="1" applyNumberFormat="1" applyFont="1" applyFill="1" applyBorder="1" applyAlignment="1">
      <alignment horizontal="right"/>
    </xf>
    <xf numFmtId="186" fontId="13" fillId="6" borderId="55" xfId="0" applyNumberFormat="1" applyFont="1" applyFill="1" applyBorder="1" applyAlignment="1">
      <alignment horizontal="right"/>
    </xf>
    <xf numFmtId="186" fontId="13" fillId="6" borderId="55" xfId="0" quotePrefix="1" applyNumberFormat="1" applyFont="1" applyFill="1" applyBorder="1" applyAlignment="1">
      <alignment horizontal="right"/>
    </xf>
    <xf numFmtId="186" fontId="13" fillId="6" borderId="44" xfId="1" quotePrefix="1" applyNumberFormat="1" applyFont="1" applyFill="1" applyBorder="1" applyAlignment="1">
      <alignment horizontal="right"/>
    </xf>
    <xf numFmtId="186" fontId="13" fillId="6" borderId="28" xfId="0" quotePrefix="1" applyNumberFormat="1" applyFont="1" applyFill="1" applyBorder="1" applyAlignment="1">
      <alignment horizontal="right"/>
    </xf>
    <xf numFmtId="186" fontId="13" fillId="6" borderId="126" xfId="0" applyNumberFormat="1" applyFont="1" applyFill="1" applyBorder="1" applyAlignment="1">
      <alignment horizontal="right"/>
    </xf>
    <xf numFmtId="186" fontId="13" fillId="6" borderId="61" xfId="0" quotePrefix="1" applyNumberFormat="1" applyFont="1" applyFill="1" applyBorder="1" applyAlignment="1">
      <alignment horizontal="right"/>
    </xf>
    <xf numFmtId="186" fontId="13" fillId="5" borderId="44" xfId="1" quotePrefix="1" applyNumberFormat="1" applyFont="1" applyFill="1" applyBorder="1" applyAlignment="1">
      <alignment horizontal="right"/>
    </xf>
    <xf numFmtId="186" fontId="13" fillId="5" borderId="28" xfId="1" quotePrefix="1" applyNumberFormat="1" applyFont="1" applyFill="1" applyBorder="1" applyAlignment="1">
      <alignment horizontal="right"/>
    </xf>
    <xf numFmtId="186" fontId="13" fillId="5" borderId="120" xfId="1" quotePrefix="1" applyNumberFormat="1" applyFont="1" applyFill="1" applyBorder="1" applyAlignment="1">
      <alignment horizontal="right"/>
    </xf>
    <xf numFmtId="186" fontId="13" fillId="5" borderId="56" xfId="0" quotePrefix="1" applyNumberFormat="1" applyFont="1" applyFill="1" applyBorder="1" applyAlignment="1">
      <alignment horizontal="right"/>
    </xf>
    <xf numFmtId="186" fontId="13" fillId="5" borderId="52" xfId="0" quotePrefix="1" applyNumberFormat="1" applyFont="1" applyFill="1" applyBorder="1" applyAlignment="1">
      <alignment horizontal="right"/>
    </xf>
    <xf numFmtId="186" fontId="13" fillId="5" borderId="10" xfId="1" quotePrefix="1" applyNumberFormat="1" applyFont="1" applyFill="1" applyBorder="1" applyAlignment="1">
      <alignment horizontal="right"/>
    </xf>
    <xf numFmtId="186" fontId="13" fillId="5" borderId="30" xfId="1" quotePrefix="1" applyNumberFormat="1" applyFont="1" applyFill="1" applyBorder="1" applyAlignment="1">
      <alignment horizontal="right"/>
    </xf>
    <xf numFmtId="186" fontId="13" fillId="5" borderId="121" xfId="1" quotePrefix="1" applyNumberFormat="1" applyFont="1" applyFill="1" applyBorder="1" applyAlignment="1">
      <alignment horizontal="right"/>
    </xf>
    <xf numFmtId="186" fontId="13" fillId="5" borderId="3" xfId="0" quotePrefix="1" applyNumberFormat="1" applyFont="1" applyFill="1" applyBorder="1" applyAlignment="1">
      <alignment horizontal="right"/>
    </xf>
    <xf numFmtId="186" fontId="13" fillId="5" borderId="40" xfId="0" quotePrefix="1" applyNumberFormat="1" applyFont="1" applyFill="1" applyBorder="1" applyAlignment="1">
      <alignment horizontal="right"/>
    </xf>
    <xf numFmtId="186" fontId="13" fillId="6" borderId="47" xfId="1" quotePrefix="1" applyNumberFormat="1" applyFont="1" applyFill="1" applyBorder="1" applyAlignment="1">
      <alignment horizontal="right"/>
    </xf>
    <xf numFmtId="186" fontId="13" fillId="6" borderId="147" xfId="0" quotePrefix="1" applyNumberFormat="1" applyFont="1" applyFill="1" applyBorder="1" applyAlignment="1">
      <alignment horizontal="right"/>
    </xf>
    <xf numFmtId="186" fontId="13" fillId="6" borderId="11" xfId="1" quotePrefix="1" applyNumberFormat="1" applyFont="1" applyFill="1" applyBorder="1" applyAlignment="1">
      <alignment horizontal="right"/>
    </xf>
    <xf numFmtId="186" fontId="13" fillId="6" borderId="126" xfId="0" quotePrefix="1" applyNumberFormat="1" applyFont="1" applyFill="1" applyBorder="1" applyAlignment="1">
      <alignment horizontal="right"/>
    </xf>
    <xf numFmtId="186" fontId="13" fillId="6" borderId="47" xfId="1" applyNumberFormat="1" applyFont="1" applyFill="1" applyBorder="1">
      <alignment vertical="center"/>
    </xf>
    <xf numFmtId="186" fontId="13" fillId="6" borderId="55" xfId="1" applyNumberFormat="1" applyFont="1" applyFill="1" applyBorder="1">
      <alignment vertical="center"/>
    </xf>
    <xf numFmtId="186" fontId="13" fillId="6" borderId="147" xfId="1" applyNumberFormat="1" applyFont="1" applyFill="1" applyBorder="1">
      <alignment vertical="center"/>
    </xf>
    <xf numFmtId="186" fontId="13" fillId="6" borderId="10" xfId="1" applyNumberFormat="1" applyFont="1" applyFill="1" applyBorder="1">
      <alignment vertical="center"/>
    </xf>
    <xf numFmtId="186" fontId="13" fillId="6" borderId="30" xfId="1" applyNumberFormat="1" applyFont="1" applyFill="1" applyBorder="1">
      <alignment vertical="center"/>
    </xf>
    <xf numFmtId="186" fontId="13" fillId="6" borderId="121" xfId="1" applyNumberFormat="1" applyFont="1" applyFill="1" applyBorder="1">
      <alignment vertical="center"/>
    </xf>
    <xf numFmtId="193" fontId="4" fillId="0" borderId="30" xfId="0" applyNumberFormat="1" applyFont="1" applyFill="1" applyBorder="1" applyAlignment="1">
      <alignment horizontal="center" wrapText="1"/>
    </xf>
    <xf numFmtId="193" fontId="18" fillId="0" borderId="30" xfId="0" applyNumberFormat="1" applyFont="1" applyFill="1" applyBorder="1" applyAlignment="1">
      <alignment horizontal="center" wrapText="1"/>
    </xf>
    <xf numFmtId="193" fontId="18" fillId="0" borderId="31" xfId="0" applyNumberFormat="1" applyFont="1" applyFill="1" applyBorder="1" applyAlignment="1">
      <alignment horizontal="center" wrapText="1"/>
    </xf>
    <xf numFmtId="193" fontId="4" fillId="0" borderId="101" xfId="0" applyNumberFormat="1" applyFont="1" applyFill="1" applyBorder="1" applyAlignment="1">
      <alignment horizontal="center" wrapText="1"/>
    </xf>
    <xf numFmtId="0" fontId="3" fillId="0" borderId="150" xfId="0" applyFont="1" applyFill="1" applyBorder="1" applyAlignment="1">
      <alignment horizontal="center" wrapText="1"/>
    </xf>
    <xf numFmtId="0" fontId="6" fillId="0" borderId="68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 wrapText="1"/>
    </xf>
    <xf numFmtId="0" fontId="6" fillId="0" borderId="63" xfId="0" applyFont="1" applyFill="1" applyBorder="1" applyAlignment="1">
      <alignment horizontal="center"/>
    </xf>
    <xf numFmtId="191" fontId="4" fillId="6" borderId="100" xfId="0" applyNumberFormat="1" applyFont="1" applyFill="1" applyBorder="1" applyAlignment="1">
      <alignment horizontal="right"/>
    </xf>
    <xf numFmtId="191" fontId="4" fillId="6" borderId="61" xfId="0" applyNumberFormat="1" applyFont="1" applyFill="1" applyBorder="1" applyAlignment="1">
      <alignment horizontal="right"/>
    </xf>
    <xf numFmtId="191" fontId="4" fillId="4" borderId="62" xfId="0" applyNumberFormat="1" applyFont="1" applyFill="1" applyBorder="1" applyAlignment="1">
      <alignment horizontal="right"/>
    </xf>
    <xf numFmtId="191" fontId="4" fillId="6" borderId="29" xfId="0" applyNumberFormat="1" applyFont="1" applyFill="1" applyBorder="1" applyAlignment="1">
      <alignment horizontal="right"/>
    </xf>
    <xf numFmtId="191" fontId="4" fillId="4" borderId="46" xfId="0" applyNumberFormat="1" applyFont="1" applyFill="1" applyBorder="1" applyAlignment="1">
      <alignment horizontal="right"/>
    </xf>
    <xf numFmtId="191" fontId="4" fillId="6" borderId="101" xfId="0" applyNumberFormat="1" applyFont="1" applyFill="1" applyBorder="1" applyAlignment="1">
      <alignment horizontal="right"/>
    </xf>
    <xf numFmtId="191" fontId="4" fillId="4" borderId="31" xfId="0" applyNumberFormat="1" applyFont="1" applyFill="1" applyBorder="1" applyAlignment="1">
      <alignment horizontal="right"/>
    </xf>
    <xf numFmtId="191" fontId="4" fillId="6" borderId="62" xfId="0" applyNumberFormat="1" applyFont="1" applyFill="1" applyBorder="1" applyAlignment="1">
      <alignment horizontal="right"/>
    </xf>
    <xf numFmtId="191" fontId="4" fillId="6" borderId="46" xfId="0" applyNumberFormat="1" applyFont="1" applyFill="1" applyBorder="1" applyAlignment="1">
      <alignment horizontal="right"/>
    </xf>
    <xf numFmtId="191" fontId="4" fillId="6" borderId="31" xfId="0" applyNumberFormat="1" applyFont="1" applyFill="1" applyBorder="1" applyAlignment="1">
      <alignment horizontal="right"/>
    </xf>
    <xf numFmtId="0" fontId="5" fillId="0" borderId="36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41" xfId="0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/>
    </xf>
    <xf numFmtId="184" fontId="4" fillId="6" borderId="100" xfId="0" applyNumberFormat="1" applyFont="1" applyFill="1" applyBorder="1" applyAlignment="1">
      <alignment horizontal="right"/>
    </xf>
    <xf numFmtId="184" fontId="4" fillId="6" borderId="61" xfId="0" applyNumberFormat="1" applyFont="1" applyFill="1" applyBorder="1" applyAlignment="1">
      <alignment horizontal="right"/>
    </xf>
    <xf numFmtId="184" fontId="4" fillId="6" borderId="62" xfId="0" applyNumberFormat="1" applyFont="1" applyFill="1" applyBorder="1" applyAlignment="1">
      <alignment horizontal="right"/>
    </xf>
    <xf numFmtId="184" fontId="4" fillId="6" borderId="29" xfId="0" applyNumberFormat="1" applyFont="1" applyFill="1" applyBorder="1" applyAlignment="1">
      <alignment horizontal="right"/>
    </xf>
    <xf numFmtId="184" fontId="4" fillId="6" borderId="10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justify" vertical="top" wrapText="1"/>
    </xf>
    <xf numFmtId="199" fontId="3" fillId="6" borderId="143" xfId="0" applyNumberFormat="1" applyFont="1" applyFill="1" applyBorder="1" applyAlignment="1">
      <alignment horizontal="right" vertical="center"/>
    </xf>
    <xf numFmtId="194" fontId="3" fillId="6" borderId="143" xfId="0" applyNumberFormat="1" applyFont="1" applyFill="1" applyBorder="1" applyAlignment="1">
      <alignment horizontal="right"/>
    </xf>
    <xf numFmtId="194" fontId="3" fillId="6" borderId="144" xfId="0" applyNumberFormat="1" applyFont="1" applyFill="1" applyBorder="1" applyAlignment="1">
      <alignment horizontal="right"/>
    </xf>
    <xf numFmtId="199" fontId="3" fillId="6" borderId="51" xfId="0" applyNumberFormat="1" applyFont="1" applyFill="1" applyBorder="1" applyAlignment="1">
      <alignment horizontal="right" vertical="center"/>
    </xf>
    <xf numFmtId="194" fontId="3" fillId="6" borderId="51" xfId="0" applyNumberFormat="1" applyFont="1" applyFill="1" applyBorder="1" applyAlignment="1">
      <alignment horizontal="right"/>
    </xf>
    <xf numFmtId="194" fontId="3" fillId="6" borderId="114" xfId="0" applyNumberFormat="1" applyFont="1" applyFill="1" applyBorder="1" applyAlignment="1">
      <alignment horizontal="right"/>
    </xf>
    <xf numFmtId="199" fontId="3" fillId="6" borderId="145" xfId="0" applyNumberFormat="1" applyFont="1" applyFill="1" applyBorder="1" applyAlignment="1">
      <alignment horizontal="right" vertical="center"/>
    </xf>
    <xf numFmtId="194" fontId="3" fillId="6" borderId="143" xfId="1" applyNumberFormat="1" applyFont="1" applyFill="1" applyBorder="1" applyAlignment="1">
      <alignment horizontal="right"/>
    </xf>
    <xf numFmtId="194" fontId="3" fillId="6" borderId="144" xfId="1" applyNumberFormat="1" applyFont="1" applyFill="1" applyBorder="1" applyAlignment="1">
      <alignment horizontal="right"/>
    </xf>
    <xf numFmtId="199" fontId="3" fillId="6" borderId="32" xfId="0" applyNumberFormat="1" applyFont="1" applyFill="1" applyBorder="1" applyAlignment="1">
      <alignment horizontal="right" vertical="center"/>
    </xf>
    <xf numFmtId="194" fontId="3" fillId="6" borderId="103" xfId="0" applyNumberFormat="1" applyFont="1" applyFill="1" applyBorder="1" applyAlignment="1">
      <alignment horizontal="right"/>
    </xf>
    <xf numFmtId="197" fontId="3" fillId="6" borderId="146" xfId="0" applyNumberFormat="1" applyFont="1" applyFill="1" applyBorder="1" applyAlignment="1">
      <alignment horizontal="right"/>
    </xf>
    <xf numFmtId="194" fontId="3" fillId="6" borderId="151" xfId="0" applyNumberFormat="1" applyFont="1" applyFill="1" applyBorder="1" applyAlignment="1">
      <alignment horizontal="right"/>
    </xf>
    <xf numFmtId="197" fontId="3" fillId="6" borderId="2" xfId="0" applyNumberFormat="1" applyFont="1" applyFill="1" applyBorder="1" applyAlignment="1">
      <alignment horizontal="right"/>
    </xf>
    <xf numFmtId="194" fontId="3" fillId="6" borderId="33" xfId="0" applyNumberFormat="1" applyFont="1" applyFill="1" applyBorder="1" applyAlignment="1">
      <alignment horizontal="right"/>
    </xf>
    <xf numFmtId="197" fontId="3" fillId="6" borderId="143" xfId="0" applyNumberFormat="1" applyFont="1" applyFill="1" applyBorder="1" applyAlignment="1">
      <alignment horizontal="right"/>
    </xf>
    <xf numFmtId="194" fontId="3" fillId="6" borderId="145" xfId="1" applyNumberFormat="1" applyFont="1" applyFill="1" applyBorder="1" applyAlignment="1">
      <alignment horizontal="right"/>
    </xf>
    <xf numFmtId="197" fontId="3" fillId="6" borderId="51" xfId="0" applyNumberFormat="1" applyFont="1" applyFill="1" applyBorder="1" applyAlignment="1">
      <alignment horizontal="right"/>
    </xf>
    <xf numFmtId="194" fontId="3" fillId="6" borderId="145" xfId="0" applyNumberFormat="1" applyFont="1" applyFill="1" applyBorder="1" applyAlignment="1">
      <alignment horizontal="right"/>
    </xf>
    <xf numFmtId="197" fontId="3" fillId="6" borderId="152" xfId="0" applyNumberFormat="1" applyFont="1" applyFill="1" applyBorder="1" applyAlignment="1">
      <alignment horizontal="right"/>
    </xf>
    <xf numFmtId="194" fontId="3" fillId="6" borderId="153" xfId="0" applyNumberFormat="1" applyFont="1" applyFill="1" applyBorder="1" applyAlignment="1">
      <alignment horizontal="right"/>
    </xf>
    <xf numFmtId="194" fontId="3" fillId="6" borderId="154" xfId="0" applyNumberFormat="1" applyFont="1" applyFill="1" applyBorder="1" applyAlignment="1">
      <alignment horizontal="right"/>
    </xf>
    <xf numFmtId="197" fontId="3" fillId="6" borderId="155" xfId="0" applyNumberFormat="1" applyFont="1" applyFill="1" applyBorder="1" applyAlignment="1">
      <alignment horizontal="right"/>
    </xf>
    <xf numFmtId="194" fontId="3" fillId="6" borderId="152" xfId="0" applyNumberFormat="1" applyFont="1" applyFill="1" applyBorder="1" applyAlignment="1">
      <alignment horizontal="right"/>
    </xf>
    <xf numFmtId="38" fontId="3" fillId="5" borderId="0" xfId="1" applyFont="1" applyFill="1" applyBorder="1" applyAlignment="1">
      <alignment horizontal="center" vertical="center"/>
    </xf>
    <xf numFmtId="197" fontId="3" fillId="5" borderId="0" xfId="0" applyNumberFormat="1" applyFont="1" applyFill="1" applyBorder="1" applyAlignment="1">
      <alignment horizontal="right"/>
    </xf>
    <xf numFmtId="194" fontId="3" fillId="5" borderId="0" xfId="0" applyNumberFormat="1" applyFont="1" applyFill="1" applyBorder="1" applyAlignment="1">
      <alignment horizontal="right"/>
    </xf>
    <xf numFmtId="185" fontId="3" fillId="6" borderId="143" xfId="0" applyNumberFormat="1" applyFont="1" applyFill="1" applyBorder="1" applyAlignment="1">
      <alignment horizontal="right"/>
    </xf>
    <xf numFmtId="185" fontId="3" fillId="6" borderId="156" xfId="0" applyNumberFormat="1" applyFont="1" applyFill="1" applyBorder="1" applyAlignment="1">
      <alignment horizontal="right"/>
    </xf>
    <xf numFmtId="185" fontId="3" fillId="6" borderId="2" xfId="0" applyNumberFormat="1" applyFont="1" applyFill="1" applyBorder="1" applyAlignment="1">
      <alignment horizontal="right"/>
    </xf>
    <xf numFmtId="185" fontId="3" fillId="6" borderId="45" xfId="0" applyNumberFormat="1" applyFont="1" applyFill="1" applyBorder="1" applyAlignment="1">
      <alignment horizontal="right"/>
    </xf>
    <xf numFmtId="185" fontId="3" fillId="6" borderId="51" xfId="0" applyNumberFormat="1" applyFont="1" applyFill="1" applyBorder="1" applyAlignment="1">
      <alignment horizontal="right"/>
    </xf>
    <xf numFmtId="185" fontId="3" fillId="6" borderId="92" xfId="0" applyNumberFormat="1" applyFont="1" applyFill="1" applyBorder="1" applyAlignment="1">
      <alignment horizontal="right"/>
    </xf>
    <xf numFmtId="185" fontId="3" fillId="6" borderId="146" xfId="0" applyNumberFormat="1" applyFont="1" applyFill="1" applyBorder="1" applyAlignment="1">
      <alignment horizontal="right"/>
    </xf>
    <xf numFmtId="185" fontId="3" fillId="6" borderId="157" xfId="0" applyNumberFormat="1" applyFont="1" applyFill="1" applyBorder="1" applyAlignment="1">
      <alignment horizontal="right"/>
    </xf>
    <xf numFmtId="0" fontId="0" fillId="0" borderId="40" xfId="0" applyBorder="1">
      <alignment vertical="center"/>
    </xf>
    <xf numFmtId="199" fontId="3" fillId="6" borderId="151" xfId="0" applyNumberFormat="1" applyFont="1" applyFill="1" applyBorder="1" applyAlignment="1">
      <alignment horizontal="right" vertical="center"/>
    </xf>
    <xf numFmtId="199" fontId="3" fillId="6" borderId="146" xfId="0" applyNumberFormat="1" applyFont="1" applyFill="1" applyBorder="1" applyAlignment="1">
      <alignment horizontal="right" vertical="center"/>
    </xf>
    <xf numFmtId="194" fontId="3" fillId="6" borderId="158" xfId="0" applyNumberFormat="1" applyFont="1" applyFill="1" applyBorder="1" applyAlignment="1">
      <alignment horizontal="right"/>
    </xf>
    <xf numFmtId="199" fontId="3" fillId="6" borderId="100" xfId="0" applyNumberFormat="1" applyFont="1" applyFill="1" applyBorder="1" applyAlignment="1">
      <alignment horizontal="right" vertical="center"/>
    </xf>
    <xf numFmtId="199" fontId="3" fillId="6" borderId="61" xfId="0" applyNumberFormat="1" applyFont="1" applyFill="1" applyBorder="1" applyAlignment="1">
      <alignment horizontal="right" vertical="center"/>
    </xf>
    <xf numFmtId="194" fontId="3" fillId="6" borderId="61" xfId="1" applyNumberFormat="1" applyFont="1" applyFill="1" applyBorder="1" applyAlignment="1">
      <alignment horizontal="right"/>
    </xf>
    <xf numFmtId="194" fontId="3" fillId="6" borderId="62" xfId="1" applyNumberFormat="1" applyFont="1" applyFill="1" applyBorder="1" applyAlignment="1">
      <alignment horizontal="right"/>
    </xf>
    <xf numFmtId="194" fontId="3" fillId="6" borderId="146" xfId="0" applyNumberFormat="1" applyFont="1" applyFill="1" applyBorder="1" applyAlignment="1">
      <alignment horizontal="right"/>
    </xf>
    <xf numFmtId="194" fontId="3" fillId="6" borderId="61" xfId="0" applyNumberFormat="1" applyFont="1" applyFill="1" applyBorder="1" applyAlignment="1">
      <alignment horizontal="right"/>
    </xf>
    <xf numFmtId="194" fontId="3" fillId="6" borderId="62" xfId="0" applyNumberFormat="1" applyFont="1" applyFill="1" applyBorder="1" applyAlignment="1">
      <alignment horizontal="right"/>
    </xf>
    <xf numFmtId="199" fontId="3" fillId="6" borderId="2" xfId="0" applyNumberFormat="1" applyFont="1" applyFill="1" applyBorder="1" applyAlignment="1">
      <alignment horizontal="right" vertical="center"/>
    </xf>
    <xf numFmtId="194" fontId="3" fillId="6" borderId="2" xfId="0" applyNumberFormat="1" applyFont="1" applyFill="1" applyBorder="1" applyAlignment="1">
      <alignment horizontal="right"/>
    </xf>
    <xf numFmtId="199" fontId="3" fillId="6" borderId="159" xfId="0" applyNumberFormat="1" applyFont="1" applyFill="1" applyBorder="1" applyAlignment="1">
      <alignment horizontal="right" vertical="center"/>
    </xf>
    <xf numFmtId="199" fontId="3" fillId="6" borderId="160" xfId="0" applyNumberFormat="1" applyFont="1" applyFill="1" applyBorder="1" applyAlignment="1">
      <alignment horizontal="right" vertical="center"/>
    </xf>
    <xf numFmtId="194" fontId="3" fillId="6" borderId="160" xfId="0" applyNumberFormat="1" applyFont="1" applyFill="1" applyBorder="1" applyAlignment="1">
      <alignment horizontal="right"/>
    </xf>
    <xf numFmtId="199" fontId="3" fillId="6" borderId="145" xfId="0" applyNumberFormat="1" applyFont="1" applyFill="1" applyBorder="1" applyAlignment="1">
      <alignment vertical="center"/>
    </xf>
    <xf numFmtId="199" fontId="3" fillId="6" borderId="145" xfId="1" applyNumberFormat="1" applyFont="1" applyFill="1" applyBorder="1" applyAlignment="1">
      <alignment horizontal="right" vertical="center"/>
    </xf>
    <xf numFmtId="199" fontId="3" fillId="6" borderId="100" xfId="1" applyNumberFormat="1" applyFont="1" applyFill="1" applyBorder="1" applyAlignment="1">
      <alignment horizontal="right" vertical="center"/>
    </xf>
    <xf numFmtId="199" fontId="3" fillId="6" borderId="33" xfId="0" applyNumberFormat="1" applyFont="1" applyFill="1" applyBorder="1" applyAlignment="1">
      <alignment horizontal="right" vertical="center"/>
    </xf>
    <xf numFmtId="199" fontId="3" fillId="6" borderId="32" xfId="0" applyNumberFormat="1" applyFont="1" applyFill="1" applyBorder="1" applyAlignment="1">
      <alignment horizontal="right"/>
    </xf>
    <xf numFmtId="177" fontId="3" fillId="6" borderId="160" xfId="0" applyNumberFormat="1" applyFont="1" applyFill="1" applyBorder="1" applyAlignment="1">
      <alignment horizontal="center" vertical="center"/>
    </xf>
    <xf numFmtId="177" fontId="3" fillId="6" borderId="51" xfId="0" applyNumberFormat="1" applyFont="1" applyFill="1" applyBorder="1" applyAlignment="1">
      <alignment horizontal="center" vertical="center"/>
    </xf>
    <xf numFmtId="177" fontId="3" fillId="6" borderId="143" xfId="0" applyNumberFormat="1" applyFont="1" applyFill="1" applyBorder="1" applyAlignment="1">
      <alignment horizontal="center" vertical="center"/>
    </xf>
    <xf numFmtId="177" fontId="3" fillId="6" borderId="61" xfId="0" applyNumberFormat="1" applyFont="1" applyFill="1" applyBorder="1" applyAlignment="1">
      <alignment horizontal="center" vertical="center"/>
    </xf>
    <xf numFmtId="177" fontId="3" fillId="6" borderId="146" xfId="0" applyNumberFormat="1" applyFont="1" applyFill="1" applyBorder="1" applyAlignment="1">
      <alignment horizontal="center" vertical="center"/>
    </xf>
    <xf numFmtId="177" fontId="3" fillId="6" borderId="2" xfId="0" applyNumberFormat="1" applyFont="1" applyFill="1" applyBorder="1" applyAlignment="1">
      <alignment horizontal="center" vertical="center"/>
    </xf>
    <xf numFmtId="194" fontId="3" fillId="6" borderId="33" xfId="1" applyNumberFormat="1" applyFont="1" applyFill="1" applyBorder="1" applyAlignment="1">
      <alignment horizontal="right"/>
    </xf>
    <xf numFmtId="194" fontId="3" fillId="6" borderId="114" xfId="1" applyNumberFormat="1" applyFont="1" applyFill="1" applyBorder="1" applyAlignment="1">
      <alignment horizontal="right"/>
    </xf>
    <xf numFmtId="197" fontId="3" fillId="6" borderId="160" xfId="0" applyNumberFormat="1" applyFont="1" applyFill="1" applyBorder="1" applyAlignment="1">
      <alignment horizontal="right"/>
    </xf>
    <xf numFmtId="194" fontId="3" fillId="6" borderId="159" xfId="0" applyNumberFormat="1" applyFont="1" applyFill="1" applyBorder="1" applyAlignment="1">
      <alignment horizontal="right"/>
    </xf>
    <xf numFmtId="197" fontId="3" fillId="6" borderId="61" xfId="0" applyNumberFormat="1" applyFont="1" applyFill="1" applyBorder="1" applyAlignment="1">
      <alignment horizontal="right"/>
    </xf>
    <xf numFmtId="194" fontId="3" fillId="6" borderId="100" xfId="0" applyNumberFormat="1" applyFont="1" applyFill="1" applyBorder="1" applyAlignment="1">
      <alignment horizontal="right"/>
    </xf>
    <xf numFmtId="197" fontId="3" fillId="6" borderId="161" xfId="0" applyNumberFormat="1" applyFont="1" applyFill="1" applyBorder="1" applyAlignment="1">
      <alignment horizontal="right"/>
    </xf>
    <xf numFmtId="194" fontId="3" fillId="6" borderId="162" xfId="0" applyNumberFormat="1" applyFont="1" applyFill="1" applyBorder="1" applyAlignment="1">
      <alignment horizontal="right"/>
    </xf>
    <xf numFmtId="194" fontId="3" fillId="6" borderId="163" xfId="0" applyNumberFormat="1" applyFont="1" applyFill="1" applyBorder="1" applyAlignment="1">
      <alignment horizontal="right"/>
    </xf>
    <xf numFmtId="197" fontId="3" fillId="6" borderId="164" xfId="0" applyNumberFormat="1" applyFont="1" applyFill="1" applyBorder="1" applyAlignment="1">
      <alignment horizontal="right"/>
    </xf>
    <xf numFmtId="194" fontId="3" fillId="6" borderId="165" xfId="0" applyNumberFormat="1" applyFont="1" applyFill="1" applyBorder="1" applyAlignment="1">
      <alignment horizontal="right"/>
    </xf>
    <xf numFmtId="194" fontId="3" fillId="6" borderId="166" xfId="0" applyNumberFormat="1" applyFont="1" applyFill="1" applyBorder="1" applyAlignment="1">
      <alignment horizontal="right"/>
    </xf>
    <xf numFmtId="185" fontId="3" fillId="6" borderId="160" xfId="0" applyNumberFormat="1" applyFont="1" applyFill="1" applyBorder="1" applyAlignment="1">
      <alignment horizontal="right"/>
    </xf>
    <xf numFmtId="185" fontId="3" fillId="6" borderId="61" xfId="0" applyNumberFormat="1" applyFont="1" applyFill="1" applyBorder="1" applyAlignment="1">
      <alignment horizontal="right"/>
    </xf>
    <xf numFmtId="185" fontId="3" fillId="6" borderId="23" xfId="0" applyNumberFormat="1" applyFont="1" applyFill="1" applyBorder="1" applyAlignment="1">
      <alignment horizontal="right"/>
    </xf>
    <xf numFmtId="0" fontId="0" fillId="0" borderId="56" xfId="0" applyBorder="1">
      <alignment vertical="center"/>
    </xf>
    <xf numFmtId="0" fontId="0" fillId="0" borderId="54" xfId="0" applyBorder="1">
      <alignment vertical="center"/>
    </xf>
    <xf numFmtId="194" fontId="3" fillId="6" borderId="167" xfId="0" applyNumberFormat="1" applyFont="1" applyFill="1" applyBorder="1" applyAlignment="1">
      <alignment horizontal="right"/>
    </xf>
    <xf numFmtId="192" fontId="4" fillId="0" borderId="40" xfId="0" applyNumberFormat="1" applyFont="1" applyFill="1" applyBorder="1" applyAlignment="1">
      <alignment horizontal="right"/>
    </xf>
    <xf numFmtId="190" fontId="4" fillId="0" borderId="40" xfId="0" applyNumberFormat="1" applyFont="1" applyFill="1" applyBorder="1" applyAlignment="1">
      <alignment horizontal="right"/>
    </xf>
    <xf numFmtId="180" fontId="4" fillId="0" borderId="40" xfId="0" applyNumberFormat="1" applyFont="1" applyFill="1" applyBorder="1" applyAlignment="1">
      <alignment horizontal="right"/>
    </xf>
    <xf numFmtId="179" fontId="4" fillId="0" borderId="40" xfId="0" applyNumberFormat="1" applyFont="1" applyFill="1" applyBorder="1" applyAlignment="1">
      <alignment horizontal="right"/>
    </xf>
    <xf numFmtId="38" fontId="3" fillId="6" borderId="51" xfId="1" applyFont="1" applyFill="1" applyBorder="1" applyAlignment="1">
      <alignment horizontal="center" vertical="center"/>
    </xf>
    <xf numFmtId="185" fontId="3" fillId="6" borderId="168" xfId="0" applyNumberFormat="1" applyFont="1" applyFill="1" applyBorder="1" applyAlignment="1">
      <alignment horizontal="right"/>
    </xf>
    <xf numFmtId="185" fontId="3" fillId="6" borderId="169" xfId="0" applyNumberFormat="1" applyFont="1" applyFill="1" applyBorder="1" applyAlignment="1">
      <alignment horizontal="right"/>
    </xf>
    <xf numFmtId="185" fontId="3" fillId="6" borderId="170" xfId="0" applyNumberFormat="1" applyFont="1" applyFill="1" applyBorder="1" applyAlignment="1">
      <alignment horizontal="right"/>
    </xf>
    <xf numFmtId="197" fontId="3" fillId="6" borderId="145" xfId="0" applyNumberFormat="1" applyFont="1" applyFill="1" applyBorder="1" applyAlignment="1">
      <alignment horizontal="right"/>
    </xf>
    <xf numFmtId="197" fontId="3" fillId="6" borderId="33" xfId="0" applyNumberFormat="1" applyFont="1" applyFill="1" applyBorder="1" applyAlignment="1">
      <alignment horizontal="right"/>
    </xf>
    <xf numFmtId="197" fontId="3" fillId="6" borderId="145" xfId="1" applyNumberFormat="1" applyFont="1" applyFill="1" applyBorder="1" applyAlignment="1">
      <alignment horizontal="right"/>
    </xf>
    <xf numFmtId="197" fontId="3" fillId="6" borderId="33" xfId="1" applyNumberFormat="1" applyFont="1" applyFill="1" applyBorder="1" applyAlignment="1">
      <alignment horizontal="right"/>
    </xf>
    <xf numFmtId="197" fontId="3" fillId="6" borderId="159" xfId="0" applyNumberFormat="1" applyFont="1" applyFill="1" applyBorder="1" applyAlignment="1">
      <alignment horizontal="right"/>
    </xf>
    <xf numFmtId="197" fontId="3" fillId="6" borderId="100" xfId="0" applyNumberFormat="1" applyFont="1" applyFill="1" applyBorder="1" applyAlignment="1">
      <alignment horizontal="right"/>
    </xf>
    <xf numFmtId="197" fontId="3" fillId="6" borderId="151" xfId="0" applyNumberFormat="1" applyFont="1" applyFill="1" applyBorder="1" applyAlignment="1">
      <alignment horizontal="right"/>
    </xf>
    <xf numFmtId="197" fontId="3" fillId="6" borderId="162" xfId="0" applyNumberFormat="1" applyFont="1" applyFill="1" applyBorder="1" applyAlignment="1">
      <alignment horizontal="right"/>
    </xf>
    <xf numFmtId="197" fontId="3" fillId="6" borderId="165" xfId="0" applyNumberFormat="1" applyFont="1" applyFill="1" applyBorder="1" applyAlignment="1">
      <alignment horizontal="right"/>
    </xf>
    <xf numFmtId="197" fontId="3" fillId="6" borderId="171" xfId="0" applyNumberFormat="1" applyFont="1" applyFill="1" applyBorder="1" applyAlignment="1">
      <alignment horizontal="right"/>
    </xf>
    <xf numFmtId="197" fontId="3" fillId="6" borderId="32" xfId="0" applyNumberFormat="1" applyFont="1" applyFill="1" applyBorder="1" applyAlignment="1">
      <alignment horizontal="right"/>
    </xf>
    <xf numFmtId="185" fontId="4" fillId="6" borderId="154" xfId="0" applyNumberFormat="1" applyFont="1" applyFill="1" applyBorder="1" applyAlignment="1">
      <alignment horizontal="right"/>
    </xf>
    <xf numFmtId="197" fontId="4" fillId="6" borderId="159" xfId="0" applyNumberFormat="1" applyFont="1" applyFill="1" applyBorder="1" applyAlignment="1">
      <alignment horizontal="right"/>
    </xf>
    <xf numFmtId="197" fontId="4" fillId="6" borderId="160" xfId="0" applyNumberFormat="1" applyFont="1" applyFill="1" applyBorder="1" applyAlignment="1">
      <alignment horizontal="right"/>
    </xf>
    <xf numFmtId="185" fontId="4" fillId="6" borderId="160" xfId="0" applyNumberFormat="1" applyFont="1" applyFill="1" applyBorder="1" applyAlignment="1">
      <alignment horizontal="right"/>
    </xf>
    <xf numFmtId="197" fontId="4" fillId="6" borderId="100" xfId="0" applyNumberFormat="1" applyFont="1" applyFill="1" applyBorder="1" applyAlignment="1">
      <alignment horizontal="right"/>
    </xf>
    <xf numFmtId="197" fontId="4" fillId="6" borderId="61" xfId="0" applyNumberFormat="1" applyFont="1" applyFill="1" applyBorder="1" applyAlignment="1">
      <alignment horizontal="right"/>
    </xf>
    <xf numFmtId="185" fontId="4" fillId="6" borderId="61" xfId="0" applyNumberFormat="1" applyFont="1" applyFill="1" applyBorder="1" applyAlignment="1">
      <alignment horizontal="right"/>
    </xf>
    <xf numFmtId="197" fontId="4" fillId="6" borderId="172" xfId="0" applyNumberFormat="1" applyFont="1" applyFill="1" applyBorder="1" applyAlignment="1">
      <alignment horizontal="right"/>
    </xf>
    <xf numFmtId="197" fontId="4" fillId="6" borderId="173" xfId="0" applyNumberFormat="1" applyFont="1" applyFill="1" applyBorder="1" applyAlignment="1">
      <alignment horizontal="right"/>
    </xf>
    <xf numFmtId="185" fontId="4" fillId="6" borderId="173" xfId="0" applyNumberFormat="1" applyFont="1" applyFill="1" applyBorder="1" applyAlignment="1">
      <alignment horizontal="right"/>
    </xf>
    <xf numFmtId="197" fontId="4" fillId="6" borderId="174" xfId="0" applyNumberFormat="1" applyFont="1" applyFill="1" applyBorder="1" applyAlignment="1">
      <alignment horizontal="right"/>
    </xf>
    <xf numFmtId="197" fontId="4" fillId="6" borderId="175" xfId="0" applyNumberFormat="1" applyFont="1" applyFill="1" applyBorder="1" applyAlignment="1">
      <alignment horizontal="right"/>
    </xf>
    <xf numFmtId="185" fontId="4" fillId="6" borderId="175" xfId="0" applyNumberFormat="1" applyFont="1" applyFill="1" applyBorder="1" applyAlignment="1">
      <alignment horizontal="right"/>
    </xf>
    <xf numFmtId="197" fontId="4" fillId="6" borderId="151" xfId="0" applyNumberFormat="1" applyFont="1" applyFill="1" applyBorder="1" applyAlignment="1">
      <alignment horizontal="right"/>
    </xf>
    <xf numFmtId="185" fontId="4" fillId="6" borderId="62" xfId="0" applyNumberFormat="1" applyFont="1" applyFill="1" applyBorder="1" applyAlignment="1">
      <alignment horizontal="right"/>
    </xf>
    <xf numFmtId="197" fontId="4" fillId="6" borderId="32" xfId="0" applyNumberFormat="1" applyFont="1" applyFill="1" applyBorder="1" applyAlignment="1">
      <alignment horizontal="right"/>
    </xf>
    <xf numFmtId="177" fontId="3" fillId="6" borderId="173" xfId="0" applyNumberFormat="1" applyFont="1" applyFill="1" applyBorder="1" applyAlignment="1">
      <alignment horizontal="center" vertical="center"/>
    </xf>
    <xf numFmtId="177" fontId="3" fillId="6" borderId="175" xfId="0" applyNumberFormat="1" applyFont="1" applyFill="1" applyBorder="1" applyAlignment="1">
      <alignment horizontal="center" vertical="center"/>
    </xf>
    <xf numFmtId="185" fontId="4" fillId="6" borderId="167" xfId="0" applyNumberFormat="1" applyFont="1" applyFill="1" applyBorder="1" applyAlignment="1">
      <alignment horizontal="right"/>
    </xf>
    <xf numFmtId="185" fontId="4" fillId="6" borderId="176" xfId="0" applyNumberFormat="1" applyFont="1" applyFill="1" applyBorder="1" applyAlignment="1">
      <alignment horizontal="right"/>
    </xf>
    <xf numFmtId="185" fontId="4" fillId="6" borderId="177" xfId="0" applyNumberFormat="1" applyFont="1" applyFill="1" applyBorder="1" applyAlignment="1">
      <alignment horizontal="right"/>
    </xf>
    <xf numFmtId="38" fontId="4" fillId="6" borderId="51" xfId="1" applyFont="1" applyFill="1" applyBorder="1" applyAlignment="1">
      <alignment horizontal="center" vertical="center"/>
    </xf>
    <xf numFmtId="0" fontId="3" fillId="0" borderId="142" xfId="0" applyFont="1" applyFill="1" applyBorder="1" applyAlignment="1">
      <alignment wrapText="1"/>
    </xf>
    <xf numFmtId="38" fontId="8" fillId="0" borderId="92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5" borderId="0" xfId="1" applyFont="1" applyFill="1" applyBorder="1" applyAlignment="1">
      <alignment wrapText="1"/>
    </xf>
    <xf numFmtId="0" fontId="0" fillId="5" borderId="0" xfId="0" applyFill="1" applyBorder="1">
      <alignment vertical="center"/>
    </xf>
    <xf numFmtId="38" fontId="8" fillId="5" borderId="0" xfId="1" applyFont="1" applyFill="1" applyBorder="1">
      <alignment vertical="center"/>
    </xf>
    <xf numFmtId="188" fontId="0" fillId="5" borderId="0" xfId="0" applyNumberFormat="1" applyFill="1" applyBorder="1">
      <alignment vertical="center"/>
    </xf>
    <xf numFmtId="0" fontId="3" fillId="0" borderId="55" xfId="0" applyFont="1" applyFill="1" applyBorder="1" applyAlignment="1">
      <alignment horizontal="center" wrapText="1"/>
    </xf>
    <xf numFmtId="0" fontId="3" fillId="0" borderId="52" xfId="0" applyFont="1" applyFill="1" applyBorder="1" applyAlignment="1">
      <alignment horizontal="center"/>
    </xf>
    <xf numFmtId="193" fontId="3" fillId="0" borderId="147" xfId="0" applyNumberFormat="1" applyFont="1" applyFill="1" applyBorder="1" applyAlignment="1">
      <alignment wrapText="1"/>
    </xf>
    <xf numFmtId="193" fontId="3" fillId="0" borderId="142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1" fontId="4" fillId="5" borderId="0" xfId="0" quotePrefix="1" applyNumberFormat="1" applyFont="1" applyFill="1" applyBorder="1" applyAlignment="1">
      <alignment vertical="center"/>
    </xf>
    <xf numFmtId="191" fontId="0" fillId="5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20" fillId="5" borderId="0" xfId="0" quotePrefix="1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110" xfId="0" applyBorder="1">
      <alignment vertical="center"/>
    </xf>
    <xf numFmtId="184" fontId="20" fillId="4" borderId="51" xfId="0" quotePrefix="1" applyNumberFormat="1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40" xfId="0" applyFont="1" applyBorder="1" applyAlignment="1">
      <alignment vertical="center"/>
    </xf>
    <xf numFmtId="177" fontId="3" fillId="0" borderId="52" xfId="0" applyNumberFormat="1" applyFont="1" applyFill="1" applyBorder="1" applyAlignment="1">
      <alignment vertical="center"/>
    </xf>
    <xf numFmtId="0" fontId="0" fillId="0" borderId="52" xfId="0" applyBorder="1">
      <alignment vertical="center"/>
    </xf>
    <xf numFmtId="38" fontId="4" fillId="0" borderId="0" xfId="1" applyFont="1">
      <alignment vertical="center"/>
    </xf>
    <xf numFmtId="0" fontId="25" fillId="0" borderId="0" xfId="0" applyFont="1" applyAlignment="1">
      <alignment horizontal="center" vertical="center"/>
    </xf>
    <xf numFmtId="184" fontId="4" fillId="4" borderId="91" xfId="0" applyNumberFormat="1" applyFont="1" applyFill="1" applyBorder="1" applyAlignment="1">
      <alignment horizontal="center" vertical="center"/>
    </xf>
    <xf numFmtId="184" fontId="4" fillId="4" borderId="92" xfId="0" applyNumberFormat="1" applyFont="1" applyFill="1" applyBorder="1" applyAlignment="1">
      <alignment horizontal="center" vertical="center"/>
    </xf>
    <xf numFmtId="184" fontId="4" fillId="4" borderId="3" xfId="0" applyNumberFormat="1" applyFont="1" applyFill="1" applyBorder="1" applyAlignment="1">
      <alignment horizontal="center" vertical="center"/>
    </xf>
    <xf numFmtId="191" fontId="4" fillId="6" borderId="125" xfId="0" applyNumberFormat="1" applyFont="1" applyFill="1" applyBorder="1" applyAlignment="1">
      <alignment horizontal="right"/>
    </xf>
    <xf numFmtId="191" fontId="4" fillId="6" borderId="51" xfId="0" applyNumberFormat="1" applyFont="1" applyFill="1" applyBorder="1" applyAlignment="1">
      <alignment horizontal="right"/>
    </xf>
    <xf numFmtId="191" fontId="4" fillId="6" borderId="92" xfId="0" applyNumberFormat="1" applyFont="1" applyFill="1" applyBorder="1" applyAlignment="1">
      <alignment horizontal="right"/>
    </xf>
    <xf numFmtId="184" fontId="20" fillId="4" borderId="61" xfId="0" applyNumberFormat="1" applyFont="1" applyFill="1" applyBorder="1" applyAlignment="1">
      <alignment horizontal="center" vertical="center"/>
    </xf>
    <xf numFmtId="184" fontId="20" fillId="4" borderId="51" xfId="0" applyNumberFormat="1" applyFont="1" applyFill="1" applyBorder="1" applyAlignment="1">
      <alignment horizontal="center" vertical="center"/>
    </xf>
    <xf numFmtId="195" fontId="0" fillId="6" borderId="30" xfId="1" applyNumberFormat="1" applyFont="1" applyFill="1" applyBorder="1" applyAlignment="1">
      <alignment horizontal="right" vertical="center"/>
    </xf>
    <xf numFmtId="197" fontId="4" fillId="6" borderId="53" xfId="0" applyNumberFormat="1" applyFont="1" applyFill="1" applyBorder="1" applyAlignment="1">
      <alignment horizontal="right"/>
    </xf>
    <xf numFmtId="197" fontId="4" fillId="6" borderId="9" xfId="0" applyNumberFormat="1" applyFont="1" applyFill="1" applyBorder="1" applyAlignment="1">
      <alignment horizontal="right"/>
    </xf>
    <xf numFmtId="197" fontId="4" fillId="6" borderId="35" xfId="0" applyNumberFormat="1" applyFont="1" applyFill="1" applyBorder="1" applyAlignment="1">
      <alignment horizontal="right"/>
    </xf>
    <xf numFmtId="197" fontId="4" fillId="6" borderId="7" xfId="0" applyNumberFormat="1" applyFont="1" applyFill="1" applyBorder="1" applyAlignment="1">
      <alignment horizontal="right"/>
    </xf>
    <xf numFmtId="194" fontId="4" fillId="6" borderId="82" xfId="0" applyNumberFormat="1" applyFont="1" applyFill="1" applyBorder="1" applyAlignment="1">
      <alignment horizontal="right"/>
    </xf>
    <xf numFmtId="196" fontId="13" fillId="6" borderId="28" xfId="1" applyNumberFormat="1" applyFont="1" applyFill="1" applyBorder="1" applyAlignment="1">
      <alignment vertical="center" wrapText="1"/>
    </xf>
    <xf numFmtId="196" fontId="13" fillId="0" borderId="28" xfId="1" quotePrefix="1" applyNumberFormat="1" applyFont="1" applyFill="1" applyBorder="1" applyAlignment="1">
      <alignment horizontal="right" vertical="center"/>
    </xf>
    <xf numFmtId="196" fontId="13" fillId="6" borderId="28" xfId="0" applyNumberFormat="1" applyFont="1" applyFill="1" applyBorder="1" applyAlignment="1">
      <alignment vertical="center" wrapText="1"/>
    </xf>
    <xf numFmtId="196" fontId="13" fillId="6" borderId="28" xfId="0" applyNumberFormat="1" applyFont="1" applyFill="1" applyBorder="1" applyAlignment="1">
      <alignment vertical="center"/>
    </xf>
    <xf numFmtId="194" fontId="13" fillId="6" borderId="142" xfId="0" applyNumberFormat="1" applyFont="1" applyFill="1" applyBorder="1" applyAlignment="1">
      <alignment horizontal="right" vertical="center"/>
    </xf>
    <xf numFmtId="196" fontId="13" fillId="6" borderId="28" xfId="1" quotePrefix="1" applyNumberFormat="1" applyFont="1" applyFill="1" applyBorder="1" applyAlignment="1">
      <alignment horizontal="right" vertical="center"/>
    </xf>
    <xf numFmtId="196" fontId="13" fillId="6" borderId="28" xfId="0" quotePrefix="1" applyNumberFormat="1" applyFont="1" applyFill="1" applyBorder="1" applyAlignment="1">
      <alignment horizontal="right" vertical="center"/>
    </xf>
    <xf numFmtId="194" fontId="13" fillId="6" borderId="28" xfId="1" quotePrefix="1" applyNumberFormat="1" applyFont="1" applyFill="1" applyBorder="1" applyAlignment="1">
      <alignment horizontal="right" vertical="center"/>
    </xf>
    <xf numFmtId="194" fontId="13" fillId="6" borderId="46" xfId="1" quotePrefix="1" applyNumberFormat="1" applyFont="1" applyFill="1" applyBorder="1" applyAlignment="1">
      <alignment horizontal="right" vertical="center"/>
    </xf>
    <xf numFmtId="196" fontId="13" fillId="6" borderId="140" xfId="1" quotePrefix="1" applyNumberFormat="1" applyFont="1" applyFill="1" applyBorder="1" applyAlignment="1">
      <alignment horizontal="right" vertical="center"/>
    </xf>
    <xf numFmtId="196" fontId="13" fillId="6" borderId="140" xfId="0" quotePrefix="1" applyNumberFormat="1" applyFont="1" applyFill="1" applyBorder="1" applyAlignment="1">
      <alignment horizontal="right" vertical="center"/>
    </xf>
    <xf numFmtId="194" fontId="13" fillId="6" borderId="140" xfId="1" quotePrefix="1" applyNumberFormat="1" applyFont="1" applyFill="1" applyBorder="1" applyAlignment="1">
      <alignment horizontal="right" vertical="center"/>
    </xf>
    <xf numFmtId="194" fontId="13" fillId="6" borderId="114" xfId="1" quotePrefix="1" applyNumberFormat="1" applyFont="1" applyFill="1" applyBorder="1" applyAlignment="1">
      <alignment horizontal="right" vertical="center"/>
    </xf>
    <xf numFmtId="196" fontId="13" fillId="6" borderId="28" xfId="1" applyNumberFormat="1" applyFont="1" applyFill="1" applyBorder="1" applyAlignment="1">
      <alignment vertical="center"/>
    </xf>
    <xf numFmtId="196" fontId="13" fillId="6" borderId="0" xfId="1" applyNumberFormat="1" applyFont="1" applyFill="1" applyBorder="1" applyAlignment="1">
      <alignment vertical="center"/>
    </xf>
    <xf numFmtId="196" fontId="13" fillId="6" borderId="141" xfId="0" applyNumberFormat="1" applyFont="1" applyFill="1" applyBorder="1" applyAlignment="1">
      <alignment vertical="center"/>
    </xf>
    <xf numFmtId="196" fontId="13" fillId="6" borderId="141" xfId="1" applyNumberFormat="1" applyFont="1" applyFill="1" applyBorder="1" applyAlignment="1">
      <alignment vertical="center"/>
    </xf>
    <xf numFmtId="196" fontId="13" fillId="5" borderId="28" xfId="1" quotePrefix="1" applyNumberFormat="1" applyFont="1" applyFill="1" applyBorder="1" applyAlignment="1">
      <alignment horizontal="right" vertical="center"/>
    </xf>
    <xf numFmtId="177" fontId="12" fillId="0" borderId="111" xfId="0" applyNumberFormat="1" applyFont="1" applyFill="1" applyBorder="1" applyAlignment="1">
      <alignment vertical="center"/>
    </xf>
    <xf numFmtId="196" fontId="13" fillId="6" borderId="2" xfId="1" applyNumberFormat="1" applyFont="1" applyFill="1" applyBorder="1" applyAlignment="1">
      <alignment vertical="center"/>
    </xf>
    <xf numFmtId="196" fontId="13" fillId="5" borderId="2" xfId="1" quotePrefix="1" applyNumberFormat="1" applyFont="1" applyFill="1" applyBorder="1" applyAlignment="1">
      <alignment horizontal="right" vertical="center"/>
    </xf>
    <xf numFmtId="196" fontId="13" fillId="6" borderId="0" xfId="0" applyNumberFormat="1" applyFont="1" applyFill="1" applyBorder="1" applyAlignment="1">
      <alignment vertical="center"/>
    </xf>
    <xf numFmtId="196" fontId="13" fillId="6" borderId="2" xfId="0" applyNumberFormat="1" applyFont="1" applyFill="1" applyBorder="1" applyAlignment="1">
      <alignment horizontal="right" vertical="center"/>
    </xf>
    <xf numFmtId="194" fontId="13" fillId="6" borderId="2" xfId="0" applyNumberFormat="1" applyFont="1" applyFill="1" applyBorder="1" applyAlignment="1">
      <alignment horizontal="right" vertical="center"/>
    </xf>
    <xf numFmtId="194" fontId="13" fillId="6" borderId="114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vertical="center"/>
    </xf>
    <xf numFmtId="196" fontId="13" fillId="6" borderId="30" xfId="1" applyNumberFormat="1" applyFont="1" applyFill="1" applyBorder="1" applyAlignment="1">
      <alignment vertical="center"/>
    </xf>
    <xf numFmtId="196" fontId="13" fillId="5" borderId="30" xfId="1" quotePrefix="1" applyNumberFormat="1" applyFont="1" applyFill="1" applyBorder="1" applyAlignment="1">
      <alignment horizontal="right" vertical="center"/>
    </xf>
    <xf numFmtId="196" fontId="13" fillId="6" borderId="183" xfId="0" applyNumberFormat="1" applyFont="1" applyFill="1" applyBorder="1" applyAlignment="1">
      <alignment vertical="center"/>
    </xf>
    <xf numFmtId="196" fontId="13" fillId="6" borderId="183" xfId="1" applyNumberFormat="1" applyFont="1" applyFill="1" applyBorder="1" applyAlignment="1">
      <alignment vertical="center"/>
    </xf>
    <xf numFmtId="196" fontId="13" fillId="6" borderId="30" xfId="0" applyNumberFormat="1" applyFont="1" applyFill="1" applyBorder="1" applyAlignment="1">
      <alignment horizontal="right" vertical="center"/>
    </xf>
    <xf numFmtId="194" fontId="13" fillId="6" borderId="30" xfId="0" applyNumberFormat="1" applyFont="1" applyFill="1" applyBorder="1" applyAlignment="1">
      <alignment horizontal="right" vertical="center"/>
    </xf>
    <xf numFmtId="194" fontId="13" fillId="6" borderId="31" xfId="0" applyNumberFormat="1" applyFont="1" applyFill="1" applyBorder="1" applyAlignment="1">
      <alignment horizontal="right" vertical="center"/>
    </xf>
    <xf numFmtId="38" fontId="0" fillId="6" borderId="147" xfId="1" applyFont="1" applyFill="1" applyBorder="1">
      <alignment vertical="center"/>
    </xf>
    <xf numFmtId="38" fontId="0" fillId="6" borderId="121" xfId="1" applyFont="1" applyFill="1" applyBorder="1">
      <alignment vertical="center"/>
    </xf>
    <xf numFmtId="38" fontId="0" fillId="6" borderId="28" xfId="1" applyFont="1" applyFill="1" applyBorder="1">
      <alignment vertical="center"/>
    </xf>
    <xf numFmtId="184" fontId="4" fillId="5" borderId="48" xfId="0" applyNumberFormat="1" applyFont="1" applyFill="1" applyBorder="1" applyAlignment="1">
      <alignment horizontal="center" vertical="center"/>
    </xf>
    <xf numFmtId="184" fontId="4" fillId="5" borderId="69" xfId="0" applyNumberFormat="1" applyFont="1" applyFill="1" applyBorder="1" applyAlignment="1">
      <alignment horizontal="center" vertical="center"/>
    </xf>
    <xf numFmtId="196" fontId="13" fillId="0" borderId="97" xfId="1" quotePrefix="1" applyNumberFormat="1" applyFont="1" applyFill="1" applyBorder="1" applyAlignment="1">
      <alignment horizontal="right"/>
    </xf>
    <xf numFmtId="196" fontId="13" fillId="0" borderId="52" xfId="1" quotePrefix="1" applyNumberFormat="1" applyFont="1" applyFill="1" applyBorder="1" applyAlignment="1">
      <alignment horizontal="right"/>
    </xf>
    <xf numFmtId="196" fontId="13" fillId="0" borderId="42" xfId="1" quotePrefix="1" applyNumberFormat="1" applyFont="1" applyFill="1" applyBorder="1" applyAlignment="1">
      <alignment horizontal="right"/>
    </xf>
    <xf numFmtId="196" fontId="13" fillId="0" borderId="16" xfId="1" quotePrefix="1" applyNumberFormat="1" applyFont="1" applyFill="1" applyBorder="1" applyAlignment="1">
      <alignment horizontal="right"/>
    </xf>
    <xf numFmtId="196" fontId="13" fillId="0" borderId="13" xfId="1" quotePrefix="1" applyNumberFormat="1" applyFont="1" applyFill="1" applyBorder="1" applyAlignment="1">
      <alignment horizontal="right"/>
    </xf>
    <xf numFmtId="196" fontId="13" fillId="0" borderId="14" xfId="1" quotePrefix="1" applyNumberFormat="1" applyFont="1" applyFill="1" applyBorder="1" applyAlignment="1">
      <alignment horizontal="right"/>
    </xf>
    <xf numFmtId="196" fontId="13" fillId="0" borderId="9" xfId="1" quotePrefix="1" applyNumberFormat="1" applyFont="1" applyFill="1" applyBorder="1" applyAlignment="1">
      <alignment horizontal="right"/>
    </xf>
    <xf numFmtId="196" fontId="13" fillId="0" borderId="6" xfId="1" quotePrefix="1" applyNumberFormat="1" applyFont="1" applyFill="1" applyBorder="1" applyAlignment="1">
      <alignment horizontal="right"/>
    </xf>
    <xf numFmtId="196" fontId="13" fillId="0" borderId="35" xfId="1" quotePrefix="1" applyNumberFormat="1" applyFont="1" applyFill="1" applyBorder="1" applyAlignment="1">
      <alignment horizontal="right"/>
    </xf>
    <xf numFmtId="196" fontId="13" fillId="0" borderId="104" xfId="1" quotePrefix="1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78" xfId="0" applyFont="1" applyBorder="1" applyAlignment="1">
      <alignment horizontal="left" vertical="center"/>
    </xf>
    <xf numFmtId="0" fontId="0" fillId="0" borderId="179" xfId="0" applyBorder="1" applyAlignment="1">
      <alignment horizontal="center" vertical="center" textRotation="255"/>
    </xf>
    <xf numFmtId="0" fontId="0" fillId="0" borderId="99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14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0" fillId="0" borderId="9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38" fontId="8" fillId="5" borderId="1" xfId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0" borderId="52" xfId="0" applyFont="1" applyBorder="1" applyAlignment="1">
      <alignment horizontal="left" vertical="center"/>
    </xf>
    <xf numFmtId="193" fontId="0" fillId="0" borderId="40" xfId="1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78" fontId="16" fillId="0" borderId="43" xfId="0" applyNumberFormat="1" applyFont="1" applyFill="1" applyBorder="1" applyAlignment="1">
      <alignment vertical="top" wrapText="1"/>
    </xf>
    <xf numFmtId="178" fontId="16" fillId="0" borderId="103" xfId="0" applyNumberFormat="1" applyFont="1" applyFill="1" applyBorder="1" applyAlignment="1">
      <alignment vertical="top" wrapText="1"/>
    </xf>
    <xf numFmtId="178" fontId="16" fillId="0" borderId="42" xfId="0" applyNumberFormat="1" applyFont="1" applyFill="1" applyBorder="1" applyAlignment="1">
      <alignment vertical="top" wrapText="1"/>
    </xf>
    <xf numFmtId="178" fontId="16" fillId="0" borderId="51" xfId="0" applyNumberFormat="1" applyFont="1" applyFill="1" applyBorder="1" applyAlignment="1">
      <alignment vertical="top" wrapText="1"/>
    </xf>
    <xf numFmtId="178" fontId="3" fillId="0" borderId="42" xfId="0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178" fontId="0" fillId="0" borderId="51" xfId="0" applyNumberFormat="1" applyFill="1" applyBorder="1" applyAlignment="1">
      <alignment vertical="top" wrapText="1"/>
    </xf>
    <xf numFmtId="0" fontId="8" fillId="0" borderId="17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193" fontId="5" fillId="0" borderId="53" xfId="1" applyNumberFormat="1" applyFont="1" applyFill="1" applyBorder="1" applyAlignment="1">
      <alignment vertical="top" wrapText="1"/>
    </xf>
    <xf numFmtId="193" fontId="8" fillId="0" borderId="37" xfId="1" applyNumberFormat="1" applyFont="1" applyBorder="1">
      <alignment vertical="center"/>
    </xf>
    <xf numFmtId="178" fontId="3" fillId="0" borderId="42" xfId="0" applyNumberFormat="1" applyFont="1" applyFill="1" applyBorder="1" applyAlignment="1">
      <alignment vertical="top"/>
    </xf>
    <xf numFmtId="178" fontId="3" fillId="0" borderId="51" xfId="0" applyNumberFormat="1" applyFont="1" applyFill="1" applyBorder="1" applyAlignment="1">
      <alignment vertical="top"/>
    </xf>
    <xf numFmtId="193" fontId="5" fillId="0" borderId="52" xfId="1" applyNumberFormat="1" applyFont="1" applyFill="1" applyBorder="1" applyAlignment="1">
      <alignment vertical="top" wrapText="1"/>
    </xf>
    <xf numFmtId="193" fontId="0" fillId="0" borderId="40" xfId="1" applyNumberFormat="1" applyFont="1" applyBorder="1">
      <alignment vertical="center"/>
    </xf>
    <xf numFmtId="193" fontId="8" fillId="0" borderId="40" xfId="1" applyNumberFormat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0" fillId="0" borderId="40" xfId="1" applyFont="1" applyBorder="1" applyAlignment="1">
      <alignment horizontal="left" vertical="center"/>
    </xf>
    <xf numFmtId="193" fontId="5" fillId="0" borderId="37" xfId="1" applyNumberFormat="1" applyFont="1" applyFill="1" applyBorder="1" applyAlignment="1">
      <alignment vertical="top" wrapText="1"/>
    </xf>
    <xf numFmtId="178" fontId="3" fillId="0" borderId="53" xfId="0" applyNumberFormat="1" applyFont="1" applyFill="1" applyBorder="1" applyAlignment="1">
      <alignment vertical="top" wrapText="1"/>
    </xf>
    <xf numFmtId="0" fontId="8" fillId="0" borderId="5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 textRotation="255"/>
    </xf>
    <xf numFmtId="177" fontId="3" fillId="0" borderId="1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7" fontId="3" fillId="0" borderId="56" xfId="0" applyNumberFormat="1" applyFont="1" applyFill="1" applyBorder="1" applyAlignment="1">
      <alignment vertical="center"/>
    </xf>
    <xf numFmtId="177" fontId="3" fillId="0" borderId="180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80" xfId="0" applyNumberFormat="1" applyFont="1" applyFill="1" applyBorder="1" applyAlignment="1">
      <alignment horizontal="left" vertical="center"/>
    </xf>
    <xf numFmtId="177" fontId="3" fillId="0" borderId="98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98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11" xfId="0" applyNumberFormat="1" applyFont="1" applyFill="1" applyBorder="1" applyAlignment="1">
      <alignment vertical="center"/>
    </xf>
    <xf numFmtId="177" fontId="3" fillId="0" borderId="149" xfId="0" applyNumberFormat="1" applyFont="1" applyFill="1" applyBorder="1" applyAlignment="1">
      <alignment vertical="center"/>
    </xf>
    <xf numFmtId="177" fontId="3" fillId="0" borderId="110" xfId="0" applyNumberFormat="1" applyFont="1" applyFill="1" applyBorder="1" applyAlignment="1">
      <alignment vertical="center"/>
    </xf>
    <xf numFmtId="177" fontId="3" fillId="0" borderId="11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10" fillId="0" borderId="40" xfId="0" applyFont="1" applyBorder="1" applyAlignment="1">
      <alignment horizontal="right" vertical="center"/>
    </xf>
    <xf numFmtId="178" fontId="16" fillId="0" borderId="114" xfId="0" applyNumberFormat="1" applyFont="1" applyFill="1" applyBorder="1" applyAlignment="1">
      <alignment vertical="top" wrapText="1"/>
    </xf>
    <xf numFmtId="0" fontId="0" fillId="0" borderId="47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8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193" fontId="5" fillId="0" borderId="56" xfId="1" applyNumberFormat="1" applyFont="1" applyFill="1" applyBorder="1" applyAlignment="1">
      <alignment vertical="top" wrapText="1"/>
    </xf>
    <xf numFmtId="193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193" fontId="3" fillId="0" borderId="147" xfId="0" applyNumberFormat="1" applyFont="1" applyFill="1" applyBorder="1" applyAlignment="1">
      <alignment horizontal="center" wrapText="1"/>
    </xf>
    <xf numFmtId="193" fontId="3" fillId="0" borderId="182" xfId="0" applyNumberFormat="1" applyFont="1" applyFill="1" applyBorder="1" applyAlignment="1">
      <alignment horizontal="center" wrapText="1"/>
    </xf>
    <xf numFmtId="193" fontId="3" fillId="0" borderId="50" xfId="0" applyNumberFormat="1" applyFont="1" applyFill="1" applyBorder="1" applyAlignment="1">
      <alignment horizontal="center" wrapText="1"/>
    </xf>
    <xf numFmtId="193" fontId="3" fillId="0" borderId="21" xfId="0" applyNumberFormat="1" applyFont="1" applyFill="1" applyBorder="1" applyAlignment="1">
      <alignment horizontal="center" wrapText="1"/>
    </xf>
    <xf numFmtId="0" fontId="0" fillId="0" borderId="179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93" fontId="3" fillId="0" borderId="141" xfId="0" applyNumberFormat="1" applyFont="1" applyFill="1" applyBorder="1" applyAlignment="1">
      <alignment horizontal="center" wrapText="1"/>
    </xf>
    <xf numFmtId="193" fontId="3" fillId="0" borderId="120" xfId="0" applyNumberFormat="1" applyFont="1" applyFill="1" applyBorder="1" applyAlignment="1">
      <alignment horizontal="center" wrapText="1"/>
    </xf>
    <xf numFmtId="193" fontId="3" fillId="0" borderId="29" xfId="0" applyNumberFormat="1" applyFont="1" applyFill="1" applyBorder="1" applyAlignment="1">
      <alignment horizontal="center" wrapText="1"/>
    </xf>
    <xf numFmtId="193" fontId="3" fillId="0" borderId="70" xfId="0" applyNumberFormat="1" applyFont="1" applyFill="1" applyBorder="1" applyAlignment="1">
      <alignment horizontal="center" wrapText="1"/>
    </xf>
    <xf numFmtId="0" fontId="29" fillId="0" borderId="1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>
      <alignment horizontal="center" wrapText="1"/>
    </xf>
  </cellXfs>
  <cellStyles count="8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  <cellStyle name="標準_第４巻第１表03(東京～新潟)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712"/>
          <c:y val="3.178484107579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18700468124105E-2"/>
          <c:y val="0.14914443233356944"/>
          <c:w val="0.78627714727152787"/>
          <c:h val="0.6772624222360446"/>
        </c:manualLayout>
      </c:layout>
      <c:lineChart>
        <c:grouping val="standard"/>
        <c:varyColors val="0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'Ｐ2'!$B$3:$B$8</c:f>
              <c:numCache>
                <c:formatCode>General</c:formatCode>
                <c:ptCount val="6"/>
                <c:pt idx="0" formatCode="0.0">
                  <c:v>201.8</c:v>
                </c:pt>
                <c:pt idx="1">
                  <c:v>202.6</c:v>
                </c:pt>
                <c:pt idx="2">
                  <c:v>204.5</c:v>
                </c:pt>
                <c:pt idx="3">
                  <c:v>205.2</c:v>
                </c:pt>
                <c:pt idx="4">
                  <c:v>204.4</c:v>
                </c:pt>
                <c:pt idx="5">
                  <c:v>207.2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'Ｐ2'!$C$3:$C$8</c:f>
              <c:numCache>
                <c:formatCode>General</c:formatCode>
                <c:ptCount val="6"/>
                <c:pt idx="0" formatCode="0.0">
                  <c:v>203</c:v>
                </c:pt>
                <c:pt idx="1">
                  <c:v>204.4</c:v>
                </c:pt>
                <c:pt idx="2">
                  <c:v>204.4</c:v>
                </c:pt>
                <c:pt idx="3">
                  <c:v>206.4</c:v>
                </c:pt>
                <c:pt idx="4">
                  <c:v>206.8</c:v>
                </c:pt>
                <c:pt idx="5" formatCode="0.0_ ">
                  <c:v>208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'Ｐ2'!$D$3:$D$8</c:f>
              <c:numCache>
                <c:formatCode>General</c:formatCode>
                <c:ptCount val="6"/>
                <c:pt idx="0" formatCode="0.0">
                  <c:v>200</c:v>
                </c:pt>
                <c:pt idx="1">
                  <c:v>200.4</c:v>
                </c:pt>
                <c:pt idx="2">
                  <c:v>204.6</c:v>
                </c:pt>
                <c:pt idx="3">
                  <c:v>203.2</c:v>
                </c:pt>
                <c:pt idx="4">
                  <c:v>201.1</c:v>
                </c:pt>
                <c:pt idx="5" formatCode="0.0_ ">
                  <c:v>206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'Ｐ2'!$E$3:$E$8</c:f>
              <c:numCache>
                <c:formatCode>General</c:formatCode>
                <c:ptCount val="6"/>
                <c:pt idx="0" formatCode="0.0">
                  <c:v>178.3</c:v>
                </c:pt>
                <c:pt idx="1">
                  <c:v>179.8</c:v>
                </c:pt>
                <c:pt idx="2">
                  <c:v>185.6</c:v>
                </c:pt>
                <c:pt idx="3">
                  <c:v>174.1</c:v>
                </c:pt>
                <c:pt idx="4" formatCode="0.0_ ">
                  <c:v>182</c:v>
                </c:pt>
                <c:pt idx="5" formatCode="0.0_ ">
                  <c:v>186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'Ｐ2'!$F$3:$F$8</c:f>
              <c:numCache>
                <c:formatCode>General</c:formatCode>
                <c:ptCount val="6"/>
                <c:pt idx="0" formatCode="0.0">
                  <c:v>174.8</c:v>
                </c:pt>
                <c:pt idx="1">
                  <c:v>181.5</c:v>
                </c:pt>
                <c:pt idx="2">
                  <c:v>179.1</c:v>
                </c:pt>
                <c:pt idx="3" formatCode="0.0_ ">
                  <c:v>178</c:v>
                </c:pt>
                <c:pt idx="4">
                  <c:v>177.9</c:v>
                </c:pt>
                <c:pt idx="5">
                  <c:v>184.2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'Ｐ2'!$G$3:$G$8</c:f>
              <c:numCache>
                <c:formatCode>General</c:formatCode>
                <c:ptCount val="6"/>
                <c:pt idx="0" formatCode="0.0">
                  <c:v>180.4</c:v>
                </c:pt>
                <c:pt idx="1">
                  <c:v>178.6</c:v>
                </c:pt>
                <c:pt idx="2">
                  <c:v>187.6</c:v>
                </c:pt>
                <c:pt idx="3">
                  <c:v>171.7</c:v>
                </c:pt>
                <c:pt idx="4">
                  <c:v>184.4</c:v>
                </c:pt>
                <c:pt idx="5">
                  <c:v>186.9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'Ｐ2'!$H$3:$H$8</c:f>
              <c:numCache>
                <c:formatCode>0.0_ </c:formatCode>
                <c:ptCount val="6"/>
                <c:pt idx="0" formatCode="0.0">
                  <c:v>170.3</c:v>
                </c:pt>
                <c:pt idx="1">
                  <c:v>163.80000000000001</c:v>
                </c:pt>
                <c:pt idx="2">
                  <c:v>163.30000000000001</c:v>
                </c:pt>
                <c:pt idx="3">
                  <c:v>166.1</c:v>
                </c:pt>
                <c:pt idx="4">
                  <c:v>174.1</c:v>
                </c:pt>
                <c:pt idx="5">
                  <c:v>178.5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'Ｐ2'!$I$3:$I$8</c:f>
              <c:numCache>
                <c:formatCode>0.0_ </c:formatCode>
                <c:ptCount val="6"/>
                <c:pt idx="0" formatCode="0.0">
                  <c:v>172.3</c:v>
                </c:pt>
                <c:pt idx="1">
                  <c:v>163.30000000000001</c:v>
                </c:pt>
                <c:pt idx="2">
                  <c:v>162.69999999999999</c:v>
                </c:pt>
                <c:pt idx="3">
                  <c:v>167</c:v>
                </c:pt>
                <c:pt idx="4">
                  <c:v>174.3</c:v>
                </c:pt>
                <c:pt idx="5">
                  <c:v>178.7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10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</c:strCache>
            </c:strRef>
          </c:cat>
          <c:val>
            <c:numRef>
              <c:f>'Ｐ2'!$J$3:$J$8</c:f>
              <c:numCache>
                <c:formatCode>0.0_ </c:formatCode>
                <c:ptCount val="6"/>
                <c:pt idx="0" formatCode="0.0">
                  <c:v>165.7</c:v>
                </c:pt>
                <c:pt idx="1">
                  <c:v>164.9</c:v>
                </c:pt>
                <c:pt idx="2">
                  <c:v>165.1</c:v>
                </c:pt>
                <c:pt idx="3">
                  <c:v>162.6</c:v>
                </c:pt>
                <c:pt idx="4">
                  <c:v>173.8</c:v>
                </c:pt>
                <c:pt idx="5">
                  <c:v>177.7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30376"/>
        <c:axId val="364030768"/>
      </c:lineChart>
      <c:catAx>
        <c:axId val="36403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030768"/>
        <c:crossesAt val="150"/>
        <c:auto val="1"/>
        <c:lblAlgn val="ctr"/>
        <c:lblOffset val="100"/>
        <c:tickLblSkip val="1"/>
        <c:tickMarkSkip val="1"/>
        <c:noMultiLvlLbl val="0"/>
      </c:catAx>
      <c:valAx>
        <c:axId val="364030768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030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611"/>
          <c:y val="0.11491468211950275"/>
          <c:w val="0.13835782338231328"/>
          <c:h val="0.816626943636935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'P14'!$B$17:$B$30</c:f>
              <c:strCache>
                <c:ptCount val="14"/>
                <c:pt idx="0">
                  <c:v>平成14年</c:v>
                </c:pt>
                <c:pt idx="1">
                  <c:v>平成15年</c:v>
                </c:pt>
                <c:pt idx="2">
                  <c:v>平成16年</c:v>
                </c:pt>
                <c:pt idx="3">
                  <c:v>平成17年</c:v>
                </c:pt>
                <c:pt idx="4">
                  <c:v>平成18年</c:v>
                </c:pt>
                <c:pt idx="5">
                  <c:v>平成19年</c:v>
                </c:pt>
                <c:pt idx="6">
                  <c:v>平成20年</c:v>
                </c:pt>
                <c:pt idx="7">
                  <c:v>平成21年</c:v>
                </c:pt>
                <c:pt idx="8">
                  <c:v>平成22年</c:v>
                </c:pt>
                <c:pt idx="9">
                  <c:v>平成23年</c:v>
                </c:pt>
                <c:pt idx="10">
                  <c:v>平成24年</c:v>
                </c:pt>
                <c:pt idx="11">
                  <c:v>平成25年</c:v>
                </c:pt>
                <c:pt idx="12">
                  <c:v>平成26年</c:v>
                </c:pt>
                <c:pt idx="13">
                  <c:v>平成27年</c:v>
                </c:pt>
              </c:strCache>
            </c:strRef>
          </c:cat>
          <c:val>
            <c:numRef>
              <c:f>'P14'!$C$17:$C$30</c:f>
              <c:numCache>
                <c:formatCode>0.0_);[Red]\(0.0\)</c:formatCode>
                <c:ptCount val="14"/>
                <c:pt idx="0">
                  <c:v>399</c:v>
                </c:pt>
                <c:pt idx="1">
                  <c:v>401</c:v>
                </c:pt>
                <c:pt idx="2">
                  <c:v>400.1</c:v>
                </c:pt>
                <c:pt idx="3">
                  <c:v>400.8</c:v>
                </c:pt>
                <c:pt idx="4">
                  <c:v>406.1</c:v>
                </c:pt>
                <c:pt idx="5">
                  <c:v>408.3</c:v>
                </c:pt>
                <c:pt idx="6">
                  <c:v>406.9</c:v>
                </c:pt>
                <c:pt idx="7">
                  <c:v>377.8</c:v>
                </c:pt>
                <c:pt idx="8">
                  <c:v>392</c:v>
                </c:pt>
                <c:pt idx="9">
                  <c:v>393.7</c:v>
                </c:pt>
                <c:pt idx="10">
                  <c:v>395.7</c:v>
                </c:pt>
                <c:pt idx="11">
                  <c:v>390.4</c:v>
                </c:pt>
                <c:pt idx="12">
                  <c:v>405.1</c:v>
                </c:pt>
                <c:pt idx="13">
                  <c:v>402.4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'P14'!$B$17:$B$30</c:f>
              <c:strCache>
                <c:ptCount val="14"/>
                <c:pt idx="0">
                  <c:v>平成14年</c:v>
                </c:pt>
                <c:pt idx="1">
                  <c:v>平成15年</c:v>
                </c:pt>
                <c:pt idx="2">
                  <c:v>平成16年</c:v>
                </c:pt>
                <c:pt idx="3">
                  <c:v>平成17年</c:v>
                </c:pt>
                <c:pt idx="4">
                  <c:v>平成18年</c:v>
                </c:pt>
                <c:pt idx="5">
                  <c:v>平成19年</c:v>
                </c:pt>
                <c:pt idx="6">
                  <c:v>平成20年</c:v>
                </c:pt>
                <c:pt idx="7">
                  <c:v>平成21年</c:v>
                </c:pt>
                <c:pt idx="8">
                  <c:v>平成22年</c:v>
                </c:pt>
                <c:pt idx="9">
                  <c:v>平成23年</c:v>
                </c:pt>
                <c:pt idx="10">
                  <c:v>平成24年</c:v>
                </c:pt>
                <c:pt idx="11">
                  <c:v>平成25年</c:v>
                </c:pt>
                <c:pt idx="12">
                  <c:v>平成26年</c:v>
                </c:pt>
                <c:pt idx="13">
                  <c:v>平成27年</c:v>
                </c:pt>
              </c:strCache>
            </c:strRef>
          </c:cat>
          <c:val>
            <c:numRef>
              <c:f>'P14'!$D$17:$D$30</c:f>
              <c:numCache>
                <c:formatCode>0.0_);[Red]\(0.0\)</c:formatCode>
                <c:ptCount val="14"/>
                <c:pt idx="0">
                  <c:v>272.3</c:v>
                </c:pt>
                <c:pt idx="1">
                  <c:v>278</c:v>
                </c:pt>
                <c:pt idx="2">
                  <c:v>270.8</c:v>
                </c:pt>
                <c:pt idx="3">
                  <c:v>264</c:v>
                </c:pt>
                <c:pt idx="4">
                  <c:v>268.10000000000002</c:v>
                </c:pt>
                <c:pt idx="5">
                  <c:v>271.2</c:v>
                </c:pt>
                <c:pt idx="6">
                  <c:v>277.10000000000002</c:v>
                </c:pt>
                <c:pt idx="7">
                  <c:v>271</c:v>
                </c:pt>
                <c:pt idx="8">
                  <c:v>271.89999999999998</c:v>
                </c:pt>
                <c:pt idx="9">
                  <c:v>279.10000000000002</c:v>
                </c:pt>
                <c:pt idx="10">
                  <c:v>282</c:v>
                </c:pt>
                <c:pt idx="11">
                  <c:v>277.3</c:v>
                </c:pt>
                <c:pt idx="12">
                  <c:v>286.3</c:v>
                </c:pt>
                <c:pt idx="13">
                  <c:v>288.8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689064"/>
        <c:axId val="363689456"/>
      </c:barChart>
      <c:lineChart>
        <c:grouping val="standard"/>
        <c:varyColors val="0"/>
        <c:ser>
          <c:idx val="2"/>
          <c:order val="2"/>
          <c:tx>
            <c:strRef>
              <c:f>'P14'!$E$16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'P14'!$B$17:$B$30</c:f>
              <c:strCache>
                <c:ptCount val="14"/>
                <c:pt idx="0">
                  <c:v>平成14年</c:v>
                </c:pt>
                <c:pt idx="1">
                  <c:v>平成15年</c:v>
                </c:pt>
                <c:pt idx="2">
                  <c:v>平成16年</c:v>
                </c:pt>
                <c:pt idx="3">
                  <c:v>平成17年</c:v>
                </c:pt>
                <c:pt idx="4">
                  <c:v>平成18年</c:v>
                </c:pt>
                <c:pt idx="5">
                  <c:v>平成19年</c:v>
                </c:pt>
                <c:pt idx="6">
                  <c:v>平成20年</c:v>
                </c:pt>
                <c:pt idx="7">
                  <c:v>平成21年</c:v>
                </c:pt>
                <c:pt idx="8">
                  <c:v>平成22年</c:v>
                </c:pt>
                <c:pt idx="9">
                  <c:v>平成23年</c:v>
                </c:pt>
                <c:pt idx="10">
                  <c:v>平成24年</c:v>
                </c:pt>
                <c:pt idx="11">
                  <c:v>平成25年</c:v>
                </c:pt>
                <c:pt idx="12">
                  <c:v>平成26年</c:v>
                </c:pt>
                <c:pt idx="13">
                  <c:v>平成27年</c:v>
                </c:pt>
              </c:strCache>
            </c:strRef>
          </c:cat>
          <c:val>
            <c:numRef>
              <c:f>'P14'!$E$17:$E$30</c:f>
              <c:numCache>
                <c:formatCode>0.0_);[Red]\(0.0\)</c:formatCode>
                <c:ptCount val="14"/>
                <c:pt idx="0">
                  <c:v>68.245614035087726</c:v>
                </c:pt>
                <c:pt idx="1">
                  <c:v>69.326683291770578</c:v>
                </c:pt>
                <c:pt idx="2">
                  <c:v>67.683079230192462</c:v>
                </c:pt>
                <c:pt idx="3">
                  <c:v>65.868263473053887</c:v>
                </c:pt>
                <c:pt idx="4">
                  <c:v>66.018222112780094</c:v>
                </c:pt>
                <c:pt idx="5">
                  <c:v>66.421748714180737</c:v>
                </c:pt>
                <c:pt idx="6">
                  <c:v>68.100270336692077</c:v>
                </c:pt>
                <c:pt idx="7">
                  <c:v>71.731074642668077</c:v>
                </c:pt>
                <c:pt idx="8">
                  <c:v>69.362244897959187</c:v>
                </c:pt>
                <c:pt idx="9">
                  <c:v>70.891541783083582</c:v>
                </c:pt>
                <c:pt idx="10">
                  <c:v>71.266110689916601</c:v>
                </c:pt>
                <c:pt idx="11">
                  <c:v>71.029713114754102</c:v>
                </c:pt>
                <c:pt idx="12">
                  <c:v>70.673907677116759</c:v>
                </c:pt>
                <c:pt idx="13">
                  <c:v>71.769383697813126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89848"/>
        <c:axId val="363690240"/>
      </c:lineChart>
      <c:catAx>
        <c:axId val="363689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8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6894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89064"/>
        <c:crosses val="autoZero"/>
        <c:crossBetween val="between"/>
      </c:valAx>
      <c:catAx>
        <c:axId val="363689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63690240"/>
        <c:crosses val="autoZero"/>
        <c:auto val="0"/>
        <c:lblAlgn val="ctr"/>
        <c:lblOffset val="100"/>
        <c:noMultiLvlLbl val="0"/>
      </c:catAx>
      <c:valAx>
        <c:axId val="363690240"/>
        <c:scaling>
          <c:orientation val="minMax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898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192.6</c:v>
                </c:pt>
                <c:pt idx="1">
                  <c:v>221.5</c:v>
                </c:pt>
                <c:pt idx="2">
                  <c:v>265.39999999999998</c:v>
                </c:pt>
                <c:pt idx="3">
                  <c:v>304.10000000000002</c:v>
                </c:pt>
                <c:pt idx="4">
                  <c:v>345</c:v>
                </c:pt>
                <c:pt idx="5">
                  <c:v>386.6</c:v>
                </c:pt>
                <c:pt idx="6">
                  <c:v>443.9</c:v>
                </c:pt>
                <c:pt idx="7">
                  <c:v>467.5</c:v>
                </c:pt>
                <c:pt idx="8">
                  <c:v>469.4</c:v>
                </c:pt>
                <c:pt idx="9">
                  <c:v>315.60000000000002</c:v>
                </c:pt>
                <c:pt idx="10">
                  <c:v>281.7</c:v>
                </c:pt>
                <c:pt idx="11">
                  <c:v>253.7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180.2</c:v>
                </c:pt>
                <c:pt idx="1">
                  <c:v>214.4</c:v>
                </c:pt>
                <c:pt idx="2">
                  <c:v>240.4</c:v>
                </c:pt>
                <c:pt idx="3">
                  <c:v>262.3</c:v>
                </c:pt>
                <c:pt idx="4">
                  <c:v>272.60000000000002</c:v>
                </c:pt>
                <c:pt idx="5">
                  <c:v>298.8</c:v>
                </c:pt>
                <c:pt idx="6">
                  <c:v>300</c:v>
                </c:pt>
                <c:pt idx="7">
                  <c:v>292.3</c:v>
                </c:pt>
                <c:pt idx="8">
                  <c:v>287.2</c:v>
                </c:pt>
                <c:pt idx="9">
                  <c:v>262.2</c:v>
                </c:pt>
                <c:pt idx="10">
                  <c:v>243.2</c:v>
                </c:pt>
                <c:pt idx="11">
                  <c:v>262.60000000000002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28808"/>
        <c:axId val="363691024"/>
      </c:lineChart>
      <c:catAx>
        <c:axId val="36402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369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691024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028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83"/>
          <c:y val="0.30657010939326096"/>
          <c:w val="0.11780848679055665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0.0_);[Red]\(0.0\)</c:formatCode>
                <c:ptCount val="12"/>
                <c:pt idx="0">
                  <c:v>177.3</c:v>
                </c:pt>
                <c:pt idx="1">
                  <c:v>217.8</c:v>
                </c:pt>
                <c:pt idx="2">
                  <c:v>262.89999999999998</c:v>
                </c:pt>
                <c:pt idx="3">
                  <c:v>321.8</c:v>
                </c:pt>
                <c:pt idx="4">
                  <c:v>381.2</c:v>
                </c:pt>
                <c:pt idx="5">
                  <c:v>419</c:v>
                </c:pt>
                <c:pt idx="6">
                  <c:v>490.4</c:v>
                </c:pt>
                <c:pt idx="7">
                  <c:v>524.9</c:v>
                </c:pt>
                <c:pt idx="8">
                  <c:v>535.4</c:v>
                </c:pt>
                <c:pt idx="9">
                  <c:v>331.4</c:v>
                </c:pt>
                <c:pt idx="10">
                  <c:v>302.10000000000002</c:v>
                </c:pt>
                <c:pt idx="11">
                  <c:v>425.3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0.0_);[Red]\(0.0\)</c:formatCode>
                <c:ptCount val="12"/>
                <c:pt idx="0">
                  <c:v>203.3</c:v>
                </c:pt>
                <c:pt idx="1">
                  <c:v>227.5</c:v>
                </c:pt>
                <c:pt idx="2">
                  <c:v>273</c:v>
                </c:pt>
                <c:pt idx="3">
                  <c:v>288.39999999999998</c:v>
                </c:pt>
                <c:pt idx="4">
                  <c:v>318.2</c:v>
                </c:pt>
                <c:pt idx="5">
                  <c:v>370.7</c:v>
                </c:pt>
                <c:pt idx="6">
                  <c:v>416.7</c:v>
                </c:pt>
                <c:pt idx="7">
                  <c:v>432.5</c:v>
                </c:pt>
                <c:pt idx="8">
                  <c:v>464.9</c:v>
                </c:pt>
                <c:pt idx="9">
                  <c:v>299.2</c:v>
                </c:pt>
                <c:pt idx="10">
                  <c:v>225.6</c:v>
                </c:pt>
                <c:pt idx="11">
                  <c:v>228.7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186.4</c:v>
                </c:pt>
                <c:pt idx="1">
                  <c:v>219.8</c:v>
                </c:pt>
                <c:pt idx="2">
                  <c:v>258.60000000000002</c:v>
                </c:pt>
                <c:pt idx="3">
                  <c:v>293.60000000000002</c:v>
                </c:pt>
                <c:pt idx="4">
                  <c:v>315.10000000000002</c:v>
                </c:pt>
                <c:pt idx="5">
                  <c:v>346.5</c:v>
                </c:pt>
                <c:pt idx="6">
                  <c:v>376.6</c:v>
                </c:pt>
                <c:pt idx="7">
                  <c:v>376.3</c:v>
                </c:pt>
                <c:pt idx="8">
                  <c:v>364.2</c:v>
                </c:pt>
                <c:pt idx="9">
                  <c:v>314.5</c:v>
                </c:pt>
                <c:pt idx="10">
                  <c:v>327.8</c:v>
                </c:pt>
                <c:pt idx="11">
                  <c:v>241.1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176.7</c:v>
                </c:pt>
                <c:pt idx="1">
                  <c:v>218.2</c:v>
                </c:pt>
                <c:pt idx="2">
                  <c:v>243.5</c:v>
                </c:pt>
                <c:pt idx="3">
                  <c:v>267.89999999999998</c:v>
                </c:pt>
                <c:pt idx="4">
                  <c:v>295.39999999999998</c:v>
                </c:pt>
                <c:pt idx="5">
                  <c:v>311.8</c:v>
                </c:pt>
                <c:pt idx="6">
                  <c:v>315.89999999999998</c:v>
                </c:pt>
                <c:pt idx="7">
                  <c:v>290.60000000000002</c:v>
                </c:pt>
                <c:pt idx="8">
                  <c:v>293.60000000000002</c:v>
                </c:pt>
                <c:pt idx="9">
                  <c:v>260.5</c:v>
                </c:pt>
                <c:pt idx="10">
                  <c:v>313.2</c:v>
                </c:pt>
                <c:pt idx="11">
                  <c:v>454.1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170.8</c:v>
                </c:pt>
                <c:pt idx="1">
                  <c:v>212.4</c:v>
                </c:pt>
                <c:pt idx="2">
                  <c:v>244.1</c:v>
                </c:pt>
                <c:pt idx="3">
                  <c:v>266.2</c:v>
                </c:pt>
                <c:pt idx="4">
                  <c:v>267</c:v>
                </c:pt>
                <c:pt idx="5">
                  <c:v>312.10000000000002</c:v>
                </c:pt>
                <c:pt idx="6">
                  <c:v>297</c:v>
                </c:pt>
                <c:pt idx="7">
                  <c:v>316.39999999999998</c:v>
                </c:pt>
                <c:pt idx="8">
                  <c:v>281.5</c:v>
                </c:pt>
                <c:pt idx="9">
                  <c:v>290.8</c:v>
                </c:pt>
                <c:pt idx="10">
                  <c:v>197.5</c:v>
                </c:pt>
                <c:pt idx="11">
                  <c:v>199.6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199.6</c:v>
                </c:pt>
                <c:pt idx="1">
                  <c:v>210.8</c:v>
                </c:pt>
                <c:pt idx="2">
                  <c:v>223.3</c:v>
                </c:pt>
                <c:pt idx="3">
                  <c:v>244.1</c:v>
                </c:pt>
                <c:pt idx="4">
                  <c:v>243.4</c:v>
                </c:pt>
                <c:pt idx="5">
                  <c:v>251.5</c:v>
                </c:pt>
                <c:pt idx="6">
                  <c:v>278.10000000000002</c:v>
                </c:pt>
                <c:pt idx="7">
                  <c:v>252.4</c:v>
                </c:pt>
                <c:pt idx="8">
                  <c:v>281.5</c:v>
                </c:pt>
                <c:pt idx="9">
                  <c:v>242.4</c:v>
                </c:pt>
                <c:pt idx="10">
                  <c:v>254.3</c:v>
                </c:pt>
                <c:pt idx="11">
                  <c:v>254.5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92200"/>
        <c:axId val="363692592"/>
      </c:lineChart>
      <c:catAx>
        <c:axId val="363692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369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692592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3692200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66675</xdr:rowOff>
    </xdr:from>
    <xdr:to>
      <xdr:col>9</xdr:col>
      <xdr:colOff>676275</xdr:colOff>
      <xdr:row>34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33</xdr:row>
      <xdr:rowOff>9525</xdr:rowOff>
    </xdr:from>
    <xdr:to>
      <xdr:col>8</xdr:col>
      <xdr:colOff>219075</xdr:colOff>
      <xdr:row>50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8"/>
  <sheetViews>
    <sheetView workbookViewId="0">
      <selection activeCell="E23" sqref="E23"/>
    </sheetView>
  </sheetViews>
  <sheetFormatPr defaultRowHeight="13.5"/>
  <cols>
    <col min="1" max="1" width="4.125" customWidth="1"/>
    <col min="2" max="2" width="81.125" customWidth="1"/>
    <col min="3" max="3" width="4.125" customWidth="1"/>
  </cols>
  <sheetData>
    <row r="1" spans="2:2" ht="14.25">
      <c r="B1" s="390" t="s">
        <v>158</v>
      </c>
    </row>
    <row r="2" spans="2:2" ht="14.25">
      <c r="B2" s="390"/>
    </row>
    <row r="3" spans="2:2" ht="28.5">
      <c r="B3" s="391" t="s">
        <v>192</v>
      </c>
    </row>
    <row r="4" spans="2:2" ht="14.25">
      <c r="B4" s="392"/>
    </row>
    <row r="5" spans="2:2" ht="20.100000000000001" customHeight="1">
      <c r="B5" s="393" t="s">
        <v>159</v>
      </c>
    </row>
    <row r="6" spans="2:2" ht="20.100000000000001" customHeight="1">
      <c r="B6" s="394"/>
    </row>
    <row r="7" spans="2:2" ht="20.100000000000001" customHeight="1">
      <c r="B7" s="395" t="s">
        <v>224</v>
      </c>
    </row>
    <row r="8" spans="2:2" ht="20.100000000000001" customHeight="1">
      <c r="B8" s="396" t="s">
        <v>193</v>
      </c>
    </row>
    <row r="9" spans="2:2" ht="20.100000000000001" customHeight="1">
      <c r="B9" s="395" t="s">
        <v>170</v>
      </c>
    </row>
    <row r="10" spans="2:2" ht="20.100000000000001" customHeight="1">
      <c r="B10" s="395" t="s">
        <v>167</v>
      </c>
    </row>
    <row r="11" spans="2:2" ht="20.100000000000001" customHeight="1">
      <c r="B11" s="395" t="s">
        <v>194</v>
      </c>
    </row>
    <row r="12" spans="2:2" ht="20.100000000000001" customHeight="1">
      <c r="B12" s="395" t="s">
        <v>195</v>
      </c>
    </row>
    <row r="13" spans="2:2" ht="20.100000000000001" customHeight="1">
      <c r="B13" s="395" t="s">
        <v>196</v>
      </c>
    </row>
    <row r="14" spans="2:2" ht="20.100000000000001" customHeight="1">
      <c r="B14" s="395"/>
    </row>
    <row r="15" spans="2:2" ht="20.100000000000001" customHeight="1">
      <c r="B15" s="395" t="s">
        <v>161</v>
      </c>
    </row>
    <row r="16" spans="2:2" ht="20.100000000000001" customHeight="1">
      <c r="B16" s="395" t="s">
        <v>168</v>
      </c>
    </row>
    <row r="17" spans="2:2" ht="20.100000000000001" customHeight="1">
      <c r="B17" s="395" t="s">
        <v>169</v>
      </c>
    </row>
    <row r="18" spans="2:2" ht="20.100000000000001" customHeight="1">
      <c r="B18" s="395" t="s">
        <v>171</v>
      </c>
    </row>
    <row r="19" spans="2:2" ht="20.100000000000001" customHeight="1">
      <c r="B19" s="395" t="s">
        <v>197</v>
      </c>
    </row>
    <row r="20" spans="2:2" ht="20.100000000000001" customHeight="1">
      <c r="B20" s="395" t="s">
        <v>198</v>
      </c>
    </row>
    <row r="21" spans="2:2" ht="20.100000000000001" customHeight="1">
      <c r="B21" s="395" t="s">
        <v>225</v>
      </c>
    </row>
    <row r="22" spans="2:2" ht="20.100000000000001" customHeight="1">
      <c r="B22" s="395" t="s">
        <v>226</v>
      </c>
    </row>
    <row r="23" spans="2:2" ht="20.100000000000001" customHeight="1">
      <c r="B23" s="395" t="s">
        <v>173</v>
      </c>
    </row>
    <row r="24" spans="2:2" ht="20.100000000000001" customHeight="1">
      <c r="B24" s="395" t="s">
        <v>172</v>
      </c>
    </row>
    <row r="25" spans="2:2" ht="20.100000000000001" customHeight="1">
      <c r="B25" s="395" t="s">
        <v>174</v>
      </c>
    </row>
    <row r="26" spans="2:2" ht="20.100000000000001" customHeight="1">
      <c r="B26" s="395" t="s">
        <v>227</v>
      </c>
    </row>
    <row r="27" spans="2:2" ht="20.100000000000001" customHeight="1">
      <c r="B27" s="395" t="s">
        <v>175</v>
      </c>
    </row>
    <row r="28" spans="2:2" ht="20.100000000000001" customHeight="1">
      <c r="B28" s="395" t="s">
        <v>176</v>
      </c>
    </row>
    <row r="29" spans="2:2" ht="20.100000000000001" customHeight="1">
      <c r="B29" s="395" t="s">
        <v>189</v>
      </c>
    </row>
    <row r="30" spans="2:2" ht="20.100000000000001" customHeight="1">
      <c r="B30" s="395" t="s">
        <v>190</v>
      </c>
    </row>
    <row r="31" spans="2:2" ht="20.100000000000001" customHeight="1">
      <c r="B31" s="395" t="s">
        <v>177</v>
      </c>
    </row>
    <row r="32" spans="2:2" ht="20.100000000000001" customHeight="1">
      <c r="B32" s="397"/>
    </row>
    <row r="33" spans="2:2" ht="20.100000000000001" customHeight="1">
      <c r="B33" s="581"/>
    </row>
    <row r="34" spans="2:2" ht="20.100000000000001" customHeight="1">
      <c r="B34" s="398"/>
    </row>
    <row r="35" spans="2:2" ht="17.25">
      <c r="B35" s="399" t="s">
        <v>199</v>
      </c>
    </row>
    <row r="38" spans="2:2" ht="17.25">
      <c r="B38" s="399" t="s">
        <v>160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C163"/>
  <sheetViews>
    <sheetView tabSelected="1" showWhiteSpace="0" topLeftCell="A48" zoomScaleNormal="100" zoomScaleSheetLayoutView="100" workbookViewId="0">
      <selection activeCell="C65" sqref="C65"/>
    </sheetView>
  </sheetViews>
  <sheetFormatPr defaultRowHeight="13.5"/>
  <cols>
    <col min="1" max="1" width="1.625" customWidth="1"/>
    <col min="2" max="2" width="36.75" style="95" customWidth="1"/>
    <col min="3" max="3" width="9.75" style="116" bestFit="1" customWidth="1"/>
    <col min="4" max="4" width="9.75" bestFit="1" customWidth="1"/>
    <col min="5" max="5" width="10.625" style="95" bestFit="1" customWidth="1"/>
    <col min="6" max="6" width="9.375" bestFit="1" customWidth="1"/>
    <col min="7" max="7" width="9.75" bestFit="1" customWidth="1"/>
    <col min="8" max="9" width="9.5" bestFit="1" customWidth="1"/>
    <col min="10" max="12" width="9.125" bestFit="1" customWidth="1"/>
    <col min="22" max="22" width="5.125" customWidth="1"/>
    <col min="23" max="23" width="37.5" style="95" bestFit="1" customWidth="1"/>
    <col min="25" max="25" width="9" style="116"/>
    <col min="28" max="28" width="9" style="100"/>
    <col min="29" max="29" width="9" style="116"/>
  </cols>
  <sheetData>
    <row r="1" spans="2:9" ht="18.75" customHeight="1" thickBot="1">
      <c r="B1" s="81" t="s">
        <v>209</v>
      </c>
      <c r="H1" s="839" t="s">
        <v>183</v>
      </c>
      <c r="I1" s="839"/>
    </row>
    <row r="2" spans="2:9" ht="10.5" customHeight="1">
      <c r="B2" s="847" t="s">
        <v>29</v>
      </c>
      <c r="C2" s="855" t="s">
        <v>84</v>
      </c>
      <c r="D2" s="117"/>
      <c r="E2" s="844" t="s">
        <v>86</v>
      </c>
      <c r="F2" s="853" t="s">
        <v>87</v>
      </c>
      <c r="G2" s="844" t="s">
        <v>88</v>
      </c>
      <c r="H2" s="842" t="s">
        <v>89</v>
      </c>
      <c r="I2" s="840" t="s">
        <v>90</v>
      </c>
    </row>
    <row r="3" spans="2:9" ht="35.25" customHeight="1" thickBot="1">
      <c r="B3" s="848"/>
      <c r="C3" s="856"/>
      <c r="D3" s="120" t="s">
        <v>85</v>
      </c>
      <c r="E3" s="846"/>
      <c r="F3" s="854"/>
      <c r="G3" s="845"/>
      <c r="H3" s="843"/>
      <c r="I3" s="841"/>
    </row>
    <row r="4" spans="2:9" ht="15" customHeight="1" thickBot="1">
      <c r="B4" s="316" t="s">
        <v>208</v>
      </c>
      <c r="C4" s="326">
        <v>367.4</v>
      </c>
      <c r="D4" s="745">
        <v>335.1</v>
      </c>
      <c r="E4" s="449">
        <v>1033.8</v>
      </c>
      <c r="F4" s="326">
        <v>42.3</v>
      </c>
      <c r="G4" s="327">
        <v>12</v>
      </c>
      <c r="H4" s="320">
        <v>162</v>
      </c>
      <c r="I4" s="321">
        <v>14</v>
      </c>
    </row>
    <row r="5" spans="2:9" ht="15" customHeight="1" thickBot="1">
      <c r="B5" s="316" t="s">
        <v>157</v>
      </c>
      <c r="C5" s="746">
        <v>371.1</v>
      </c>
      <c r="D5" s="327">
        <v>336</v>
      </c>
      <c r="E5" s="328">
        <v>989.2</v>
      </c>
      <c r="F5" s="747">
        <v>42.2</v>
      </c>
      <c r="G5" s="327">
        <v>12.2</v>
      </c>
      <c r="H5" s="320">
        <v>160</v>
      </c>
      <c r="I5" s="321">
        <v>15</v>
      </c>
    </row>
    <row r="6" spans="2:9" ht="15" customHeight="1" thickBot="1">
      <c r="B6" s="317" t="s">
        <v>95</v>
      </c>
      <c r="C6" s="789">
        <f>C4-C5</f>
        <v>-3.7000000000000455</v>
      </c>
      <c r="D6" s="790">
        <f>D4-D5</f>
        <v>-0.89999999999997726</v>
      </c>
      <c r="E6" s="789">
        <f>E4-E5</f>
        <v>44.599999999999909</v>
      </c>
      <c r="F6" s="329"/>
      <c r="G6" s="330"/>
      <c r="H6" s="143"/>
      <c r="I6" s="143"/>
    </row>
    <row r="7" spans="2:9" ht="15" customHeight="1" thickBot="1">
      <c r="B7" s="318" t="s">
        <v>94</v>
      </c>
      <c r="C7" s="791">
        <f>C4/C5*100-100</f>
        <v>-0.99703583939640339</v>
      </c>
      <c r="D7" s="792">
        <f>D4/D5*100-100</f>
        <v>-0.26785714285712459</v>
      </c>
      <c r="E7" s="793">
        <f>E4/E5*100-100</f>
        <v>4.5086938940557957</v>
      </c>
      <c r="F7" s="331"/>
      <c r="G7" s="332"/>
      <c r="H7" s="260"/>
      <c r="I7" s="260"/>
    </row>
    <row r="8" spans="2:9" ht="15" customHeight="1" thickTop="1">
      <c r="B8" s="270" t="s">
        <v>1</v>
      </c>
      <c r="C8" s="460">
        <v>331.2</v>
      </c>
      <c r="D8" s="461">
        <v>316.5</v>
      </c>
      <c r="E8" s="461">
        <v>1154.8</v>
      </c>
      <c r="F8" s="461">
        <v>43.8</v>
      </c>
      <c r="G8" s="461">
        <v>14.5</v>
      </c>
      <c r="H8" s="462">
        <v>178</v>
      </c>
      <c r="I8" s="463">
        <v>7</v>
      </c>
    </row>
    <row r="9" spans="2:9" ht="15" customHeight="1">
      <c r="B9" s="319" t="s">
        <v>2</v>
      </c>
      <c r="C9" s="464">
        <v>400.8</v>
      </c>
      <c r="D9" s="453">
        <v>374.2</v>
      </c>
      <c r="E9" s="453">
        <v>1028.7</v>
      </c>
      <c r="F9" s="453">
        <v>42.6</v>
      </c>
      <c r="G9" s="453">
        <v>10.9</v>
      </c>
      <c r="H9" s="465">
        <v>172</v>
      </c>
      <c r="I9" s="466">
        <v>12</v>
      </c>
    </row>
    <row r="10" spans="2:9" ht="15" customHeight="1">
      <c r="B10" s="319" t="s">
        <v>3</v>
      </c>
      <c r="C10" s="464">
        <v>388</v>
      </c>
      <c r="D10" s="453">
        <v>350.2</v>
      </c>
      <c r="E10" s="453">
        <v>1172.2</v>
      </c>
      <c r="F10" s="453">
        <v>43.4</v>
      </c>
      <c r="G10" s="453">
        <v>15.5</v>
      </c>
      <c r="H10" s="465">
        <v>161</v>
      </c>
      <c r="I10" s="466">
        <v>16</v>
      </c>
    </row>
    <row r="11" spans="2:9" ht="15" customHeight="1">
      <c r="B11" s="319" t="s">
        <v>4</v>
      </c>
      <c r="C11" s="464">
        <v>498.9</v>
      </c>
      <c r="D11" s="453">
        <v>432.9</v>
      </c>
      <c r="E11" s="453">
        <v>407.4</v>
      </c>
      <c r="F11" s="453">
        <v>41.6</v>
      </c>
      <c r="G11" s="453">
        <v>16.8</v>
      </c>
      <c r="H11" s="465">
        <v>156</v>
      </c>
      <c r="I11" s="466">
        <v>17</v>
      </c>
    </row>
    <row r="12" spans="2:9" ht="15" customHeight="1">
      <c r="B12" s="319" t="s">
        <v>5</v>
      </c>
      <c r="C12" s="464">
        <v>409.2</v>
      </c>
      <c r="D12" s="453">
        <v>374.6</v>
      </c>
      <c r="E12" s="453">
        <v>1395.7</v>
      </c>
      <c r="F12" s="453">
        <v>39.200000000000003</v>
      </c>
      <c r="G12" s="453">
        <v>12.6</v>
      </c>
      <c r="H12" s="465">
        <v>157</v>
      </c>
      <c r="I12" s="466">
        <v>16</v>
      </c>
    </row>
    <row r="13" spans="2:9" ht="15" customHeight="1">
      <c r="B13" s="319" t="s">
        <v>6</v>
      </c>
      <c r="C13" s="464">
        <v>352.5</v>
      </c>
      <c r="D13" s="453">
        <v>295.8</v>
      </c>
      <c r="E13" s="453">
        <v>760.5</v>
      </c>
      <c r="F13" s="453">
        <v>46.3</v>
      </c>
      <c r="G13" s="453">
        <v>12</v>
      </c>
      <c r="H13" s="465">
        <v>170</v>
      </c>
      <c r="I13" s="466">
        <v>29</v>
      </c>
    </row>
    <row r="14" spans="2:9" ht="15" customHeight="1">
      <c r="B14" s="319" t="s">
        <v>7</v>
      </c>
      <c r="C14" s="464">
        <v>336.4</v>
      </c>
      <c r="D14" s="453">
        <v>313.5</v>
      </c>
      <c r="E14" s="453">
        <v>835.1</v>
      </c>
      <c r="F14" s="453">
        <v>40</v>
      </c>
      <c r="G14" s="453">
        <v>11.5</v>
      </c>
      <c r="H14" s="465">
        <v>163</v>
      </c>
      <c r="I14" s="466">
        <v>12</v>
      </c>
    </row>
    <row r="15" spans="2:9" ht="15" customHeight="1">
      <c r="B15" s="319" t="s">
        <v>21</v>
      </c>
      <c r="C15" s="464">
        <v>384.6</v>
      </c>
      <c r="D15" s="453">
        <v>348.4</v>
      </c>
      <c r="E15" s="453">
        <v>1350.7</v>
      </c>
      <c r="F15" s="453">
        <v>41.7</v>
      </c>
      <c r="G15" s="453">
        <v>13.2</v>
      </c>
      <c r="H15" s="465">
        <v>146</v>
      </c>
      <c r="I15" s="466">
        <v>14</v>
      </c>
    </row>
    <row r="16" spans="2:9" ht="15" customHeight="1">
      <c r="B16" s="319" t="s">
        <v>20</v>
      </c>
      <c r="C16" s="464">
        <v>353</v>
      </c>
      <c r="D16" s="453">
        <v>324.10000000000002</v>
      </c>
      <c r="E16" s="453">
        <v>824.6</v>
      </c>
      <c r="F16" s="453">
        <v>43</v>
      </c>
      <c r="G16" s="453">
        <v>9.1</v>
      </c>
      <c r="H16" s="465">
        <v>162</v>
      </c>
      <c r="I16" s="466">
        <v>13</v>
      </c>
    </row>
    <row r="17" spans="2:10" ht="15" customHeight="1">
      <c r="B17" s="319" t="s">
        <v>19</v>
      </c>
      <c r="C17" s="464">
        <v>462.8</v>
      </c>
      <c r="D17" s="453">
        <v>425.4</v>
      </c>
      <c r="E17" s="453">
        <v>1869.3</v>
      </c>
      <c r="F17" s="453">
        <v>42.1</v>
      </c>
      <c r="G17" s="453">
        <v>14.9</v>
      </c>
      <c r="H17" s="465">
        <v>160</v>
      </c>
      <c r="I17" s="466">
        <v>15</v>
      </c>
    </row>
    <row r="18" spans="2:10" ht="15" customHeight="1">
      <c r="B18" s="319" t="s">
        <v>18</v>
      </c>
      <c r="C18" s="464">
        <v>292.10000000000002</v>
      </c>
      <c r="D18" s="453">
        <v>266.3</v>
      </c>
      <c r="E18" s="453">
        <v>384.5</v>
      </c>
      <c r="F18" s="453">
        <v>40.5</v>
      </c>
      <c r="G18" s="453">
        <v>8.9</v>
      </c>
      <c r="H18" s="465">
        <v>174</v>
      </c>
      <c r="I18" s="466">
        <v>15</v>
      </c>
    </row>
    <row r="19" spans="2:10" ht="15" customHeight="1">
      <c r="B19" s="319" t="s">
        <v>17</v>
      </c>
      <c r="C19" s="464">
        <v>275.10000000000002</v>
      </c>
      <c r="D19" s="453">
        <v>257</v>
      </c>
      <c r="E19" s="453">
        <v>370.6</v>
      </c>
      <c r="F19" s="453">
        <v>39</v>
      </c>
      <c r="G19" s="453">
        <v>9.1</v>
      </c>
      <c r="H19" s="465">
        <v>167</v>
      </c>
      <c r="I19" s="466">
        <v>9</v>
      </c>
    </row>
    <row r="20" spans="2:10" ht="15" customHeight="1">
      <c r="B20" s="319" t="s">
        <v>16</v>
      </c>
      <c r="C20" s="464">
        <v>432.4</v>
      </c>
      <c r="D20" s="453">
        <v>419.1</v>
      </c>
      <c r="E20" s="453">
        <v>1999.6</v>
      </c>
      <c r="F20" s="453">
        <v>43.2</v>
      </c>
      <c r="G20" s="453">
        <v>11.6</v>
      </c>
      <c r="H20" s="465">
        <v>161</v>
      </c>
      <c r="I20" s="466">
        <v>5</v>
      </c>
    </row>
    <row r="21" spans="2:10" ht="15" customHeight="1">
      <c r="B21" s="319" t="s">
        <v>15</v>
      </c>
      <c r="C21" s="464">
        <v>352.4</v>
      </c>
      <c r="D21" s="453">
        <v>327.5</v>
      </c>
      <c r="E21" s="453">
        <v>938.6</v>
      </c>
      <c r="F21" s="453">
        <v>39.299999999999997</v>
      </c>
      <c r="G21" s="453">
        <v>9</v>
      </c>
      <c r="H21" s="465">
        <v>158</v>
      </c>
      <c r="I21" s="466">
        <v>8</v>
      </c>
    </row>
    <row r="22" spans="2:10" ht="15" customHeight="1">
      <c r="B22" s="319" t="s">
        <v>14</v>
      </c>
      <c r="C22" s="464">
        <v>321.2</v>
      </c>
      <c r="D22" s="453">
        <v>297.89999999999998</v>
      </c>
      <c r="E22" s="453">
        <v>950.9</v>
      </c>
      <c r="F22" s="453">
        <v>40.700000000000003</v>
      </c>
      <c r="G22" s="453">
        <v>11.9</v>
      </c>
      <c r="H22" s="465">
        <v>162</v>
      </c>
      <c r="I22" s="466">
        <v>12</v>
      </c>
    </row>
    <row r="23" spans="2:10" ht="15" customHeight="1" thickBot="1">
      <c r="B23" s="128" t="s">
        <v>13</v>
      </c>
      <c r="C23" s="456">
        <v>290</v>
      </c>
      <c r="D23" s="457">
        <v>261.39999999999998</v>
      </c>
      <c r="E23" s="457">
        <v>470.9</v>
      </c>
      <c r="F23" s="457">
        <v>46</v>
      </c>
      <c r="G23" s="457">
        <v>8.6999999999999993</v>
      </c>
      <c r="H23" s="467">
        <v>161</v>
      </c>
      <c r="I23" s="468">
        <v>15</v>
      </c>
    </row>
    <row r="24" spans="2:10" ht="15" customHeight="1"/>
    <row r="25" spans="2:10" ht="18.75" customHeight="1" thickBot="1">
      <c r="B25" s="81" t="s">
        <v>210</v>
      </c>
      <c r="H25" s="839" t="s">
        <v>183</v>
      </c>
      <c r="I25" s="839"/>
    </row>
    <row r="26" spans="2:10" ht="10.5" customHeight="1">
      <c r="B26" s="847" t="s">
        <v>29</v>
      </c>
      <c r="C26" s="855" t="s">
        <v>84</v>
      </c>
      <c r="D26" s="117"/>
      <c r="E26" s="844" t="s">
        <v>86</v>
      </c>
      <c r="F26" s="853" t="s">
        <v>87</v>
      </c>
      <c r="G26" s="844" t="s">
        <v>88</v>
      </c>
      <c r="H26" s="842" t="s">
        <v>89</v>
      </c>
      <c r="I26" s="840" t="s">
        <v>90</v>
      </c>
    </row>
    <row r="27" spans="2:10" ht="35.25" customHeight="1" thickBot="1">
      <c r="B27" s="848"/>
      <c r="C27" s="857"/>
      <c r="D27" s="120" t="s">
        <v>85</v>
      </c>
      <c r="E27" s="846"/>
      <c r="F27" s="854"/>
      <c r="G27" s="845"/>
      <c r="H27" s="843"/>
      <c r="I27" s="841"/>
    </row>
    <row r="28" spans="2:10" ht="15" customHeight="1" thickBot="1">
      <c r="B28" s="316" t="s">
        <v>208</v>
      </c>
      <c r="C28" s="326">
        <v>404.4</v>
      </c>
      <c r="D28" s="327">
        <v>365.9</v>
      </c>
      <c r="E28" s="327">
        <v>1443.6</v>
      </c>
      <c r="F28" s="327">
        <v>41.7</v>
      </c>
      <c r="G28" s="327">
        <v>14</v>
      </c>
      <c r="H28" s="322">
        <v>158</v>
      </c>
      <c r="I28" s="322">
        <v>16</v>
      </c>
      <c r="J28" s="323"/>
    </row>
    <row r="29" spans="2:10" ht="15" customHeight="1" thickBot="1">
      <c r="B29" s="316" t="s">
        <v>157</v>
      </c>
      <c r="C29" s="388">
        <v>410.7</v>
      </c>
      <c r="D29" s="327">
        <v>370.4</v>
      </c>
      <c r="E29" s="327">
        <v>1357.6</v>
      </c>
      <c r="F29" s="327">
        <v>41.7</v>
      </c>
      <c r="G29" s="327">
        <v>13.8</v>
      </c>
      <c r="H29" s="322">
        <v>157</v>
      </c>
      <c r="I29" s="322">
        <v>16</v>
      </c>
      <c r="J29" s="323"/>
    </row>
    <row r="30" spans="2:10" ht="15" customHeight="1" thickBot="1">
      <c r="B30" s="262" t="s">
        <v>95</v>
      </c>
      <c r="C30" s="261">
        <f>C28-C29</f>
        <v>-6.3000000000000114</v>
      </c>
      <c r="D30" s="261">
        <f>D28-D29</f>
        <v>-4.5</v>
      </c>
      <c r="E30" s="261">
        <f>E28-E29</f>
        <v>86</v>
      </c>
      <c r="F30" s="141"/>
      <c r="G30" s="142"/>
      <c r="H30" s="143"/>
      <c r="I30" s="143"/>
    </row>
    <row r="31" spans="2:10" ht="15" customHeight="1" thickBot="1">
      <c r="B31" s="152" t="s">
        <v>94</v>
      </c>
      <c r="C31" s="153">
        <f>C28/C29*100-100</f>
        <v>-1.533966398831268</v>
      </c>
      <c r="D31" s="154">
        <f>D28/D29*100-100</f>
        <v>-1.2149028077753741</v>
      </c>
      <c r="E31" s="259">
        <f>E28/E29*100-100</f>
        <v>6.3347083087802076</v>
      </c>
      <c r="F31" s="144"/>
      <c r="G31" s="145"/>
      <c r="H31" s="146"/>
      <c r="I31" s="146"/>
    </row>
    <row r="32" spans="2:10" ht="15" customHeight="1" thickTop="1">
      <c r="B32" s="4" t="s">
        <v>1</v>
      </c>
      <c r="C32" s="469" t="s">
        <v>12</v>
      </c>
      <c r="D32" s="470" t="s">
        <v>12</v>
      </c>
      <c r="E32" s="470" t="s">
        <v>12</v>
      </c>
      <c r="F32" s="470" t="s">
        <v>12</v>
      </c>
      <c r="G32" s="471" t="s">
        <v>12</v>
      </c>
      <c r="H32" s="472" t="s">
        <v>12</v>
      </c>
      <c r="I32" s="473" t="s">
        <v>12</v>
      </c>
      <c r="J32" s="324"/>
    </row>
    <row r="33" spans="2:11" ht="15" customHeight="1">
      <c r="B33" s="319" t="s">
        <v>2</v>
      </c>
      <c r="C33" s="452">
        <v>489.5</v>
      </c>
      <c r="D33" s="453">
        <v>428.8</v>
      </c>
      <c r="E33" s="453">
        <v>2175</v>
      </c>
      <c r="F33" s="453">
        <v>43.2</v>
      </c>
      <c r="G33" s="453">
        <v>17.7</v>
      </c>
      <c r="H33" s="465">
        <v>156</v>
      </c>
      <c r="I33" s="474">
        <v>23</v>
      </c>
      <c r="J33" s="324"/>
    </row>
    <row r="34" spans="2:11" ht="15" customHeight="1">
      <c r="B34" s="319" t="s">
        <v>3</v>
      </c>
      <c r="C34" s="452">
        <v>447.6</v>
      </c>
      <c r="D34" s="453">
        <v>408.2</v>
      </c>
      <c r="E34" s="453">
        <v>1716.1</v>
      </c>
      <c r="F34" s="453">
        <v>42.8</v>
      </c>
      <c r="G34" s="453">
        <v>17.3</v>
      </c>
      <c r="H34" s="465">
        <v>155</v>
      </c>
      <c r="I34" s="474">
        <v>14</v>
      </c>
      <c r="J34" s="324"/>
    </row>
    <row r="35" spans="2:11" ht="15" customHeight="1">
      <c r="B35" s="319" t="s">
        <v>4</v>
      </c>
      <c r="C35" s="452">
        <v>516</v>
      </c>
      <c r="D35" s="453">
        <v>447.1</v>
      </c>
      <c r="E35" s="453">
        <v>389.1</v>
      </c>
      <c r="F35" s="453">
        <v>40.9</v>
      </c>
      <c r="G35" s="453">
        <v>17.3</v>
      </c>
      <c r="H35" s="465">
        <v>154</v>
      </c>
      <c r="I35" s="474">
        <v>17</v>
      </c>
      <c r="J35" s="324"/>
    </row>
    <row r="36" spans="2:11" ht="15" customHeight="1">
      <c r="B36" s="319" t="s">
        <v>5</v>
      </c>
      <c r="C36" s="452">
        <v>461.7</v>
      </c>
      <c r="D36" s="453">
        <v>424.7</v>
      </c>
      <c r="E36" s="453">
        <v>2093.3000000000002</v>
      </c>
      <c r="F36" s="453">
        <v>40.6</v>
      </c>
      <c r="G36" s="453">
        <v>15.8</v>
      </c>
      <c r="H36" s="465">
        <v>155</v>
      </c>
      <c r="I36" s="474">
        <v>17</v>
      </c>
      <c r="J36" s="324"/>
    </row>
    <row r="37" spans="2:11" ht="15" customHeight="1">
      <c r="B37" s="319" t="s">
        <v>6</v>
      </c>
      <c r="C37" s="452">
        <v>375.8</v>
      </c>
      <c r="D37" s="453">
        <v>293.7</v>
      </c>
      <c r="E37" s="453">
        <v>912.5</v>
      </c>
      <c r="F37" s="453">
        <v>43.1</v>
      </c>
      <c r="G37" s="453">
        <v>13.2</v>
      </c>
      <c r="H37" s="465">
        <v>167</v>
      </c>
      <c r="I37" s="474">
        <v>37</v>
      </c>
      <c r="J37" s="324"/>
    </row>
    <row r="38" spans="2:11" ht="15" customHeight="1">
      <c r="B38" s="319" t="s">
        <v>7</v>
      </c>
      <c r="C38" s="452">
        <v>341.9</v>
      </c>
      <c r="D38" s="453">
        <v>313.5</v>
      </c>
      <c r="E38" s="453">
        <v>953.1</v>
      </c>
      <c r="F38" s="453">
        <v>39.299999999999997</v>
      </c>
      <c r="G38" s="453">
        <v>12.4</v>
      </c>
      <c r="H38" s="465">
        <v>162</v>
      </c>
      <c r="I38" s="474">
        <v>14</v>
      </c>
      <c r="J38" s="324"/>
    </row>
    <row r="39" spans="2:11" ht="15" customHeight="1">
      <c r="B39" s="319" t="s">
        <v>21</v>
      </c>
      <c r="C39" s="452">
        <v>389.2</v>
      </c>
      <c r="D39" s="453">
        <v>352.3</v>
      </c>
      <c r="E39" s="453">
        <v>1352.1</v>
      </c>
      <c r="F39" s="453">
        <v>41.8</v>
      </c>
      <c r="G39" s="453">
        <v>12.7</v>
      </c>
      <c r="H39" s="465">
        <v>143</v>
      </c>
      <c r="I39" s="474">
        <v>14</v>
      </c>
      <c r="J39" s="324"/>
    </row>
    <row r="40" spans="2:11" ht="15" customHeight="1">
      <c r="B40" s="319" t="s">
        <v>20</v>
      </c>
      <c r="C40" s="452">
        <v>348.5</v>
      </c>
      <c r="D40" s="453">
        <v>309.3</v>
      </c>
      <c r="E40" s="453">
        <v>1055.3</v>
      </c>
      <c r="F40" s="453">
        <v>44.1</v>
      </c>
      <c r="G40" s="453">
        <v>9.4</v>
      </c>
      <c r="H40" s="465">
        <v>154</v>
      </c>
      <c r="I40" s="474">
        <v>16</v>
      </c>
      <c r="J40" s="324"/>
    </row>
    <row r="41" spans="2:11" ht="15" customHeight="1">
      <c r="B41" s="319" t="s">
        <v>19</v>
      </c>
      <c r="C41" s="452">
        <v>489.2</v>
      </c>
      <c r="D41" s="453">
        <v>451.3</v>
      </c>
      <c r="E41" s="453">
        <v>2113.9</v>
      </c>
      <c r="F41" s="453">
        <v>42</v>
      </c>
      <c r="G41" s="453">
        <v>15.6</v>
      </c>
      <c r="H41" s="465">
        <v>159</v>
      </c>
      <c r="I41" s="474">
        <v>14</v>
      </c>
      <c r="J41" s="324"/>
    </row>
    <row r="42" spans="2:11" ht="15" customHeight="1">
      <c r="B42" s="319" t="s">
        <v>18</v>
      </c>
      <c r="C42" s="452">
        <v>297.39999999999998</v>
      </c>
      <c r="D42" s="453">
        <v>265.60000000000002</v>
      </c>
      <c r="E42" s="453">
        <v>499.9</v>
      </c>
      <c r="F42" s="453">
        <v>39.1</v>
      </c>
      <c r="G42" s="453">
        <v>9.3000000000000007</v>
      </c>
      <c r="H42" s="465">
        <v>171</v>
      </c>
      <c r="I42" s="474">
        <v>18</v>
      </c>
      <c r="J42" s="324"/>
    </row>
    <row r="43" spans="2:11" ht="15" customHeight="1">
      <c r="B43" s="319" t="s">
        <v>17</v>
      </c>
      <c r="C43" s="452">
        <v>290.8</v>
      </c>
      <c r="D43" s="453">
        <v>272</v>
      </c>
      <c r="E43" s="453">
        <v>705.2</v>
      </c>
      <c r="F43" s="453">
        <v>37.700000000000003</v>
      </c>
      <c r="G43" s="453">
        <v>10.4</v>
      </c>
      <c r="H43" s="465">
        <v>163</v>
      </c>
      <c r="I43" s="474">
        <v>11</v>
      </c>
      <c r="J43" s="324"/>
    </row>
    <row r="44" spans="2:11" ht="15" customHeight="1">
      <c r="B44" s="319" t="s">
        <v>16</v>
      </c>
      <c r="C44" s="452">
        <v>512.9</v>
      </c>
      <c r="D44" s="453">
        <v>496.4</v>
      </c>
      <c r="E44" s="453">
        <v>2749.6</v>
      </c>
      <c r="F44" s="453">
        <v>44.9</v>
      </c>
      <c r="G44" s="453">
        <v>12.4</v>
      </c>
      <c r="H44" s="465">
        <v>159</v>
      </c>
      <c r="I44" s="474">
        <v>6</v>
      </c>
      <c r="J44" s="324"/>
    </row>
    <row r="45" spans="2:11" ht="15" customHeight="1">
      <c r="B45" s="319" t="s">
        <v>15</v>
      </c>
      <c r="C45" s="452">
        <v>349.1</v>
      </c>
      <c r="D45" s="453">
        <v>316.2</v>
      </c>
      <c r="E45" s="453">
        <v>1115.5999999999999</v>
      </c>
      <c r="F45" s="453">
        <v>38</v>
      </c>
      <c r="G45" s="453">
        <v>10.7</v>
      </c>
      <c r="H45" s="465">
        <v>158</v>
      </c>
      <c r="I45" s="474">
        <v>10</v>
      </c>
      <c r="J45" s="324"/>
    </row>
    <row r="46" spans="2:11" ht="15" customHeight="1">
      <c r="B46" s="319" t="s">
        <v>14</v>
      </c>
      <c r="C46" s="452">
        <v>321.2</v>
      </c>
      <c r="D46" s="453">
        <v>296.89999999999998</v>
      </c>
      <c r="E46" s="453">
        <v>923.3</v>
      </c>
      <c r="F46" s="453">
        <v>40.700000000000003</v>
      </c>
      <c r="G46" s="453">
        <v>11.7</v>
      </c>
      <c r="H46" s="465">
        <v>162</v>
      </c>
      <c r="I46" s="474">
        <v>13</v>
      </c>
      <c r="J46" s="324"/>
      <c r="K46" s="325"/>
    </row>
    <row r="47" spans="2:11" ht="15" customHeight="1" thickBot="1">
      <c r="B47" s="128" t="s">
        <v>13</v>
      </c>
      <c r="C47" s="456">
        <v>288.2</v>
      </c>
      <c r="D47" s="457">
        <v>258.39999999999998</v>
      </c>
      <c r="E47" s="457">
        <v>643.5</v>
      </c>
      <c r="F47" s="457">
        <v>44.4</v>
      </c>
      <c r="G47" s="457">
        <v>10.1</v>
      </c>
      <c r="H47" s="467">
        <v>158</v>
      </c>
      <c r="I47" s="475">
        <v>15</v>
      </c>
      <c r="J47" s="324"/>
    </row>
    <row r="48" spans="2:11" ht="15" customHeight="1"/>
    <row r="49" spans="2:10" ht="18.75" customHeight="1" thickBot="1">
      <c r="B49" s="81" t="s">
        <v>211</v>
      </c>
      <c r="C49"/>
      <c r="E49"/>
      <c r="G49" s="116"/>
      <c r="H49" s="839" t="s">
        <v>183</v>
      </c>
      <c r="I49" s="839"/>
    </row>
    <row r="50" spans="2:10" ht="10.5" customHeight="1">
      <c r="B50" s="849" t="s">
        <v>29</v>
      </c>
      <c r="C50" s="851" t="s">
        <v>84</v>
      </c>
      <c r="D50" s="117"/>
      <c r="E50" s="844" t="s">
        <v>86</v>
      </c>
      <c r="F50" s="853" t="s">
        <v>87</v>
      </c>
      <c r="G50" s="844" t="s">
        <v>88</v>
      </c>
      <c r="H50" s="842" t="s">
        <v>89</v>
      </c>
      <c r="I50" s="840" t="s">
        <v>90</v>
      </c>
    </row>
    <row r="51" spans="2:10" ht="35.25" customHeight="1" thickBot="1">
      <c r="B51" s="850"/>
      <c r="C51" s="852"/>
      <c r="D51" s="120" t="s">
        <v>85</v>
      </c>
      <c r="E51" s="846"/>
      <c r="F51" s="854"/>
      <c r="G51" s="845"/>
      <c r="H51" s="843"/>
      <c r="I51" s="841"/>
    </row>
    <row r="52" spans="2:10" ht="15" customHeight="1" thickBot="1">
      <c r="B52" s="316" t="s">
        <v>208</v>
      </c>
      <c r="C52" s="326">
        <v>350.3</v>
      </c>
      <c r="D52" s="745">
        <v>318.7</v>
      </c>
      <c r="E52" s="745">
        <v>820.8</v>
      </c>
      <c r="F52" s="449">
        <v>41.7</v>
      </c>
      <c r="G52" s="326">
        <v>11</v>
      </c>
      <c r="H52" s="450">
        <v>160</v>
      </c>
      <c r="I52" s="386">
        <v>15</v>
      </c>
      <c r="J52" s="323"/>
    </row>
    <row r="53" spans="2:10" ht="15" customHeight="1" thickBot="1">
      <c r="B53" s="316" t="s">
        <v>157</v>
      </c>
      <c r="C53" s="746">
        <v>343.8</v>
      </c>
      <c r="D53" s="327">
        <v>307.5</v>
      </c>
      <c r="E53" s="327">
        <v>838.4</v>
      </c>
      <c r="F53" s="328">
        <v>41.7</v>
      </c>
      <c r="G53" s="748">
        <v>11.8</v>
      </c>
      <c r="H53" s="385">
        <v>161</v>
      </c>
      <c r="I53" s="749">
        <v>17</v>
      </c>
      <c r="J53" s="323"/>
    </row>
    <row r="54" spans="2:10" ht="15" customHeight="1" thickBot="1">
      <c r="B54" s="14" t="s">
        <v>95</v>
      </c>
      <c r="C54" s="378">
        <f>C52-C53</f>
        <v>6.5</v>
      </c>
      <c r="D54" s="378">
        <f>D52-D53</f>
        <v>11.199999999999989</v>
      </c>
      <c r="E54" s="261">
        <f>E52-E53</f>
        <v>-17.600000000000023</v>
      </c>
      <c r="F54" s="330"/>
      <c r="G54" s="330"/>
      <c r="H54" s="381"/>
      <c r="I54" s="381"/>
    </row>
    <row r="55" spans="2:10" ht="15" customHeight="1" thickBot="1">
      <c r="B55" s="263" t="s">
        <v>146</v>
      </c>
      <c r="C55" s="380">
        <f>C54/C53*100</f>
        <v>1.8906340895869691</v>
      </c>
      <c r="D55" s="380">
        <f>D54/D53*100</f>
        <v>3.6422764227642244</v>
      </c>
      <c r="E55" s="788">
        <f>E54/E53*100</f>
        <v>-2.0992366412213768</v>
      </c>
      <c r="F55" s="332"/>
      <c r="G55" s="332"/>
      <c r="H55" s="383"/>
      <c r="I55" s="383"/>
    </row>
    <row r="56" spans="2:10" ht="15" customHeight="1" thickTop="1">
      <c r="B56" s="4" t="s">
        <v>1</v>
      </c>
      <c r="C56" s="476">
        <v>326.10000000000002</v>
      </c>
      <c r="D56" s="477">
        <v>316.60000000000002</v>
      </c>
      <c r="E56" s="477">
        <v>849.6</v>
      </c>
      <c r="F56" s="477">
        <v>40.9</v>
      </c>
      <c r="G56" s="478">
        <v>12.6</v>
      </c>
      <c r="H56" s="479">
        <v>178</v>
      </c>
      <c r="I56" s="480">
        <v>5</v>
      </c>
      <c r="J56" s="384"/>
    </row>
    <row r="57" spans="2:10" ht="15" customHeight="1">
      <c r="B57" s="319" t="s">
        <v>2</v>
      </c>
      <c r="C57" s="452">
        <v>331.3</v>
      </c>
      <c r="D57" s="453">
        <v>317.8</v>
      </c>
      <c r="E57" s="453">
        <v>1093.7</v>
      </c>
      <c r="F57" s="453">
        <v>37.1</v>
      </c>
      <c r="G57" s="453">
        <v>8.6</v>
      </c>
      <c r="H57" s="454">
        <v>154</v>
      </c>
      <c r="I57" s="455">
        <v>9</v>
      </c>
      <c r="J57" s="384"/>
    </row>
    <row r="58" spans="2:10" ht="15" customHeight="1">
      <c r="B58" s="319" t="s">
        <v>3</v>
      </c>
      <c r="C58" s="452">
        <v>354.9</v>
      </c>
      <c r="D58" s="453">
        <v>314</v>
      </c>
      <c r="E58" s="453">
        <v>804.6</v>
      </c>
      <c r="F58" s="453">
        <v>42.2</v>
      </c>
      <c r="G58" s="453">
        <v>14.6</v>
      </c>
      <c r="H58" s="454">
        <v>163</v>
      </c>
      <c r="I58" s="455">
        <v>18</v>
      </c>
      <c r="J58" s="384"/>
    </row>
    <row r="59" spans="2:10" ht="15" customHeight="1">
      <c r="B59" s="319" t="s">
        <v>4</v>
      </c>
      <c r="C59" s="452">
        <v>287.3</v>
      </c>
      <c r="D59" s="453">
        <v>260.39999999999998</v>
      </c>
      <c r="E59" s="453">
        <v>421.4</v>
      </c>
      <c r="F59" s="453">
        <v>50.4</v>
      </c>
      <c r="G59" s="453">
        <v>8</v>
      </c>
      <c r="H59" s="454">
        <v>169</v>
      </c>
      <c r="I59" s="455">
        <v>13</v>
      </c>
      <c r="J59" s="384"/>
    </row>
    <row r="60" spans="2:10" ht="15" customHeight="1">
      <c r="B60" s="319" t="s">
        <v>5</v>
      </c>
      <c r="C60" s="452">
        <v>386.2</v>
      </c>
      <c r="D60" s="453">
        <v>349.2</v>
      </c>
      <c r="E60" s="453">
        <v>1096.7</v>
      </c>
      <c r="F60" s="453">
        <v>38.200000000000003</v>
      </c>
      <c r="G60" s="453">
        <v>11.5</v>
      </c>
      <c r="H60" s="454">
        <v>156</v>
      </c>
      <c r="I60" s="455">
        <v>17</v>
      </c>
      <c r="J60" s="384"/>
    </row>
    <row r="61" spans="2:10" ht="15" customHeight="1">
      <c r="B61" s="319" t="s">
        <v>6</v>
      </c>
      <c r="C61" s="452">
        <v>349.8</v>
      </c>
      <c r="D61" s="453">
        <v>303.5</v>
      </c>
      <c r="E61" s="453">
        <v>883.6</v>
      </c>
      <c r="F61" s="453">
        <v>47.7</v>
      </c>
      <c r="G61" s="453">
        <v>12.9</v>
      </c>
      <c r="H61" s="454">
        <v>167</v>
      </c>
      <c r="I61" s="455">
        <v>29</v>
      </c>
      <c r="J61" s="384"/>
    </row>
    <row r="62" spans="2:10" ht="15" customHeight="1">
      <c r="B62" s="319" t="s">
        <v>7</v>
      </c>
      <c r="C62" s="452">
        <v>339.1</v>
      </c>
      <c r="D62" s="453">
        <v>317.3</v>
      </c>
      <c r="E62" s="453">
        <v>808.7</v>
      </c>
      <c r="F62" s="453">
        <v>39.799999999999997</v>
      </c>
      <c r="G62" s="453">
        <v>10.8</v>
      </c>
      <c r="H62" s="454">
        <v>161</v>
      </c>
      <c r="I62" s="455">
        <v>12</v>
      </c>
      <c r="J62" s="384"/>
    </row>
    <row r="63" spans="2:10" ht="15" customHeight="1">
      <c r="B63" s="319" t="s">
        <v>21</v>
      </c>
      <c r="C63" s="452">
        <v>354.1</v>
      </c>
      <c r="D63" s="453">
        <v>322</v>
      </c>
      <c r="E63" s="453">
        <v>1373.9</v>
      </c>
      <c r="F63" s="453">
        <v>40.299999999999997</v>
      </c>
      <c r="G63" s="453">
        <v>15.8</v>
      </c>
      <c r="H63" s="454">
        <v>164</v>
      </c>
      <c r="I63" s="455">
        <v>14</v>
      </c>
      <c r="J63" s="384"/>
    </row>
    <row r="64" spans="2:10" ht="15" customHeight="1">
      <c r="B64" s="319" t="s">
        <v>20</v>
      </c>
      <c r="C64" s="452">
        <v>342.7</v>
      </c>
      <c r="D64" s="453">
        <v>322.10000000000002</v>
      </c>
      <c r="E64" s="453">
        <v>960.7</v>
      </c>
      <c r="F64" s="453">
        <v>41.7</v>
      </c>
      <c r="G64" s="453">
        <v>9.4</v>
      </c>
      <c r="H64" s="454">
        <v>158</v>
      </c>
      <c r="I64" s="455">
        <v>10</v>
      </c>
      <c r="J64" s="384"/>
    </row>
    <row r="65" spans="2:10" ht="15" customHeight="1">
      <c r="B65" s="319" t="s">
        <v>19</v>
      </c>
      <c r="C65" s="452">
        <v>428.8</v>
      </c>
      <c r="D65" s="453">
        <v>389</v>
      </c>
      <c r="E65" s="453">
        <v>1692</v>
      </c>
      <c r="F65" s="453">
        <v>43.9</v>
      </c>
      <c r="G65" s="453">
        <v>16.5</v>
      </c>
      <c r="H65" s="454">
        <v>156</v>
      </c>
      <c r="I65" s="455">
        <v>17</v>
      </c>
      <c r="J65" s="384"/>
    </row>
    <row r="66" spans="2:10" ht="15" customHeight="1">
      <c r="B66" s="319" t="s">
        <v>18</v>
      </c>
      <c r="C66" s="452">
        <v>286.89999999999998</v>
      </c>
      <c r="D66" s="453">
        <v>259.10000000000002</v>
      </c>
      <c r="E66" s="453">
        <v>382.8</v>
      </c>
      <c r="F66" s="453">
        <v>39.700000000000003</v>
      </c>
      <c r="G66" s="453">
        <v>7.9</v>
      </c>
      <c r="H66" s="454">
        <v>171</v>
      </c>
      <c r="I66" s="455">
        <v>16</v>
      </c>
      <c r="J66" s="384"/>
    </row>
    <row r="67" spans="2:10" ht="15" customHeight="1">
      <c r="B67" s="319" t="s">
        <v>17</v>
      </c>
      <c r="C67" s="452">
        <v>268.7</v>
      </c>
      <c r="D67" s="453">
        <v>250.8</v>
      </c>
      <c r="E67" s="453">
        <v>289.7</v>
      </c>
      <c r="F67" s="453">
        <v>38.700000000000003</v>
      </c>
      <c r="G67" s="453">
        <v>7.6</v>
      </c>
      <c r="H67" s="454">
        <v>170</v>
      </c>
      <c r="I67" s="455">
        <v>9</v>
      </c>
      <c r="J67" s="384"/>
    </row>
    <row r="68" spans="2:10" ht="15" customHeight="1">
      <c r="B68" s="319" t="s">
        <v>16</v>
      </c>
      <c r="C68" s="452">
        <v>428.4</v>
      </c>
      <c r="D68" s="453">
        <v>418.8</v>
      </c>
      <c r="E68" s="453">
        <v>1779.5</v>
      </c>
      <c r="F68" s="453">
        <v>44.6</v>
      </c>
      <c r="G68" s="453">
        <v>12.6</v>
      </c>
      <c r="H68" s="454">
        <v>160</v>
      </c>
      <c r="I68" s="455">
        <v>5</v>
      </c>
      <c r="J68" s="384"/>
    </row>
    <row r="69" spans="2:10" ht="15" customHeight="1">
      <c r="B69" s="319" t="s">
        <v>15</v>
      </c>
      <c r="C69" s="452">
        <v>379.2</v>
      </c>
      <c r="D69" s="453">
        <v>353.3</v>
      </c>
      <c r="E69" s="453">
        <v>743</v>
      </c>
      <c r="F69" s="453">
        <v>38.9</v>
      </c>
      <c r="G69" s="453">
        <v>8.6</v>
      </c>
      <c r="H69" s="454">
        <v>156</v>
      </c>
      <c r="I69" s="455">
        <v>9</v>
      </c>
      <c r="J69" s="384"/>
    </row>
    <row r="70" spans="2:10" ht="15" customHeight="1">
      <c r="B70" s="319" t="s">
        <v>14</v>
      </c>
      <c r="C70" s="452">
        <v>311.39999999999998</v>
      </c>
      <c r="D70" s="453">
        <v>305.7</v>
      </c>
      <c r="E70" s="453">
        <v>1419.9</v>
      </c>
      <c r="F70" s="453">
        <v>39.4</v>
      </c>
      <c r="G70" s="453">
        <v>16.100000000000001</v>
      </c>
      <c r="H70" s="454">
        <v>154</v>
      </c>
      <c r="I70" s="455">
        <v>3</v>
      </c>
      <c r="J70" s="384"/>
    </row>
    <row r="71" spans="2:10" ht="15" customHeight="1" thickBot="1">
      <c r="B71" s="128" t="s">
        <v>13</v>
      </c>
      <c r="C71" s="456">
        <v>282.10000000000002</v>
      </c>
      <c r="D71" s="457">
        <v>251.1</v>
      </c>
      <c r="E71" s="457">
        <v>392</v>
      </c>
      <c r="F71" s="457">
        <v>45.3</v>
      </c>
      <c r="G71" s="457">
        <v>7.1</v>
      </c>
      <c r="H71" s="458">
        <v>160</v>
      </c>
      <c r="I71" s="459">
        <v>16</v>
      </c>
      <c r="J71" s="384"/>
    </row>
    <row r="81" spans="2:12">
      <c r="B81" s="858">
        <v>9</v>
      </c>
      <c r="C81" s="858"/>
      <c r="D81" s="858"/>
      <c r="E81" s="858"/>
      <c r="F81" s="858"/>
      <c r="G81" s="858"/>
      <c r="H81" s="858"/>
      <c r="I81" s="858"/>
      <c r="J81" s="858"/>
      <c r="K81" s="858"/>
      <c r="L81" s="858"/>
    </row>
    <row r="82" spans="2:12" ht="18.75" customHeight="1" thickBot="1">
      <c r="B82" s="81" t="s">
        <v>212</v>
      </c>
      <c r="C82"/>
      <c r="E82"/>
      <c r="G82" s="116"/>
      <c r="H82" s="839" t="s">
        <v>183</v>
      </c>
      <c r="I82" s="839"/>
    </row>
    <row r="83" spans="2:12" ht="10.5" customHeight="1">
      <c r="B83" s="849" t="s">
        <v>29</v>
      </c>
      <c r="C83" s="851" t="s">
        <v>84</v>
      </c>
      <c r="D83" s="117"/>
      <c r="E83" s="844" t="s">
        <v>86</v>
      </c>
      <c r="F83" s="853" t="s">
        <v>87</v>
      </c>
      <c r="G83" s="844" t="s">
        <v>88</v>
      </c>
      <c r="H83" s="842" t="s">
        <v>89</v>
      </c>
      <c r="I83" s="840" t="s">
        <v>90</v>
      </c>
    </row>
    <row r="84" spans="2:12" ht="35.25" customHeight="1" thickBot="1">
      <c r="B84" s="850"/>
      <c r="C84" s="852"/>
      <c r="D84" s="120" t="s">
        <v>85</v>
      </c>
      <c r="E84" s="846"/>
      <c r="F84" s="854"/>
      <c r="G84" s="845"/>
      <c r="H84" s="843"/>
      <c r="I84" s="841"/>
    </row>
    <row r="85" spans="2:12" ht="15" customHeight="1" thickBot="1">
      <c r="B85" s="316" t="s">
        <v>208</v>
      </c>
      <c r="C85" s="388">
        <v>323.5</v>
      </c>
      <c r="D85" s="328">
        <v>301.89999999999998</v>
      </c>
      <c r="E85" s="326">
        <v>582.1</v>
      </c>
      <c r="F85" s="449">
        <v>44.2</v>
      </c>
      <c r="G85" s="326">
        <v>9.8000000000000007</v>
      </c>
      <c r="H85" s="320">
        <v>172</v>
      </c>
      <c r="I85" s="320">
        <v>11</v>
      </c>
      <c r="J85" s="323"/>
    </row>
    <row r="86" spans="2:12" ht="15" customHeight="1" thickBot="1">
      <c r="B86" s="316" t="s">
        <v>157</v>
      </c>
      <c r="C86" s="388">
        <v>330.3</v>
      </c>
      <c r="D86" s="328">
        <v>307.60000000000002</v>
      </c>
      <c r="E86" s="327">
        <v>461.6</v>
      </c>
      <c r="F86" s="328">
        <v>44</v>
      </c>
      <c r="G86" s="747">
        <v>9.9</v>
      </c>
      <c r="H86" s="320">
        <v>167</v>
      </c>
      <c r="I86" s="320">
        <v>13</v>
      </c>
      <c r="J86" s="323"/>
    </row>
    <row r="87" spans="2:12" ht="15" customHeight="1" thickBot="1">
      <c r="B87" s="14" t="s">
        <v>95</v>
      </c>
      <c r="C87" s="794">
        <f>C85-C86</f>
        <v>-6.8000000000000114</v>
      </c>
      <c r="D87" s="795">
        <f>D85-D86</f>
        <v>-5.7000000000000455</v>
      </c>
      <c r="E87" s="796">
        <f>E85-E86</f>
        <v>120.5</v>
      </c>
      <c r="F87" s="329"/>
      <c r="G87" s="330"/>
      <c r="H87" s="381"/>
      <c r="I87" s="381"/>
      <c r="J87" s="323"/>
    </row>
    <row r="88" spans="2:12" ht="15" customHeight="1" thickBot="1">
      <c r="B88" s="152" t="s">
        <v>94</v>
      </c>
      <c r="C88" s="153">
        <f>C85/C86*100-100</f>
        <v>-2.0587344838026098</v>
      </c>
      <c r="D88" s="154">
        <f>D85/D86*100-100</f>
        <v>-1.8530559167750482</v>
      </c>
      <c r="E88" s="797">
        <f>E85/E86*100-100</f>
        <v>26.10485268630849</v>
      </c>
      <c r="F88" s="389"/>
      <c r="G88" s="379"/>
      <c r="H88" s="382"/>
      <c r="I88" s="382"/>
      <c r="J88" s="323"/>
    </row>
    <row r="89" spans="2:12" ht="15" customHeight="1" thickTop="1">
      <c r="B89" s="387" t="s">
        <v>1</v>
      </c>
      <c r="C89" s="447">
        <v>333.3</v>
      </c>
      <c r="D89" s="448">
        <v>316.39999999999998</v>
      </c>
      <c r="E89" s="448">
        <v>1278</v>
      </c>
      <c r="F89" s="449">
        <v>45</v>
      </c>
      <c r="G89" s="449">
        <v>15.2</v>
      </c>
      <c r="H89" s="450">
        <v>179</v>
      </c>
      <c r="I89" s="451">
        <v>8</v>
      </c>
      <c r="J89" s="323"/>
    </row>
    <row r="90" spans="2:12" ht="15" customHeight="1">
      <c r="B90" s="319" t="s">
        <v>2</v>
      </c>
      <c r="C90" s="452">
        <v>383.1</v>
      </c>
      <c r="D90" s="453">
        <v>368.1</v>
      </c>
      <c r="E90" s="453">
        <v>451.4</v>
      </c>
      <c r="F90" s="453">
        <v>44.3</v>
      </c>
      <c r="G90" s="453">
        <v>8.4</v>
      </c>
      <c r="H90" s="454">
        <v>186</v>
      </c>
      <c r="I90" s="455">
        <v>7</v>
      </c>
      <c r="J90" s="323"/>
    </row>
    <row r="91" spans="2:12" ht="15" customHeight="1">
      <c r="B91" s="319" t="s">
        <v>3</v>
      </c>
      <c r="C91" s="452">
        <v>317</v>
      </c>
      <c r="D91" s="453">
        <v>286</v>
      </c>
      <c r="E91" s="453">
        <v>605</v>
      </c>
      <c r="F91" s="453">
        <v>46</v>
      </c>
      <c r="G91" s="453">
        <v>13</v>
      </c>
      <c r="H91" s="454">
        <v>169</v>
      </c>
      <c r="I91" s="455">
        <v>16</v>
      </c>
      <c r="J91" s="323"/>
    </row>
    <row r="92" spans="2:12" ht="15" customHeight="1">
      <c r="B92" s="319" t="s">
        <v>4</v>
      </c>
      <c r="C92" s="452">
        <v>362.2</v>
      </c>
      <c r="D92" s="453">
        <v>315.60000000000002</v>
      </c>
      <c r="E92" s="453">
        <v>869.7</v>
      </c>
      <c r="F92" s="453">
        <v>46.8</v>
      </c>
      <c r="G92" s="453">
        <v>16.7</v>
      </c>
      <c r="H92" s="454">
        <v>187</v>
      </c>
      <c r="I92" s="455">
        <v>22</v>
      </c>
      <c r="J92" s="323"/>
    </row>
    <row r="93" spans="2:12" ht="15" customHeight="1">
      <c r="B93" s="319" t="s">
        <v>5</v>
      </c>
      <c r="C93" s="452">
        <v>336</v>
      </c>
      <c r="D93" s="453">
        <v>312.10000000000002</v>
      </c>
      <c r="E93" s="453">
        <v>410.2</v>
      </c>
      <c r="F93" s="453">
        <v>38</v>
      </c>
      <c r="G93" s="453">
        <v>7.4</v>
      </c>
      <c r="H93" s="454">
        <v>163</v>
      </c>
      <c r="I93" s="455">
        <v>11</v>
      </c>
      <c r="J93" s="323"/>
    </row>
    <row r="94" spans="2:12" ht="15" customHeight="1">
      <c r="B94" s="319" t="s">
        <v>6</v>
      </c>
      <c r="C94" s="452">
        <v>321.5</v>
      </c>
      <c r="D94" s="453">
        <v>284.2</v>
      </c>
      <c r="E94" s="453">
        <v>288</v>
      </c>
      <c r="F94" s="453">
        <v>48.4</v>
      </c>
      <c r="G94" s="453">
        <v>8.1</v>
      </c>
      <c r="H94" s="454">
        <v>180</v>
      </c>
      <c r="I94" s="455">
        <v>18</v>
      </c>
      <c r="J94" s="323"/>
    </row>
    <row r="95" spans="2:12" ht="15" customHeight="1">
      <c r="B95" s="319" t="s">
        <v>7</v>
      </c>
      <c r="C95" s="452">
        <v>319.2</v>
      </c>
      <c r="D95" s="453">
        <v>307.10000000000002</v>
      </c>
      <c r="E95" s="453">
        <v>604.4</v>
      </c>
      <c r="F95" s="453">
        <v>42</v>
      </c>
      <c r="G95" s="453">
        <v>10.6</v>
      </c>
      <c r="H95" s="454">
        <v>171</v>
      </c>
      <c r="I95" s="455">
        <v>6</v>
      </c>
      <c r="J95" s="323"/>
    </row>
    <row r="96" spans="2:12" ht="15" customHeight="1">
      <c r="B96" s="319" t="s">
        <v>21</v>
      </c>
      <c r="C96" s="452">
        <v>375.5</v>
      </c>
      <c r="D96" s="453">
        <v>347.8</v>
      </c>
      <c r="E96" s="453">
        <v>1098.7</v>
      </c>
      <c r="F96" s="453">
        <v>48.3</v>
      </c>
      <c r="G96" s="453">
        <v>16.7</v>
      </c>
      <c r="H96" s="454">
        <v>156</v>
      </c>
      <c r="I96" s="455">
        <v>9</v>
      </c>
      <c r="J96" s="323"/>
    </row>
    <row r="97" spans="2:12" ht="15" customHeight="1">
      <c r="B97" s="319" t="s">
        <v>20</v>
      </c>
      <c r="C97" s="452">
        <v>368.1</v>
      </c>
      <c r="D97" s="453">
        <v>341.6</v>
      </c>
      <c r="E97" s="453">
        <v>445.1</v>
      </c>
      <c r="F97" s="453">
        <v>43.2</v>
      </c>
      <c r="G97" s="453">
        <v>8.4</v>
      </c>
      <c r="H97" s="454">
        <v>174</v>
      </c>
      <c r="I97" s="455">
        <v>14</v>
      </c>
      <c r="J97" s="323"/>
    </row>
    <row r="98" spans="2:12" ht="15" customHeight="1">
      <c r="B98" s="319" t="s">
        <v>19</v>
      </c>
      <c r="C98" s="452">
        <v>362.1</v>
      </c>
      <c r="D98" s="453">
        <v>331</v>
      </c>
      <c r="E98" s="453">
        <v>742.7</v>
      </c>
      <c r="F98" s="453">
        <v>39.9</v>
      </c>
      <c r="G98" s="453">
        <v>8.5</v>
      </c>
      <c r="H98" s="454">
        <v>176</v>
      </c>
      <c r="I98" s="455">
        <v>16</v>
      </c>
      <c r="J98" s="323"/>
    </row>
    <row r="99" spans="2:12" ht="15" customHeight="1">
      <c r="B99" s="319" t="s">
        <v>18</v>
      </c>
      <c r="C99" s="452">
        <v>290.2</v>
      </c>
      <c r="D99" s="453">
        <v>278.8</v>
      </c>
      <c r="E99" s="453">
        <v>169.2</v>
      </c>
      <c r="F99" s="453">
        <v>44.5</v>
      </c>
      <c r="G99" s="453">
        <v>9.5</v>
      </c>
      <c r="H99" s="454">
        <v>184</v>
      </c>
      <c r="I99" s="455">
        <v>6</v>
      </c>
      <c r="J99" s="323"/>
    </row>
    <row r="100" spans="2:12" ht="15" customHeight="1">
      <c r="B100" s="319" t="s">
        <v>17</v>
      </c>
      <c r="C100" s="452">
        <v>271</v>
      </c>
      <c r="D100" s="453">
        <v>253.2</v>
      </c>
      <c r="E100" s="453">
        <v>245.8</v>
      </c>
      <c r="F100" s="453">
        <v>39.9</v>
      </c>
      <c r="G100" s="453">
        <v>9.5</v>
      </c>
      <c r="H100" s="454">
        <v>168</v>
      </c>
      <c r="I100" s="455">
        <v>8</v>
      </c>
      <c r="J100" s="323"/>
    </row>
    <row r="101" spans="2:12" ht="15" customHeight="1">
      <c r="B101" s="319" t="s">
        <v>16</v>
      </c>
      <c r="C101" s="452">
        <v>303.7</v>
      </c>
      <c r="D101" s="453">
        <v>293.60000000000002</v>
      </c>
      <c r="E101" s="453">
        <v>906.9</v>
      </c>
      <c r="F101" s="453">
        <v>39.6</v>
      </c>
      <c r="G101" s="453">
        <v>9.6999999999999993</v>
      </c>
      <c r="H101" s="454">
        <v>166</v>
      </c>
      <c r="I101" s="455">
        <v>5</v>
      </c>
      <c r="J101" s="323"/>
    </row>
    <row r="102" spans="2:12" ht="15" customHeight="1">
      <c r="B102" s="319" t="s">
        <v>15</v>
      </c>
      <c r="C102" s="452">
        <v>287.5</v>
      </c>
      <c r="D102" s="453">
        <v>277.89999999999998</v>
      </c>
      <c r="E102" s="453">
        <v>1168</v>
      </c>
      <c r="F102" s="453">
        <v>42</v>
      </c>
      <c r="G102" s="453">
        <v>7.5</v>
      </c>
      <c r="H102" s="454">
        <v>163</v>
      </c>
      <c r="I102" s="455">
        <v>5</v>
      </c>
      <c r="J102" s="323"/>
    </row>
    <row r="103" spans="2:12" ht="15" customHeight="1">
      <c r="B103" s="319" t="s">
        <v>14</v>
      </c>
      <c r="C103" s="452">
        <v>384</v>
      </c>
      <c r="D103" s="453">
        <v>369.1</v>
      </c>
      <c r="E103" s="453">
        <v>1398.9</v>
      </c>
      <c r="F103" s="453">
        <v>50</v>
      </c>
      <c r="G103" s="453">
        <v>11.4</v>
      </c>
      <c r="H103" s="454">
        <v>161</v>
      </c>
      <c r="I103" s="455">
        <v>6</v>
      </c>
      <c r="J103" s="323"/>
    </row>
    <row r="104" spans="2:12" ht="15" customHeight="1" thickBot="1">
      <c r="B104" s="128" t="s">
        <v>13</v>
      </c>
      <c r="C104" s="456">
        <v>305.2</v>
      </c>
      <c r="D104" s="457">
        <v>282.10000000000002</v>
      </c>
      <c r="E104" s="457">
        <v>386.9</v>
      </c>
      <c r="F104" s="457">
        <v>49.3</v>
      </c>
      <c r="G104" s="457">
        <v>9.6</v>
      </c>
      <c r="H104" s="458">
        <v>165</v>
      </c>
      <c r="I104" s="459">
        <v>12</v>
      </c>
      <c r="J104" s="323"/>
    </row>
    <row r="105" spans="2:12" ht="13.5" customHeight="1"/>
    <row r="106" spans="2:12" ht="18.75" customHeight="1" thickBot="1">
      <c r="B106" s="859" t="s">
        <v>153</v>
      </c>
      <c r="C106" s="859"/>
      <c r="D106" s="116"/>
      <c r="E106"/>
      <c r="G106" s="95"/>
      <c r="H106" s="95"/>
      <c r="K106" s="839" t="s">
        <v>183</v>
      </c>
      <c r="L106" s="839"/>
    </row>
    <row r="107" spans="2:12" ht="10.5" customHeight="1">
      <c r="B107" s="849" t="s">
        <v>29</v>
      </c>
      <c r="C107" s="851" t="s">
        <v>84</v>
      </c>
      <c r="D107" s="121"/>
      <c r="E107" s="126"/>
      <c r="F107" s="117"/>
      <c r="G107" s="861" t="s">
        <v>86</v>
      </c>
      <c r="H107" s="117"/>
      <c r="I107" s="853" t="s">
        <v>87</v>
      </c>
      <c r="J107" s="844" t="s">
        <v>88</v>
      </c>
      <c r="K107" s="842" t="s">
        <v>89</v>
      </c>
      <c r="L107" s="840" t="s">
        <v>90</v>
      </c>
    </row>
    <row r="108" spans="2:12" ht="35.25" customHeight="1" thickBot="1">
      <c r="B108" s="850"/>
      <c r="C108" s="860"/>
      <c r="D108" s="122" t="s">
        <v>93</v>
      </c>
      <c r="E108" s="120" t="s">
        <v>85</v>
      </c>
      <c r="F108" s="124" t="s">
        <v>93</v>
      </c>
      <c r="G108" s="845"/>
      <c r="H108" s="125" t="s">
        <v>93</v>
      </c>
      <c r="I108" s="854"/>
      <c r="J108" s="845"/>
      <c r="K108" s="843"/>
      <c r="L108" s="841"/>
    </row>
    <row r="109" spans="2:12" ht="20.100000000000001" customHeight="1">
      <c r="B109" s="123" t="s">
        <v>96</v>
      </c>
      <c r="C109" s="750">
        <v>365.4</v>
      </c>
      <c r="D109" s="751">
        <v>-1.1898323418063939</v>
      </c>
      <c r="E109" s="752">
        <v>326.8</v>
      </c>
      <c r="F109" s="751">
        <v>-1.9207683073229163</v>
      </c>
      <c r="G109" s="752">
        <v>1053.7</v>
      </c>
      <c r="H109" s="751">
        <v>2.4202954898911315</v>
      </c>
      <c r="I109" s="753">
        <v>40.799999999999997</v>
      </c>
      <c r="J109" s="752">
        <v>12.2</v>
      </c>
      <c r="K109" s="482">
        <v>163</v>
      </c>
      <c r="L109" s="754">
        <v>17</v>
      </c>
    </row>
    <row r="110" spans="2:12" ht="20.100000000000001" customHeight="1">
      <c r="B110" s="123" t="s">
        <v>97</v>
      </c>
      <c r="C110" s="750">
        <v>368.6</v>
      </c>
      <c r="D110" s="751">
        <f t="shared" ref="D110:D117" si="0">C110/C109*100-100</f>
        <v>0.87575259989054643</v>
      </c>
      <c r="E110" s="752">
        <v>332.5</v>
      </c>
      <c r="F110" s="751">
        <f t="shared" ref="F110:F117" si="1">E110/E109*100-100</f>
        <v>1.7441860465116292</v>
      </c>
      <c r="G110" s="752">
        <v>1079.2</v>
      </c>
      <c r="H110" s="751">
        <f t="shared" ref="H110:H117" si="2">G110/G109*100-100</f>
        <v>2.4200436556894829</v>
      </c>
      <c r="I110" s="753">
        <v>41.5</v>
      </c>
      <c r="J110" s="752">
        <v>12.2</v>
      </c>
      <c r="K110" s="482">
        <v>164</v>
      </c>
      <c r="L110" s="483">
        <v>16</v>
      </c>
    </row>
    <row r="111" spans="2:12" ht="20.100000000000001" customHeight="1">
      <c r="B111" s="123" t="s">
        <v>98</v>
      </c>
      <c r="C111" s="750">
        <v>371.7</v>
      </c>
      <c r="D111" s="751">
        <f t="shared" si="0"/>
        <v>0.84102007596310102</v>
      </c>
      <c r="E111" s="752">
        <v>334.3</v>
      </c>
      <c r="F111" s="751">
        <f t="shared" si="1"/>
        <v>0.5413533834586417</v>
      </c>
      <c r="G111" s="752">
        <v>1052.3</v>
      </c>
      <c r="H111" s="751">
        <f t="shared" si="2"/>
        <v>-2.4925871015567225</v>
      </c>
      <c r="I111" s="753">
        <v>41.5</v>
      </c>
      <c r="J111" s="752">
        <v>12.1</v>
      </c>
      <c r="K111" s="482">
        <v>164</v>
      </c>
      <c r="L111" s="483">
        <v>17</v>
      </c>
    </row>
    <row r="112" spans="2:12" ht="20.100000000000001" customHeight="1">
      <c r="B112" s="123" t="s">
        <v>92</v>
      </c>
      <c r="C112" s="755">
        <v>371</v>
      </c>
      <c r="D112" s="751">
        <f t="shared" si="0"/>
        <v>-0.18832391713748109</v>
      </c>
      <c r="E112" s="756">
        <v>333.6</v>
      </c>
      <c r="F112" s="751">
        <f t="shared" si="1"/>
        <v>-0.20939276099312565</v>
      </c>
      <c r="G112" s="756">
        <v>1088</v>
      </c>
      <c r="H112" s="751">
        <f t="shared" si="2"/>
        <v>3.392568659127619</v>
      </c>
      <c r="I112" s="756">
        <v>41.2</v>
      </c>
      <c r="J112" s="756">
        <v>11.7</v>
      </c>
      <c r="K112" s="757">
        <v>162</v>
      </c>
      <c r="L112" s="758">
        <v>16</v>
      </c>
    </row>
    <row r="113" spans="2:12" ht="20.100000000000001" customHeight="1">
      <c r="B113" s="119" t="s">
        <v>91</v>
      </c>
      <c r="C113" s="759">
        <v>347</v>
      </c>
      <c r="D113" s="751">
        <f t="shared" si="0"/>
        <v>-6.4690026954177853</v>
      </c>
      <c r="E113" s="760">
        <v>318.3</v>
      </c>
      <c r="F113" s="751">
        <f t="shared" si="1"/>
        <v>-4.5863309352518087</v>
      </c>
      <c r="G113" s="760">
        <v>1029.3</v>
      </c>
      <c r="H113" s="751">
        <f t="shared" si="2"/>
        <v>-5.3952205882352899</v>
      </c>
      <c r="I113" s="760">
        <v>40.9</v>
      </c>
      <c r="J113" s="760">
        <v>11.3</v>
      </c>
      <c r="K113" s="761">
        <v>160</v>
      </c>
      <c r="L113" s="762">
        <v>13</v>
      </c>
    </row>
    <row r="114" spans="2:12" ht="20.100000000000001" customHeight="1">
      <c r="B114" s="258" t="s">
        <v>134</v>
      </c>
      <c r="C114" s="755">
        <v>359</v>
      </c>
      <c r="D114" s="751">
        <f t="shared" si="0"/>
        <v>3.458213256484143</v>
      </c>
      <c r="E114" s="756">
        <v>324.89999999999998</v>
      </c>
      <c r="F114" s="751">
        <f t="shared" si="1"/>
        <v>2.0735155513666399</v>
      </c>
      <c r="G114" s="756">
        <v>879.6</v>
      </c>
      <c r="H114" s="751">
        <f t="shared" si="2"/>
        <v>-14.543864762459918</v>
      </c>
      <c r="I114" s="756">
        <v>41.7</v>
      </c>
      <c r="J114" s="756">
        <v>11.8</v>
      </c>
      <c r="K114" s="757">
        <v>164</v>
      </c>
      <c r="L114" s="758">
        <v>15</v>
      </c>
    </row>
    <row r="115" spans="2:12" ht="20.100000000000001" customHeight="1">
      <c r="B115" s="258" t="s">
        <v>141</v>
      </c>
      <c r="C115" s="763">
        <v>361.5</v>
      </c>
      <c r="D115" s="751">
        <f t="shared" si="0"/>
        <v>0.69637883008356027</v>
      </c>
      <c r="E115" s="753">
        <v>329.8</v>
      </c>
      <c r="F115" s="751">
        <f t="shared" si="1"/>
        <v>1.5081563558017876</v>
      </c>
      <c r="G115" s="763">
        <v>963.2</v>
      </c>
      <c r="H115" s="751">
        <f t="shared" si="2"/>
        <v>9.504320145520694</v>
      </c>
      <c r="I115" s="481">
        <v>41.3</v>
      </c>
      <c r="J115" s="481">
        <v>11.9</v>
      </c>
      <c r="K115" s="482">
        <v>164</v>
      </c>
      <c r="L115" s="483">
        <v>14</v>
      </c>
    </row>
    <row r="116" spans="2:12" ht="20.100000000000001" customHeight="1">
      <c r="B116" s="265" t="s">
        <v>144</v>
      </c>
      <c r="C116" s="764">
        <v>363.3</v>
      </c>
      <c r="D116" s="751">
        <f t="shared" si="0"/>
        <v>0.49792531120331773</v>
      </c>
      <c r="E116" s="765">
        <v>329</v>
      </c>
      <c r="F116" s="751">
        <f t="shared" si="1"/>
        <v>-0.24257125530624535</v>
      </c>
      <c r="G116" s="766">
        <v>964.6</v>
      </c>
      <c r="H116" s="751">
        <f t="shared" si="2"/>
        <v>0.1453488372092977</v>
      </c>
      <c r="I116" s="481">
        <v>41.7</v>
      </c>
      <c r="J116" s="481">
        <v>11.7</v>
      </c>
      <c r="K116" s="482">
        <v>163</v>
      </c>
      <c r="L116" s="483">
        <v>15</v>
      </c>
    </row>
    <row r="117" spans="2:12" ht="20.100000000000001" customHeight="1">
      <c r="B117" s="123" t="s">
        <v>148</v>
      </c>
      <c r="C117" s="763">
        <v>359.6</v>
      </c>
      <c r="D117" s="767">
        <f t="shared" si="0"/>
        <v>-1.0184420589044834</v>
      </c>
      <c r="E117" s="765">
        <v>325</v>
      </c>
      <c r="F117" s="767">
        <f t="shared" si="1"/>
        <v>-1.2158054711246251</v>
      </c>
      <c r="G117" s="766">
        <v>936.5</v>
      </c>
      <c r="H117" s="767">
        <f t="shared" si="2"/>
        <v>-2.9131246112378193</v>
      </c>
      <c r="I117" s="481">
        <v>41.9</v>
      </c>
      <c r="J117" s="481">
        <v>11.6</v>
      </c>
      <c r="K117" s="482">
        <v>162</v>
      </c>
      <c r="L117" s="483">
        <v>16</v>
      </c>
    </row>
    <row r="118" spans="2:12" ht="20.100000000000001" customHeight="1">
      <c r="B118" s="768" t="s">
        <v>157</v>
      </c>
      <c r="C118" s="769">
        <v>371.1</v>
      </c>
      <c r="D118" s="770">
        <f>C118/C117*100-100</f>
        <v>3.1979977753058932</v>
      </c>
      <c r="E118" s="771">
        <v>336</v>
      </c>
      <c r="F118" s="770">
        <f>E118/E117*100-100</f>
        <v>3.3846153846153868</v>
      </c>
      <c r="G118" s="764">
        <v>989.2</v>
      </c>
      <c r="H118" s="770">
        <f>G118/G117*100-100</f>
        <v>5.6273358248798928</v>
      </c>
      <c r="I118" s="772">
        <v>42.2</v>
      </c>
      <c r="J118" s="772">
        <v>12.2</v>
      </c>
      <c r="K118" s="773">
        <v>160</v>
      </c>
      <c r="L118" s="774">
        <v>15</v>
      </c>
    </row>
    <row r="119" spans="2:12" ht="20.100000000000001" customHeight="1" thickBot="1">
      <c r="B119" s="775" t="s">
        <v>208</v>
      </c>
      <c r="C119" s="776">
        <v>367.4</v>
      </c>
      <c r="D119" s="777">
        <f>C119/C118*100-100</f>
        <v>-0.99703583939640339</v>
      </c>
      <c r="E119" s="778">
        <v>335.1</v>
      </c>
      <c r="F119" s="777">
        <f>E119/E118*100-100</f>
        <v>-0.26785714285712459</v>
      </c>
      <c r="G119" s="779">
        <v>1033.8</v>
      </c>
      <c r="H119" s="777">
        <f>G119/G118*100-100</f>
        <v>4.5086938940557957</v>
      </c>
      <c r="I119" s="780">
        <v>42.3</v>
      </c>
      <c r="J119" s="780">
        <v>12</v>
      </c>
      <c r="K119" s="781">
        <v>162</v>
      </c>
      <c r="L119" s="782">
        <v>14</v>
      </c>
    </row>
    <row r="120" spans="2:12" ht="5.25" customHeight="1"/>
    <row r="163" spans="2:12">
      <c r="B163" s="858">
        <v>10</v>
      </c>
      <c r="C163" s="858"/>
      <c r="D163" s="858"/>
      <c r="E163" s="858"/>
      <c r="F163" s="858"/>
      <c r="G163" s="858"/>
      <c r="H163" s="858"/>
      <c r="I163" s="858"/>
      <c r="J163" s="858"/>
      <c r="K163" s="858"/>
      <c r="L163" s="858"/>
    </row>
  </sheetData>
  <mergeCells count="43">
    <mergeCell ref="B163:L163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  <mergeCell ref="B2:B3"/>
    <mergeCell ref="F2:F3"/>
    <mergeCell ref="G2:G3"/>
    <mergeCell ref="H2:H3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B26:B27"/>
    <mergeCell ref="B50:B51"/>
    <mergeCell ref="C50:C51"/>
    <mergeCell ref="E50:E51"/>
    <mergeCell ref="F50:F51"/>
    <mergeCell ref="G50:G51"/>
    <mergeCell ref="E26:E27"/>
    <mergeCell ref="H1:I1"/>
    <mergeCell ref="H25:I25"/>
    <mergeCell ref="H49:I49"/>
    <mergeCell ref="H82:I82"/>
    <mergeCell ref="K106:L106"/>
    <mergeCell ref="I50:I51"/>
    <mergeCell ref="H83:H84"/>
    <mergeCell ref="H26:H27"/>
    <mergeCell ref="I26:I27"/>
    <mergeCell ref="H50:H51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9"/>
  <sheetViews>
    <sheetView zoomScaleNormal="100" workbookViewId="0">
      <selection activeCell="D36" sqref="D36"/>
    </sheetView>
  </sheetViews>
  <sheetFormatPr defaultRowHeight="13.5"/>
  <cols>
    <col min="1" max="1" width="1.625" customWidth="1"/>
    <col min="2" max="2" width="33.625" style="95" customWidth="1"/>
    <col min="3" max="3" width="3.625" style="95" customWidth="1"/>
    <col min="4" max="4" width="9.75" style="116" bestFit="1" customWidth="1"/>
    <col min="5" max="5" width="9.75" bestFit="1" customWidth="1"/>
    <col min="6" max="6" width="10.625" style="95" bestFit="1" customWidth="1"/>
    <col min="7" max="10" width="9.375" bestFit="1" customWidth="1"/>
    <col min="23" max="23" width="5.125" customWidth="1"/>
    <col min="24" max="24" width="37.5" style="95" bestFit="1" customWidth="1"/>
    <col min="26" max="26" width="9" style="116"/>
    <col min="29" max="29" width="9" style="100"/>
    <col min="30" max="30" width="9" style="116"/>
  </cols>
  <sheetData>
    <row r="1" spans="2:10" ht="18.75" customHeight="1" thickBot="1">
      <c r="B1" s="81" t="s">
        <v>163</v>
      </c>
      <c r="I1" s="839" t="s">
        <v>183</v>
      </c>
      <c r="J1" s="839"/>
    </row>
    <row r="2" spans="2:10" ht="10.5" customHeight="1">
      <c r="B2" s="862" t="s">
        <v>29</v>
      </c>
      <c r="C2" s="864" t="s">
        <v>139</v>
      </c>
      <c r="D2" s="855" t="s">
        <v>84</v>
      </c>
      <c r="E2" s="117"/>
      <c r="F2" s="844" t="s">
        <v>86</v>
      </c>
      <c r="G2" s="853" t="s">
        <v>87</v>
      </c>
      <c r="H2" s="844" t="s">
        <v>88</v>
      </c>
      <c r="I2" s="842" t="s">
        <v>89</v>
      </c>
      <c r="J2" s="840" t="s">
        <v>90</v>
      </c>
    </row>
    <row r="3" spans="2:10" ht="35.25" customHeight="1" thickBot="1">
      <c r="B3" s="863"/>
      <c r="C3" s="865"/>
      <c r="D3" s="857"/>
      <c r="E3" s="120" t="s">
        <v>85</v>
      </c>
      <c r="F3" s="846"/>
      <c r="G3" s="854"/>
      <c r="H3" s="845"/>
      <c r="I3" s="843"/>
      <c r="J3" s="841"/>
    </row>
    <row r="4" spans="2:10">
      <c r="B4" s="868" t="s">
        <v>208</v>
      </c>
      <c r="C4" s="642" t="s">
        <v>99</v>
      </c>
      <c r="D4" s="492">
        <v>402.4</v>
      </c>
      <c r="E4" s="484">
        <v>364.4</v>
      </c>
      <c r="F4" s="484">
        <v>1173.5999999999999</v>
      </c>
      <c r="G4" s="484">
        <v>43.1</v>
      </c>
      <c r="H4" s="484">
        <v>13.3</v>
      </c>
      <c r="I4" s="485">
        <v>163</v>
      </c>
      <c r="J4" s="486">
        <v>17</v>
      </c>
    </row>
    <row r="5" spans="2:10" ht="14.25" thickBot="1">
      <c r="B5" s="867"/>
      <c r="C5" s="639" t="s">
        <v>100</v>
      </c>
      <c r="D5" s="477">
        <v>288.8</v>
      </c>
      <c r="E5" s="478">
        <v>268.8</v>
      </c>
      <c r="F5" s="478">
        <v>719.4</v>
      </c>
      <c r="G5" s="478">
        <v>40.4</v>
      </c>
      <c r="H5" s="478">
        <v>9.1999999999999993</v>
      </c>
      <c r="I5" s="487">
        <v>159</v>
      </c>
      <c r="J5" s="488">
        <v>9</v>
      </c>
    </row>
    <row r="6" spans="2:10">
      <c r="B6" s="868" t="s">
        <v>1</v>
      </c>
      <c r="C6" s="640" t="s">
        <v>99</v>
      </c>
      <c r="D6" s="492">
        <v>346.8</v>
      </c>
      <c r="E6" s="484">
        <v>330.4</v>
      </c>
      <c r="F6" s="484">
        <v>1241.4000000000001</v>
      </c>
      <c r="G6" s="484">
        <v>44.5</v>
      </c>
      <c r="H6" s="484">
        <v>14.5</v>
      </c>
      <c r="I6" s="485">
        <v>180</v>
      </c>
      <c r="J6" s="486">
        <v>8</v>
      </c>
    </row>
    <row r="7" spans="2:10">
      <c r="B7" s="866"/>
      <c r="C7" s="643" t="s">
        <v>100</v>
      </c>
      <c r="D7" s="477">
        <v>272.3</v>
      </c>
      <c r="E7" s="478">
        <v>264</v>
      </c>
      <c r="F7" s="478">
        <v>827.5</v>
      </c>
      <c r="G7" s="478">
        <v>41.2</v>
      </c>
      <c r="H7" s="478">
        <v>14.5</v>
      </c>
      <c r="I7" s="487">
        <v>171</v>
      </c>
      <c r="J7" s="488">
        <v>4</v>
      </c>
    </row>
    <row r="8" spans="2:10">
      <c r="B8" s="869" t="s">
        <v>2</v>
      </c>
      <c r="C8" s="638" t="s">
        <v>99</v>
      </c>
      <c r="D8" s="682">
        <v>430.9</v>
      </c>
      <c r="E8" s="683">
        <v>401.2</v>
      </c>
      <c r="F8" s="683">
        <v>1145.5999999999999</v>
      </c>
      <c r="G8" s="683">
        <v>42.9</v>
      </c>
      <c r="H8" s="683">
        <v>11.5</v>
      </c>
      <c r="I8" s="684">
        <v>172</v>
      </c>
      <c r="J8" s="699">
        <v>13</v>
      </c>
    </row>
    <row r="9" spans="2:10">
      <c r="B9" s="870"/>
      <c r="C9" s="641" t="s">
        <v>100</v>
      </c>
      <c r="D9" s="685">
        <v>266</v>
      </c>
      <c r="E9" s="686">
        <v>252.6</v>
      </c>
      <c r="F9" s="686">
        <v>504.2</v>
      </c>
      <c r="G9" s="686">
        <v>41</v>
      </c>
      <c r="H9" s="686">
        <v>8.1999999999999993</v>
      </c>
      <c r="I9" s="687">
        <v>171</v>
      </c>
      <c r="J9" s="695">
        <v>6</v>
      </c>
    </row>
    <row r="10" spans="2:10">
      <c r="B10" s="866" t="s">
        <v>3</v>
      </c>
      <c r="C10" s="642" t="s">
        <v>99</v>
      </c>
      <c r="D10" s="694">
        <v>408.6</v>
      </c>
      <c r="E10" s="493">
        <v>368.5</v>
      </c>
      <c r="F10" s="493">
        <v>1269.8</v>
      </c>
      <c r="G10" s="493">
        <v>43.5</v>
      </c>
      <c r="H10" s="493">
        <v>16.100000000000001</v>
      </c>
      <c r="I10" s="494">
        <v>161</v>
      </c>
      <c r="J10" s="681">
        <v>16</v>
      </c>
    </row>
    <row r="11" spans="2:10">
      <c r="B11" s="866"/>
      <c r="C11" s="643" t="s">
        <v>100</v>
      </c>
      <c r="D11" s="477">
        <v>280.2</v>
      </c>
      <c r="E11" s="478">
        <v>254</v>
      </c>
      <c r="F11" s="478">
        <v>660.2</v>
      </c>
      <c r="G11" s="478">
        <v>42.9</v>
      </c>
      <c r="H11" s="478">
        <v>12</v>
      </c>
      <c r="I11" s="487">
        <v>160</v>
      </c>
      <c r="J11" s="488">
        <v>14</v>
      </c>
    </row>
    <row r="12" spans="2:10">
      <c r="B12" s="869" t="s">
        <v>4</v>
      </c>
      <c r="C12" s="697" t="s">
        <v>99</v>
      </c>
      <c r="D12" s="688">
        <v>505.6</v>
      </c>
      <c r="E12" s="689">
        <v>436</v>
      </c>
      <c r="F12" s="689">
        <v>401.6</v>
      </c>
      <c r="G12" s="689">
        <v>41.6</v>
      </c>
      <c r="H12" s="689">
        <v>16.7</v>
      </c>
      <c r="I12" s="690">
        <v>156</v>
      </c>
      <c r="J12" s="700">
        <v>18</v>
      </c>
    </row>
    <row r="13" spans="2:10">
      <c r="B13" s="870"/>
      <c r="C13" s="698" t="s">
        <v>100</v>
      </c>
      <c r="D13" s="691">
        <v>414.2</v>
      </c>
      <c r="E13" s="692">
        <v>393.4</v>
      </c>
      <c r="F13" s="692">
        <v>480.7</v>
      </c>
      <c r="G13" s="692">
        <v>42</v>
      </c>
      <c r="H13" s="692">
        <v>17.7</v>
      </c>
      <c r="I13" s="693">
        <v>147</v>
      </c>
      <c r="J13" s="701">
        <v>6</v>
      </c>
    </row>
    <row r="14" spans="2:10">
      <c r="B14" s="866" t="s">
        <v>5</v>
      </c>
      <c r="C14" s="642" t="s">
        <v>99</v>
      </c>
      <c r="D14" s="694">
        <v>428.7</v>
      </c>
      <c r="E14" s="493">
        <v>392</v>
      </c>
      <c r="F14" s="493">
        <v>1508.1</v>
      </c>
      <c r="G14" s="493">
        <v>39.700000000000003</v>
      </c>
      <c r="H14" s="493">
        <v>13.1</v>
      </c>
      <c r="I14" s="494">
        <v>158</v>
      </c>
      <c r="J14" s="681">
        <v>17</v>
      </c>
    </row>
    <row r="15" spans="2:10">
      <c r="B15" s="866"/>
      <c r="C15" s="643" t="s">
        <v>100</v>
      </c>
      <c r="D15" s="477">
        <v>311.39999999999998</v>
      </c>
      <c r="E15" s="478">
        <v>287.39999999999998</v>
      </c>
      <c r="F15" s="478">
        <v>832.1</v>
      </c>
      <c r="G15" s="478">
        <v>37</v>
      </c>
      <c r="H15" s="478">
        <v>9.6999999999999993</v>
      </c>
      <c r="I15" s="487">
        <v>154</v>
      </c>
      <c r="J15" s="488">
        <v>12</v>
      </c>
    </row>
    <row r="16" spans="2:10">
      <c r="B16" s="869" t="s">
        <v>6</v>
      </c>
      <c r="C16" s="638" t="s">
        <v>99</v>
      </c>
      <c r="D16" s="682">
        <v>365.3</v>
      </c>
      <c r="E16" s="683">
        <v>304.39999999999998</v>
      </c>
      <c r="F16" s="683">
        <v>788</v>
      </c>
      <c r="G16" s="683">
        <v>46.8</v>
      </c>
      <c r="H16" s="683">
        <v>12.3</v>
      </c>
      <c r="I16" s="684">
        <v>171</v>
      </c>
      <c r="J16" s="699">
        <v>31</v>
      </c>
    </row>
    <row r="17" spans="2:10">
      <c r="B17" s="870"/>
      <c r="C17" s="641" t="s">
        <v>100</v>
      </c>
      <c r="D17" s="685">
        <v>249</v>
      </c>
      <c r="E17" s="686">
        <v>225.7</v>
      </c>
      <c r="F17" s="686">
        <v>538</v>
      </c>
      <c r="G17" s="686">
        <v>41.8</v>
      </c>
      <c r="H17" s="686">
        <v>9</v>
      </c>
      <c r="I17" s="687">
        <v>162</v>
      </c>
      <c r="J17" s="695">
        <v>13</v>
      </c>
    </row>
    <row r="18" spans="2:10">
      <c r="B18" s="866" t="s">
        <v>7</v>
      </c>
      <c r="C18" s="642" t="s">
        <v>99</v>
      </c>
      <c r="D18" s="694">
        <v>377.3</v>
      </c>
      <c r="E18" s="493">
        <v>350.6</v>
      </c>
      <c r="F18" s="493">
        <v>1001.2</v>
      </c>
      <c r="G18" s="493">
        <v>40.299999999999997</v>
      </c>
      <c r="H18" s="493">
        <v>12.9</v>
      </c>
      <c r="I18" s="494">
        <v>164</v>
      </c>
      <c r="J18" s="681">
        <v>13</v>
      </c>
    </row>
    <row r="19" spans="2:10">
      <c r="B19" s="866"/>
      <c r="C19" s="643" t="s">
        <v>100</v>
      </c>
      <c r="D19" s="477">
        <v>253.9</v>
      </c>
      <c r="E19" s="478">
        <v>238.5</v>
      </c>
      <c r="F19" s="478">
        <v>499.7</v>
      </c>
      <c r="G19" s="478">
        <v>39.5</v>
      </c>
      <c r="H19" s="478">
        <v>8.6</v>
      </c>
      <c r="I19" s="487">
        <v>162</v>
      </c>
      <c r="J19" s="488">
        <v>9</v>
      </c>
    </row>
    <row r="20" spans="2:10">
      <c r="B20" s="869" t="s">
        <v>21</v>
      </c>
      <c r="C20" s="638" t="s">
        <v>99</v>
      </c>
      <c r="D20" s="682">
        <v>493.5</v>
      </c>
      <c r="E20" s="683">
        <v>441.4</v>
      </c>
      <c r="F20" s="683">
        <v>1888.2</v>
      </c>
      <c r="G20" s="683">
        <v>41.9</v>
      </c>
      <c r="H20" s="683">
        <v>15.7</v>
      </c>
      <c r="I20" s="684">
        <v>151</v>
      </c>
      <c r="J20" s="699">
        <v>19</v>
      </c>
    </row>
    <row r="21" spans="2:10">
      <c r="B21" s="870"/>
      <c r="C21" s="641" t="s">
        <v>100</v>
      </c>
      <c r="D21" s="685">
        <v>294.7</v>
      </c>
      <c r="E21" s="686">
        <v>271.7</v>
      </c>
      <c r="F21" s="686">
        <v>906.8</v>
      </c>
      <c r="G21" s="686">
        <v>41.5</v>
      </c>
      <c r="H21" s="686">
        <v>11.1</v>
      </c>
      <c r="I21" s="687">
        <v>142</v>
      </c>
      <c r="J21" s="695">
        <v>11</v>
      </c>
    </row>
    <row r="22" spans="2:10">
      <c r="B22" s="866" t="s">
        <v>20</v>
      </c>
      <c r="C22" s="642" t="s">
        <v>99</v>
      </c>
      <c r="D22" s="694">
        <v>379</v>
      </c>
      <c r="E22" s="493">
        <v>346.7</v>
      </c>
      <c r="F22" s="493">
        <v>884.1</v>
      </c>
      <c r="G22" s="493">
        <v>44.2</v>
      </c>
      <c r="H22" s="493">
        <v>9.3000000000000007</v>
      </c>
      <c r="I22" s="494">
        <v>164</v>
      </c>
      <c r="J22" s="681">
        <v>15</v>
      </c>
    </row>
    <row r="23" spans="2:10">
      <c r="B23" s="866"/>
      <c r="C23" s="643" t="s">
        <v>100</v>
      </c>
      <c r="D23" s="477">
        <v>273.7</v>
      </c>
      <c r="E23" s="478">
        <v>255.2</v>
      </c>
      <c r="F23" s="478">
        <v>643.1</v>
      </c>
      <c r="G23" s="478">
        <v>39.4</v>
      </c>
      <c r="H23" s="478">
        <v>8.5</v>
      </c>
      <c r="I23" s="487">
        <v>157</v>
      </c>
      <c r="J23" s="488">
        <v>10</v>
      </c>
    </row>
    <row r="24" spans="2:10">
      <c r="B24" s="869" t="s">
        <v>19</v>
      </c>
      <c r="C24" s="638" t="s">
        <v>99</v>
      </c>
      <c r="D24" s="682">
        <v>491.2</v>
      </c>
      <c r="E24" s="683">
        <v>450.5</v>
      </c>
      <c r="F24" s="683">
        <v>2033.1</v>
      </c>
      <c r="G24" s="683">
        <v>42.7</v>
      </c>
      <c r="H24" s="683">
        <v>15.8</v>
      </c>
      <c r="I24" s="684">
        <v>160</v>
      </c>
      <c r="J24" s="699">
        <v>16</v>
      </c>
    </row>
    <row r="25" spans="2:10">
      <c r="B25" s="870"/>
      <c r="C25" s="641" t="s">
        <v>100</v>
      </c>
      <c r="D25" s="685">
        <v>345.4</v>
      </c>
      <c r="E25" s="686">
        <v>321.8</v>
      </c>
      <c r="F25" s="686">
        <v>1192.4000000000001</v>
      </c>
      <c r="G25" s="686">
        <v>39.299999999999997</v>
      </c>
      <c r="H25" s="686">
        <v>10.9</v>
      </c>
      <c r="I25" s="687">
        <v>160</v>
      </c>
      <c r="J25" s="695">
        <v>11</v>
      </c>
    </row>
    <row r="26" spans="2:10">
      <c r="B26" s="871" t="s">
        <v>18</v>
      </c>
      <c r="C26" s="642" t="s">
        <v>99</v>
      </c>
      <c r="D26" s="694">
        <v>324.8</v>
      </c>
      <c r="E26" s="493">
        <v>294.39999999999998</v>
      </c>
      <c r="F26" s="493">
        <v>464.3</v>
      </c>
      <c r="G26" s="493">
        <v>41.5</v>
      </c>
      <c r="H26" s="493">
        <v>10</v>
      </c>
      <c r="I26" s="494">
        <v>177</v>
      </c>
      <c r="J26" s="681">
        <v>17</v>
      </c>
    </row>
    <row r="27" spans="2:10">
      <c r="B27" s="871"/>
      <c r="C27" s="643" t="s">
        <v>100</v>
      </c>
      <c r="D27" s="477">
        <v>230.9</v>
      </c>
      <c r="E27" s="478">
        <v>213.6</v>
      </c>
      <c r="F27" s="478">
        <v>235</v>
      </c>
      <c r="G27" s="478">
        <v>38.700000000000003</v>
      </c>
      <c r="H27" s="478">
        <v>6.8</v>
      </c>
      <c r="I27" s="487">
        <v>169</v>
      </c>
      <c r="J27" s="488">
        <v>11</v>
      </c>
    </row>
    <row r="28" spans="2:10">
      <c r="B28" s="873" t="s">
        <v>17</v>
      </c>
      <c r="C28" s="638" t="s">
        <v>99</v>
      </c>
      <c r="D28" s="682">
        <v>309</v>
      </c>
      <c r="E28" s="683">
        <v>285.7</v>
      </c>
      <c r="F28" s="683">
        <v>477.2</v>
      </c>
      <c r="G28" s="683">
        <v>38.1</v>
      </c>
      <c r="H28" s="683">
        <v>9.6</v>
      </c>
      <c r="I28" s="684">
        <v>169</v>
      </c>
      <c r="J28" s="699">
        <v>11</v>
      </c>
    </row>
    <row r="29" spans="2:10">
      <c r="B29" s="872"/>
      <c r="C29" s="641" t="s">
        <v>100</v>
      </c>
      <c r="D29" s="685">
        <v>228.8</v>
      </c>
      <c r="E29" s="686">
        <v>217.9</v>
      </c>
      <c r="F29" s="686">
        <v>224.9</v>
      </c>
      <c r="G29" s="686">
        <v>40.299999999999997</v>
      </c>
      <c r="H29" s="686">
        <v>8.5</v>
      </c>
      <c r="I29" s="687">
        <v>165</v>
      </c>
      <c r="J29" s="695">
        <v>7</v>
      </c>
    </row>
    <row r="30" spans="2:10">
      <c r="B30" s="871" t="s">
        <v>16</v>
      </c>
      <c r="C30" s="642" t="s">
        <v>99</v>
      </c>
      <c r="D30" s="694">
        <v>507.8</v>
      </c>
      <c r="E30" s="493">
        <v>493.2</v>
      </c>
      <c r="F30" s="493">
        <v>2502.3000000000002</v>
      </c>
      <c r="G30" s="493">
        <v>46.6</v>
      </c>
      <c r="H30" s="493">
        <v>13.1</v>
      </c>
      <c r="I30" s="494">
        <v>160</v>
      </c>
      <c r="J30" s="681">
        <v>6</v>
      </c>
    </row>
    <row r="31" spans="2:10">
      <c r="B31" s="871"/>
      <c r="C31" s="643" t="s">
        <v>100</v>
      </c>
      <c r="D31" s="477">
        <v>348.8</v>
      </c>
      <c r="E31" s="478">
        <v>337</v>
      </c>
      <c r="F31" s="478">
        <v>1442.4</v>
      </c>
      <c r="G31" s="478">
        <v>39.5</v>
      </c>
      <c r="H31" s="478">
        <v>9.9</v>
      </c>
      <c r="I31" s="487">
        <v>162</v>
      </c>
      <c r="J31" s="488">
        <v>5</v>
      </c>
    </row>
    <row r="32" spans="2:10">
      <c r="B32" s="873" t="s">
        <v>15</v>
      </c>
      <c r="C32" s="638" t="s">
        <v>99</v>
      </c>
      <c r="D32" s="682">
        <v>430.8</v>
      </c>
      <c r="E32" s="683">
        <v>400.3</v>
      </c>
      <c r="F32" s="683">
        <v>1101.5999999999999</v>
      </c>
      <c r="G32" s="683">
        <v>40.200000000000003</v>
      </c>
      <c r="H32" s="683">
        <v>10</v>
      </c>
      <c r="I32" s="684">
        <v>160</v>
      </c>
      <c r="J32" s="699">
        <v>9</v>
      </c>
    </row>
    <row r="33" spans="2:30">
      <c r="B33" s="872"/>
      <c r="C33" s="641" t="s">
        <v>100</v>
      </c>
      <c r="D33" s="685">
        <v>317.8</v>
      </c>
      <c r="E33" s="686">
        <v>295.39999999999998</v>
      </c>
      <c r="F33" s="686">
        <v>866.7</v>
      </c>
      <c r="G33" s="686">
        <v>38.799999999999997</v>
      </c>
      <c r="H33" s="686">
        <v>8.6</v>
      </c>
      <c r="I33" s="687">
        <v>157</v>
      </c>
      <c r="J33" s="695">
        <v>8</v>
      </c>
    </row>
    <row r="34" spans="2:30">
      <c r="B34" s="871" t="s">
        <v>14</v>
      </c>
      <c r="C34" s="642" t="s">
        <v>99</v>
      </c>
      <c r="D34" s="694">
        <v>343.1</v>
      </c>
      <c r="E34" s="493">
        <v>316.8</v>
      </c>
      <c r="F34" s="493">
        <v>1015.8</v>
      </c>
      <c r="G34" s="493">
        <v>41.3</v>
      </c>
      <c r="H34" s="493">
        <v>12.9</v>
      </c>
      <c r="I34" s="494">
        <v>162</v>
      </c>
      <c r="J34" s="681">
        <v>13</v>
      </c>
    </row>
    <row r="35" spans="2:30">
      <c r="B35" s="872"/>
      <c r="C35" s="641" t="s">
        <v>100</v>
      </c>
      <c r="D35" s="685">
        <v>257.60000000000002</v>
      </c>
      <c r="E35" s="686">
        <v>243.1</v>
      </c>
      <c r="F35" s="686">
        <v>763.1</v>
      </c>
      <c r="G35" s="686">
        <v>38.799999999999997</v>
      </c>
      <c r="H35" s="686">
        <v>8.9</v>
      </c>
      <c r="I35" s="687">
        <v>161</v>
      </c>
      <c r="J35" s="695">
        <v>9</v>
      </c>
    </row>
    <row r="36" spans="2:30">
      <c r="B36" s="866" t="s">
        <v>13</v>
      </c>
      <c r="C36" s="642" t="s">
        <v>99</v>
      </c>
      <c r="D36" s="694">
        <v>314.3</v>
      </c>
      <c r="E36" s="493">
        <v>279.2</v>
      </c>
      <c r="F36" s="493">
        <v>569</v>
      </c>
      <c r="G36" s="493">
        <v>46.6</v>
      </c>
      <c r="H36" s="493">
        <v>9.5</v>
      </c>
      <c r="I36" s="494">
        <v>162</v>
      </c>
      <c r="J36" s="681">
        <v>18</v>
      </c>
    </row>
    <row r="37" spans="2:30" ht="14.25" thickBot="1">
      <c r="B37" s="867"/>
      <c r="C37" s="702" t="s">
        <v>100</v>
      </c>
      <c r="D37" s="696">
        <v>243.8</v>
      </c>
      <c r="E37" s="489">
        <v>227.6</v>
      </c>
      <c r="F37" s="489">
        <v>284.5</v>
      </c>
      <c r="G37" s="489">
        <v>44.9</v>
      </c>
      <c r="H37" s="489">
        <v>7.2</v>
      </c>
      <c r="I37" s="490">
        <v>158</v>
      </c>
      <c r="J37" s="491">
        <v>9</v>
      </c>
    </row>
    <row r="38" spans="2:30">
      <c r="C38" s="400"/>
      <c r="D38" s="108"/>
      <c r="E38" s="108"/>
      <c r="F38" s="127"/>
      <c r="G38" s="127"/>
      <c r="H38" s="2"/>
      <c r="I38" s="2"/>
      <c r="J38" s="3"/>
      <c r="Q38" s="95"/>
      <c r="S38" s="116"/>
      <c r="V38" s="100"/>
      <c r="W38" s="116"/>
      <c r="X38"/>
      <c r="Z38"/>
      <c r="AC38"/>
      <c r="AD38"/>
    </row>
    <row r="39" spans="2:30" ht="13.5" customHeight="1">
      <c r="D39" s="108"/>
      <c r="E39" s="108"/>
      <c r="F39" s="127"/>
      <c r="G39" s="127"/>
      <c r="H39" s="2"/>
      <c r="I39" s="2"/>
      <c r="J39" s="3"/>
      <c r="P39" s="95"/>
      <c r="S39" s="100"/>
      <c r="T39" s="116"/>
      <c r="X39"/>
      <c r="Z39"/>
      <c r="AC39"/>
      <c r="AD39"/>
    </row>
    <row r="40" spans="2:30">
      <c r="D40"/>
      <c r="F40"/>
      <c r="P40" s="95"/>
      <c r="S40" s="100"/>
      <c r="T40" s="116"/>
      <c r="X40"/>
      <c r="Z40"/>
      <c r="AC40"/>
      <c r="AD40"/>
    </row>
    <row r="41" spans="2:30">
      <c r="D41"/>
      <c r="F41"/>
      <c r="P41" s="95"/>
      <c r="R41" s="116"/>
      <c r="U41" s="100"/>
      <c r="V41" s="116"/>
      <c r="X41"/>
      <c r="Z41"/>
      <c r="AC41"/>
      <c r="AD41"/>
    </row>
    <row r="42" spans="2:30">
      <c r="D42" s="118"/>
      <c r="F42"/>
      <c r="Q42" s="95"/>
      <c r="S42" s="116"/>
      <c r="V42" s="100"/>
      <c r="W42" s="116"/>
      <c r="X42"/>
      <c r="Z42"/>
      <c r="AC42"/>
      <c r="AD42"/>
    </row>
    <row r="43" spans="2:30">
      <c r="D43"/>
      <c r="F43"/>
      <c r="Q43" s="95"/>
      <c r="S43" s="116"/>
      <c r="V43" s="100"/>
      <c r="W43" s="116"/>
      <c r="X43"/>
      <c r="Z43"/>
      <c r="AC43"/>
      <c r="AD43"/>
    </row>
    <row r="44" spans="2:30">
      <c r="D44"/>
      <c r="F44"/>
      <c r="Q44" s="95"/>
      <c r="S44" s="116"/>
      <c r="V44" s="100"/>
      <c r="W44" s="116"/>
      <c r="X44"/>
      <c r="Z44"/>
      <c r="AC44"/>
      <c r="AD44"/>
    </row>
    <row r="69" spans="1:10">
      <c r="A69" s="798">
        <v>11</v>
      </c>
      <c r="B69" s="798"/>
      <c r="C69" s="798"/>
      <c r="D69" s="798"/>
      <c r="E69" s="798"/>
      <c r="F69" s="798"/>
      <c r="G69" s="798"/>
      <c r="H69" s="798"/>
      <c r="I69" s="798"/>
      <c r="J69" s="798"/>
    </row>
  </sheetData>
  <mergeCells count="27"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140"/>
  <sheetViews>
    <sheetView showWhiteSpace="0" topLeftCell="A41" zoomScaleNormal="100" workbookViewId="0">
      <selection activeCell="E65" sqref="E65"/>
    </sheetView>
  </sheetViews>
  <sheetFormatPr defaultRowHeight="13.5"/>
  <cols>
    <col min="1" max="1" width="5.625" customWidth="1"/>
    <col min="2" max="2" width="3.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</cols>
  <sheetData>
    <row r="1" spans="2:11" ht="14.25" thickBot="1">
      <c r="B1" s="617"/>
      <c r="C1" s="81" t="s">
        <v>164</v>
      </c>
      <c r="D1" s="95"/>
      <c r="E1" s="116"/>
      <c r="G1" s="95"/>
      <c r="I1" s="731" t="s">
        <v>183</v>
      </c>
      <c r="J1" s="731"/>
      <c r="K1" s="731"/>
    </row>
    <row r="2" spans="2:11" ht="10.5" customHeight="1">
      <c r="B2" s="659"/>
      <c r="C2" s="862" t="s">
        <v>29</v>
      </c>
      <c r="D2" s="864" t="s">
        <v>139</v>
      </c>
      <c r="E2" s="855" t="s">
        <v>84</v>
      </c>
      <c r="F2" s="117"/>
      <c r="G2" s="844" t="s">
        <v>86</v>
      </c>
      <c r="H2" s="853" t="s">
        <v>87</v>
      </c>
      <c r="I2" s="844" t="s">
        <v>88</v>
      </c>
      <c r="J2" s="842" t="s">
        <v>89</v>
      </c>
      <c r="K2" s="840" t="s">
        <v>90</v>
      </c>
    </row>
    <row r="3" spans="2:11" ht="31.5" customHeight="1" thickBot="1">
      <c r="B3" s="660"/>
      <c r="C3" s="863"/>
      <c r="D3" s="865"/>
      <c r="E3" s="857"/>
      <c r="F3" s="120" t="s">
        <v>85</v>
      </c>
      <c r="G3" s="846"/>
      <c r="H3" s="854"/>
      <c r="I3" s="845"/>
      <c r="J3" s="843"/>
      <c r="K3" s="841"/>
    </row>
    <row r="4" spans="2:11" ht="10.7" customHeight="1">
      <c r="B4" s="817" t="s">
        <v>112</v>
      </c>
      <c r="C4" s="868" t="s">
        <v>208</v>
      </c>
      <c r="D4" s="642" t="s">
        <v>99</v>
      </c>
      <c r="E4" s="633">
        <v>445.8</v>
      </c>
      <c r="F4" s="582">
        <v>401.3</v>
      </c>
      <c r="G4" s="582">
        <v>1658</v>
      </c>
      <c r="H4" s="582">
        <v>42.4</v>
      </c>
      <c r="I4" s="582">
        <v>15.5</v>
      </c>
      <c r="J4" s="583">
        <v>159</v>
      </c>
      <c r="K4" s="584">
        <v>18</v>
      </c>
    </row>
    <row r="5" spans="2:11" ht="10.7" customHeight="1" thickBot="1">
      <c r="B5" s="817"/>
      <c r="C5" s="867"/>
      <c r="D5" s="639" t="s">
        <v>100</v>
      </c>
      <c r="E5" s="591">
        <v>302</v>
      </c>
      <c r="F5" s="585">
        <v>278.3</v>
      </c>
      <c r="G5" s="585">
        <v>912.9</v>
      </c>
      <c r="H5" s="585">
        <v>39.9</v>
      </c>
      <c r="I5" s="585">
        <v>10.3</v>
      </c>
      <c r="J5" s="586">
        <v>156</v>
      </c>
      <c r="K5" s="587">
        <v>10</v>
      </c>
    </row>
    <row r="6" spans="2:11" ht="10.7" customHeight="1">
      <c r="B6" s="882"/>
      <c r="C6" s="879" t="s">
        <v>1</v>
      </c>
      <c r="D6" s="640" t="s">
        <v>99</v>
      </c>
      <c r="E6" s="634" t="s">
        <v>12</v>
      </c>
      <c r="F6" s="588" t="s">
        <v>12</v>
      </c>
      <c r="G6" s="588" t="s">
        <v>12</v>
      </c>
      <c r="H6" s="588" t="s">
        <v>12</v>
      </c>
      <c r="I6" s="582" t="s">
        <v>12</v>
      </c>
      <c r="J6" s="589" t="s">
        <v>12</v>
      </c>
      <c r="K6" s="590" t="s">
        <v>12</v>
      </c>
    </row>
    <row r="7" spans="2:11" ht="10.7" customHeight="1">
      <c r="B7" s="882"/>
      <c r="C7" s="877"/>
      <c r="D7" s="641" t="s">
        <v>100</v>
      </c>
      <c r="E7" s="635" t="s">
        <v>12</v>
      </c>
      <c r="F7" s="621" t="s">
        <v>12</v>
      </c>
      <c r="G7" s="621" t="s">
        <v>12</v>
      </c>
      <c r="H7" s="621" t="s">
        <v>12</v>
      </c>
      <c r="I7" s="622" t="s">
        <v>12</v>
      </c>
      <c r="J7" s="623" t="s">
        <v>12</v>
      </c>
      <c r="K7" s="624" t="s">
        <v>12</v>
      </c>
    </row>
    <row r="8" spans="2:11" ht="10.7" customHeight="1">
      <c r="B8" s="882"/>
      <c r="C8" s="878" t="s">
        <v>2</v>
      </c>
      <c r="D8" s="642" t="s">
        <v>99</v>
      </c>
      <c r="E8" s="618">
        <v>522.1</v>
      </c>
      <c r="F8" s="619">
        <v>457.2</v>
      </c>
      <c r="G8" s="619">
        <v>2389.6</v>
      </c>
      <c r="H8" s="619">
        <v>44.1</v>
      </c>
      <c r="I8" s="619">
        <v>18.600000000000001</v>
      </c>
      <c r="J8" s="620">
        <v>155</v>
      </c>
      <c r="K8" s="603">
        <v>24</v>
      </c>
    </row>
    <row r="9" spans="2:11" ht="10.7" customHeight="1">
      <c r="B9" s="882"/>
      <c r="C9" s="877"/>
      <c r="D9" s="641" t="s">
        <v>100</v>
      </c>
      <c r="E9" s="621">
        <v>323.10000000000002</v>
      </c>
      <c r="F9" s="622">
        <v>284</v>
      </c>
      <c r="G9" s="622">
        <v>1080.2</v>
      </c>
      <c r="H9" s="622">
        <v>38.9</v>
      </c>
      <c r="I9" s="622">
        <v>13</v>
      </c>
      <c r="J9" s="626">
        <v>160</v>
      </c>
      <c r="K9" s="627">
        <v>18</v>
      </c>
    </row>
    <row r="10" spans="2:11" ht="10.7" customHeight="1">
      <c r="B10" s="882"/>
      <c r="C10" s="878" t="s">
        <v>3</v>
      </c>
      <c r="D10" s="642" t="s">
        <v>99</v>
      </c>
      <c r="E10" s="618">
        <v>462.2</v>
      </c>
      <c r="F10" s="619">
        <v>420.9</v>
      </c>
      <c r="G10" s="619">
        <v>1795.2</v>
      </c>
      <c r="H10" s="619">
        <v>43</v>
      </c>
      <c r="I10" s="619">
        <v>17.899999999999999</v>
      </c>
      <c r="J10" s="625">
        <v>155</v>
      </c>
      <c r="K10" s="603">
        <v>15</v>
      </c>
    </row>
    <row r="11" spans="2:11" ht="10.7" customHeight="1">
      <c r="B11" s="882"/>
      <c r="C11" s="877"/>
      <c r="D11" s="641" t="s">
        <v>100</v>
      </c>
      <c r="E11" s="621">
        <v>347.6</v>
      </c>
      <c r="F11" s="622">
        <v>321.39999999999998</v>
      </c>
      <c r="G11" s="622">
        <v>1173.0999999999999</v>
      </c>
      <c r="H11" s="622">
        <v>41.4</v>
      </c>
      <c r="I11" s="622">
        <v>13.4</v>
      </c>
      <c r="J11" s="626">
        <v>155</v>
      </c>
      <c r="K11" s="627">
        <v>11</v>
      </c>
    </row>
    <row r="12" spans="2:11" ht="10.7" customHeight="1">
      <c r="B12" s="882"/>
      <c r="C12" s="878" t="s">
        <v>4</v>
      </c>
      <c r="D12" s="642" t="s">
        <v>99</v>
      </c>
      <c r="E12" s="618">
        <v>524</v>
      </c>
      <c r="F12" s="619">
        <v>451.1</v>
      </c>
      <c r="G12" s="619">
        <v>383.1</v>
      </c>
      <c r="H12" s="619">
        <v>40.9</v>
      </c>
      <c r="I12" s="619">
        <v>17.2</v>
      </c>
      <c r="J12" s="625">
        <v>154</v>
      </c>
      <c r="K12" s="603">
        <v>18</v>
      </c>
    </row>
    <row r="13" spans="2:11" ht="10.7" customHeight="1">
      <c r="B13" s="882"/>
      <c r="C13" s="877"/>
      <c r="D13" s="641" t="s">
        <v>100</v>
      </c>
      <c r="E13" s="621">
        <v>420.3</v>
      </c>
      <c r="F13" s="622">
        <v>398.7</v>
      </c>
      <c r="G13" s="622">
        <v>460.9</v>
      </c>
      <c r="H13" s="622">
        <v>41.5</v>
      </c>
      <c r="I13" s="622">
        <v>17.8</v>
      </c>
      <c r="J13" s="626">
        <v>147</v>
      </c>
      <c r="K13" s="627">
        <v>6</v>
      </c>
    </row>
    <row r="14" spans="2:11" ht="10.7" customHeight="1">
      <c r="B14" s="882"/>
      <c r="C14" s="878" t="s">
        <v>5</v>
      </c>
      <c r="D14" s="642" t="s">
        <v>99</v>
      </c>
      <c r="E14" s="618">
        <v>478.3</v>
      </c>
      <c r="F14" s="619">
        <v>439.5</v>
      </c>
      <c r="G14" s="619">
        <v>2200.5</v>
      </c>
      <c r="H14" s="619">
        <v>41</v>
      </c>
      <c r="I14" s="619">
        <v>16.2</v>
      </c>
      <c r="J14" s="625">
        <v>156</v>
      </c>
      <c r="K14" s="603">
        <v>17</v>
      </c>
    </row>
    <row r="15" spans="2:11" ht="10.7" customHeight="1">
      <c r="B15" s="882"/>
      <c r="C15" s="878"/>
      <c r="D15" s="643" t="s">
        <v>100</v>
      </c>
      <c r="E15" s="636">
        <v>352.6</v>
      </c>
      <c r="F15" s="628">
        <v>327.60000000000002</v>
      </c>
      <c r="G15" s="628">
        <v>1388.2</v>
      </c>
      <c r="H15" s="628">
        <v>38.1</v>
      </c>
      <c r="I15" s="628">
        <v>13.4</v>
      </c>
      <c r="J15" s="629">
        <v>150</v>
      </c>
      <c r="K15" s="587">
        <v>13</v>
      </c>
    </row>
    <row r="16" spans="2:11" ht="10.7" customHeight="1">
      <c r="B16" s="882"/>
      <c r="C16" s="876" t="s">
        <v>6</v>
      </c>
      <c r="D16" s="638" t="s">
        <v>99</v>
      </c>
      <c r="E16" s="630">
        <v>392.7</v>
      </c>
      <c r="F16" s="631">
        <v>304</v>
      </c>
      <c r="G16" s="631">
        <v>967.7</v>
      </c>
      <c r="H16" s="631">
        <v>43.5</v>
      </c>
      <c r="I16" s="631">
        <v>13.9</v>
      </c>
      <c r="J16" s="632">
        <v>168</v>
      </c>
      <c r="K16" s="661">
        <v>39</v>
      </c>
    </row>
    <row r="17" spans="2:11" ht="10.7" customHeight="1">
      <c r="B17" s="882"/>
      <c r="C17" s="877"/>
      <c r="D17" s="641" t="s">
        <v>100</v>
      </c>
      <c r="E17" s="621">
        <v>240.4</v>
      </c>
      <c r="F17" s="622">
        <v>211.3</v>
      </c>
      <c r="G17" s="622">
        <v>471.6</v>
      </c>
      <c r="H17" s="622">
        <v>39.700000000000003</v>
      </c>
      <c r="I17" s="622">
        <v>7.4</v>
      </c>
      <c r="J17" s="626">
        <v>160</v>
      </c>
      <c r="K17" s="627">
        <v>16</v>
      </c>
    </row>
    <row r="18" spans="2:11" ht="10.7" customHeight="1">
      <c r="B18" s="882"/>
      <c r="C18" s="878" t="s">
        <v>7</v>
      </c>
      <c r="D18" s="642" t="s">
        <v>99</v>
      </c>
      <c r="E18" s="618">
        <v>389.9</v>
      </c>
      <c r="F18" s="619">
        <v>355.8</v>
      </c>
      <c r="G18" s="619">
        <v>1176.5</v>
      </c>
      <c r="H18" s="619">
        <v>39.299999999999997</v>
      </c>
      <c r="I18" s="619">
        <v>14</v>
      </c>
      <c r="J18" s="625">
        <v>163</v>
      </c>
      <c r="K18" s="603">
        <v>17</v>
      </c>
    </row>
    <row r="19" spans="2:11" ht="10.7" customHeight="1">
      <c r="B19" s="882"/>
      <c r="C19" s="878"/>
      <c r="D19" s="643" t="s">
        <v>100</v>
      </c>
      <c r="E19" s="636">
        <v>251.3</v>
      </c>
      <c r="F19" s="628">
        <v>233.7</v>
      </c>
      <c r="G19" s="628">
        <v>531.70000000000005</v>
      </c>
      <c r="H19" s="628">
        <v>39.4</v>
      </c>
      <c r="I19" s="628">
        <v>9.1999999999999993</v>
      </c>
      <c r="J19" s="629">
        <v>161</v>
      </c>
      <c r="K19" s="587">
        <v>10</v>
      </c>
    </row>
    <row r="20" spans="2:11" ht="10.7" customHeight="1">
      <c r="B20" s="882"/>
      <c r="C20" s="876" t="s">
        <v>21</v>
      </c>
      <c r="D20" s="638" t="s">
        <v>99</v>
      </c>
      <c r="E20" s="630">
        <v>518.20000000000005</v>
      </c>
      <c r="F20" s="631">
        <v>462.6</v>
      </c>
      <c r="G20" s="631">
        <v>1988.9</v>
      </c>
      <c r="H20" s="631">
        <v>41.4</v>
      </c>
      <c r="I20" s="631">
        <v>15.2</v>
      </c>
      <c r="J20" s="632">
        <v>147</v>
      </c>
      <c r="K20" s="661">
        <v>20</v>
      </c>
    </row>
    <row r="21" spans="2:11" ht="10.7" customHeight="1">
      <c r="B21" s="882"/>
      <c r="C21" s="877"/>
      <c r="D21" s="641" t="s">
        <v>100</v>
      </c>
      <c r="E21" s="621">
        <v>296.8</v>
      </c>
      <c r="F21" s="622">
        <v>273.3</v>
      </c>
      <c r="G21" s="622">
        <v>895.5</v>
      </c>
      <c r="H21" s="622">
        <v>42</v>
      </c>
      <c r="I21" s="622">
        <v>11</v>
      </c>
      <c r="J21" s="626">
        <v>140</v>
      </c>
      <c r="K21" s="627">
        <v>11</v>
      </c>
    </row>
    <row r="22" spans="2:11" ht="10.7" customHeight="1">
      <c r="B22" s="882"/>
      <c r="C22" s="878" t="s">
        <v>20</v>
      </c>
      <c r="D22" s="642" t="s">
        <v>99</v>
      </c>
      <c r="E22" s="618">
        <v>378.1</v>
      </c>
      <c r="F22" s="619">
        <v>333.7</v>
      </c>
      <c r="G22" s="619">
        <v>1191.4000000000001</v>
      </c>
      <c r="H22" s="619">
        <v>45.3</v>
      </c>
      <c r="I22" s="619">
        <v>9.6</v>
      </c>
      <c r="J22" s="625">
        <v>155</v>
      </c>
      <c r="K22" s="603">
        <v>18</v>
      </c>
    </row>
    <row r="23" spans="2:11" ht="10.7" customHeight="1">
      <c r="B23" s="882"/>
      <c r="C23" s="878"/>
      <c r="D23" s="643" t="s">
        <v>100</v>
      </c>
      <c r="E23" s="636">
        <v>266.8</v>
      </c>
      <c r="F23" s="628">
        <v>241.9</v>
      </c>
      <c r="G23" s="628">
        <v>680.3</v>
      </c>
      <c r="H23" s="628">
        <v>40.6</v>
      </c>
      <c r="I23" s="628">
        <v>9</v>
      </c>
      <c r="J23" s="629">
        <v>152</v>
      </c>
      <c r="K23" s="587">
        <v>12</v>
      </c>
    </row>
    <row r="24" spans="2:11" ht="10.7" customHeight="1">
      <c r="B24" s="882"/>
      <c r="C24" s="876" t="s">
        <v>19</v>
      </c>
      <c r="D24" s="638" t="s">
        <v>99</v>
      </c>
      <c r="E24" s="630">
        <v>518.6</v>
      </c>
      <c r="F24" s="631">
        <v>478.2</v>
      </c>
      <c r="G24" s="631">
        <v>2290.4</v>
      </c>
      <c r="H24" s="631">
        <v>42.9</v>
      </c>
      <c r="I24" s="631">
        <v>16.7</v>
      </c>
      <c r="J24" s="632">
        <v>159</v>
      </c>
      <c r="K24" s="661">
        <v>15</v>
      </c>
    </row>
    <row r="25" spans="2:11" ht="10.7" customHeight="1">
      <c r="B25" s="882"/>
      <c r="C25" s="877"/>
      <c r="D25" s="641" t="s">
        <v>100</v>
      </c>
      <c r="E25" s="621">
        <v>358.7</v>
      </c>
      <c r="F25" s="622">
        <v>331.4</v>
      </c>
      <c r="G25" s="622">
        <v>1328</v>
      </c>
      <c r="H25" s="622">
        <v>38</v>
      </c>
      <c r="I25" s="622">
        <v>10.9</v>
      </c>
      <c r="J25" s="626">
        <v>156</v>
      </c>
      <c r="K25" s="627">
        <v>12</v>
      </c>
    </row>
    <row r="26" spans="2:11" ht="10.7" customHeight="1">
      <c r="B26" s="882"/>
      <c r="C26" s="881" t="s">
        <v>18</v>
      </c>
      <c r="D26" s="642" t="s">
        <v>99</v>
      </c>
      <c r="E26" s="618">
        <v>335.8</v>
      </c>
      <c r="F26" s="619">
        <v>297.8</v>
      </c>
      <c r="G26" s="619">
        <v>628.20000000000005</v>
      </c>
      <c r="H26" s="619">
        <v>39.799999999999997</v>
      </c>
      <c r="I26" s="619">
        <v>10.9</v>
      </c>
      <c r="J26" s="625">
        <v>173</v>
      </c>
      <c r="K26" s="603">
        <v>21</v>
      </c>
    </row>
    <row r="27" spans="2:11" ht="10.7" customHeight="1">
      <c r="B27" s="882"/>
      <c r="C27" s="881"/>
      <c r="D27" s="643" t="s">
        <v>100</v>
      </c>
      <c r="E27" s="636">
        <v>229.3</v>
      </c>
      <c r="F27" s="628">
        <v>208.3</v>
      </c>
      <c r="G27" s="628">
        <v>272.3</v>
      </c>
      <c r="H27" s="628">
        <v>37.799999999999997</v>
      </c>
      <c r="I27" s="628">
        <v>6.5</v>
      </c>
      <c r="J27" s="629">
        <v>166</v>
      </c>
      <c r="K27" s="587">
        <v>14</v>
      </c>
    </row>
    <row r="28" spans="2:11" ht="10.7" customHeight="1">
      <c r="B28" s="882"/>
      <c r="C28" s="874" t="s">
        <v>17</v>
      </c>
      <c r="D28" s="638" t="s">
        <v>99</v>
      </c>
      <c r="E28" s="630">
        <v>325.8</v>
      </c>
      <c r="F28" s="631">
        <v>305.3</v>
      </c>
      <c r="G28" s="631">
        <v>887.7</v>
      </c>
      <c r="H28" s="631">
        <v>37.9</v>
      </c>
      <c r="I28" s="631">
        <v>12.3</v>
      </c>
      <c r="J28" s="632">
        <v>164</v>
      </c>
      <c r="K28" s="661">
        <v>12</v>
      </c>
    </row>
    <row r="29" spans="2:11" ht="10.7" customHeight="1">
      <c r="B29" s="882"/>
      <c r="C29" s="875"/>
      <c r="D29" s="641" t="s">
        <v>100</v>
      </c>
      <c r="E29" s="621">
        <v>236.2</v>
      </c>
      <c r="F29" s="622">
        <v>219.9</v>
      </c>
      <c r="G29" s="622">
        <v>420.1</v>
      </c>
      <c r="H29" s="622">
        <v>37.299999999999997</v>
      </c>
      <c r="I29" s="622">
        <v>7.3</v>
      </c>
      <c r="J29" s="626">
        <v>161</v>
      </c>
      <c r="K29" s="627">
        <v>11</v>
      </c>
    </row>
    <row r="30" spans="2:11" ht="10.7" customHeight="1">
      <c r="B30" s="882"/>
      <c r="C30" s="881" t="s">
        <v>16</v>
      </c>
      <c r="D30" s="642" t="s">
        <v>99</v>
      </c>
      <c r="E30" s="618">
        <v>559.20000000000005</v>
      </c>
      <c r="F30" s="619">
        <v>544.20000000000005</v>
      </c>
      <c r="G30" s="619">
        <v>3102.1</v>
      </c>
      <c r="H30" s="619">
        <v>46.5</v>
      </c>
      <c r="I30" s="619">
        <v>13.4</v>
      </c>
      <c r="J30" s="625">
        <v>159</v>
      </c>
      <c r="K30" s="603">
        <v>5</v>
      </c>
    </row>
    <row r="31" spans="2:11" ht="10.7" customHeight="1">
      <c r="B31" s="882"/>
      <c r="C31" s="881"/>
      <c r="D31" s="643" t="s">
        <v>100</v>
      </c>
      <c r="E31" s="636">
        <v>433.8</v>
      </c>
      <c r="F31" s="628">
        <v>414.6</v>
      </c>
      <c r="G31" s="628">
        <v>2146.9</v>
      </c>
      <c r="H31" s="628">
        <v>42.2</v>
      </c>
      <c r="I31" s="628">
        <v>10.8</v>
      </c>
      <c r="J31" s="629">
        <v>159</v>
      </c>
      <c r="K31" s="587">
        <v>7</v>
      </c>
    </row>
    <row r="32" spans="2:11" ht="10.7" customHeight="1">
      <c r="B32" s="882"/>
      <c r="C32" s="874" t="s">
        <v>15</v>
      </c>
      <c r="D32" s="638" t="s">
        <v>99</v>
      </c>
      <c r="E32" s="630">
        <v>410.5</v>
      </c>
      <c r="F32" s="631">
        <v>373.3</v>
      </c>
      <c r="G32" s="631">
        <v>1387.4</v>
      </c>
      <c r="H32" s="631">
        <v>39.700000000000003</v>
      </c>
      <c r="I32" s="631">
        <v>12.3</v>
      </c>
      <c r="J32" s="632">
        <v>159</v>
      </c>
      <c r="K32" s="661">
        <v>10</v>
      </c>
    </row>
    <row r="33" spans="2:14" ht="10.7" customHeight="1">
      <c r="B33" s="882"/>
      <c r="C33" s="875"/>
      <c r="D33" s="641" t="s">
        <v>100</v>
      </c>
      <c r="E33" s="621">
        <v>320</v>
      </c>
      <c r="F33" s="622">
        <v>289.10000000000002</v>
      </c>
      <c r="G33" s="622">
        <v>986.4</v>
      </c>
      <c r="H33" s="622">
        <v>37.299999999999997</v>
      </c>
      <c r="I33" s="622">
        <v>9.9</v>
      </c>
      <c r="J33" s="626">
        <v>157</v>
      </c>
      <c r="K33" s="627">
        <v>10</v>
      </c>
    </row>
    <row r="34" spans="2:14" ht="10.7" customHeight="1">
      <c r="B34" s="882"/>
      <c r="C34" s="881" t="s">
        <v>14</v>
      </c>
      <c r="D34" s="642" t="s">
        <v>99</v>
      </c>
      <c r="E34" s="618">
        <v>342.6</v>
      </c>
      <c r="F34" s="619">
        <v>315.39999999999998</v>
      </c>
      <c r="G34" s="619">
        <v>990.4</v>
      </c>
      <c r="H34" s="619">
        <v>41.2</v>
      </c>
      <c r="I34" s="619">
        <v>12.8</v>
      </c>
      <c r="J34" s="625">
        <v>162</v>
      </c>
      <c r="K34" s="603">
        <v>14</v>
      </c>
    </row>
    <row r="35" spans="2:14" ht="10.7" customHeight="1">
      <c r="B35" s="882"/>
      <c r="C35" s="875"/>
      <c r="D35" s="641" t="s">
        <v>100</v>
      </c>
      <c r="E35" s="621">
        <v>256</v>
      </c>
      <c r="F35" s="622">
        <v>240.7</v>
      </c>
      <c r="G35" s="622">
        <v>719.3</v>
      </c>
      <c r="H35" s="622">
        <v>39</v>
      </c>
      <c r="I35" s="622">
        <v>8.4</v>
      </c>
      <c r="J35" s="626">
        <v>161</v>
      </c>
      <c r="K35" s="627">
        <v>10</v>
      </c>
    </row>
    <row r="36" spans="2:14" ht="10.7" customHeight="1">
      <c r="B36" s="882"/>
      <c r="C36" s="878" t="s">
        <v>13</v>
      </c>
      <c r="D36" s="642" t="s">
        <v>99</v>
      </c>
      <c r="E36" s="618">
        <v>333.4</v>
      </c>
      <c r="F36" s="619">
        <v>291.5</v>
      </c>
      <c r="G36" s="619">
        <v>821.9</v>
      </c>
      <c r="H36" s="619">
        <v>44.2</v>
      </c>
      <c r="I36" s="619">
        <v>10.8</v>
      </c>
      <c r="J36" s="625">
        <v>160</v>
      </c>
      <c r="K36" s="603">
        <v>20</v>
      </c>
    </row>
    <row r="37" spans="2:14" ht="10.7" customHeight="1" thickBot="1">
      <c r="B37" s="883"/>
      <c r="C37" s="880"/>
      <c r="D37" s="666" t="s">
        <v>100</v>
      </c>
      <c r="E37" s="637">
        <v>223.7</v>
      </c>
      <c r="F37" s="585">
        <v>211.3</v>
      </c>
      <c r="G37" s="585">
        <v>389.4</v>
      </c>
      <c r="H37" s="585">
        <v>44.7</v>
      </c>
      <c r="I37" s="585">
        <v>9.1</v>
      </c>
      <c r="J37" s="586">
        <v>156</v>
      </c>
      <c r="K37" s="592">
        <v>8</v>
      </c>
    </row>
    <row r="38" spans="2:14" ht="10.7" customHeight="1" thickBot="1">
      <c r="C38" s="95"/>
      <c r="D38" s="401"/>
      <c r="E38" s="662"/>
      <c r="F38" s="662"/>
      <c r="G38" s="663"/>
      <c r="H38" s="663"/>
      <c r="I38" s="664"/>
      <c r="J38" s="664"/>
      <c r="K38" s="665"/>
    </row>
    <row r="39" spans="2:14" ht="10.7" customHeight="1">
      <c r="B39" s="816" t="s">
        <v>113</v>
      </c>
      <c r="C39" s="879" t="s">
        <v>208</v>
      </c>
      <c r="D39" s="640" t="s">
        <v>99</v>
      </c>
      <c r="E39" s="670">
        <v>379.6</v>
      </c>
      <c r="F39" s="597">
        <v>342.6</v>
      </c>
      <c r="G39" s="597">
        <v>930.3</v>
      </c>
      <c r="H39" s="597">
        <v>42.7</v>
      </c>
      <c r="I39" s="597">
        <v>12.4</v>
      </c>
      <c r="J39" s="600">
        <v>162</v>
      </c>
      <c r="K39" s="584">
        <v>18</v>
      </c>
    </row>
    <row r="40" spans="2:14" ht="10.7" customHeight="1" thickBot="1">
      <c r="B40" s="817"/>
      <c r="C40" s="880"/>
      <c r="D40" s="639" t="s">
        <v>100</v>
      </c>
      <c r="E40" s="671">
        <v>293.5</v>
      </c>
      <c r="F40" s="595">
        <v>272.10000000000002</v>
      </c>
      <c r="G40" s="595">
        <v>608.1</v>
      </c>
      <c r="H40" s="595">
        <v>39.700000000000003</v>
      </c>
      <c r="I40" s="595">
        <v>8.4</v>
      </c>
      <c r="J40" s="596">
        <v>157</v>
      </c>
      <c r="K40" s="587">
        <v>10</v>
      </c>
    </row>
    <row r="41" spans="2:14" ht="10.7" customHeight="1">
      <c r="B41" s="882"/>
      <c r="C41" s="879" t="s">
        <v>1</v>
      </c>
      <c r="D41" s="640" t="s">
        <v>99</v>
      </c>
      <c r="E41" s="672">
        <v>347.3</v>
      </c>
      <c r="F41" s="597">
        <v>338.3</v>
      </c>
      <c r="G41" s="597">
        <v>929.4</v>
      </c>
      <c r="H41" s="597">
        <v>41.9</v>
      </c>
      <c r="I41" s="597">
        <v>12.5</v>
      </c>
      <c r="J41" s="598">
        <v>177</v>
      </c>
      <c r="K41" s="590">
        <v>4</v>
      </c>
    </row>
    <row r="42" spans="2:14" ht="10.7" customHeight="1">
      <c r="B42" s="882"/>
      <c r="C42" s="878"/>
      <c r="D42" s="643" t="s">
        <v>100</v>
      </c>
      <c r="E42" s="673">
        <v>289</v>
      </c>
      <c r="F42" s="595">
        <v>278.5</v>
      </c>
      <c r="G42" s="595">
        <v>710</v>
      </c>
      <c r="H42" s="595">
        <v>39.1</v>
      </c>
      <c r="I42" s="595">
        <v>12.9</v>
      </c>
      <c r="J42" s="644">
        <v>180</v>
      </c>
      <c r="K42" s="645">
        <v>6</v>
      </c>
    </row>
    <row r="43" spans="2:14" ht="10.7" customHeight="1">
      <c r="B43" s="882"/>
      <c r="C43" s="876" t="s">
        <v>2</v>
      </c>
      <c r="D43" s="638" t="s">
        <v>99</v>
      </c>
      <c r="E43" s="674">
        <v>345.6</v>
      </c>
      <c r="F43" s="646">
        <v>330.5</v>
      </c>
      <c r="G43" s="646">
        <v>1142.3</v>
      </c>
      <c r="H43" s="646">
        <v>37.700000000000003</v>
      </c>
      <c r="I43" s="646">
        <v>9.4</v>
      </c>
      <c r="J43" s="647">
        <v>155</v>
      </c>
      <c r="K43" s="661">
        <v>11</v>
      </c>
    </row>
    <row r="44" spans="2:14" ht="10.7" customHeight="1">
      <c r="B44" s="882"/>
      <c r="C44" s="877"/>
      <c r="D44" s="641" t="s">
        <v>100</v>
      </c>
      <c r="E44" s="675">
        <v>252.6</v>
      </c>
      <c r="F44" s="648">
        <v>247.7</v>
      </c>
      <c r="G44" s="648">
        <v>826</v>
      </c>
      <c r="H44" s="648">
        <v>33.6</v>
      </c>
      <c r="I44" s="648">
        <v>3.9</v>
      </c>
      <c r="J44" s="649">
        <v>152</v>
      </c>
      <c r="K44" s="627">
        <v>3</v>
      </c>
      <c r="N44" s="402"/>
    </row>
    <row r="45" spans="2:14" ht="10.7" customHeight="1">
      <c r="B45" s="882"/>
      <c r="C45" s="878" t="s">
        <v>3</v>
      </c>
      <c r="D45" s="642" t="s">
        <v>99</v>
      </c>
      <c r="E45" s="676">
        <v>380.1</v>
      </c>
      <c r="F45" s="593">
        <v>337.1</v>
      </c>
      <c r="G45" s="593">
        <v>901.3</v>
      </c>
      <c r="H45" s="593">
        <v>42.3</v>
      </c>
      <c r="I45" s="593">
        <v>15.4</v>
      </c>
      <c r="J45" s="594">
        <v>163</v>
      </c>
      <c r="K45" s="603">
        <v>18</v>
      </c>
    </row>
    <row r="46" spans="2:14" ht="10.7" customHeight="1">
      <c r="B46" s="882"/>
      <c r="C46" s="878"/>
      <c r="D46" s="643" t="s">
        <v>100</v>
      </c>
      <c r="E46" s="677">
        <v>251</v>
      </c>
      <c r="F46" s="650">
        <v>218.8</v>
      </c>
      <c r="G46" s="650">
        <v>405.5</v>
      </c>
      <c r="H46" s="650">
        <v>41.8</v>
      </c>
      <c r="I46" s="650">
        <v>11.4</v>
      </c>
      <c r="J46" s="651">
        <v>161</v>
      </c>
      <c r="K46" s="652">
        <v>19</v>
      </c>
    </row>
    <row r="47" spans="2:14" ht="10.7" customHeight="1">
      <c r="B47" s="882"/>
      <c r="C47" s="876" t="s">
        <v>4</v>
      </c>
      <c r="D47" s="638" t="s">
        <v>99</v>
      </c>
      <c r="E47" s="674">
        <v>287.8</v>
      </c>
      <c r="F47" s="646">
        <v>260.60000000000002</v>
      </c>
      <c r="G47" s="646">
        <v>420.3</v>
      </c>
      <c r="H47" s="646">
        <v>50.6</v>
      </c>
      <c r="I47" s="646">
        <v>8</v>
      </c>
      <c r="J47" s="647">
        <v>169</v>
      </c>
      <c r="K47" s="661">
        <v>13</v>
      </c>
    </row>
    <row r="48" spans="2:14" ht="10.7" customHeight="1">
      <c r="B48" s="882"/>
      <c r="C48" s="877"/>
      <c r="D48" s="641" t="s">
        <v>100</v>
      </c>
      <c r="E48" s="675">
        <v>243</v>
      </c>
      <c r="F48" s="648">
        <v>243</v>
      </c>
      <c r="G48" s="648">
        <v>535.4</v>
      </c>
      <c r="H48" s="648">
        <v>35.5</v>
      </c>
      <c r="I48" s="648">
        <v>5.5</v>
      </c>
      <c r="J48" s="649">
        <v>120</v>
      </c>
      <c r="K48" s="627">
        <v>0</v>
      </c>
    </row>
    <row r="49" spans="2:14" ht="10.7" customHeight="1">
      <c r="B49" s="882"/>
      <c r="C49" s="878" t="s">
        <v>5</v>
      </c>
      <c r="D49" s="642" t="s">
        <v>99</v>
      </c>
      <c r="E49" s="676">
        <v>405.6</v>
      </c>
      <c r="F49" s="593">
        <v>367</v>
      </c>
      <c r="G49" s="593">
        <v>1179.5999999999999</v>
      </c>
      <c r="H49" s="593">
        <v>38.799999999999997</v>
      </c>
      <c r="I49" s="593">
        <v>12</v>
      </c>
      <c r="J49" s="594">
        <v>156</v>
      </c>
      <c r="K49" s="603">
        <v>18</v>
      </c>
    </row>
    <row r="50" spans="2:14" ht="10.7" customHeight="1">
      <c r="B50" s="882"/>
      <c r="C50" s="878"/>
      <c r="D50" s="643" t="s">
        <v>100</v>
      </c>
      <c r="E50" s="677">
        <v>297.7</v>
      </c>
      <c r="F50" s="650">
        <v>268.5</v>
      </c>
      <c r="G50" s="650">
        <v>719.8</v>
      </c>
      <c r="H50" s="650">
        <v>35.6</v>
      </c>
      <c r="I50" s="650">
        <v>8.9</v>
      </c>
      <c r="J50" s="651">
        <v>152</v>
      </c>
      <c r="K50" s="652">
        <v>15</v>
      </c>
    </row>
    <row r="51" spans="2:14" ht="10.7" customHeight="1">
      <c r="B51" s="882"/>
      <c r="C51" s="876" t="s">
        <v>6</v>
      </c>
      <c r="D51" s="638" t="s">
        <v>99</v>
      </c>
      <c r="E51" s="674">
        <v>362.1</v>
      </c>
      <c r="F51" s="646">
        <v>312.60000000000002</v>
      </c>
      <c r="G51" s="646">
        <v>901.6</v>
      </c>
      <c r="H51" s="646">
        <v>48.3</v>
      </c>
      <c r="I51" s="646">
        <v>13.2</v>
      </c>
      <c r="J51" s="647">
        <v>168</v>
      </c>
      <c r="K51" s="661">
        <v>31</v>
      </c>
    </row>
    <row r="52" spans="2:14" ht="10.7" customHeight="1">
      <c r="B52" s="882"/>
      <c r="C52" s="877"/>
      <c r="D52" s="641" t="s">
        <v>100</v>
      </c>
      <c r="E52" s="678">
        <v>253.1</v>
      </c>
      <c r="F52" s="653">
        <v>231.5</v>
      </c>
      <c r="G52" s="653">
        <v>741.7</v>
      </c>
      <c r="H52" s="653">
        <v>42.7</v>
      </c>
      <c r="I52" s="653">
        <v>11</v>
      </c>
      <c r="J52" s="654">
        <v>158</v>
      </c>
      <c r="K52" s="655">
        <v>14</v>
      </c>
    </row>
    <row r="53" spans="2:14" ht="10.7" customHeight="1">
      <c r="B53" s="882"/>
      <c r="C53" s="878" t="s">
        <v>7</v>
      </c>
      <c r="D53" s="642" t="s">
        <v>99</v>
      </c>
      <c r="E53" s="676">
        <v>375.7</v>
      </c>
      <c r="F53" s="593">
        <v>351.7</v>
      </c>
      <c r="G53" s="593">
        <v>944.9</v>
      </c>
      <c r="H53" s="593">
        <v>40.4</v>
      </c>
      <c r="I53" s="593">
        <v>12.2</v>
      </c>
      <c r="J53" s="594">
        <v>161</v>
      </c>
      <c r="K53" s="603">
        <v>13</v>
      </c>
      <c r="N53" s="100"/>
    </row>
    <row r="54" spans="2:14" ht="10.7" customHeight="1">
      <c r="B54" s="882"/>
      <c r="C54" s="878"/>
      <c r="D54" s="643" t="s">
        <v>100</v>
      </c>
      <c r="E54" s="677">
        <v>249.8</v>
      </c>
      <c r="F54" s="650">
        <v>233.5</v>
      </c>
      <c r="G54" s="650">
        <v>475.8</v>
      </c>
      <c r="H54" s="650">
        <v>38.5</v>
      </c>
      <c r="I54" s="650">
        <v>7.4</v>
      </c>
      <c r="J54" s="651">
        <v>160</v>
      </c>
      <c r="K54" s="652">
        <v>10</v>
      </c>
    </row>
    <row r="55" spans="2:14" ht="10.7" customHeight="1">
      <c r="B55" s="882"/>
      <c r="C55" s="876" t="s">
        <v>21</v>
      </c>
      <c r="D55" s="638" t="s">
        <v>99</v>
      </c>
      <c r="E55" s="674">
        <v>399.3</v>
      </c>
      <c r="F55" s="646">
        <v>359.1</v>
      </c>
      <c r="G55" s="646">
        <v>1545.4</v>
      </c>
      <c r="H55" s="646">
        <v>43</v>
      </c>
      <c r="I55" s="646">
        <v>17.899999999999999</v>
      </c>
      <c r="J55" s="647">
        <v>166</v>
      </c>
      <c r="K55" s="661">
        <v>18</v>
      </c>
    </row>
    <row r="56" spans="2:14" ht="10.7" customHeight="1">
      <c r="B56" s="882"/>
      <c r="C56" s="877"/>
      <c r="D56" s="641" t="s">
        <v>100</v>
      </c>
      <c r="E56" s="678">
        <v>263.5</v>
      </c>
      <c r="F56" s="653">
        <v>247.6</v>
      </c>
      <c r="G56" s="653">
        <v>1030.4000000000001</v>
      </c>
      <c r="H56" s="653">
        <v>34.799999999999997</v>
      </c>
      <c r="I56" s="653">
        <v>11.6</v>
      </c>
      <c r="J56" s="654">
        <v>160</v>
      </c>
      <c r="K56" s="655">
        <v>8</v>
      </c>
    </row>
    <row r="57" spans="2:14" ht="10.7" customHeight="1">
      <c r="B57" s="882"/>
      <c r="C57" s="878" t="s">
        <v>20</v>
      </c>
      <c r="D57" s="642" t="s">
        <v>99</v>
      </c>
      <c r="E57" s="676">
        <v>370.6</v>
      </c>
      <c r="F57" s="593">
        <v>348.1</v>
      </c>
      <c r="G57" s="593">
        <v>1043.3</v>
      </c>
      <c r="H57" s="593">
        <v>43.7</v>
      </c>
      <c r="I57" s="593">
        <v>9.8000000000000007</v>
      </c>
      <c r="J57" s="594">
        <v>160</v>
      </c>
      <c r="K57" s="603">
        <v>10</v>
      </c>
    </row>
    <row r="58" spans="2:14" ht="10.7" customHeight="1">
      <c r="B58" s="882"/>
      <c r="C58" s="878"/>
      <c r="D58" s="643" t="s">
        <v>100</v>
      </c>
      <c r="E58" s="677">
        <v>270.89999999999998</v>
      </c>
      <c r="F58" s="650">
        <v>255.2</v>
      </c>
      <c r="G58" s="650">
        <v>748.3</v>
      </c>
      <c r="H58" s="650">
        <v>36.6</v>
      </c>
      <c r="I58" s="650">
        <v>8.1999999999999993</v>
      </c>
      <c r="J58" s="651">
        <v>153</v>
      </c>
      <c r="K58" s="652">
        <v>9</v>
      </c>
    </row>
    <row r="59" spans="2:14" ht="10.7" customHeight="1">
      <c r="B59" s="882"/>
      <c r="C59" s="876" t="s">
        <v>19</v>
      </c>
      <c r="D59" s="638" t="s">
        <v>99</v>
      </c>
      <c r="E59" s="674">
        <v>447</v>
      </c>
      <c r="F59" s="646">
        <v>403.2</v>
      </c>
      <c r="G59" s="646">
        <v>1792.1</v>
      </c>
      <c r="H59" s="646">
        <v>44.1</v>
      </c>
      <c r="I59" s="646">
        <v>16.8</v>
      </c>
      <c r="J59" s="647">
        <v>156</v>
      </c>
      <c r="K59" s="661">
        <v>18</v>
      </c>
    </row>
    <row r="60" spans="2:14" ht="10.7" customHeight="1">
      <c r="B60" s="882"/>
      <c r="C60" s="877"/>
      <c r="D60" s="641" t="s">
        <v>100</v>
      </c>
      <c r="E60" s="678">
        <v>331.6</v>
      </c>
      <c r="F60" s="653">
        <v>313.5</v>
      </c>
      <c r="G60" s="653">
        <v>1158.2</v>
      </c>
      <c r="H60" s="653">
        <v>43</v>
      </c>
      <c r="I60" s="653">
        <v>14.8</v>
      </c>
      <c r="J60" s="654">
        <v>158</v>
      </c>
      <c r="K60" s="655">
        <v>8</v>
      </c>
    </row>
    <row r="61" spans="2:14" ht="10.7" customHeight="1">
      <c r="B61" s="882"/>
      <c r="C61" s="881" t="s">
        <v>18</v>
      </c>
      <c r="D61" s="642" t="s">
        <v>99</v>
      </c>
      <c r="E61" s="676">
        <v>316.2</v>
      </c>
      <c r="F61" s="593">
        <v>283.7</v>
      </c>
      <c r="G61" s="593">
        <v>442</v>
      </c>
      <c r="H61" s="593">
        <v>41.6</v>
      </c>
      <c r="I61" s="593">
        <v>8.6999999999999993</v>
      </c>
      <c r="J61" s="594">
        <v>173</v>
      </c>
      <c r="K61" s="603">
        <v>18</v>
      </c>
    </row>
    <row r="62" spans="2:14" ht="10.7" customHeight="1">
      <c r="B62" s="882"/>
      <c r="C62" s="881"/>
      <c r="D62" s="643" t="s">
        <v>100</v>
      </c>
      <c r="E62" s="677">
        <v>232.7</v>
      </c>
      <c r="F62" s="650">
        <v>213.5</v>
      </c>
      <c r="G62" s="650">
        <v>273.5</v>
      </c>
      <c r="H62" s="650">
        <v>36.299999999999997</v>
      </c>
      <c r="I62" s="650">
        <v>6.4</v>
      </c>
      <c r="J62" s="651">
        <v>168</v>
      </c>
      <c r="K62" s="652">
        <v>12</v>
      </c>
    </row>
    <row r="63" spans="2:14" ht="10.7" customHeight="1">
      <c r="B63" s="882"/>
      <c r="C63" s="874" t="s">
        <v>17</v>
      </c>
      <c r="D63" s="638" t="s">
        <v>99</v>
      </c>
      <c r="E63" s="674">
        <v>303.3</v>
      </c>
      <c r="F63" s="646">
        <v>280.7</v>
      </c>
      <c r="G63" s="646">
        <v>392.2</v>
      </c>
      <c r="H63" s="646">
        <v>37.9</v>
      </c>
      <c r="I63" s="646">
        <v>8</v>
      </c>
      <c r="J63" s="647">
        <v>172</v>
      </c>
      <c r="K63" s="661">
        <v>11</v>
      </c>
    </row>
    <row r="64" spans="2:14" ht="10.7" customHeight="1">
      <c r="B64" s="882"/>
      <c r="C64" s="875"/>
      <c r="D64" s="641" t="s">
        <v>100</v>
      </c>
      <c r="E64" s="678">
        <v>227.1</v>
      </c>
      <c r="F64" s="653">
        <v>214.9</v>
      </c>
      <c r="G64" s="653">
        <v>166.6</v>
      </c>
      <c r="H64" s="653">
        <v>39.700000000000003</v>
      </c>
      <c r="I64" s="653">
        <v>7</v>
      </c>
      <c r="J64" s="654">
        <v>168</v>
      </c>
      <c r="K64" s="655">
        <v>7</v>
      </c>
    </row>
    <row r="65" spans="2:12" ht="10.7" customHeight="1">
      <c r="B65" s="882"/>
      <c r="C65" s="881" t="s">
        <v>16</v>
      </c>
      <c r="D65" s="642" t="s">
        <v>99</v>
      </c>
      <c r="E65" s="676">
        <v>481.7</v>
      </c>
      <c r="F65" s="593">
        <v>473</v>
      </c>
      <c r="G65" s="593">
        <v>2143.3000000000002</v>
      </c>
      <c r="H65" s="593">
        <v>46.5</v>
      </c>
      <c r="I65" s="593">
        <v>14.2</v>
      </c>
      <c r="J65" s="594">
        <v>158</v>
      </c>
      <c r="K65" s="603">
        <v>5</v>
      </c>
    </row>
    <row r="66" spans="2:12" ht="10.7" customHeight="1">
      <c r="B66" s="882"/>
      <c r="C66" s="881"/>
      <c r="D66" s="643" t="s">
        <v>100</v>
      </c>
      <c r="E66" s="677">
        <v>364</v>
      </c>
      <c r="F66" s="650">
        <v>353.5</v>
      </c>
      <c r="G66" s="650">
        <v>1340.7</v>
      </c>
      <c r="H66" s="650">
        <v>42.3</v>
      </c>
      <c r="I66" s="650">
        <v>10.7</v>
      </c>
      <c r="J66" s="651">
        <v>162</v>
      </c>
      <c r="K66" s="652">
        <v>6</v>
      </c>
    </row>
    <row r="67" spans="2:12" ht="10.7" customHeight="1">
      <c r="B67" s="882"/>
      <c r="C67" s="874" t="s">
        <v>15</v>
      </c>
      <c r="D67" s="638" t="s">
        <v>99</v>
      </c>
      <c r="E67" s="674">
        <v>487.1</v>
      </c>
      <c r="F67" s="646">
        <v>452.7</v>
      </c>
      <c r="G67" s="646">
        <v>724</v>
      </c>
      <c r="H67" s="646">
        <v>39.6</v>
      </c>
      <c r="I67" s="646">
        <v>9</v>
      </c>
      <c r="J67" s="647">
        <v>158</v>
      </c>
      <c r="K67" s="661">
        <v>11</v>
      </c>
    </row>
    <row r="68" spans="2:12" ht="10.7" customHeight="1">
      <c r="B68" s="882"/>
      <c r="C68" s="875"/>
      <c r="D68" s="641" t="s">
        <v>100</v>
      </c>
      <c r="E68" s="678">
        <v>335.1</v>
      </c>
      <c r="F68" s="653">
        <v>312.60000000000002</v>
      </c>
      <c r="G68" s="653">
        <v>750.8</v>
      </c>
      <c r="H68" s="653">
        <v>38.6</v>
      </c>
      <c r="I68" s="653">
        <v>8.4</v>
      </c>
      <c r="J68" s="654">
        <v>155</v>
      </c>
      <c r="K68" s="655">
        <v>8</v>
      </c>
    </row>
    <row r="69" spans="2:12" ht="10.7" customHeight="1">
      <c r="B69" s="817"/>
      <c r="C69" s="881" t="s">
        <v>14</v>
      </c>
      <c r="D69" s="642" t="s">
        <v>99</v>
      </c>
      <c r="E69" s="676">
        <v>340.4</v>
      </c>
      <c r="F69" s="593">
        <v>334.5</v>
      </c>
      <c r="G69" s="593">
        <v>1554.1</v>
      </c>
      <c r="H69" s="593">
        <v>41.9</v>
      </c>
      <c r="I69" s="593">
        <v>17.7</v>
      </c>
      <c r="J69" s="594">
        <v>155</v>
      </c>
      <c r="K69" s="603">
        <v>3</v>
      </c>
    </row>
    <row r="70" spans="2:12" ht="10.7" customHeight="1">
      <c r="B70" s="817"/>
      <c r="C70" s="875"/>
      <c r="D70" s="641" t="s">
        <v>100</v>
      </c>
      <c r="E70" s="678">
        <v>271.10000000000002</v>
      </c>
      <c r="F70" s="653">
        <v>265.7</v>
      </c>
      <c r="G70" s="653">
        <v>1233</v>
      </c>
      <c r="H70" s="653">
        <v>35.9</v>
      </c>
      <c r="I70" s="653">
        <v>13.8</v>
      </c>
      <c r="J70" s="654">
        <v>154</v>
      </c>
      <c r="K70" s="655">
        <v>3</v>
      </c>
    </row>
    <row r="71" spans="2:12" ht="10.7" customHeight="1">
      <c r="B71" s="817"/>
      <c r="C71" s="878" t="s">
        <v>13</v>
      </c>
      <c r="D71" s="642" t="s">
        <v>99</v>
      </c>
      <c r="E71" s="676">
        <v>299.8</v>
      </c>
      <c r="F71" s="593">
        <v>261.2</v>
      </c>
      <c r="G71" s="593">
        <v>521.70000000000005</v>
      </c>
      <c r="H71" s="593">
        <v>46</v>
      </c>
      <c r="I71" s="593">
        <v>8.1999999999999993</v>
      </c>
      <c r="J71" s="594">
        <v>161</v>
      </c>
      <c r="K71" s="603">
        <v>20</v>
      </c>
    </row>
    <row r="72" spans="2:12" ht="10.7" customHeight="1" thickBot="1">
      <c r="B72" s="818"/>
      <c r="C72" s="880"/>
      <c r="D72" s="666" t="s">
        <v>100</v>
      </c>
      <c r="E72" s="679">
        <v>251.6</v>
      </c>
      <c r="F72" s="601">
        <v>233.7</v>
      </c>
      <c r="G72" s="601">
        <v>167.7</v>
      </c>
      <c r="H72" s="601">
        <v>43.9</v>
      </c>
      <c r="I72" s="604">
        <v>5.0999999999999996</v>
      </c>
      <c r="J72" s="605">
        <v>158</v>
      </c>
      <c r="K72" s="602">
        <v>9</v>
      </c>
    </row>
    <row r="73" spans="2:12" ht="10.7" customHeight="1">
      <c r="B73" s="579"/>
      <c r="C73" s="580"/>
      <c r="D73" s="606"/>
      <c r="E73" s="607"/>
      <c r="F73" s="607"/>
      <c r="G73" s="607"/>
      <c r="H73" s="607"/>
      <c r="I73" s="607"/>
      <c r="J73" s="608"/>
      <c r="K73" s="608"/>
    </row>
    <row r="74" spans="2:12" ht="10.7" customHeight="1" thickBot="1">
      <c r="B74" s="798">
        <v>12</v>
      </c>
      <c r="C74" s="798"/>
      <c r="D74" s="798"/>
      <c r="E74" s="798"/>
      <c r="F74" s="798"/>
      <c r="G74" s="798"/>
      <c r="H74" s="798"/>
      <c r="I74" s="798"/>
      <c r="J74" s="798"/>
      <c r="K74" s="798"/>
      <c r="L74" s="798"/>
    </row>
    <row r="75" spans="2:12" ht="10.5" customHeight="1">
      <c r="B75" s="659"/>
      <c r="C75" s="862" t="s">
        <v>29</v>
      </c>
      <c r="D75" s="864" t="s">
        <v>139</v>
      </c>
      <c r="E75" s="855" t="s">
        <v>84</v>
      </c>
      <c r="F75" s="117"/>
      <c r="G75" s="844" t="s">
        <v>86</v>
      </c>
      <c r="H75" s="853" t="s">
        <v>87</v>
      </c>
      <c r="I75" s="844" t="s">
        <v>88</v>
      </c>
      <c r="J75" s="842" t="s">
        <v>89</v>
      </c>
      <c r="K75" s="840" t="s">
        <v>90</v>
      </c>
    </row>
    <row r="76" spans="2:12" ht="31.5" customHeight="1" thickBot="1">
      <c r="B76" s="660"/>
      <c r="C76" s="863"/>
      <c r="D76" s="865"/>
      <c r="E76" s="857"/>
      <c r="F76" s="120" t="s">
        <v>85</v>
      </c>
      <c r="G76" s="846"/>
      <c r="H76" s="854"/>
      <c r="I76" s="845"/>
      <c r="J76" s="843"/>
      <c r="K76" s="841"/>
    </row>
    <row r="77" spans="2:12" ht="10.7" customHeight="1">
      <c r="B77" s="816" t="s">
        <v>114</v>
      </c>
      <c r="C77" s="879" t="s">
        <v>208</v>
      </c>
      <c r="D77" s="640" t="s">
        <v>99</v>
      </c>
      <c r="E77" s="670">
        <v>351.6</v>
      </c>
      <c r="F77" s="597">
        <v>325.39999999999998</v>
      </c>
      <c r="G77" s="597">
        <v>593.29999999999995</v>
      </c>
      <c r="H77" s="597">
        <v>45.1</v>
      </c>
      <c r="I77" s="597">
        <v>10.4</v>
      </c>
      <c r="J77" s="609">
        <v>174</v>
      </c>
      <c r="K77" s="610">
        <v>13</v>
      </c>
    </row>
    <row r="78" spans="2:12" ht="10.7" customHeight="1" thickBot="1">
      <c r="B78" s="817"/>
      <c r="C78" s="880"/>
      <c r="D78" s="639" t="s">
        <v>100</v>
      </c>
      <c r="E78" s="671">
        <v>257.89999999999998</v>
      </c>
      <c r="F78" s="595">
        <v>247</v>
      </c>
      <c r="G78" s="595">
        <v>555.9</v>
      </c>
      <c r="H78" s="595">
        <v>42.4</v>
      </c>
      <c r="I78" s="595">
        <v>8.5</v>
      </c>
      <c r="J78" s="611">
        <v>166</v>
      </c>
      <c r="K78" s="612">
        <v>6</v>
      </c>
    </row>
    <row r="79" spans="2:12" ht="10.7" customHeight="1">
      <c r="B79" s="882"/>
      <c r="C79" s="879" t="s">
        <v>1</v>
      </c>
      <c r="D79" s="640" t="s">
        <v>99</v>
      </c>
      <c r="E79" s="670">
        <v>346.6</v>
      </c>
      <c r="F79" s="597">
        <v>328</v>
      </c>
      <c r="G79" s="597">
        <v>1335.3</v>
      </c>
      <c r="H79" s="597">
        <v>45.3</v>
      </c>
      <c r="I79" s="597">
        <v>15.1</v>
      </c>
      <c r="J79" s="609">
        <v>181</v>
      </c>
      <c r="K79" s="610">
        <v>9</v>
      </c>
    </row>
    <row r="80" spans="2:12" ht="10.7" customHeight="1">
      <c r="B80" s="882"/>
      <c r="C80" s="878"/>
      <c r="D80" s="643" t="s">
        <v>100</v>
      </c>
      <c r="E80" s="671">
        <v>255.6</v>
      </c>
      <c r="F80" s="595">
        <v>249.5</v>
      </c>
      <c r="G80" s="595">
        <v>944.9</v>
      </c>
      <c r="H80" s="595">
        <v>43.3</v>
      </c>
      <c r="I80" s="595">
        <v>16.100000000000001</v>
      </c>
      <c r="J80" s="611">
        <v>162</v>
      </c>
      <c r="K80" s="612">
        <v>3</v>
      </c>
    </row>
    <row r="81" spans="2:11" ht="10.7" customHeight="1">
      <c r="B81" s="882"/>
      <c r="C81" s="876" t="s">
        <v>2</v>
      </c>
      <c r="D81" s="638" t="s">
        <v>99</v>
      </c>
      <c r="E81" s="674">
        <v>417.4</v>
      </c>
      <c r="F81" s="646">
        <v>400</v>
      </c>
      <c r="G81" s="646">
        <v>517.6</v>
      </c>
      <c r="H81" s="646">
        <v>44.4</v>
      </c>
      <c r="I81" s="646">
        <v>8.6</v>
      </c>
      <c r="J81" s="656">
        <v>187</v>
      </c>
      <c r="K81" s="667">
        <v>9</v>
      </c>
    </row>
    <row r="82" spans="2:11" ht="10.7" customHeight="1">
      <c r="B82" s="882"/>
      <c r="C82" s="877"/>
      <c r="D82" s="641" t="s">
        <v>100</v>
      </c>
      <c r="E82" s="675">
        <v>247.3</v>
      </c>
      <c r="F82" s="648">
        <v>241.6</v>
      </c>
      <c r="G82" s="648">
        <v>188.8</v>
      </c>
      <c r="H82" s="648">
        <v>43.9</v>
      </c>
      <c r="I82" s="648">
        <v>7.5</v>
      </c>
      <c r="J82" s="657">
        <v>180</v>
      </c>
      <c r="K82" s="658">
        <v>1</v>
      </c>
    </row>
    <row r="83" spans="2:11" ht="10.7" customHeight="1">
      <c r="B83" s="882"/>
      <c r="C83" s="878" t="s">
        <v>3</v>
      </c>
      <c r="D83" s="642" t="s">
        <v>99</v>
      </c>
      <c r="E83" s="676">
        <v>336.1</v>
      </c>
      <c r="F83" s="593">
        <v>302.2</v>
      </c>
      <c r="G83" s="593">
        <v>667.4</v>
      </c>
      <c r="H83" s="593">
        <v>46</v>
      </c>
      <c r="I83" s="593">
        <v>13.5</v>
      </c>
      <c r="J83" s="615">
        <v>169</v>
      </c>
      <c r="K83" s="616">
        <v>17</v>
      </c>
    </row>
    <row r="84" spans="2:11" ht="10.7" customHeight="1">
      <c r="B84" s="882"/>
      <c r="C84" s="878"/>
      <c r="D84" s="643" t="s">
        <v>100</v>
      </c>
      <c r="E84" s="671">
        <v>229.4</v>
      </c>
      <c r="F84" s="595">
        <v>211.5</v>
      </c>
      <c r="G84" s="595">
        <v>318.60000000000002</v>
      </c>
      <c r="H84" s="595">
        <v>46.3</v>
      </c>
      <c r="I84" s="595">
        <v>10.8</v>
      </c>
      <c r="J84" s="611">
        <v>165</v>
      </c>
      <c r="K84" s="612">
        <v>11</v>
      </c>
    </row>
    <row r="85" spans="2:11" ht="10.7" customHeight="1">
      <c r="B85" s="882"/>
      <c r="C85" s="876" t="s">
        <v>4</v>
      </c>
      <c r="D85" s="638" t="s">
        <v>99</v>
      </c>
      <c r="E85" s="674">
        <v>368.2</v>
      </c>
      <c r="F85" s="646">
        <v>317.7</v>
      </c>
      <c r="G85" s="646">
        <v>862.2</v>
      </c>
      <c r="H85" s="646">
        <v>46.1</v>
      </c>
      <c r="I85" s="646">
        <v>16.600000000000001</v>
      </c>
      <c r="J85" s="656">
        <v>188</v>
      </c>
      <c r="K85" s="667">
        <v>24</v>
      </c>
    </row>
    <row r="86" spans="2:11" ht="10.7" customHeight="1">
      <c r="B86" s="882"/>
      <c r="C86" s="877"/>
      <c r="D86" s="641" t="s">
        <v>100</v>
      </c>
      <c r="E86" s="675">
        <v>296.39999999999998</v>
      </c>
      <c r="F86" s="648">
        <v>292</v>
      </c>
      <c r="G86" s="648">
        <v>952.6</v>
      </c>
      <c r="H86" s="648">
        <v>54.2</v>
      </c>
      <c r="I86" s="648">
        <v>17.5</v>
      </c>
      <c r="J86" s="657">
        <v>172</v>
      </c>
      <c r="K86" s="658">
        <v>1</v>
      </c>
    </row>
    <row r="87" spans="2:11" ht="10.7" customHeight="1">
      <c r="B87" s="882"/>
      <c r="C87" s="878" t="s">
        <v>5</v>
      </c>
      <c r="D87" s="642" t="s">
        <v>99</v>
      </c>
      <c r="E87" s="676">
        <v>352.3</v>
      </c>
      <c r="F87" s="593">
        <v>325.39999999999998</v>
      </c>
      <c r="G87" s="593">
        <v>455.7</v>
      </c>
      <c r="H87" s="593">
        <v>38.1</v>
      </c>
      <c r="I87" s="593">
        <v>7.7</v>
      </c>
      <c r="J87" s="615">
        <v>164</v>
      </c>
      <c r="K87" s="616">
        <v>12</v>
      </c>
    </row>
    <row r="88" spans="2:11" ht="10.7" customHeight="1">
      <c r="B88" s="882"/>
      <c r="C88" s="878"/>
      <c r="D88" s="643" t="s">
        <v>100</v>
      </c>
      <c r="E88" s="671">
        <v>277</v>
      </c>
      <c r="F88" s="595">
        <v>263.7</v>
      </c>
      <c r="G88" s="595">
        <v>245.4</v>
      </c>
      <c r="H88" s="595">
        <v>37.9</v>
      </c>
      <c r="I88" s="595">
        <v>6</v>
      </c>
      <c r="J88" s="611">
        <v>162</v>
      </c>
      <c r="K88" s="612">
        <v>7</v>
      </c>
    </row>
    <row r="89" spans="2:11" ht="10.7" customHeight="1">
      <c r="B89" s="882"/>
      <c r="C89" s="876" t="s">
        <v>6</v>
      </c>
      <c r="D89" s="638" t="s">
        <v>99</v>
      </c>
      <c r="E89" s="674">
        <v>329.1</v>
      </c>
      <c r="F89" s="646">
        <v>289.5</v>
      </c>
      <c r="G89" s="646">
        <v>295.7</v>
      </c>
      <c r="H89" s="646">
        <v>49</v>
      </c>
      <c r="I89" s="646">
        <v>8.1999999999999993</v>
      </c>
      <c r="J89" s="656">
        <v>180</v>
      </c>
      <c r="K89" s="667">
        <v>19</v>
      </c>
    </row>
    <row r="90" spans="2:11" ht="10.7" customHeight="1">
      <c r="B90" s="882"/>
      <c r="C90" s="877"/>
      <c r="D90" s="641" t="s">
        <v>100</v>
      </c>
      <c r="E90" s="675">
        <v>255</v>
      </c>
      <c r="F90" s="648">
        <v>237.9</v>
      </c>
      <c r="G90" s="648">
        <v>220.4</v>
      </c>
      <c r="H90" s="648">
        <v>43.8</v>
      </c>
      <c r="I90" s="648">
        <v>7.6</v>
      </c>
      <c r="J90" s="657">
        <v>173</v>
      </c>
      <c r="K90" s="658">
        <v>7</v>
      </c>
    </row>
    <row r="91" spans="2:11" ht="10.7" customHeight="1">
      <c r="B91" s="882"/>
      <c r="C91" s="878" t="s">
        <v>7</v>
      </c>
      <c r="D91" s="642" t="s">
        <v>99</v>
      </c>
      <c r="E91" s="676">
        <v>350.3</v>
      </c>
      <c r="F91" s="593">
        <v>336.3</v>
      </c>
      <c r="G91" s="593">
        <v>686.7</v>
      </c>
      <c r="H91" s="593">
        <v>42.7</v>
      </c>
      <c r="I91" s="593">
        <v>11.5</v>
      </c>
      <c r="J91" s="615">
        <v>174</v>
      </c>
      <c r="K91" s="616">
        <v>7</v>
      </c>
    </row>
    <row r="92" spans="2:11" ht="10.7" customHeight="1">
      <c r="B92" s="882"/>
      <c r="C92" s="878"/>
      <c r="D92" s="643" t="s">
        <v>100</v>
      </c>
      <c r="E92" s="671">
        <v>265</v>
      </c>
      <c r="F92" s="595">
        <v>256.2</v>
      </c>
      <c r="G92" s="595">
        <v>461.1</v>
      </c>
      <c r="H92" s="595">
        <v>40.799999999999997</v>
      </c>
      <c r="I92" s="595">
        <v>9.1</v>
      </c>
      <c r="J92" s="611">
        <v>166</v>
      </c>
      <c r="K92" s="612">
        <v>5</v>
      </c>
    </row>
    <row r="93" spans="2:11" ht="10.7" customHeight="1">
      <c r="B93" s="882"/>
      <c r="C93" s="876" t="s">
        <v>21</v>
      </c>
      <c r="D93" s="638" t="s">
        <v>99</v>
      </c>
      <c r="E93" s="674">
        <v>397.3</v>
      </c>
      <c r="F93" s="646">
        <v>372.8</v>
      </c>
      <c r="G93" s="646">
        <v>1166.7</v>
      </c>
      <c r="H93" s="646">
        <v>48.5</v>
      </c>
      <c r="I93" s="646">
        <v>17.100000000000001</v>
      </c>
      <c r="J93" s="656">
        <v>157</v>
      </c>
      <c r="K93" s="668">
        <v>6</v>
      </c>
    </row>
    <row r="94" spans="2:11" ht="10.7" customHeight="1">
      <c r="B94" s="882"/>
      <c r="C94" s="877"/>
      <c r="D94" s="641" t="s">
        <v>100</v>
      </c>
      <c r="E94" s="675">
        <v>339.6</v>
      </c>
      <c r="F94" s="648">
        <v>306.7</v>
      </c>
      <c r="G94" s="648">
        <v>986.4</v>
      </c>
      <c r="H94" s="648">
        <v>48.1</v>
      </c>
      <c r="I94" s="648">
        <v>15.9</v>
      </c>
      <c r="J94" s="657">
        <v>154</v>
      </c>
      <c r="K94" s="669">
        <v>11</v>
      </c>
    </row>
    <row r="95" spans="2:11" ht="10.7" customHeight="1">
      <c r="B95" s="882"/>
      <c r="C95" s="878" t="s">
        <v>20</v>
      </c>
      <c r="D95" s="642" t="s">
        <v>99</v>
      </c>
      <c r="E95" s="676">
        <v>387.4</v>
      </c>
      <c r="F95" s="593">
        <v>357.6</v>
      </c>
      <c r="G95" s="593">
        <v>447.8</v>
      </c>
      <c r="H95" s="593">
        <v>43.5</v>
      </c>
      <c r="I95" s="593">
        <v>8.5</v>
      </c>
      <c r="J95" s="615">
        <v>175</v>
      </c>
      <c r="K95" s="616">
        <v>15</v>
      </c>
    </row>
    <row r="96" spans="2:11" ht="10.7" customHeight="1">
      <c r="B96" s="882"/>
      <c r="C96" s="878"/>
      <c r="D96" s="643" t="s">
        <v>100</v>
      </c>
      <c r="E96" s="671">
        <v>287.60000000000002</v>
      </c>
      <c r="F96" s="595">
        <v>274.39999999999998</v>
      </c>
      <c r="G96" s="595">
        <v>433.9</v>
      </c>
      <c r="H96" s="595">
        <v>41.7</v>
      </c>
      <c r="I96" s="595">
        <v>8.3000000000000007</v>
      </c>
      <c r="J96" s="611">
        <v>170</v>
      </c>
      <c r="K96" s="612">
        <v>8</v>
      </c>
    </row>
    <row r="97" spans="2:11" ht="10.7" customHeight="1">
      <c r="B97" s="882"/>
      <c r="C97" s="876" t="s">
        <v>19</v>
      </c>
      <c r="D97" s="638" t="s">
        <v>99</v>
      </c>
      <c r="E97" s="674">
        <v>385.1</v>
      </c>
      <c r="F97" s="646">
        <v>346.9</v>
      </c>
      <c r="G97" s="646">
        <v>731.4</v>
      </c>
      <c r="H97" s="646">
        <v>39.6</v>
      </c>
      <c r="I97" s="646">
        <v>8.6</v>
      </c>
      <c r="J97" s="656">
        <v>176</v>
      </c>
      <c r="K97" s="667">
        <v>19</v>
      </c>
    </row>
    <row r="98" spans="2:11" ht="10.7" customHeight="1">
      <c r="B98" s="882"/>
      <c r="C98" s="877"/>
      <c r="D98" s="641" t="s">
        <v>100</v>
      </c>
      <c r="E98" s="675">
        <v>311.3</v>
      </c>
      <c r="F98" s="648">
        <v>295.89999999999998</v>
      </c>
      <c r="G98" s="648">
        <v>767.6</v>
      </c>
      <c r="H98" s="648">
        <v>40.700000000000003</v>
      </c>
      <c r="I98" s="648">
        <v>8.3000000000000007</v>
      </c>
      <c r="J98" s="657">
        <v>176</v>
      </c>
      <c r="K98" s="658">
        <v>8</v>
      </c>
    </row>
    <row r="99" spans="2:11" ht="10.7" customHeight="1">
      <c r="B99" s="882"/>
      <c r="C99" s="881" t="s">
        <v>18</v>
      </c>
      <c r="D99" s="642" t="s">
        <v>99</v>
      </c>
      <c r="E99" s="676">
        <v>317.89999999999998</v>
      </c>
      <c r="F99" s="593">
        <v>304.3</v>
      </c>
      <c r="G99" s="593">
        <v>206.6</v>
      </c>
      <c r="H99" s="593">
        <v>44.3</v>
      </c>
      <c r="I99" s="593">
        <v>10</v>
      </c>
      <c r="J99" s="615">
        <v>188</v>
      </c>
      <c r="K99" s="616">
        <v>7</v>
      </c>
    </row>
    <row r="100" spans="2:11" ht="10.7" customHeight="1">
      <c r="B100" s="882"/>
      <c r="C100" s="881"/>
      <c r="D100" s="643" t="s">
        <v>100</v>
      </c>
      <c r="E100" s="671">
        <v>231.4</v>
      </c>
      <c r="F100" s="595">
        <v>224.8</v>
      </c>
      <c r="G100" s="595">
        <v>90</v>
      </c>
      <c r="H100" s="595">
        <v>44.9</v>
      </c>
      <c r="I100" s="595">
        <v>8.4</v>
      </c>
      <c r="J100" s="611">
        <v>174</v>
      </c>
      <c r="K100" s="612">
        <v>5</v>
      </c>
    </row>
    <row r="101" spans="2:11" ht="10.7" customHeight="1">
      <c r="B101" s="882"/>
      <c r="C101" s="874" t="s">
        <v>17</v>
      </c>
      <c r="D101" s="638" t="s">
        <v>99</v>
      </c>
      <c r="E101" s="674">
        <v>303.10000000000002</v>
      </c>
      <c r="F101" s="646">
        <v>277.8</v>
      </c>
      <c r="G101" s="646">
        <v>300.60000000000002</v>
      </c>
      <c r="H101" s="646">
        <v>38.200000000000003</v>
      </c>
      <c r="I101" s="646">
        <v>8.9</v>
      </c>
      <c r="J101" s="656">
        <v>170</v>
      </c>
      <c r="K101" s="667">
        <v>11</v>
      </c>
    </row>
    <row r="102" spans="2:11" ht="10.7" customHeight="1">
      <c r="B102" s="882"/>
      <c r="C102" s="875"/>
      <c r="D102" s="641" t="s">
        <v>100</v>
      </c>
      <c r="E102" s="675">
        <v>226.4</v>
      </c>
      <c r="F102" s="648">
        <v>219</v>
      </c>
      <c r="G102" s="648">
        <v>169.7</v>
      </c>
      <c r="H102" s="648">
        <v>42.1</v>
      </c>
      <c r="I102" s="648">
        <v>10.3</v>
      </c>
      <c r="J102" s="657">
        <v>165</v>
      </c>
      <c r="K102" s="658">
        <v>4</v>
      </c>
    </row>
    <row r="103" spans="2:11" ht="10.7" customHeight="1">
      <c r="B103" s="882"/>
      <c r="C103" s="881" t="s">
        <v>16</v>
      </c>
      <c r="D103" s="642" t="s">
        <v>99</v>
      </c>
      <c r="E103" s="676">
        <v>377.6</v>
      </c>
      <c r="F103" s="593">
        <v>359</v>
      </c>
      <c r="G103" s="593">
        <v>1035.0999999999999</v>
      </c>
      <c r="H103" s="593">
        <v>46.8</v>
      </c>
      <c r="I103" s="593">
        <v>11.5</v>
      </c>
      <c r="J103" s="615">
        <v>166</v>
      </c>
      <c r="K103" s="616">
        <v>9</v>
      </c>
    </row>
    <row r="104" spans="2:11" ht="10.7" customHeight="1">
      <c r="B104" s="882"/>
      <c r="C104" s="881"/>
      <c r="D104" s="643" t="s">
        <v>100</v>
      </c>
      <c r="E104" s="671">
        <v>265.3</v>
      </c>
      <c r="F104" s="595">
        <v>259.60000000000002</v>
      </c>
      <c r="G104" s="595">
        <v>840.2</v>
      </c>
      <c r="H104" s="595">
        <v>35.799999999999997</v>
      </c>
      <c r="I104" s="595">
        <v>8.6999999999999993</v>
      </c>
      <c r="J104" s="611">
        <v>165</v>
      </c>
      <c r="K104" s="612">
        <v>3</v>
      </c>
    </row>
    <row r="105" spans="2:11" ht="10.7" customHeight="1">
      <c r="B105" s="882"/>
      <c r="C105" s="874" t="s">
        <v>15</v>
      </c>
      <c r="D105" s="638" t="s">
        <v>99</v>
      </c>
      <c r="E105" s="674">
        <v>330.2</v>
      </c>
      <c r="F105" s="646">
        <v>319.39999999999998</v>
      </c>
      <c r="G105" s="646">
        <v>1537.6</v>
      </c>
      <c r="H105" s="646">
        <v>42.4</v>
      </c>
      <c r="I105" s="646">
        <v>8.4</v>
      </c>
      <c r="J105" s="656">
        <v>164</v>
      </c>
      <c r="K105" s="667">
        <v>5</v>
      </c>
    </row>
    <row r="106" spans="2:11" ht="10.7" customHeight="1">
      <c r="B106" s="882"/>
      <c r="C106" s="875"/>
      <c r="D106" s="641" t="s">
        <v>100</v>
      </c>
      <c r="E106" s="675">
        <v>267.3</v>
      </c>
      <c r="F106" s="648">
        <v>258.3</v>
      </c>
      <c r="G106" s="648">
        <v>993.1</v>
      </c>
      <c r="H106" s="648">
        <v>41.9</v>
      </c>
      <c r="I106" s="648">
        <v>7.1</v>
      </c>
      <c r="J106" s="657">
        <v>162</v>
      </c>
      <c r="K106" s="658">
        <v>5</v>
      </c>
    </row>
    <row r="107" spans="2:11" ht="10.7" customHeight="1">
      <c r="B107" s="817"/>
      <c r="C107" s="881" t="s">
        <v>14</v>
      </c>
      <c r="D107" s="642" t="s">
        <v>99</v>
      </c>
      <c r="E107" s="676">
        <v>434.9</v>
      </c>
      <c r="F107" s="593">
        <v>420.5</v>
      </c>
      <c r="G107" s="593">
        <v>1599.6</v>
      </c>
      <c r="H107" s="593">
        <v>51.1</v>
      </c>
      <c r="I107" s="593">
        <v>8</v>
      </c>
      <c r="J107" s="615">
        <v>160</v>
      </c>
      <c r="K107" s="616">
        <v>5</v>
      </c>
    </row>
    <row r="108" spans="2:11" ht="10.7" customHeight="1">
      <c r="B108" s="817"/>
      <c r="C108" s="875"/>
      <c r="D108" s="641" t="s">
        <v>100</v>
      </c>
      <c r="E108" s="675">
        <v>291.2</v>
      </c>
      <c r="F108" s="648">
        <v>275.3</v>
      </c>
      <c r="G108" s="648">
        <v>1032.2</v>
      </c>
      <c r="H108" s="648">
        <v>48</v>
      </c>
      <c r="I108" s="648">
        <v>17.5</v>
      </c>
      <c r="J108" s="657">
        <v>164</v>
      </c>
      <c r="K108" s="658">
        <v>8</v>
      </c>
    </row>
    <row r="109" spans="2:11" ht="10.7" customHeight="1">
      <c r="B109" s="817"/>
      <c r="C109" s="878" t="s">
        <v>13</v>
      </c>
      <c r="D109" s="642" t="s">
        <v>99</v>
      </c>
      <c r="E109" s="676">
        <v>315.89999999999998</v>
      </c>
      <c r="F109" s="593">
        <v>292.10000000000002</v>
      </c>
      <c r="G109" s="593">
        <v>394.7</v>
      </c>
      <c r="H109" s="593">
        <v>49.8</v>
      </c>
      <c r="I109" s="593">
        <v>9.9</v>
      </c>
      <c r="J109" s="615">
        <v>166</v>
      </c>
      <c r="K109" s="616">
        <v>12</v>
      </c>
    </row>
    <row r="110" spans="2:11" ht="10.7" customHeight="1" thickBot="1">
      <c r="B110" s="818"/>
      <c r="C110" s="880"/>
      <c r="D110" s="666" t="s">
        <v>100</v>
      </c>
      <c r="E110" s="680">
        <v>268.39999999999998</v>
      </c>
      <c r="F110" s="599">
        <v>247.7</v>
      </c>
      <c r="G110" s="599">
        <v>360.3</v>
      </c>
      <c r="H110" s="599">
        <v>47.7</v>
      </c>
      <c r="I110" s="599">
        <v>8.5</v>
      </c>
      <c r="J110" s="613">
        <v>161</v>
      </c>
      <c r="K110" s="614">
        <v>14</v>
      </c>
    </row>
    <row r="140" spans="2:12">
      <c r="B140" s="798">
        <v>13</v>
      </c>
      <c r="C140" s="798"/>
      <c r="D140" s="798"/>
      <c r="E140" s="798"/>
      <c r="F140" s="798"/>
      <c r="G140" s="798"/>
      <c r="H140" s="798"/>
      <c r="I140" s="798"/>
      <c r="J140" s="798"/>
      <c r="K140" s="798"/>
      <c r="L140" s="798"/>
    </row>
  </sheetData>
  <mergeCells count="72"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77:C78"/>
    <mergeCell ref="C79:C80"/>
    <mergeCell ref="C65:C66"/>
    <mergeCell ref="C67:C68"/>
    <mergeCell ref="C69:C70"/>
    <mergeCell ref="C71:C72"/>
    <mergeCell ref="B74:L74"/>
    <mergeCell ref="B77:B110"/>
    <mergeCell ref="C85:C86"/>
    <mergeCell ref="C103:C104"/>
    <mergeCell ref="C107:C108"/>
    <mergeCell ref="C109:C110"/>
    <mergeCell ref="C95:C96"/>
    <mergeCell ref="C97:C98"/>
    <mergeCell ref="C99:C100"/>
    <mergeCell ref="C101:C102"/>
    <mergeCell ref="C105:C106"/>
    <mergeCell ref="C89:C90"/>
    <mergeCell ref="C91:C92"/>
    <mergeCell ref="C93:C94"/>
    <mergeCell ref="C81:C82"/>
    <mergeCell ref="C83:C84"/>
    <mergeCell ref="C87:C88"/>
    <mergeCell ref="I75:I76"/>
    <mergeCell ref="J75:J76"/>
    <mergeCell ref="K75:K76"/>
    <mergeCell ref="C75:C76"/>
    <mergeCell ref="D75:D76"/>
    <mergeCell ref="E75:E76"/>
    <mergeCell ref="G75:G76"/>
    <mergeCell ref="H75:H76"/>
  </mergeCells>
  <phoneticPr fontId="2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68"/>
  <sheetViews>
    <sheetView topLeftCell="A16" zoomScaleNormal="100" workbookViewId="0">
      <selection activeCell="G30" sqref="G30"/>
    </sheetView>
  </sheetViews>
  <sheetFormatPr defaultRowHeight="13.5"/>
  <cols>
    <col min="1" max="1" width="6.875" customWidth="1"/>
    <col min="2" max="2" width="22.875" style="95" bestFit="1" customWidth="1"/>
    <col min="3" max="4" width="13" bestFit="1" customWidth="1"/>
    <col min="5" max="5" width="12.75" bestFit="1" customWidth="1"/>
    <col min="6" max="6" width="9.375" bestFit="1" customWidth="1"/>
    <col min="7" max="7" width="9.75" style="116" bestFit="1" customWidth="1"/>
    <col min="8" max="8" width="9.75" bestFit="1" customWidth="1"/>
    <col min="9" max="9" width="10.625" style="95" bestFit="1" customWidth="1"/>
    <col min="21" max="21" width="5.125" customWidth="1"/>
    <col min="22" max="22" width="37.5" style="95" bestFit="1" customWidth="1"/>
    <col min="24" max="24" width="9" style="116"/>
    <col min="27" max="27" width="9" style="100"/>
    <col min="28" max="28" width="9" style="116"/>
  </cols>
  <sheetData>
    <row r="1" spans="1:9" ht="14.25" thickBot="1">
      <c r="A1" s="267" t="s">
        <v>165</v>
      </c>
      <c r="B1" s="131"/>
      <c r="H1" s="884" t="s">
        <v>183</v>
      </c>
      <c r="I1" s="884"/>
    </row>
    <row r="2" spans="1:9">
      <c r="A2" s="862" t="s">
        <v>30</v>
      </c>
      <c r="B2" s="891"/>
      <c r="C2" s="893" t="s">
        <v>84</v>
      </c>
      <c r="D2" s="117"/>
      <c r="E2" s="844" t="s">
        <v>86</v>
      </c>
      <c r="F2" s="853" t="s">
        <v>87</v>
      </c>
      <c r="G2" s="844" t="s">
        <v>88</v>
      </c>
      <c r="H2" s="842" t="s">
        <v>89</v>
      </c>
      <c r="I2" s="840" t="s">
        <v>90</v>
      </c>
    </row>
    <row r="3" spans="1:9" ht="38.25" customHeight="1" thickBot="1">
      <c r="A3" s="863"/>
      <c r="B3" s="892"/>
      <c r="C3" s="894"/>
      <c r="D3" s="130" t="s">
        <v>85</v>
      </c>
      <c r="E3" s="895"/>
      <c r="F3" s="896"/>
      <c r="G3" s="897"/>
      <c r="H3" s="898"/>
      <c r="I3" s="885"/>
    </row>
    <row r="4" spans="1:9">
      <c r="A4" s="886" t="s">
        <v>33</v>
      </c>
      <c r="B4" s="495" t="s">
        <v>213</v>
      </c>
      <c r="C4" s="523">
        <v>402.4</v>
      </c>
      <c r="D4" s="524">
        <v>364.6</v>
      </c>
      <c r="E4" s="525">
        <v>1173.5999999999999</v>
      </c>
      <c r="F4" s="526">
        <v>43.1</v>
      </c>
      <c r="G4" s="526">
        <v>13.3</v>
      </c>
      <c r="H4" s="496">
        <v>163</v>
      </c>
      <c r="I4" s="497">
        <v>17</v>
      </c>
    </row>
    <row r="5" spans="1:9" ht="14.25" thickBot="1">
      <c r="A5" s="887"/>
      <c r="B5" s="498" t="s">
        <v>214</v>
      </c>
      <c r="C5" s="527">
        <v>405.1</v>
      </c>
      <c r="D5" s="528">
        <v>364.4</v>
      </c>
      <c r="E5" s="529">
        <v>1143</v>
      </c>
      <c r="F5" s="530">
        <v>43</v>
      </c>
      <c r="G5" s="530">
        <v>13.7</v>
      </c>
      <c r="H5" s="499">
        <v>161</v>
      </c>
      <c r="I5" s="500">
        <v>18</v>
      </c>
    </row>
    <row r="6" spans="1:9">
      <c r="A6" s="887"/>
      <c r="B6" s="403" t="s">
        <v>95</v>
      </c>
      <c r="C6" s="531">
        <f>C4-C5</f>
        <v>-2.7000000000000455</v>
      </c>
      <c r="D6" s="532">
        <f>D4-D5</f>
        <v>0.20000000000004547</v>
      </c>
      <c r="E6" s="533">
        <f>E4-E5</f>
        <v>30.599999999999909</v>
      </c>
      <c r="F6" s="534"/>
      <c r="G6" s="535"/>
      <c r="H6" s="404"/>
      <c r="I6" s="404"/>
    </row>
    <row r="7" spans="1:9" ht="14.25" thickBot="1">
      <c r="A7" s="888"/>
      <c r="B7" s="405" t="s">
        <v>94</v>
      </c>
      <c r="C7" s="536">
        <f>C4/C5*100-100</f>
        <v>-0.66650209824736351</v>
      </c>
      <c r="D7" s="537">
        <f>D4/D5*100-100</f>
        <v>5.4884742041721779E-2</v>
      </c>
      <c r="E7" s="538">
        <f>E4/E5*100-100</f>
        <v>2.6771653543306968</v>
      </c>
      <c r="F7" s="539"/>
      <c r="G7" s="540"/>
      <c r="H7" s="406"/>
      <c r="I7" s="406"/>
    </row>
    <row r="8" spans="1:9">
      <c r="A8" s="886" t="s">
        <v>34</v>
      </c>
      <c r="B8" s="495" t="s">
        <v>215</v>
      </c>
      <c r="C8" s="541">
        <v>288.8</v>
      </c>
      <c r="D8" s="526">
        <v>268.8</v>
      </c>
      <c r="E8" s="542">
        <v>719.4</v>
      </c>
      <c r="F8" s="526">
        <v>40.4</v>
      </c>
      <c r="G8" s="526">
        <v>9.1999999999999993</v>
      </c>
      <c r="H8" s="496">
        <v>159</v>
      </c>
      <c r="I8" s="497">
        <v>9</v>
      </c>
    </row>
    <row r="9" spans="1:9" ht="14.25" thickBot="1">
      <c r="A9" s="887"/>
      <c r="B9" s="498" t="s">
        <v>216</v>
      </c>
      <c r="C9" s="543">
        <v>286.3</v>
      </c>
      <c r="D9" s="530">
        <v>265.2</v>
      </c>
      <c r="E9" s="544">
        <v>605.29999999999995</v>
      </c>
      <c r="F9" s="530">
        <v>40.4</v>
      </c>
      <c r="G9" s="530">
        <v>8.6</v>
      </c>
      <c r="H9" s="499">
        <v>159</v>
      </c>
      <c r="I9" s="500">
        <v>9</v>
      </c>
    </row>
    <row r="10" spans="1:9">
      <c r="A10" s="887"/>
      <c r="B10" s="403" t="s">
        <v>95</v>
      </c>
      <c r="C10" s="531">
        <f>C8-C9</f>
        <v>2.5</v>
      </c>
      <c r="D10" s="532">
        <f>D8-D9</f>
        <v>3.6000000000000227</v>
      </c>
      <c r="E10" s="533">
        <f>E8-E9</f>
        <v>114.10000000000002</v>
      </c>
      <c r="F10" s="534"/>
      <c r="G10" s="535"/>
      <c r="H10" s="404"/>
      <c r="I10" s="404"/>
    </row>
    <row r="11" spans="1:9" ht="14.25" thickBot="1">
      <c r="A11" s="888"/>
      <c r="B11" s="405" t="s">
        <v>94</v>
      </c>
      <c r="C11" s="536">
        <f>C8/C9*100-100</f>
        <v>0.87320991966468853</v>
      </c>
      <c r="D11" s="537">
        <f>D8/D9*100-100</f>
        <v>1.3574660633484399</v>
      </c>
      <c r="E11" s="538">
        <f>E8/E9*100-100</f>
        <v>18.850156946968454</v>
      </c>
      <c r="F11" s="539"/>
      <c r="G11" s="540"/>
      <c r="H11" s="406"/>
      <c r="I11" s="406"/>
    </row>
    <row r="12" spans="1:9">
      <c r="A12" s="889" t="s">
        <v>103</v>
      </c>
      <c r="B12" s="783" t="s">
        <v>217</v>
      </c>
      <c r="C12" s="545">
        <f>C4-C8</f>
        <v>113.59999999999997</v>
      </c>
      <c r="D12" s="546">
        <f t="shared" ref="C12:I13" si="0">D4-D8</f>
        <v>95.800000000000011</v>
      </c>
      <c r="E12" s="547">
        <f t="shared" si="0"/>
        <v>454.19999999999993</v>
      </c>
      <c r="F12" s="546">
        <f t="shared" si="0"/>
        <v>2.7000000000000028</v>
      </c>
      <c r="G12" s="546">
        <f t="shared" si="0"/>
        <v>4.1000000000000014</v>
      </c>
      <c r="H12" s="501">
        <f t="shared" si="0"/>
        <v>4</v>
      </c>
      <c r="I12" s="502">
        <f>I4-I8</f>
        <v>8</v>
      </c>
    </row>
    <row r="13" spans="1:9" ht="14.25" thickBot="1">
      <c r="A13" s="890"/>
      <c r="B13" s="784" t="s">
        <v>218</v>
      </c>
      <c r="C13" s="548">
        <f t="shared" si="0"/>
        <v>118.80000000000001</v>
      </c>
      <c r="D13" s="549">
        <f t="shared" si="0"/>
        <v>99.199999999999989</v>
      </c>
      <c r="E13" s="550">
        <f t="shared" si="0"/>
        <v>537.70000000000005</v>
      </c>
      <c r="F13" s="549">
        <f t="shared" si="0"/>
        <v>2.6000000000000014</v>
      </c>
      <c r="G13" s="549">
        <f t="shared" si="0"/>
        <v>5.0999999999999996</v>
      </c>
      <c r="H13" s="503">
        <f t="shared" si="0"/>
        <v>2</v>
      </c>
      <c r="I13" s="504">
        <f t="shared" si="0"/>
        <v>9</v>
      </c>
    </row>
    <row r="14" spans="1:9" ht="104.25" customHeight="1"/>
    <row r="15" spans="1:9" ht="18.75" customHeight="1">
      <c r="A15" s="268" t="s">
        <v>184</v>
      </c>
      <c r="E15" s="151" t="s">
        <v>178</v>
      </c>
    </row>
    <row r="16" spans="1:9">
      <c r="B16" s="129"/>
      <c r="C16" s="59" t="s">
        <v>110</v>
      </c>
      <c r="D16" s="59" t="s">
        <v>111</v>
      </c>
      <c r="E16" s="59"/>
    </row>
    <row r="17" spans="2:9">
      <c r="B17" s="505" t="s">
        <v>104</v>
      </c>
      <c r="C17" s="518">
        <v>399</v>
      </c>
      <c r="D17" s="518">
        <v>272.3</v>
      </c>
      <c r="E17" s="519">
        <f>D17/C17*100</f>
        <v>68.245614035087726</v>
      </c>
    </row>
    <row r="18" spans="2:9">
      <c r="B18" s="505" t="s">
        <v>105</v>
      </c>
      <c r="C18" s="518">
        <v>401</v>
      </c>
      <c r="D18" s="518">
        <v>278</v>
      </c>
      <c r="E18" s="519">
        <f t="shared" ref="E18:E28" si="1">D18/C18*100</f>
        <v>69.326683291770578</v>
      </c>
    </row>
    <row r="19" spans="2:9">
      <c r="B19" s="505" t="s">
        <v>106</v>
      </c>
      <c r="C19" s="518">
        <v>400.1</v>
      </c>
      <c r="D19" s="518">
        <v>270.8</v>
      </c>
      <c r="E19" s="519">
        <f t="shared" si="1"/>
        <v>67.683079230192462</v>
      </c>
    </row>
    <row r="20" spans="2:9">
      <c r="B20" s="505" t="s">
        <v>107</v>
      </c>
      <c r="C20" s="520">
        <v>400.8</v>
      </c>
      <c r="D20" s="520">
        <v>264</v>
      </c>
      <c r="E20" s="519">
        <f t="shared" si="1"/>
        <v>65.868263473053887</v>
      </c>
      <c r="G20" s="132"/>
    </row>
    <row r="21" spans="2:9">
      <c r="B21" s="505" t="s">
        <v>108</v>
      </c>
      <c r="C21" s="520">
        <v>406.1</v>
      </c>
      <c r="D21" s="520">
        <v>268.10000000000002</v>
      </c>
      <c r="E21" s="519">
        <f t="shared" si="1"/>
        <v>66.018222112780094</v>
      </c>
      <c r="G21" s="132"/>
    </row>
    <row r="22" spans="2:9">
      <c r="B22" s="505" t="s">
        <v>109</v>
      </c>
      <c r="C22" s="521">
        <v>408.3</v>
      </c>
      <c r="D22" s="521">
        <v>271.2</v>
      </c>
      <c r="E22" s="519">
        <f t="shared" si="1"/>
        <v>66.421748714180737</v>
      </c>
      <c r="G22" s="132"/>
    </row>
    <row r="23" spans="2:9">
      <c r="B23" s="505" t="s">
        <v>102</v>
      </c>
      <c r="C23" s="522">
        <v>406.9</v>
      </c>
      <c r="D23" s="522">
        <v>277.10000000000002</v>
      </c>
      <c r="E23" s="519">
        <f t="shared" si="1"/>
        <v>68.100270336692077</v>
      </c>
      <c r="G23" s="132"/>
      <c r="H23" s="132"/>
      <c r="I23" s="132"/>
    </row>
    <row r="24" spans="2:9">
      <c r="B24" s="505" t="s">
        <v>101</v>
      </c>
      <c r="C24" s="522">
        <v>377.8</v>
      </c>
      <c r="D24" s="522">
        <v>271</v>
      </c>
      <c r="E24" s="519">
        <f t="shared" si="1"/>
        <v>71.731074642668077</v>
      </c>
      <c r="H24" s="132"/>
      <c r="I24" s="132"/>
    </row>
    <row r="25" spans="2:9">
      <c r="B25" s="505" t="s">
        <v>135</v>
      </c>
      <c r="C25" s="522">
        <v>392</v>
      </c>
      <c r="D25" s="522">
        <v>271.89999999999998</v>
      </c>
      <c r="E25" s="519">
        <f t="shared" si="1"/>
        <v>69.362244897959187</v>
      </c>
      <c r="H25" s="132"/>
      <c r="I25" s="132"/>
    </row>
    <row r="26" spans="2:9">
      <c r="B26" s="505" t="s">
        <v>142</v>
      </c>
      <c r="C26" s="522">
        <v>393.7</v>
      </c>
      <c r="D26" s="522">
        <v>279.10000000000002</v>
      </c>
      <c r="E26" s="519">
        <f t="shared" si="1"/>
        <v>70.891541783083582</v>
      </c>
      <c r="H26" s="132"/>
      <c r="I26" s="132"/>
    </row>
    <row r="27" spans="2:9">
      <c r="B27" s="505" t="s">
        <v>145</v>
      </c>
      <c r="C27" s="522">
        <v>395.7</v>
      </c>
      <c r="D27" s="522">
        <v>282</v>
      </c>
      <c r="E27" s="519">
        <f t="shared" si="1"/>
        <v>71.266110689916601</v>
      </c>
      <c r="H27" s="132"/>
      <c r="I27" s="132"/>
    </row>
    <row r="28" spans="2:9">
      <c r="B28" s="505" t="s">
        <v>149</v>
      </c>
      <c r="C28" s="518">
        <v>390.4</v>
      </c>
      <c r="D28" s="518">
        <v>277.3</v>
      </c>
      <c r="E28" s="519">
        <f t="shared" si="1"/>
        <v>71.029713114754102</v>
      </c>
      <c r="H28" s="132"/>
      <c r="I28" s="132"/>
    </row>
    <row r="29" spans="2:9">
      <c r="B29" s="505" t="s">
        <v>162</v>
      </c>
      <c r="C29" s="518">
        <v>405.1</v>
      </c>
      <c r="D29" s="518">
        <v>286.3</v>
      </c>
      <c r="E29" s="519">
        <f>D29/C29*100</f>
        <v>70.673907677116759</v>
      </c>
      <c r="H29" s="132"/>
      <c r="I29" s="132"/>
    </row>
    <row r="30" spans="2:9">
      <c r="B30" s="785" t="s">
        <v>219</v>
      </c>
      <c r="C30" s="518">
        <v>402.4</v>
      </c>
      <c r="D30" s="518">
        <v>288.8</v>
      </c>
      <c r="E30" s="519">
        <f>D30/C30*100</f>
        <v>71.769383697813126</v>
      </c>
      <c r="H30" s="132"/>
    </row>
    <row r="68" spans="1:9">
      <c r="A68" s="798">
        <v>14</v>
      </c>
      <c r="B68" s="798"/>
      <c r="C68" s="798"/>
      <c r="D68" s="798"/>
      <c r="E68" s="798"/>
      <c r="F68" s="798"/>
      <c r="G68" s="798"/>
      <c r="H68" s="798"/>
      <c r="I68" s="798"/>
    </row>
  </sheetData>
  <mergeCells count="12">
    <mergeCell ref="H1:I1"/>
    <mergeCell ref="A68:I68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99999999999999" right="0.35" top="0.75" bottom="0.47" header="0.3" footer="0.3"/>
  <pageSetup paperSize="9" scale="8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topLeftCell="A7" zoomScaleNormal="100" workbookViewId="0">
      <selection activeCell="J37" sqref="J37"/>
    </sheetView>
  </sheetViews>
  <sheetFormatPr defaultRowHeight="13.5"/>
  <cols>
    <col min="1" max="1" width="15" customWidth="1"/>
    <col min="2" max="2" width="13.875" style="116" customWidth="1"/>
    <col min="3" max="3" width="13.875" style="133" customWidth="1"/>
    <col min="5" max="6" width="13.875" customWidth="1"/>
    <col min="7" max="7" width="11.125" customWidth="1"/>
  </cols>
  <sheetData>
    <row r="1" spans="1:7" ht="19.5" customHeight="1" thickBot="1">
      <c r="A1" t="s">
        <v>182</v>
      </c>
    </row>
    <row r="2" spans="1:7" ht="13.5" customHeight="1">
      <c r="A2" s="135"/>
      <c r="B2" s="713" t="s">
        <v>77</v>
      </c>
      <c r="C2" s="714" t="s">
        <v>78</v>
      </c>
      <c r="D2" s="899"/>
      <c r="E2" s="899"/>
      <c r="F2" s="899"/>
      <c r="G2" s="899"/>
    </row>
    <row r="3" spans="1:7" ht="13.5" customHeight="1">
      <c r="A3" s="106" t="s">
        <v>64</v>
      </c>
      <c r="B3" s="514">
        <v>192.6</v>
      </c>
      <c r="C3" s="515">
        <v>180.2</v>
      </c>
      <c r="D3" s="899"/>
      <c r="E3" s="899"/>
      <c r="F3" s="899"/>
      <c r="G3" s="899"/>
    </row>
    <row r="4" spans="1:7">
      <c r="A4" s="106" t="s">
        <v>65</v>
      </c>
      <c r="B4" s="514">
        <v>221.5</v>
      </c>
      <c r="C4" s="515">
        <v>214.4</v>
      </c>
    </row>
    <row r="5" spans="1:7">
      <c r="A5" s="99" t="s">
        <v>66</v>
      </c>
      <c r="B5" s="514">
        <v>265.39999999999998</v>
      </c>
      <c r="C5" s="515">
        <v>240.4</v>
      </c>
    </row>
    <row r="6" spans="1:7">
      <c r="A6" s="106" t="s">
        <v>67</v>
      </c>
      <c r="B6" s="514">
        <v>304.10000000000002</v>
      </c>
      <c r="C6" s="515">
        <v>262.3</v>
      </c>
    </row>
    <row r="7" spans="1:7">
      <c r="A7" s="106" t="s">
        <v>68</v>
      </c>
      <c r="B7" s="514">
        <v>345</v>
      </c>
      <c r="C7" s="515">
        <v>272.60000000000002</v>
      </c>
    </row>
    <row r="8" spans="1:7">
      <c r="A8" s="106" t="s">
        <v>69</v>
      </c>
      <c r="B8" s="514">
        <v>386.6</v>
      </c>
      <c r="C8" s="515">
        <v>298.8</v>
      </c>
    </row>
    <row r="9" spans="1:7">
      <c r="A9" s="106" t="s">
        <v>70</v>
      </c>
      <c r="B9" s="514">
        <v>443.9</v>
      </c>
      <c r="C9" s="515">
        <v>300</v>
      </c>
    </row>
    <row r="10" spans="1:7">
      <c r="A10" s="106" t="s">
        <v>71</v>
      </c>
      <c r="B10" s="514">
        <v>467.5</v>
      </c>
      <c r="C10" s="515">
        <v>292.3</v>
      </c>
    </row>
    <row r="11" spans="1:7">
      <c r="A11" s="106" t="s">
        <v>72</v>
      </c>
      <c r="B11" s="514">
        <v>469.4</v>
      </c>
      <c r="C11" s="515">
        <v>287.2</v>
      </c>
    </row>
    <row r="12" spans="1:7">
      <c r="A12" s="106" t="s">
        <v>73</v>
      </c>
      <c r="B12" s="514">
        <v>315.60000000000002</v>
      </c>
      <c r="C12" s="515">
        <v>262.2</v>
      </c>
    </row>
    <row r="13" spans="1:7">
      <c r="A13" s="106" t="s">
        <v>74</v>
      </c>
      <c r="B13" s="514">
        <v>281.7</v>
      </c>
      <c r="C13" s="515">
        <v>243.2</v>
      </c>
    </row>
    <row r="14" spans="1:7" ht="14.25" thickBot="1">
      <c r="A14" s="107" t="s">
        <v>75</v>
      </c>
      <c r="B14" s="516">
        <v>253.7</v>
      </c>
      <c r="C14" s="517">
        <v>262.60000000000002</v>
      </c>
    </row>
    <row r="15" spans="1:7">
      <c r="C15" s="116"/>
    </row>
    <row r="21" spans="3:3">
      <c r="C21" s="134"/>
    </row>
    <row r="46" spans="1:7" ht="14.25" thickBot="1">
      <c r="A46" t="s">
        <v>191</v>
      </c>
      <c r="C46" s="116"/>
      <c r="D46" s="116"/>
      <c r="E46" s="133"/>
      <c r="F46" s="884" t="s">
        <v>183</v>
      </c>
      <c r="G46" s="884"/>
    </row>
    <row r="47" spans="1:7">
      <c r="A47" s="135" t="s">
        <v>30</v>
      </c>
      <c r="B47" s="900" t="s">
        <v>77</v>
      </c>
      <c r="C47" s="901"/>
      <c r="D47" s="902"/>
      <c r="E47" s="900" t="s">
        <v>78</v>
      </c>
      <c r="F47" s="901"/>
      <c r="G47" s="903"/>
    </row>
    <row r="48" spans="1:7">
      <c r="A48" s="99"/>
      <c r="B48" s="506" t="s">
        <v>115</v>
      </c>
      <c r="C48" s="506" t="s">
        <v>116</v>
      </c>
      <c r="D48" s="507" t="s">
        <v>117</v>
      </c>
      <c r="E48" s="506" t="s">
        <v>115</v>
      </c>
      <c r="F48" s="506" t="s">
        <v>116</v>
      </c>
      <c r="G48" s="136" t="s">
        <v>117</v>
      </c>
    </row>
    <row r="49" spans="1:7">
      <c r="A49" s="110" t="s">
        <v>22</v>
      </c>
      <c r="B49" s="508">
        <v>364.6</v>
      </c>
      <c r="C49" s="508">
        <v>13.3</v>
      </c>
      <c r="D49" s="509">
        <f>B49/$B$51*100</f>
        <v>164.60496613995485</v>
      </c>
      <c r="E49" s="508">
        <v>268.8</v>
      </c>
      <c r="F49" s="508">
        <v>9.1999999999999993</v>
      </c>
      <c r="G49" s="510">
        <f>E49/$E$51*100</f>
        <v>125.37313432835822</v>
      </c>
    </row>
    <row r="50" spans="1:7">
      <c r="A50" s="109" t="s">
        <v>64</v>
      </c>
      <c r="B50" s="508">
        <f>B3</f>
        <v>192.6</v>
      </c>
      <c r="C50" s="508">
        <v>0.8</v>
      </c>
      <c r="D50" s="509">
        <f t="shared" ref="D50:D61" si="0">B50/$B$51*100</f>
        <v>86.95259593679458</v>
      </c>
      <c r="E50" s="508">
        <f>C3</f>
        <v>180.2</v>
      </c>
      <c r="F50" s="508">
        <v>1</v>
      </c>
      <c r="G50" s="510">
        <f t="shared" ref="G50:G61" si="1">E50/$E$51*100</f>
        <v>84.048507462686558</v>
      </c>
    </row>
    <row r="51" spans="1:7">
      <c r="A51" s="109" t="s">
        <v>65</v>
      </c>
      <c r="B51" s="508">
        <f t="shared" ref="B51:B61" si="2">B4</f>
        <v>221.5</v>
      </c>
      <c r="C51" s="508">
        <v>2.1</v>
      </c>
      <c r="D51" s="509">
        <f t="shared" si="0"/>
        <v>100</v>
      </c>
      <c r="E51" s="508">
        <f t="shared" ref="E51:E61" si="3">C4</f>
        <v>214.4</v>
      </c>
      <c r="F51" s="508">
        <v>2.1</v>
      </c>
      <c r="G51" s="510">
        <f t="shared" si="1"/>
        <v>100</v>
      </c>
    </row>
    <row r="52" spans="1:7">
      <c r="A52" s="110" t="s">
        <v>66</v>
      </c>
      <c r="B52" s="508">
        <f t="shared" si="2"/>
        <v>265.39999999999998</v>
      </c>
      <c r="C52" s="508">
        <v>4.4000000000000004</v>
      </c>
      <c r="D52" s="509">
        <f t="shared" si="0"/>
        <v>119.81941309255077</v>
      </c>
      <c r="E52" s="508">
        <f t="shared" si="3"/>
        <v>240.4</v>
      </c>
      <c r="F52" s="508">
        <v>4.4000000000000004</v>
      </c>
      <c r="G52" s="510">
        <f t="shared" si="1"/>
        <v>112.12686567164178</v>
      </c>
    </row>
    <row r="53" spans="1:7">
      <c r="A53" s="109" t="s">
        <v>67</v>
      </c>
      <c r="B53" s="508">
        <f t="shared" si="2"/>
        <v>304.10000000000002</v>
      </c>
      <c r="C53" s="508">
        <v>7.1</v>
      </c>
      <c r="D53" s="509">
        <f t="shared" si="0"/>
        <v>137.29119638826185</v>
      </c>
      <c r="E53" s="508">
        <f t="shared" si="3"/>
        <v>262.3</v>
      </c>
      <c r="F53" s="508">
        <v>6.6</v>
      </c>
      <c r="G53" s="510">
        <f t="shared" si="1"/>
        <v>122.34141791044777</v>
      </c>
    </row>
    <row r="54" spans="1:7">
      <c r="A54" s="109" t="s">
        <v>68</v>
      </c>
      <c r="B54" s="508">
        <f t="shared" si="2"/>
        <v>345</v>
      </c>
      <c r="C54" s="508">
        <v>10.1</v>
      </c>
      <c r="D54" s="509">
        <f t="shared" si="0"/>
        <v>155.75620767494357</v>
      </c>
      <c r="E54" s="508">
        <f t="shared" si="3"/>
        <v>272.60000000000002</v>
      </c>
      <c r="F54" s="508">
        <v>8</v>
      </c>
      <c r="G54" s="510">
        <f t="shared" si="1"/>
        <v>127.14552238805972</v>
      </c>
    </row>
    <row r="55" spans="1:7">
      <c r="A55" s="109" t="s">
        <v>69</v>
      </c>
      <c r="B55" s="508">
        <f t="shared" si="2"/>
        <v>386.6</v>
      </c>
      <c r="C55" s="508">
        <v>14.1</v>
      </c>
      <c r="D55" s="509">
        <f t="shared" si="0"/>
        <v>174.53724604966141</v>
      </c>
      <c r="E55" s="508">
        <f t="shared" si="3"/>
        <v>298.8</v>
      </c>
      <c r="F55" s="508">
        <v>11.1</v>
      </c>
      <c r="G55" s="510">
        <f t="shared" si="1"/>
        <v>139.36567164179107</v>
      </c>
    </row>
    <row r="56" spans="1:7">
      <c r="A56" s="109" t="s">
        <v>70</v>
      </c>
      <c r="B56" s="508">
        <f t="shared" si="2"/>
        <v>443.9</v>
      </c>
      <c r="C56" s="508">
        <v>18</v>
      </c>
      <c r="D56" s="509">
        <f t="shared" si="0"/>
        <v>200.40632054176072</v>
      </c>
      <c r="E56" s="508">
        <f t="shared" si="3"/>
        <v>300</v>
      </c>
      <c r="F56" s="508">
        <v>12.3</v>
      </c>
      <c r="G56" s="510">
        <f t="shared" si="1"/>
        <v>139.92537313432837</v>
      </c>
    </row>
    <row r="57" spans="1:7">
      <c r="A57" s="109" t="s">
        <v>71</v>
      </c>
      <c r="B57" s="508">
        <f t="shared" si="2"/>
        <v>467.5</v>
      </c>
      <c r="C57" s="508">
        <v>21.8</v>
      </c>
      <c r="D57" s="509">
        <f t="shared" si="0"/>
        <v>211.06094808126409</v>
      </c>
      <c r="E57" s="508">
        <f t="shared" si="3"/>
        <v>292.3</v>
      </c>
      <c r="F57" s="508">
        <v>12.4</v>
      </c>
      <c r="G57" s="510">
        <f t="shared" si="1"/>
        <v>136.33395522388062</v>
      </c>
    </row>
    <row r="58" spans="1:7">
      <c r="A58" s="109" t="s">
        <v>72</v>
      </c>
      <c r="B58" s="508">
        <f t="shared" si="2"/>
        <v>469.4</v>
      </c>
      <c r="C58" s="508">
        <v>22.3</v>
      </c>
      <c r="D58" s="509">
        <f t="shared" si="0"/>
        <v>211.91873589164786</v>
      </c>
      <c r="E58" s="508">
        <f t="shared" si="3"/>
        <v>287.2</v>
      </c>
      <c r="F58" s="508">
        <v>16.2</v>
      </c>
      <c r="G58" s="510">
        <f t="shared" si="1"/>
        <v>133.955223880597</v>
      </c>
    </row>
    <row r="59" spans="1:7">
      <c r="A59" s="109" t="s">
        <v>73</v>
      </c>
      <c r="B59" s="508">
        <f t="shared" si="2"/>
        <v>315.60000000000002</v>
      </c>
      <c r="C59" s="508">
        <v>16.600000000000001</v>
      </c>
      <c r="D59" s="509">
        <f t="shared" si="0"/>
        <v>142.48306997742665</v>
      </c>
      <c r="E59" s="508">
        <f t="shared" si="3"/>
        <v>262.2</v>
      </c>
      <c r="F59" s="508">
        <v>16.2</v>
      </c>
      <c r="G59" s="510">
        <f t="shared" si="1"/>
        <v>122.29477611940298</v>
      </c>
    </row>
    <row r="60" spans="1:7">
      <c r="A60" s="109" t="s">
        <v>74</v>
      </c>
      <c r="B60" s="508">
        <f t="shared" si="2"/>
        <v>281.7</v>
      </c>
      <c r="C60" s="508">
        <v>15</v>
      </c>
      <c r="D60" s="509">
        <f t="shared" si="0"/>
        <v>127.17832957110609</v>
      </c>
      <c r="E60" s="508">
        <f t="shared" si="3"/>
        <v>243.2</v>
      </c>
      <c r="F60" s="508">
        <v>16.3</v>
      </c>
      <c r="G60" s="510">
        <f t="shared" si="1"/>
        <v>113.43283582089552</v>
      </c>
    </row>
    <row r="61" spans="1:7" ht="14.25" thickBot="1">
      <c r="A61" s="111" t="s">
        <v>75</v>
      </c>
      <c r="B61" s="511">
        <f t="shared" si="2"/>
        <v>253.7</v>
      </c>
      <c r="C61" s="511">
        <v>13.6</v>
      </c>
      <c r="D61" s="512">
        <f t="shared" si="0"/>
        <v>114.53724604966141</v>
      </c>
      <c r="E61" s="511">
        <f t="shared" si="3"/>
        <v>262.60000000000002</v>
      </c>
      <c r="F61" s="511">
        <v>23.6</v>
      </c>
      <c r="G61" s="513">
        <f t="shared" si="1"/>
        <v>122.48134328358209</v>
      </c>
    </row>
    <row r="75" spans="1:9">
      <c r="A75" s="798">
        <v>15</v>
      </c>
      <c r="B75" s="798"/>
      <c r="C75" s="798"/>
      <c r="D75" s="798"/>
      <c r="E75" s="798"/>
      <c r="F75" s="798"/>
      <c r="G75" s="798"/>
      <c r="H75" s="798"/>
      <c r="I75" s="798"/>
    </row>
  </sheetData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topLeftCell="A10" zoomScaleNormal="100" workbookViewId="0">
      <selection activeCell="L38" sqref="L38"/>
    </sheetView>
  </sheetViews>
  <sheetFormatPr defaultRowHeight="13.5"/>
  <cols>
    <col min="1" max="1" width="11.625" customWidth="1"/>
    <col min="2" max="9" width="8.625" customWidth="1"/>
  </cols>
  <sheetData>
    <row r="1" spans="1:9" ht="14.25" thickBot="1">
      <c r="A1" t="s">
        <v>188</v>
      </c>
      <c r="B1" s="116"/>
      <c r="C1" s="116"/>
      <c r="D1" s="116"/>
      <c r="E1" s="116"/>
      <c r="F1" s="116"/>
      <c r="G1" s="116"/>
      <c r="H1" s="731" t="s">
        <v>183</v>
      </c>
      <c r="I1" s="731"/>
    </row>
    <row r="2" spans="1:9">
      <c r="A2" s="904" t="s">
        <v>30</v>
      </c>
      <c r="B2" s="901" t="s">
        <v>77</v>
      </c>
      <c r="C2" s="901"/>
      <c r="D2" s="901"/>
      <c r="E2" s="901"/>
      <c r="F2" s="901"/>
      <c r="G2" s="901"/>
      <c r="H2" s="901"/>
      <c r="I2" s="903"/>
    </row>
    <row r="3" spans="1:9">
      <c r="A3" s="905"/>
      <c r="B3" s="907" t="s">
        <v>118</v>
      </c>
      <c r="C3" s="907"/>
      <c r="D3" s="908" t="s">
        <v>113</v>
      </c>
      <c r="E3" s="907"/>
      <c r="F3" s="909"/>
      <c r="G3" s="908" t="s">
        <v>114</v>
      </c>
      <c r="H3" s="907"/>
      <c r="I3" s="910"/>
    </row>
    <row r="4" spans="1:9" ht="27.75" thickBot="1">
      <c r="A4" s="906"/>
      <c r="B4" s="554" t="s">
        <v>120</v>
      </c>
      <c r="C4" s="551" t="s">
        <v>121</v>
      </c>
      <c r="D4" s="551" t="s">
        <v>120</v>
      </c>
      <c r="E4" s="551" t="s">
        <v>121</v>
      </c>
      <c r="F4" s="552" t="s">
        <v>122</v>
      </c>
      <c r="G4" s="551" t="s">
        <v>120</v>
      </c>
      <c r="H4" s="551" t="s">
        <v>121</v>
      </c>
      <c r="I4" s="553" t="s">
        <v>122</v>
      </c>
    </row>
    <row r="5" spans="1:9">
      <c r="A5" s="555" t="s">
        <v>22</v>
      </c>
      <c r="B5" s="559">
        <v>401.3</v>
      </c>
      <c r="C5" s="560">
        <v>15.5</v>
      </c>
      <c r="D5" s="560">
        <v>342.6</v>
      </c>
      <c r="E5" s="560">
        <v>12.4</v>
      </c>
      <c r="F5" s="560">
        <f>D5/B5*100</f>
        <v>85.3725392474458</v>
      </c>
      <c r="G5" s="560">
        <v>325.39999999999998</v>
      </c>
      <c r="H5" s="560">
        <v>10.4</v>
      </c>
      <c r="I5" s="561">
        <f>G5/B5*100</f>
        <v>81.086468975828552</v>
      </c>
    </row>
    <row r="6" spans="1:9">
      <c r="A6" s="556" t="s">
        <v>64</v>
      </c>
      <c r="B6" s="562">
        <v>177.3</v>
      </c>
      <c r="C6" s="508">
        <v>0.8</v>
      </c>
      <c r="D6" s="508">
        <v>203.3</v>
      </c>
      <c r="E6" s="508">
        <v>0.8</v>
      </c>
      <c r="F6" s="508">
        <f t="shared" ref="F6:F17" si="0">D6/B6*100</f>
        <v>114.6644106034969</v>
      </c>
      <c r="G6" s="508">
        <v>186.4</v>
      </c>
      <c r="H6" s="508">
        <v>0.9</v>
      </c>
      <c r="I6" s="563">
        <f t="shared" ref="I6:I17" si="1">G6/B6*100</f>
        <v>105.13254371122392</v>
      </c>
    </row>
    <row r="7" spans="1:9">
      <c r="A7" s="556" t="s">
        <v>65</v>
      </c>
      <c r="B7" s="562">
        <v>217.8</v>
      </c>
      <c r="C7" s="508">
        <v>2.1</v>
      </c>
      <c r="D7" s="508">
        <v>227.5</v>
      </c>
      <c r="E7" s="508">
        <v>2.2000000000000002</v>
      </c>
      <c r="F7" s="508">
        <f t="shared" si="0"/>
        <v>104.4536271808999</v>
      </c>
      <c r="G7" s="508">
        <v>219.8</v>
      </c>
      <c r="H7" s="508">
        <v>2.1</v>
      </c>
      <c r="I7" s="563">
        <f t="shared" si="1"/>
        <v>100.91827364554638</v>
      </c>
    </row>
    <row r="8" spans="1:9">
      <c r="A8" s="557" t="s">
        <v>66</v>
      </c>
      <c r="B8" s="562">
        <v>262.89999999999998</v>
      </c>
      <c r="C8" s="508">
        <v>4.5</v>
      </c>
      <c r="D8" s="508">
        <v>273</v>
      </c>
      <c r="E8" s="508">
        <v>4.5</v>
      </c>
      <c r="F8" s="508">
        <f t="shared" si="0"/>
        <v>103.84176492963104</v>
      </c>
      <c r="G8" s="508">
        <v>258.60000000000002</v>
      </c>
      <c r="H8" s="508">
        <v>3.9</v>
      </c>
      <c r="I8" s="563">
        <f t="shared" si="1"/>
        <v>98.364397109167001</v>
      </c>
    </row>
    <row r="9" spans="1:9">
      <c r="A9" s="556" t="s">
        <v>67</v>
      </c>
      <c r="B9" s="562">
        <v>321.8</v>
      </c>
      <c r="C9" s="508">
        <v>7.6</v>
      </c>
      <c r="D9" s="508">
        <v>288.39999999999998</v>
      </c>
      <c r="E9" s="508">
        <v>7.4</v>
      </c>
      <c r="F9" s="508">
        <f t="shared" si="0"/>
        <v>89.62088253573647</v>
      </c>
      <c r="G9" s="508">
        <v>293.60000000000002</v>
      </c>
      <c r="H9" s="508">
        <v>5.7</v>
      </c>
      <c r="I9" s="563">
        <f t="shared" si="1"/>
        <v>91.236793039154762</v>
      </c>
    </row>
    <row r="10" spans="1:9">
      <c r="A10" s="556" t="s">
        <v>68</v>
      </c>
      <c r="B10" s="562">
        <v>381.2</v>
      </c>
      <c r="C10" s="508">
        <v>11.4</v>
      </c>
      <c r="D10" s="508">
        <v>318.2</v>
      </c>
      <c r="E10" s="508">
        <v>9.8000000000000007</v>
      </c>
      <c r="F10" s="508">
        <f t="shared" si="0"/>
        <v>83.473242392444917</v>
      </c>
      <c r="G10" s="508">
        <v>315.10000000000002</v>
      </c>
      <c r="H10" s="508">
        <v>8.1999999999999993</v>
      </c>
      <c r="I10" s="563">
        <f t="shared" si="1"/>
        <v>82.660020986358873</v>
      </c>
    </row>
    <row r="11" spans="1:9">
      <c r="A11" s="556" t="s">
        <v>69</v>
      </c>
      <c r="B11" s="562">
        <v>419</v>
      </c>
      <c r="C11" s="508">
        <v>16.399999999999999</v>
      </c>
      <c r="D11" s="508">
        <v>370.7</v>
      </c>
      <c r="E11" s="508">
        <v>13.6</v>
      </c>
      <c r="F11" s="508">
        <f t="shared" si="0"/>
        <v>88.472553699284006</v>
      </c>
      <c r="G11" s="508">
        <v>346.5</v>
      </c>
      <c r="H11" s="508">
        <v>10.6</v>
      </c>
      <c r="I11" s="563">
        <f t="shared" si="1"/>
        <v>82.696897374701678</v>
      </c>
    </row>
    <row r="12" spans="1:9">
      <c r="A12" s="556" t="s">
        <v>70</v>
      </c>
      <c r="B12" s="562">
        <v>490.4</v>
      </c>
      <c r="C12" s="508">
        <v>21.2</v>
      </c>
      <c r="D12" s="508">
        <v>416.7</v>
      </c>
      <c r="E12" s="508">
        <v>17.100000000000001</v>
      </c>
      <c r="F12" s="508">
        <f t="shared" si="0"/>
        <v>84.971451876019572</v>
      </c>
      <c r="G12" s="508">
        <v>376.6</v>
      </c>
      <c r="H12" s="508">
        <v>12.1</v>
      </c>
      <c r="I12" s="563">
        <f t="shared" si="1"/>
        <v>76.794453507340961</v>
      </c>
    </row>
    <row r="13" spans="1:9">
      <c r="A13" s="556" t="s">
        <v>71</v>
      </c>
      <c r="B13" s="562">
        <v>524.9</v>
      </c>
      <c r="C13" s="508">
        <v>25.6</v>
      </c>
      <c r="D13" s="508">
        <v>432.5</v>
      </c>
      <c r="E13" s="508">
        <v>20</v>
      </c>
      <c r="F13" s="508">
        <f t="shared" si="0"/>
        <v>82.396646980377213</v>
      </c>
      <c r="G13" s="508">
        <v>376.3</v>
      </c>
      <c r="H13" s="508">
        <v>14.8</v>
      </c>
      <c r="I13" s="563">
        <f t="shared" si="1"/>
        <v>71.689845684892362</v>
      </c>
    </row>
    <row r="14" spans="1:9">
      <c r="A14" s="556" t="s">
        <v>72</v>
      </c>
      <c r="B14" s="562">
        <v>535.4</v>
      </c>
      <c r="C14" s="508">
        <v>27.9</v>
      </c>
      <c r="D14" s="508">
        <v>464.9</v>
      </c>
      <c r="E14" s="508">
        <v>20.399999999999999</v>
      </c>
      <c r="F14" s="508">
        <f t="shared" si="0"/>
        <v>86.832274934628316</v>
      </c>
      <c r="G14" s="508">
        <v>364.2</v>
      </c>
      <c r="H14" s="508">
        <v>15.2</v>
      </c>
      <c r="I14" s="563">
        <f t="shared" si="1"/>
        <v>68.023907358983934</v>
      </c>
    </row>
    <row r="15" spans="1:9">
      <c r="A15" s="556" t="s">
        <v>73</v>
      </c>
      <c r="B15" s="562">
        <v>331.4</v>
      </c>
      <c r="C15" s="508">
        <v>18.8</v>
      </c>
      <c r="D15" s="508">
        <v>299.2</v>
      </c>
      <c r="E15" s="508">
        <v>17</v>
      </c>
      <c r="F15" s="508">
        <f t="shared" si="0"/>
        <v>90.283645141822575</v>
      </c>
      <c r="G15" s="508">
        <v>314.5</v>
      </c>
      <c r="H15" s="508">
        <v>13.6</v>
      </c>
      <c r="I15" s="563">
        <f t="shared" si="1"/>
        <v>94.900422450211224</v>
      </c>
    </row>
    <row r="16" spans="1:9">
      <c r="A16" s="556" t="s">
        <v>74</v>
      </c>
      <c r="B16" s="562">
        <v>302.10000000000002</v>
      </c>
      <c r="C16" s="508">
        <v>14</v>
      </c>
      <c r="D16" s="508">
        <v>225.6</v>
      </c>
      <c r="E16" s="508">
        <v>12.7</v>
      </c>
      <c r="F16" s="508">
        <f t="shared" si="0"/>
        <v>74.677259185700095</v>
      </c>
      <c r="G16" s="508">
        <v>327.8</v>
      </c>
      <c r="H16" s="508">
        <v>17.600000000000001</v>
      </c>
      <c r="I16" s="563">
        <f t="shared" si="1"/>
        <v>108.50711684872559</v>
      </c>
    </row>
    <row r="17" spans="1:9" ht="14.25" thickBot="1">
      <c r="A17" s="558" t="s">
        <v>75</v>
      </c>
      <c r="B17" s="564">
        <v>425.3</v>
      </c>
      <c r="C17" s="511">
        <v>14.1</v>
      </c>
      <c r="D17" s="511">
        <v>228.7</v>
      </c>
      <c r="E17" s="511">
        <v>15.2</v>
      </c>
      <c r="F17" s="511">
        <f t="shared" si="0"/>
        <v>53.773806724664944</v>
      </c>
      <c r="G17" s="511">
        <v>241.1</v>
      </c>
      <c r="H17" s="511">
        <v>13</v>
      </c>
      <c r="I17" s="565">
        <f t="shared" si="1"/>
        <v>56.689395720667754</v>
      </c>
    </row>
    <row r="18" spans="1:9">
      <c r="B18" s="116"/>
      <c r="C18" s="116"/>
      <c r="D18" s="116"/>
      <c r="E18" s="116"/>
      <c r="F18" s="116"/>
      <c r="G18" s="116"/>
      <c r="H18" s="116"/>
      <c r="I18" s="116"/>
    </row>
    <row r="19" spans="1:9" ht="14.25" thickBot="1">
      <c r="B19" s="116"/>
      <c r="C19" s="116"/>
      <c r="D19" s="116"/>
      <c r="E19" s="116"/>
      <c r="F19" s="116"/>
      <c r="G19" s="116"/>
      <c r="H19" s="116"/>
      <c r="I19" s="116"/>
    </row>
    <row r="20" spans="1:9">
      <c r="A20" s="904" t="s">
        <v>30</v>
      </c>
      <c r="B20" s="901" t="s">
        <v>119</v>
      </c>
      <c r="C20" s="901"/>
      <c r="D20" s="901"/>
      <c r="E20" s="901"/>
      <c r="F20" s="901"/>
      <c r="G20" s="901"/>
      <c r="H20" s="901"/>
      <c r="I20" s="903"/>
    </row>
    <row r="21" spans="1:9">
      <c r="A21" s="905"/>
      <c r="B21" s="907" t="s">
        <v>118</v>
      </c>
      <c r="C21" s="907"/>
      <c r="D21" s="908" t="s">
        <v>113</v>
      </c>
      <c r="E21" s="907"/>
      <c r="F21" s="909"/>
      <c r="G21" s="908" t="s">
        <v>114</v>
      </c>
      <c r="H21" s="907"/>
      <c r="I21" s="910"/>
    </row>
    <row r="22" spans="1:9" ht="27.75" thickBot="1">
      <c r="A22" s="906"/>
      <c r="B22" s="554" t="s">
        <v>120</v>
      </c>
      <c r="C22" s="551" t="s">
        <v>121</v>
      </c>
      <c r="D22" s="551" t="s">
        <v>120</v>
      </c>
      <c r="E22" s="551" t="s">
        <v>121</v>
      </c>
      <c r="F22" s="552" t="s">
        <v>122</v>
      </c>
      <c r="G22" s="551" t="s">
        <v>120</v>
      </c>
      <c r="H22" s="551" t="s">
        <v>121</v>
      </c>
      <c r="I22" s="553" t="s">
        <v>122</v>
      </c>
    </row>
    <row r="23" spans="1:9">
      <c r="A23" s="555" t="s">
        <v>22</v>
      </c>
      <c r="B23" s="559">
        <v>278.3</v>
      </c>
      <c r="C23" s="560">
        <v>10.3</v>
      </c>
      <c r="D23" s="560">
        <v>272.10000000000002</v>
      </c>
      <c r="E23" s="560">
        <v>8.4</v>
      </c>
      <c r="F23" s="560">
        <f>D23/B23*100</f>
        <v>97.772188286022271</v>
      </c>
      <c r="G23" s="560">
        <v>247</v>
      </c>
      <c r="H23" s="560">
        <v>8.5</v>
      </c>
      <c r="I23" s="566">
        <f>G23/B23*100</f>
        <v>88.753144089112467</v>
      </c>
    </row>
    <row r="24" spans="1:9">
      <c r="A24" s="556" t="s">
        <v>64</v>
      </c>
      <c r="B24" s="562">
        <v>176.7</v>
      </c>
      <c r="C24" s="508">
        <v>1.1000000000000001</v>
      </c>
      <c r="D24" s="508">
        <v>170.8</v>
      </c>
      <c r="E24" s="508">
        <v>0.8</v>
      </c>
      <c r="F24" s="508">
        <f t="shared" ref="F24:F35" si="2">D24/B24*100</f>
        <v>96.661007357102449</v>
      </c>
      <c r="G24" s="508">
        <v>199.6</v>
      </c>
      <c r="H24" s="508">
        <v>1.1000000000000001</v>
      </c>
      <c r="I24" s="567">
        <f t="shared" ref="I24:I35" si="3">G24/B24*100</f>
        <v>112.95981890209394</v>
      </c>
    </row>
    <row r="25" spans="1:9">
      <c r="A25" s="556" t="s">
        <v>65</v>
      </c>
      <c r="B25" s="562">
        <v>218.2</v>
      </c>
      <c r="C25" s="508">
        <v>1.9</v>
      </c>
      <c r="D25" s="508">
        <v>212.4</v>
      </c>
      <c r="E25" s="508">
        <v>2</v>
      </c>
      <c r="F25" s="508">
        <f t="shared" si="2"/>
        <v>97.341888175985346</v>
      </c>
      <c r="G25" s="508">
        <v>210.8</v>
      </c>
      <c r="H25" s="508">
        <v>2.2999999999999998</v>
      </c>
      <c r="I25" s="567">
        <f t="shared" si="3"/>
        <v>96.608615948670945</v>
      </c>
    </row>
    <row r="26" spans="1:9">
      <c r="A26" s="557" t="s">
        <v>66</v>
      </c>
      <c r="B26" s="562">
        <v>243.5</v>
      </c>
      <c r="C26" s="508">
        <v>4.2</v>
      </c>
      <c r="D26" s="508">
        <v>244.1</v>
      </c>
      <c r="E26" s="508">
        <v>4.5</v>
      </c>
      <c r="F26" s="508">
        <f t="shared" si="2"/>
        <v>100.2464065708419</v>
      </c>
      <c r="G26" s="508">
        <v>223.3</v>
      </c>
      <c r="H26" s="508">
        <v>4.5999999999999996</v>
      </c>
      <c r="I26" s="567">
        <f t="shared" si="3"/>
        <v>91.704312114989733</v>
      </c>
    </row>
    <row r="27" spans="1:9">
      <c r="A27" s="556" t="s">
        <v>67</v>
      </c>
      <c r="B27" s="562">
        <v>267.89999999999998</v>
      </c>
      <c r="C27" s="508">
        <v>7.6</v>
      </c>
      <c r="D27" s="508">
        <v>266.2</v>
      </c>
      <c r="E27" s="508">
        <v>5.6</v>
      </c>
      <c r="F27" s="508">
        <f t="shared" si="2"/>
        <v>99.365434863755141</v>
      </c>
      <c r="G27" s="508">
        <v>244.1</v>
      </c>
      <c r="H27" s="508">
        <v>6.7</v>
      </c>
      <c r="I27" s="567">
        <f t="shared" si="3"/>
        <v>91.116088092571857</v>
      </c>
    </row>
    <row r="28" spans="1:9">
      <c r="A28" s="556" t="s">
        <v>68</v>
      </c>
      <c r="B28" s="562">
        <v>295.39999999999998</v>
      </c>
      <c r="C28" s="508">
        <v>9.4</v>
      </c>
      <c r="D28" s="508">
        <v>267</v>
      </c>
      <c r="E28" s="508">
        <v>7.9</v>
      </c>
      <c r="F28" s="508">
        <f t="shared" si="2"/>
        <v>90.385917400135412</v>
      </c>
      <c r="G28" s="508">
        <v>243.4</v>
      </c>
      <c r="H28" s="508">
        <v>5.9</v>
      </c>
      <c r="I28" s="567">
        <f t="shared" si="3"/>
        <v>82.39675016926202</v>
      </c>
    </row>
    <row r="29" spans="1:9">
      <c r="A29" s="556" t="s">
        <v>69</v>
      </c>
      <c r="B29" s="562">
        <v>311.8</v>
      </c>
      <c r="C29" s="508">
        <v>12.7</v>
      </c>
      <c r="D29" s="508">
        <v>312.10000000000002</v>
      </c>
      <c r="E29" s="508">
        <v>11.1</v>
      </c>
      <c r="F29" s="508">
        <f t="shared" si="2"/>
        <v>100.09621552277102</v>
      </c>
      <c r="G29" s="508">
        <v>251.5</v>
      </c>
      <c r="H29" s="508">
        <v>7.7</v>
      </c>
      <c r="I29" s="567">
        <f t="shared" si="3"/>
        <v>80.660679923027573</v>
      </c>
    </row>
    <row r="30" spans="1:9">
      <c r="A30" s="556" t="s">
        <v>70</v>
      </c>
      <c r="B30" s="562">
        <v>315.89999999999998</v>
      </c>
      <c r="C30" s="508">
        <v>15.3</v>
      </c>
      <c r="D30" s="508">
        <v>297</v>
      </c>
      <c r="E30" s="508">
        <v>11.5</v>
      </c>
      <c r="F30" s="508">
        <f t="shared" si="2"/>
        <v>94.017094017094024</v>
      </c>
      <c r="G30" s="508">
        <v>278.10000000000002</v>
      </c>
      <c r="H30" s="508">
        <v>8.6999999999999993</v>
      </c>
      <c r="I30" s="567">
        <f t="shared" si="3"/>
        <v>88.034188034188048</v>
      </c>
    </row>
    <row r="31" spans="1:9">
      <c r="A31" s="556" t="s">
        <v>71</v>
      </c>
      <c r="B31" s="562">
        <v>290.60000000000002</v>
      </c>
      <c r="C31" s="508">
        <v>14.2</v>
      </c>
      <c r="D31" s="508">
        <v>316.39999999999998</v>
      </c>
      <c r="E31" s="508">
        <v>11.3</v>
      </c>
      <c r="F31" s="508">
        <f>D31/B31*100</f>
        <v>108.87818306951134</v>
      </c>
      <c r="G31" s="508">
        <v>252.4</v>
      </c>
      <c r="H31" s="508">
        <v>11</v>
      </c>
      <c r="I31" s="567">
        <f t="shared" si="3"/>
        <v>86.85478320715761</v>
      </c>
    </row>
    <row r="32" spans="1:9">
      <c r="A32" s="556" t="s">
        <v>72</v>
      </c>
      <c r="B32" s="562">
        <v>293.60000000000002</v>
      </c>
      <c r="C32" s="508">
        <v>16.899999999999999</v>
      </c>
      <c r="D32" s="508">
        <v>281.5</v>
      </c>
      <c r="E32" s="508">
        <v>16.7</v>
      </c>
      <c r="F32" s="508">
        <f t="shared" si="2"/>
        <v>95.878746594005435</v>
      </c>
      <c r="G32" s="508">
        <v>281.5</v>
      </c>
      <c r="H32" s="508">
        <v>14.3</v>
      </c>
      <c r="I32" s="567">
        <f t="shared" si="3"/>
        <v>95.878746594005435</v>
      </c>
    </row>
    <row r="33" spans="1:12">
      <c r="A33" s="556" t="s">
        <v>73</v>
      </c>
      <c r="B33" s="562">
        <v>260.5</v>
      </c>
      <c r="C33" s="508">
        <v>19.3</v>
      </c>
      <c r="D33" s="508">
        <v>290.8</v>
      </c>
      <c r="E33" s="508">
        <v>15.1</v>
      </c>
      <c r="F33" s="508">
        <f t="shared" si="2"/>
        <v>111.63147792706334</v>
      </c>
      <c r="G33" s="508">
        <v>242.4</v>
      </c>
      <c r="H33" s="508">
        <v>14.1</v>
      </c>
      <c r="I33" s="567">
        <f t="shared" si="3"/>
        <v>93.051823416506721</v>
      </c>
    </row>
    <row r="34" spans="1:12">
      <c r="A34" s="556" t="s">
        <v>74</v>
      </c>
      <c r="B34" s="562">
        <v>313.2</v>
      </c>
      <c r="C34" s="508">
        <v>20.2</v>
      </c>
      <c r="D34" s="508">
        <v>197.5</v>
      </c>
      <c r="E34" s="508">
        <v>10</v>
      </c>
      <c r="F34" s="508">
        <f t="shared" si="2"/>
        <v>63.05874840357599</v>
      </c>
      <c r="G34" s="508">
        <v>254.3</v>
      </c>
      <c r="H34" s="508">
        <v>20.2</v>
      </c>
      <c r="I34" s="567">
        <f t="shared" si="3"/>
        <v>81.194125159642411</v>
      </c>
    </row>
    <row r="35" spans="1:12" ht="14.25" thickBot="1">
      <c r="A35" s="558" t="s">
        <v>75</v>
      </c>
      <c r="B35" s="564">
        <v>454.1</v>
      </c>
      <c r="C35" s="511">
        <v>32.299999999999997</v>
      </c>
      <c r="D35" s="511">
        <v>199.6</v>
      </c>
      <c r="E35" s="511">
        <v>16.600000000000001</v>
      </c>
      <c r="F35" s="511">
        <f t="shared" si="2"/>
        <v>43.955075974454957</v>
      </c>
      <c r="G35" s="511">
        <v>254.5</v>
      </c>
      <c r="H35" s="511">
        <v>25.1</v>
      </c>
      <c r="I35" s="568">
        <f t="shared" si="3"/>
        <v>56.044924025545029</v>
      </c>
    </row>
    <row r="36" spans="1:12">
      <c r="B36" s="116"/>
      <c r="C36" s="116"/>
      <c r="D36" s="116"/>
      <c r="E36" s="116"/>
      <c r="F36" s="116"/>
      <c r="G36" s="116"/>
      <c r="H36" s="116"/>
      <c r="I36" s="116"/>
    </row>
    <row r="37" spans="1:12">
      <c r="B37" s="116"/>
      <c r="C37" s="116"/>
      <c r="D37" s="116"/>
      <c r="E37" s="116"/>
      <c r="F37" s="116"/>
      <c r="G37" s="116"/>
      <c r="H37" s="116"/>
      <c r="I37" s="116"/>
    </row>
    <row r="38" spans="1:12">
      <c r="B38" s="116"/>
      <c r="C38" s="116"/>
      <c r="D38" s="116"/>
      <c r="E38" s="116"/>
      <c r="F38" s="116"/>
      <c r="G38" s="116"/>
      <c r="H38" s="116"/>
      <c r="I38" s="116"/>
      <c r="L38" s="151"/>
    </row>
    <row r="39" spans="1:12">
      <c r="B39" s="116"/>
      <c r="C39" s="116"/>
      <c r="D39" s="116"/>
      <c r="E39" s="116"/>
      <c r="F39" s="116"/>
      <c r="G39" s="116"/>
      <c r="H39" s="116"/>
      <c r="I39" s="116"/>
    </row>
    <row r="40" spans="1:12">
      <c r="B40" s="116"/>
      <c r="C40" s="116"/>
      <c r="D40" s="116"/>
      <c r="E40" s="116"/>
      <c r="F40" s="116"/>
      <c r="G40" s="116"/>
      <c r="H40" s="116"/>
      <c r="I40" s="116"/>
    </row>
    <row r="41" spans="1:12">
      <c r="B41" s="116"/>
      <c r="C41" s="116"/>
      <c r="D41" s="116"/>
      <c r="E41" s="116"/>
      <c r="F41" s="116"/>
      <c r="G41" s="116"/>
      <c r="H41" s="116"/>
      <c r="I41" s="116"/>
    </row>
    <row r="42" spans="1:12">
      <c r="B42" s="116"/>
      <c r="C42" s="116"/>
      <c r="D42" s="116"/>
      <c r="E42" s="116"/>
      <c r="F42" s="116"/>
      <c r="G42" s="116"/>
      <c r="H42" s="116"/>
      <c r="I42" s="116"/>
    </row>
    <row r="43" spans="1:12">
      <c r="B43" s="116"/>
      <c r="C43" s="116"/>
      <c r="D43" s="116"/>
      <c r="E43" s="116"/>
      <c r="F43" s="116"/>
      <c r="G43" s="116"/>
      <c r="H43" s="116"/>
      <c r="I43" s="116"/>
    </row>
    <row r="44" spans="1:12">
      <c r="B44" s="116"/>
      <c r="C44" s="116"/>
      <c r="D44" s="116"/>
      <c r="E44" s="116"/>
      <c r="F44" s="116"/>
      <c r="G44" s="116"/>
      <c r="H44" s="116"/>
      <c r="I44" s="116"/>
    </row>
    <row r="45" spans="1:12">
      <c r="B45" s="116"/>
      <c r="C45" s="116"/>
      <c r="D45" s="116"/>
      <c r="E45" s="116"/>
      <c r="F45" s="116"/>
      <c r="G45" s="116"/>
      <c r="H45" s="116"/>
      <c r="I45" s="116"/>
    </row>
    <row r="46" spans="1:12">
      <c r="B46" s="116"/>
      <c r="C46" s="116"/>
      <c r="D46" s="116"/>
      <c r="E46" s="116"/>
      <c r="F46" s="116"/>
      <c r="G46" s="116"/>
      <c r="H46" s="116"/>
      <c r="I46" s="116"/>
    </row>
    <row r="47" spans="1:12">
      <c r="B47" s="116"/>
      <c r="C47" s="116"/>
      <c r="D47" s="116"/>
      <c r="E47" s="116"/>
      <c r="F47" s="116"/>
      <c r="G47" s="116"/>
      <c r="H47" s="116"/>
      <c r="I47" s="116"/>
    </row>
    <row r="48" spans="1:12">
      <c r="B48" s="116"/>
      <c r="C48" s="116"/>
      <c r="D48" s="116"/>
      <c r="E48" s="116"/>
      <c r="F48" s="116"/>
      <c r="G48" s="116"/>
      <c r="H48" s="116"/>
      <c r="I48" s="116"/>
    </row>
    <row r="49" spans="2:9">
      <c r="B49" s="116"/>
      <c r="C49" s="116"/>
      <c r="D49" s="116"/>
      <c r="E49" s="116"/>
      <c r="F49" s="116"/>
      <c r="G49" s="116"/>
      <c r="H49" s="116"/>
      <c r="I49" s="116"/>
    </row>
    <row r="50" spans="2:9">
      <c r="B50" s="116"/>
      <c r="C50" s="116"/>
      <c r="D50" s="116"/>
      <c r="E50" s="116"/>
      <c r="F50" s="116"/>
      <c r="G50" s="116"/>
      <c r="H50" s="116"/>
      <c r="I50" s="116"/>
    </row>
    <row r="51" spans="2:9">
      <c r="B51" s="116"/>
      <c r="C51" s="116"/>
      <c r="D51" s="116"/>
      <c r="E51" s="116"/>
      <c r="F51" s="116"/>
      <c r="G51" s="116"/>
      <c r="H51" s="116"/>
      <c r="I51" s="116"/>
    </row>
    <row r="52" spans="2:9">
      <c r="B52" s="116"/>
      <c r="C52" s="116"/>
      <c r="D52" s="116"/>
      <c r="E52" s="116"/>
      <c r="F52" s="116"/>
      <c r="G52" s="116"/>
      <c r="H52" s="116"/>
      <c r="I52" s="116"/>
    </row>
    <row r="53" spans="2:9">
      <c r="B53" s="116"/>
      <c r="C53" s="116"/>
      <c r="D53" s="116"/>
      <c r="E53" s="116"/>
      <c r="F53" s="116"/>
      <c r="G53" s="116"/>
      <c r="H53" s="116"/>
      <c r="I53" s="116"/>
    </row>
    <row r="54" spans="2:9">
      <c r="B54" s="116"/>
      <c r="C54" s="116"/>
      <c r="D54" s="116"/>
      <c r="E54" s="116"/>
      <c r="F54" s="116"/>
      <c r="G54" s="116"/>
      <c r="H54" s="116"/>
      <c r="I54" s="116"/>
    </row>
    <row r="55" spans="2:9">
      <c r="B55" s="116"/>
      <c r="C55" s="116"/>
      <c r="D55" s="116"/>
      <c r="E55" s="116"/>
      <c r="F55" s="116"/>
      <c r="G55" s="116"/>
      <c r="H55" s="116"/>
      <c r="I55" s="116"/>
    </row>
    <row r="56" spans="2:9">
      <c r="B56" s="116"/>
      <c r="C56" s="116"/>
      <c r="D56" s="116"/>
      <c r="E56" s="116"/>
      <c r="F56" s="116"/>
      <c r="G56" s="116"/>
      <c r="H56" s="116"/>
      <c r="I56" s="116"/>
    </row>
    <row r="57" spans="2:9">
      <c r="B57" s="116"/>
      <c r="C57" s="116"/>
      <c r="D57" s="116"/>
      <c r="E57" s="116"/>
      <c r="F57" s="116"/>
      <c r="G57" s="116"/>
      <c r="H57" s="116"/>
      <c r="I57" s="116"/>
    </row>
    <row r="58" spans="2:9">
      <c r="B58" s="116"/>
      <c r="C58" s="116"/>
      <c r="D58" s="116"/>
      <c r="E58" s="116"/>
      <c r="F58" s="116"/>
      <c r="G58" s="116"/>
      <c r="H58" s="116"/>
      <c r="I58" s="116"/>
    </row>
    <row r="67" spans="1:11" ht="14.25">
      <c r="A67" s="825">
        <v>16</v>
      </c>
      <c r="B67" s="825"/>
      <c r="C67" s="825"/>
      <c r="D67" s="825"/>
      <c r="E67" s="825"/>
      <c r="F67" s="825"/>
      <c r="G67" s="825"/>
      <c r="H67" s="825"/>
      <c r="I67" s="825"/>
      <c r="J67" s="825"/>
      <c r="K67" s="825"/>
    </row>
  </sheetData>
  <mergeCells count="11">
    <mergeCell ref="A2:A4"/>
    <mergeCell ref="B2:I2"/>
    <mergeCell ref="B3:C3"/>
    <mergeCell ref="D3:F3"/>
    <mergeCell ref="G3:I3"/>
    <mergeCell ref="A67:K67"/>
    <mergeCell ref="A20:A22"/>
    <mergeCell ref="B20:I20"/>
    <mergeCell ref="B21:C21"/>
    <mergeCell ref="D21:F21"/>
    <mergeCell ref="G21:I21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Normal="100" workbookViewId="0">
      <selection activeCell="P16" sqref="P16"/>
    </sheetView>
  </sheetViews>
  <sheetFormatPr defaultRowHeight="13.5"/>
  <cols>
    <col min="1" max="1" width="11.625" customWidth="1"/>
    <col min="2" max="4" width="8.625" style="116" customWidth="1"/>
  </cols>
  <sheetData>
    <row r="1" spans="1:17" ht="19.5" customHeight="1" thickBot="1">
      <c r="A1" t="s">
        <v>185</v>
      </c>
      <c r="G1" s="730" t="s">
        <v>178</v>
      </c>
    </row>
    <row r="2" spans="1:17" ht="22.5" customHeight="1" thickBot="1">
      <c r="A2" s="572"/>
      <c r="B2" s="571" t="s">
        <v>126</v>
      </c>
      <c r="C2" s="569" t="s">
        <v>127</v>
      </c>
      <c r="D2" s="570" t="s">
        <v>128</v>
      </c>
      <c r="E2" s="571" t="s">
        <v>123</v>
      </c>
      <c r="F2" s="569" t="s">
        <v>124</v>
      </c>
      <c r="G2" s="570" t="s">
        <v>125</v>
      </c>
      <c r="H2" s="911"/>
      <c r="I2" s="912"/>
      <c r="J2" s="912"/>
      <c r="K2" s="912"/>
      <c r="N2" s="913"/>
      <c r="O2" s="913"/>
      <c r="P2" s="913"/>
      <c r="Q2" s="913"/>
    </row>
    <row r="3" spans="1:17">
      <c r="A3" s="573" t="s">
        <v>64</v>
      </c>
      <c r="B3" s="562">
        <v>177.3</v>
      </c>
      <c r="C3" s="508">
        <v>203.3</v>
      </c>
      <c r="D3" s="576">
        <v>186.4</v>
      </c>
      <c r="E3" s="574">
        <v>176.7</v>
      </c>
      <c r="F3" s="575">
        <v>170.8</v>
      </c>
      <c r="G3" s="576">
        <v>199.6</v>
      </c>
    </row>
    <row r="4" spans="1:17">
      <c r="A4" s="556" t="s">
        <v>65</v>
      </c>
      <c r="B4" s="562">
        <v>217.8</v>
      </c>
      <c r="C4" s="508">
        <v>227.5</v>
      </c>
      <c r="D4" s="515">
        <v>219.8</v>
      </c>
      <c r="E4" s="577">
        <v>218.2</v>
      </c>
      <c r="F4" s="514">
        <v>212.4</v>
      </c>
      <c r="G4" s="515">
        <v>210.8</v>
      </c>
    </row>
    <row r="5" spans="1:17">
      <c r="A5" s="557" t="s">
        <v>66</v>
      </c>
      <c r="B5" s="562">
        <v>262.89999999999998</v>
      </c>
      <c r="C5" s="508">
        <v>273</v>
      </c>
      <c r="D5" s="515">
        <v>258.60000000000002</v>
      </c>
      <c r="E5" s="577">
        <v>243.5</v>
      </c>
      <c r="F5" s="514">
        <v>244.1</v>
      </c>
      <c r="G5" s="515">
        <v>223.3</v>
      </c>
    </row>
    <row r="6" spans="1:17">
      <c r="A6" s="556" t="s">
        <v>67</v>
      </c>
      <c r="B6" s="562">
        <v>321.8</v>
      </c>
      <c r="C6" s="508">
        <v>288.39999999999998</v>
      </c>
      <c r="D6" s="515">
        <v>293.60000000000002</v>
      </c>
      <c r="E6" s="577">
        <v>267.89999999999998</v>
      </c>
      <c r="F6" s="514">
        <v>266.2</v>
      </c>
      <c r="G6" s="515">
        <v>244.1</v>
      </c>
    </row>
    <row r="7" spans="1:17">
      <c r="A7" s="556" t="s">
        <v>68</v>
      </c>
      <c r="B7" s="562">
        <v>381.2</v>
      </c>
      <c r="C7" s="508">
        <v>318.2</v>
      </c>
      <c r="D7" s="515">
        <v>315.10000000000002</v>
      </c>
      <c r="E7" s="577">
        <v>295.39999999999998</v>
      </c>
      <c r="F7" s="514">
        <v>267</v>
      </c>
      <c r="G7" s="515">
        <v>243.4</v>
      </c>
    </row>
    <row r="8" spans="1:17">
      <c r="A8" s="556" t="s">
        <v>69</v>
      </c>
      <c r="B8" s="562">
        <v>419</v>
      </c>
      <c r="C8" s="508">
        <v>370.7</v>
      </c>
      <c r="D8" s="515">
        <v>346.5</v>
      </c>
      <c r="E8" s="577">
        <v>311.8</v>
      </c>
      <c r="F8" s="514">
        <v>312.10000000000002</v>
      </c>
      <c r="G8" s="515">
        <v>251.5</v>
      </c>
    </row>
    <row r="9" spans="1:17">
      <c r="A9" s="556" t="s">
        <v>70</v>
      </c>
      <c r="B9" s="562">
        <v>490.4</v>
      </c>
      <c r="C9" s="508">
        <v>416.7</v>
      </c>
      <c r="D9" s="515">
        <v>376.6</v>
      </c>
      <c r="E9" s="577">
        <v>315.89999999999998</v>
      </c>
      <c r="F9" s="514">
        <v>297</v>
      </c>
      <c r="G9" s="515">
        <v>278.10000000000002</v>
      </c>
    </row>
    <row r="10" spans="1:17">
      <c r="A10" s="556" t="s">
        <v>71</v>
      </c>
      <c r="B10" s="562">
        <v>524.9</v>
      </c>
      <c r="C10" s="508">
        <v>432.5</v>
      </c>
      <c r="D10" s="515">
        <v>376.3</v>
      </c>
      <c r="E10" s="577">
        <v>290.60000000000002</v>
      </c>
      <c r="F10" s="514">
        <v>316.39999999999998</v>
      </c>
      <c r="G10" s="515">
        <v>252.4</v>
      </c>
    </row>
    <row r="11" spans="1:17">
      <c r="A11" s="556" t="s">
        <v>72</v>
      </c>
      <c r="B11" s="562">
        <v>535.4</v>
      </c>
      <c r="C11" s="508">
        <v>464.9</v>
      </c>
      <c r="D11" s="515">
        <v>364.2</v>
      </c>
      <c r="E11" s="577">
        <v>293.60000000000002</v>
      </c>
      <c r="F11" s="514">
        <v>281.5</v>
      </c>
      <c r="G11" s="515">
        <v>281.5</v>
      </c>
    </row>
    <row r="12" spans="1:17">
      <c r="A12" s="556" t="s">
        <v>73</v>
      </c>
      <c r="B12" s="562">
        <v>331.4</v>
      </c>
      <c r="C12" s="508">
        <v>299.2</v>
      </c>
      <c r="D12" s="515">
        <v>314.5</v>
      </c>
      <c r="E12" s="577">
        <v>260.5</v>
      </c>
      <c r="F12" s="514">
        <v>290.8</v>
      </c>
      <c r="G12" s="515">
        <v>242.4</v>
      </c>
    </row>
    <row r="13" spans="1:17">
      <c r="A13" s="556" t="s">
        <v>74</v>
      </c>
      <c r="B13" s="562">
        <v>302.10000000000002</v>
      </c>
      <c r="C13" s="508">
        <v>225.6</v>
      </c>
      <c r="D13" s="515">
        <v>327.8</v>
      </c>
      <c r="E13" s="577">
        <v>313.2</v>
      </c>
      <c r="F13" s="514">
        <v>197.5</v>
      </c>
      <c r="G13" s="515">
        <v>254.3</v>
      </c>
    </row>
    <row r="14" spans="1:17" ht="14.25" thickBot="1">
      <c r="A14" s="558" t="s">
        <v>75</v>
      </c>
      <c r="B14" s="564">
        <v>425.3</v>
      </c>
      <c r="C14" s="511">
        <v>228.7</v>
      </c>
      <c r="D14" s="517">
        <v>241.1</v>
      </c>
      <c r="E14" s="578">
        <v>454.1</v>
      </c>
      <c r="F14" s="516">
        <v>199.6</v>
      </c>
      <c r="G14" s="517">
        <v>254.5</v>
      </c>
    </row>
    <row r="74" spans="1:13">
      <c r="A74" s="798">
        <v>17</v>
      </c>
      <c r="B74" s="798"/>
      <c r="C74" s="798"/>
      <c r="D74" s="798"/>
      <c r="E74" s="798"/>
      <c r="F74" s="798"/>
      <c r="G74" s="798"/>
      <c r="H74" s="798"/>
      <c r="I74" s="798"/>
      <c r="J74" s="798"/>
      <c r="K74" s="798"/>
      <c r="L74" s="798"/>
      <c r="M74" s="798"/>
    </row>
  </sheetData>
  <mergeCells count="3">
    <mergeCell ref="H2:K2"/>
    <mergeCell ref="N2:Q2"/>
    <mergeCell ref="A74:M74"/>
  </mergeCells>
  <phoneticPr fontId="2"/>
  <pageMargins left="0.49" right="0.2" top="0.75" bottom="0.47" header="0.3" footer="0.3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2"/>
  <sheetViews>
    <sheetView topLeftCell="A25" zoomScale="80" zoomScaleNormal="80" zoomScaleSheetLayoutView="50" workbookViewId="0">
      <selection activeCell="B12" sqref="B12"/>
    </sheetView>
  </sheetViews>
  <sheetFormatPr defaultRowHeight="13.5"/>
  <cols>
    <col min="1" max="1" width="12.625" customWidth="1"/>
    <col min="2" max="24" width="7.5" customWidth="1"/>
  </cols>
  <sheetData>
    <row r="1" spans="1:17" ht="15" thickBot="1">
      <c r="A1" s="799" t="s">
        <v>201</v>
      </c>
      <c r="B1" s="799"/>
      <c r="C1" s="799"/>
      <c r="D1" s="799"/>
      <c r="E1" s="799"/>
      <c r="F1" s="799"/>
      <c r="G1" s="799"/>
      <c r="H1" s="799"/>
      <c r="I1" s="799"/>
      <c r="J1" s="799"/>
      <c r="K1" s="724"/>
      <c r="L1" s="724"/>
      <c r="M1" s="724"/>
      <c r="N1" s="724"/>
      <c r="O1" s="724"/>
      <c r="P1" s="724"/>
    </row>
    <row r="2" spans="1:17" ht="32.25" thickBot="1">
      <c r="A2" s="20" t="s">
        <v>30</v>
      </c>
      <c r="B2" s="21" t="s">
        <v>9</v>
      </c>
      <c r="C2" s="22" t="s">
        <v>10</v>
      </c>
      <c r="D2" s="23" t="s">
        <v>27</v>
      </c>
      <c r="E2" s="24" t="s">
        <v>11</v>
      </c>
      <c r="F2" s="25" t="s">
        <v>26</v>
      </c>
    </row>
    <row r="3" spans="1:17" ht="14.25" thickTop="1">
      <c r="A3" s="269" t="s">
        <v>200</v>
      </c>
      <c r="B3" s="407">
        <v>199.5</v>
      </c>
      <c r="C3" s="408">
        <v>178.5</v>
      </c>
      <c r="D3" s="408">
        <v>186</v>
      </c>
      <c r="E3" s="407">
        <v>207.2</v>
      </c>
      <c r="F3" s="409">
        <v>232.9</v>
      </c>
    </row>
    <row r="4" spans="1:17">
      <c r="A4" s="269" t="s">
        <v>154</v>
      </c>
      <c r="B4" s="407">
        <v>198.4</v>
      </c>
      <c r="C4" s="408">
        <v>174.1</v>
      </c>
      <c r="D4" s="408">
        <v>182</v>
      </c>
      <c r="E4" s="407">
        <v>204.4</v>
      </c>
      <c r="F4" s="409">
        <v>227.9</v>
      </c>
    </row>
    <row r="5" spans="1:17">
      <c r="A5" s="137" t="s">
        <v>132</v>
      </c>
      <c r="B5" s="165">
        <f>B3-B4</f>
        <v>1.0999999999999943</v>
      </c>
      <c r="C5" s="165">
        <f>C3-C4</f>
        <v>4.4000000000000057</v>
      </c>
      <c r="D5" s="138">
        <f>D3-D4</f>
        <v>4</v>
      </c>
      <c r="E5" s="138">
        <f>E3-E4</f>
        <v>2.7999999999999829</v>
      </c>
      <c r="F5" s="219">
        <f>F3-F4</f>
        <v>5</v>
      </c>
    </row>
    <row r="6" spans="1:17" ht="14.25" thickBot="1">
      <c r="A6" s="139" t="s">
        <v>133</v>
      </c>
      <c r="B6" s="147">
        <f>(B3/B4:4:4*100)-100</f>
        <v>0.55443548387097508</v>
      </c>
      <c r="C6" s="147">
        <f>(C3/C4:4:4*100)-100</f>
        <v>2.5272831705916161</v>
      </c>
      <c r="D6" s="147">
        <f>(D3/D4:4:4*100)-100</f>
        <v>2.19780219780219</v>
      </c>
      <c r="E6" s="147">
        <f>(E3/E4:4:4*100)-100</f>
        <v>1.3698630136986196</v>
      </c>
      <c r="F6" s="220">
        <f>(F3/F4:4:4*100)-100</f>
        <v>2.1939447125932361</v>
      </c>
      <c r="G6" s="17"/>
    </row>
    <row r="7" spans="1:17">
      <c r="A7" s="148"/>
      <c r="B7" s="148"/>
      <c r="C7" s="149"/>
      <c r="D7" s="150"/>
      <c r="E7" s="150"/>
      <c r="F7" s="148"/>
      <c r="G7" s="17"/>
    </row>
    <row r="9" spans="1:17" ht="19.5" customHeight="1" thickBot="1">
      <c r="A9" s="799" t="s">
        <v>221</v>
      </c>
      <c r="B9" s="799"/>
      <c r="C9" s="799"/>
      <c r="D9" s="799"/>
      <c r="E9" s="799"/>
      <c r="F9" s="799"/>
      <c r="G9" s="799"/>
      <c r="H9" s="799"/>
      <c r="I9" s="799"/>
      <c r="J9" s="799"/>
      <c r="K9" s="799"/>
      <c r="L9" s="799"/>
      <c r="M9" s="799"/>
      <c r="N9" s="799"/>
      <c r="O9" s="799"/>
      <c r="P9" s="799"/>
      <c r="Q9" s="799"/>
    </row>
    <row r="10" spans="1:17" ht="29.25" customHeight="1" thickBot="1">
      <c r="A10" s="26" t="s">
        <v>30</v>
      </c>
      <c r="B10" s="800" t="s">
        <v>9</v>
      </c>
      <c r="C10" s="801"/>
      <c r="D10" s="802"/>
      <c r="E10" s="803" t="s">
        <v>10</v>
      </c>
      <c r="F10" s="803"/>
      <c r="G10" s="803"/>
      <c r="H10" s="804" t="s">
        <v>27</v>
      </c>
      <c r="I10" s="805"/>
      <c r="J10" s="806"/>
      <c r="K10" s="807" t="s">
        <v>11</v>
      </c>
      <c r="L10" s="803"/>
      <c r="M10" s="808"/>
      <c r="N10" s="809" t="s">
        <v>26</v>
      </c>
      <c r="O10" s="810"/>
      <c r="P10" s="811"/>
    </row>
    <row r="11" spans="1:17" ht="36" customHeight="1" thickTop="1" thickBot="1">
      <c r="A11" s="237"/>
      <c r="B11" s="238" t="s">
        <v>8</v>
      </c>
      <c r="C11" s="239" t="s">
        <v>33</v>
      </c>
      <c r="D11" s="240" t="s">
        <v>34</v>
      </c>
      <c r="E11" s="241" t="s">
        <v>8</v>
      </c>
      <c r="F11" s="239" t="s">
        <v>33</v>
      </c>
      <c r="G11" s="242" t="s">
        <v>34</v>
      </c>
      <c r="H11" s="238" t="s">
        <v>8</v>
      </c>
      <c r="I11" s="239" t="s">
        <v>33</v>
      </c>
      <c r="J11" s="240" t="s">
        <v>34</v>
      </c>
      <c r="K11" s="238" t="s">
        <v>8</v>
      </c>
      <c r="L11" s="239" t="s">
        <v>33</v>
      </c>
      <c r="M11" s="240" t="s">
        <v>34</v>
      </c>
      <c r="N11" s="238" t="s">
        <v>8</v>
      </c>
      <c r="O11" s="239" t="s">
        <v>33</v>
      </c>
      <c r="P11" s="240" t="s">
        <v>34</v>
      </c>
    </row>
    <row r="12" spans="1:17" ht="36" customHeight="1">
      <c r="A12" s="170" t="s">
        <v>200</v>
      </c>
      <c r="B12" s="225">
        <v>199.5</v>
      </c>
      <c r="C12" s="226">
        <v>201.2</v>
      </c>
      <c r="D12" s="173">
        <v>197.1</v>
      </c>
      <c r="E12" s="206">
        <v>178.5</v>
      </c>
      <c r="F12" s="175">
        <v>178.7</v>
      </c>
      <c r="G12" s="176">
        <v>177.7</v>
      </c>
      <c r="H12" s="206">
        <v>186</v>
      </c>
      <c r="I12" s="207">
        <v>184.2</v>
      </c>
      <c r="J12" s="173">
        <v>186.9</v>
      </c>
      <c r="K12" s="171">
        <v>207.2</v>
      </c>
      <c r="L12" s="207">
        <v>208</v>
      </c>
      <c r="M12" s="208">
        <v>206</v>
      </c>
      <c r="N12" s="209">
        <v>232.9</v>
      </c>
      <c r="O12" s="257">
        <v>232.8</v>
      </c>
      <c r="P12" s="208">
        <v>233.4</v>
      </c>
    </row>
    <row r="13" spans="1:17" ht="28.5" customHeight="1" thickBot="1">
      <c r="A13" s="33" t="s">
        <v>39</v>
      </c>
      <c r="B13" s="221">
        <f>(B12/B14*100)-100</f>
        <v>0.55443548387097508</v>
      </c>
      <c r="C13" s="222">
        <f>(C12/C14*100)-100</f>
        <v>-0.24789291026277738</v>
      </c>
      <c r="D13" s="223">
        <f t="shared" ref="D13:N13" si="0">(D12/D14*100)-100</f>
        <v>1.8604651162790589</v>
      </c>
      <c r="E13" s="161">
        <f t="shared" si="0"/>
        <v>2.5272831705916161</v>
      </c>
      <c r="F13" s="155">
        <f t="shared" si="0"/>
        <v>2.5243832472747982</v>
      </c>
      <c r="G13" s="162">
        <f t="shared" si="0"/>
        <v>2.24395857307249</v>
      </c>
      <c r="H13" s="161">
        <f t="shared" si="0"/>
        <v>2.19780219780219</v>
      </c>
      <c r="I13" s="155">
        <f t="shared" si="0"/>
        <v>3.5413153456998145</v>
      </c>
      <c r="J13" s="162">
        <f t="shared" si="0"/>
        <v>1.355748373101946</v>
      </c>
      <c r="K13" s="161">
        <f t="shared" si="0"/>
        <v>1.3698630136986196</v>
      </c>
      <c r="L13" s="155">
        <f t="shared" si="0"/>
        <v>0.58027079303674611</v>
      </c>
      <c r="M13" s="224">
        <f t="shared" si="0"/>
        <v>2.4365987071109032</v>
      </c>
      <c r="N13" s="162">
        <f t="shared" si="0"/>
        <v>2.1939447125932361</v>
      </c>
      <c r="O13" s="162">
        <f>(O12/O14*100)-100</f>
        <v>1.7038007863695981</v>
      </c>
      <c r="P13" s="224">
        <f>(P12/P14*100)-100</f>
        <v>4.8988764044943736</v>
      </c>
    </row>
    <row r="14" spans="1:17" ht="36" customHeight="1">
      <c r="A14" s="170" t="s">
        <v>154</v>
      </c>
      <c r="B14" s="225">
        <v>198.4</v>
      </c>
      <c r="C14" s="226">
        <v>201.7</v>
      </c>
      <c r="D14" s="173">
        <v>193.5</v>
      </c>
      <c r="E14" s="206">
        <v>174.1</v>
      </c>
      <c r="F14" s="175">
        <v>174.3</v>
      </c>
      <c r="G14" s="176">
        <v>173.8</v>
      </c>
      <c r="H14" s="206">
        <v>182</v>
      </c>
      <c r="I14" s="207">
        <v>177.9</v>
      </c>
      <c r="J14" s="173">
        <v>184.4</v>
      </c>
      <c r="K14" s="171">
        <v>204.4</v>
      </c>
      <c r="L14" s="207">
        <v>206.8</v>
      </c>
      <c r="M14" s="208">
        <v>201.1</v>
      </c>
      <c r="N14" s="209">
        <v>227.9</v>
      </c>
      <c r="O14" s="257">
        <v>228.9</v>
      </c>
      <c r="P14" s="208">
        <v>222.5</v>
      </c>
    </row>
    <row r="15" spans="1:17" ht="28.5" customHeight="1" thickBot="1">
      <c r="A15" s="33" t="s">
        <v>39</v>
      </c>
      <c r="B15" s="221">
        <f>(B14/B16*100)-100</f>
        <v>1.1728709841917464</v>
      </c>
      <c r="C15" s="222">
        <f>(C14/C16*100)-100</f>
        <v>1.1027568922305591</v>
      </c>
      <c r="D15" s="223">
        <f t="shared" ref="D15:N15" si="1">(D14/D16*100)-100</f>
        <v>1.7885323513939966</v>
      </c>
      <c r="E15" s="161">
        <f t="shared" si="1"/>
        <v>4.8163756773028155</v>
      </c>
      <c r="F15" s="155">
        <f t="shared" si="1"/>
        <v>4.3712574850299575</v>
      </c>
      <c r="G15" s="162">
        <f t="shared" si="1"/>
        <v>6.8880688806888202</v>
      </c>
      <c r="H15" s="161">
        <f t="shared" si="1"/>
        <v>4.5376220562894929</v>
      </c>
      <c r="I15" s="155">
        <f t="shared" si="1"/>
        <v>-5.6179775280895683E-2</v>
      </c>
      <c r="J15" s="162">
        <f t="shared" si="1"/>
        <v>7.3966220151427109</v>
      </c>
      <c r="K15" s="161">
        <f t="shared" si="1"/>
        <v>-0.38986354775826726</v>
      </c>
      <c r="L15" s="155">
        <f t="shared" si="1"/>
        <v>0.19379844961240167</v>
      </c>
      <c r="M15" s="224">
        <f t="shared" si="1"/>
        <v>-1.0334645669291262</v>
      </c>
      <c r="N15" s="162">
        <f t="shared" si="1"/>
        <v>-0.21891418563923537</v>
      </c>
      <c r="O15" s="162">
        <f>(O14/O16*100)-100</f>
        <v>0.13123359580053773</v>
      </c>
      <c r="P15" s="224">
        <f>(P14/P16*100)-100</f>
        <v>-2.1978021978022042</v>
      </c>
    </row>
    <row r="16" spans="1:17" ht="36" customHeight="1">
      <c r="A16" s="170" t="s">
        <v>147</v>
      </c>
      <c r="B16" s="225">
        <v>196.1</v>
      </c>
      <c r="C16" s="226">
        <v>199.5</v>
      </c>
      <c r="D16" s="173">
        <v>190.1</v>
      </c>
      <c r="E16" s="206">
        <v>166.1</v>
      </c>
      <c r="F16" s="175">
        <v>167</v>
      </c>
      <c r="G16" s="176">
        <v>162.6</v>
      </c>
      <c r="H16" s="171">
        <v>174.1</v>
      </c>
      <c r="I16" s="207">
        <v>178</v>
      </c>
      <c r="J16" s="173">
        <v>171.7</v>
      </c>
      <c r="K16" s="171">
        <v>205.2</v>
      </c>
      <c r="L16" s="207">
        <v>206.4</v>
      </c>
      <c r="M16" s="208">
        <v>203.2</v>
      </c>
      <c r="N16" s="209">
        <v>228.4</v>
      </c>
      <c r="O16" s="257">
        <v>228.6</v>
      </c>
      <c r="P16" s="208">
        <v>227.5</v>
      </c>
    </row>
    <row r="17" spans="1:16" ht="28.5" customHeight="1" thickBot="1">
      <c r="A17" s="33" t="s">
        <v>39</v>
      </c>
      <c r="B17" s="221">
        <f>(B16/B18*100)-100</f>
        <v>-0.50735667174024002</v>
      </c>
      <c r="C17" s="222">
        <f>(C16/C18*100)-100</f>
        <v>1.1663286004056914</v>
      </c>
      <c r="D17" s="223">
        <f t="shared" ref="D17:N17" si="2">(D16/D18*100)-100</f>
        <v>-3.5514967021816375</v>
      </c>
      <c r="E17" s="161">
        <f t="shared" si="2"/>
        <v>1.714635639926513</v>
      </c>
      <c r="F17" s="155">
        <f t="shared" si="2"/>
        <v>2.6429010448678696</v>
      </c>
      <c r="G17" s="162">
        <f t="shared" si="2"/>
        <v>-1.5142337976983669</v>
      </c>
      <c r="H17" s="161">
        <f t="shared" si="2"/>
        <v>-6.1961206896551744</v>
      </c>
      <c r="I17" s="155">
        <f t="shared" si="2"/>
        <v>-0.61418202121718934</v>
      </c>
      <c r="J17" s="162">
        <f t="shared" si="2"/>
        <v>-8.4754797441364644</v>
      </c>
      <c r="K17" s="161">
        <f t="shared" si="2"/>
        <v>0.34229828850855881</v>
      </c>
      <c r="L17" s="155">
        <f t="shared" si="2"/>
        <v>0.97847358121330785</v>
      </c>
      <c r="M17" s="224">
        <f t="shared" si="2"/>
        <v>-0.68426197458455817</v>
      </c>
      <c r="N17" s="162">
        <f t="shared" si="2"/>
        <v>-1.0827197921177998</v>
      </c>
      <c r="O17" s="162">
        <f>(O16/O18*100)-100</f>
        <v>-0.60869565217392108</v>
      </c>
      <c r="P17" s="224">
        <f>(P16/P18*100)-100</f>
        <v>-3.1914893617021249</v>
      </c>
    </row>
    <row r="18" spans="1:16" ht="36" customHeight="1">
      <c r="A18" s="170" t="s">
        <v>143</v>
      </c>
      <c r="B18" s="225">
        <v>197.1</v>
      </c>
      <c r="C18" s="226">
        <v>197.2</v>
      </c>
      <c r="D18" s="173">
        <v>197.1</v>
      </c>
      <c r="E18" s="206">
        <v>163.30000000000001</v>
      </c>
      <c r="F18" s="175">
        <v>162.69999999999999</v>
      </c>
      <c r="G18" s="176">
        <v>165.1</v>
      </c>
      <c r="H18" s="171">
        <v>185.6</v>
      </c>
      <c r="I18" s="172">
        <v>179.1</v>
      </c>
      <c r="J18" s="173">
        <v>187.6</v>
      </c>
      <c r="K18" s="171">
        <v>204.5</v>
      </c>
      <c r="L18" s="207">
        <v>204.4</v>
      </c>
      <c r="M18" s="208">
        <v>204.6</v>
      </c>
      <c r="N18" s="209">
        <v>230.9</v>
      </c>
      <c r="O18" s="257">
        <v>230</v>
      </c>
      <c r="P18" s="208">
        <v>235</v>
      </c>
    </row>
    <row r="19" spans="1:16" ht="24.75" thickBot="1">
      <c r="A19" s="33" t="s">
        <v>39</v>
      </c>
      <c r="B19" s="221">
        <f>(B18/B20*100)-100</f>
        <v>2.4428274428274506</v>
      </c>
      <c r="C19" s="222">
        <f>(C18/C20*100)-100</f>
        <v>1.2840267077555154</v>
      </c>
      <c r="D19" s="223">
        <f t="shared" ref="D19:N19" si="3">(D18/D20*100)-100</f>
        <v>4.2305658381808655</v>
      </c>
      <c r="E19" s="161">
        <f t="shared" si="3"/>
        <v>-0.30525030525029706</v>
      </c>
      <c r="F19" s="155">
        <f t="shared" si="3"/>
        <v>-0.36742192284141595</v>
      </c>
      <c r="G19" s="162">
        <f t="shared" si="3"/>
        <v>0.12128562765312267</v>
      </c>
      <c r="H19" s="161">
        <f t="shared" si="3"/>
        <v>3.2258064516128968</v>
      </c>
      <c r="I19" s="155">
        <f t="shared" si="3"/>
        <v>-1.3223140495867796</v>
      </c>
      <c r="J19" s="162">
        <f t="shared" si="3"/>
        <v>5.0391937290033724</v>
      </c>
      <c r="K19" s="161">
        <f t="shared" si="3"/>
        <v>0.9378084896347616</v>
      </c>
      <c r="L19" s="155">
        <f t="shared" si="3"/>
        <v>0</v>
      </c>
      <c r="M19" s="224">
        <f t="shared" si="3"/>
        <v>2.0958083832335319</v>
      </c>
      <c r="N19" s="162">
        <f t="shared" si="3"/>
        <v>0.39130434782607892</v>
      </c>
      <c r="O19" s="162">
        <f>(O18/O20*100)-100</f>
        <v>0.13060513713540445</v>
      </c>
      <c r="P19" s="224">
        <f>(P18/P20*100)-100</f>
        <v>0.98839707778255104</v>
      </c>
    </row>
    <row r="20" spans="1:16" s="210" customFormat="1" ht="36" customHeight="1">
      <c r="A20" s="170" t="s">
        <v>140</v>
      </c>
      <c r="B20" s="225">
        <v>192.4</v>
      </c>
      <c r="C20" s="226">
        <v>194.7</v>
      </c>
      <c r="D20" s="173">
        <v>189.1</v>
      </c>
      <c r="E20" s="206">
        <v>163.80000000000001</v>
      </c>
      <c r="F20" s="175">
        <v>163.30000000000001</v>
      </c>
      <c r="G20" s="176">
        <v>164.9</v>
      </c>
      <c r="H20" s="171">
        <v>179.8</v>
      </c>
      <c r="I20" s="172">
        <v>181.5</v>
      </c>
      <c r="J20" s="173">
        <v>178.6</v>
      </c>
      <c r="K20" s="171">
        <v>202.6</v>
      </c>
      <c r="L20" s="207">
        <v>204.4</v>
      </c>
      <c r="M20" s="208">
        <v>200.4</v>
      </c>
      <c r="N20" s="209">
        <v>230</v>
      </c>
      <c r="O20" s="172">
        <v>229.7</v>
      </c>
      <c r="P20" s="208">
        <v>232.7</v>
      </c>
    </row>
    <row r="21" spans="1:16" ht="24.75" thickBot="1">
      <c r="A21" s="33" t="s">
        <v>39</v>
      </c>
      <c r="B21" s="221">
        <f>(B20/B22*100)-100</f>
        <v>-0.31088082901553094</v>
      </c>
      <c r="C21" s="222">
        <f>(C20/C22*100)-100</f>
        <v>-0.46012269938651684</v>
      </c>
      <c r="D21" s="223">
        <f t="shared" ref="D21:N21" si="4">(D20/D22*100)-100</f>
        <v>0.31830238726790583</v>
      </c>
      <c r="E21" s="161">
        <f t="shared" si="4"/>
        <v>-3.8167938931297698</v>
      </c>
      <c r="F21" s="155">
        <f t="shared" si="4"/>
        <v>-5.2234474753337139</v>
      </c>
      <c r="G21" s="162">
        <f t="shared" si="4"/>
        <v>-0.48280024140009914</v>
      </c>
      <c r="H21" s="161">
        <f t="shared" si="4"/>
        <v>0.84127874369039546</v>
      </c>
      <c r="I21" s="155">
        <f t="shared" si="4"/>
        <v>3.8329519450800831</v>
      </c>
      <c r="J21" s="162">
        <f t="shared" si="4"/>
        <v>-0.99778270509978029</v>
      </c>
      <c r="K21" s="161">
        <f t="shared" si="4"/>
        <v>0.39643211100097631</v>
      </c>
      <c r="L21" s="155">
        <f t="shared" si="4"/>
        <v>0.68965517241379359</v>
      </c>
      <c r="M21" s="224">
        <f t="shared" si="4"/>
        <v>0.20000000000000284</v>
      </c>
      <c r="N21" s="162">
        <f t="shared" si="4"/>
        <v>-0.13026487190622049</v>
      </c>
      <c r="O21" s="162">
        <f>(O20/O22*100)-100</f>
        <v>-0.21720243266723571</v>
      </c>
      <c r="P21" s="224">
        <f>(P20/P22*100)-100</f>
        <v>0.7795582503248113</v>
      </c>
    </row>
    <row r="22" spans="1:16" ht="36" customHeight="1">
      <c r="A22" s="170" t="s">
        <v>131</v>
      </c>
      <c r="B22" s="171">
        <v>193</v>
      </c>
      <c r="C22" s="172">
        <v>195.6</v>
      </c>
      <c r="D22" s="173">
        <v>188.5</v>
      </c>
      <c r="E22" s="174">
        <v>170.3</v>
      </c>
      <c r="F22" s="175">
        <v>172.3</v>
      </c>
      <c r="G22" s="176">
        <v>165.7</v>
      </c>
      <c r="H22" s="171">
        <v>178.3</v>
      </c>
      <c r="I22" s="172">
        <v>174.8</v>
      </c>
      <c r="J22" s="173">
        <v>180.4</v>
      </c>
      <c r="K22" s="171">
        <v>201.8</v>
      </c>
      <c r="L22" s="172">
        <v>203</v>
      </c>
      <c r="M22" s="173">
        <v>200</v>
      </c>
      <c r="N22" s="209">
        <v>230.3</v>
      </c>
      <c r="O22" s="172">
        <v>230.2</v>
      </c>
      <c r="P22" s="208">
        <v>230.9</v>
      </c>
    </row>
    <row r="23" spans="1:16" ht="24.75" thickBot="1">
      <c r="A23" s="34" t="s">
        <v>39</v>
      </c>
      <c r="B23" s="211">
        <f t="shared" ref="B23:P23" si="5">(B22/B24*100)-100</f>
        <v>-0.66906845084920974</v>
      </c>
      <c r="C23" s="212">
        <f t="shared" si="5"/>
        <v>-0.40733197556008349</v>
      </c>
      <c r="D23" s="213">
        <f t="shared" si="5"/>
        <v>-1.3605442176870781</v>
      </c>
      <c r="E23" s="167">
        <f t="shared" si="5"/>
        <v>3.2121212121212182</v>
      </c>
      <c r="F23" s="168">
        <f t="shared" si="5"/>
        <v>4.9330085261875922</v>
      </c>
      <c r="G23" s="169">
        <f t="shared" si="5"/>
        <v>-0.83782166367444688</v>
      </c>
      <c r="H23" s="167">
        <f t="shared" si="5"/>
        <v>-0.50223214285712459</v>
      </c>
      <c r="I23" s="168">
        <f t="shared" si="5"/>
        <v>-2.2917831190609235</v>
      </c>
      <c r="J23" s="169">
        <f t="shared" si="5"/>
        <v>0.61349693251533211</v>
      </c>
      <c r="K23" s="167">
        <f t="shared" si="5"/>
        <v>-1.3685239491691021</v>
      </c>
      <c r="L23" s="168">
        <f t="shared" si="5"/>
        <v>-0.83048363458719621</v>
      </c>
      <c r="M23" s="169">
        <f t="shared" si="5"/>
        <v>-2.2004889975550128</v>
      </c>
      <c r="N23" s="211">
        <f t="shared" si="5"/>
        <v>-0.30303030303029743</v>
      </c>
      <c r="O23" s="212">
        <f t="shared" si="5"/>
        <v>-0.69025021570320177</v>
      </c>
      <c r="P23" s="213">
        <f t="shared" si="5"/>
        <v>2.62222222222222</v>
      </c>
    </row>
    <row r="24" spans="1:16" ht="36" customHeight="1">
      <c r="A24" s="29" t="s">
        <v>31</v>
      </c>
      <c r="B24" s="170">
        <v>194.3</v>
      </c>
      <c r="C24" s="214">
        <v>196.4</v>
      </c>
      <c r="D24" s="215">
        <v>191.1</v>
      </c>
      <c r="E24" s="156">
        <v>165</v>
      </c>
      <c r="F24" s="157">
        <v>164.2</v>
      </c>
      <c r="G24" s="158">
        <v>167.1</v>
      </c>
      <c r="H24" s="159">
        <v>179.2</v>
      </c>
      <c r="I24" s="157">
        <v>178.9</v>
      </c>
      <c r="J24" s="160">
        <v>179.3</v>
      </c>
      <c r="K24" s="159">
        <v>204.6</v>
      </c>
      <c r="L24" s="157">
        <v>204.7</v>
      </c>
      <c r="M24" s="160">
        <v>204.5</v>
      </c>
      <c r="N24" s="170">
        <v>231</v>
      </c>
      <c r="O24" s="214">
        <v>231.8</v>
      </c>
      <c r="P24" s="215">
        <v>225</v>
      </c>
    </row>
    <row r="25" spans="1:16" ht="24.75" thickBot="1">
      <c r="A25" s="33" t="s">
        <v>39</v>
      </c>
      <c r="B25" s="216"/>
      <c r="C25" s="217"/>
      <c r="D25" s="218"/>
      <c r="E25" s="161">
        <f t="shared" ref="E25:M25" si="6">(E24/E26*100)-100</f>
        <v>0.54844606946984698</v>
      </c>
      <c r="F25" s="155">
        <f t="shared" si="6"/>
        <v>-0.18237082066869448</v>
      </c>
      <c r="G25" s="162">
        <f t="shared" si="6"/>
        <v>2.4524831391784119</v>
      </c>
      <c r="H25" s="161">
        <f t="shared" si="6"/>
        <v>-2.8726287262872745</v>
      </c>
      <c r="I25" s="155">
        <f t="shared" si="6"/>
        <v>-0.11166945840311371</v>
      </c>
      <c r="J25" s="162">
        <f t="shared" si="6"/>
        <v>-4.6783625730994061</v>
      </c>
      <c r="K25" s="161">
        <f t="shared" si="6"/>
        <v>0.7385524372230492</v>
      </c>
      <c r="L25" s="155">
        <f t="shared" si="6"/>
        <v>-0.43774319066147882</v>
      </c>
      <c r="M25" s="162">
        <f t="shared" si="6"/>
        <v>2.9189733266230462</v>
      </c>
      <c r="N25" s="216"/>
      <c r="O25" s="217"/>
      <c r="P25" s="218"/>
    </row>
    <row r="26" spans="1:16" ht="36" customHeight="1">
      <c r="A26" s="29" t="s">
        <v>32</v>
      </c>
      <c r="B26" s="35"/>
      <c r="C26" s="36"/>
      <c r="D26" s="37"/>
      <c r="E26" s="41">
        <v>164.1</v>
      </c>
      <c r="F26" s="31">
        <v>164.5</v>
      </c>
      <c r="G26" s="42">
        <v>163.1</v>
      </c>
      <c r="H26" s="30">
        <v>184.5</v>
      </c>
      <c r="I26" s="31">
        <v>179.1</v>
      </c>
      <c r="J26" s="32">
        <v>188.1</v>
      </c>
      <c r="K26" s="30">
        <v>203.1</v>
      </c>
      <c r="L26" s="31">
        <v>205.6</v>
      </c>
      <c r="M26" s="32">
        <v>198.7</v>
      </c>
      <c r="N26" s="35"/>
      <c r="O26" s="36"/>
      <c r="P26" s="37"/>
    </row>
    <row r="27" spans="1:16" ht="24.75" thickBot="1">
      <c r="A27" s="166" t="s">
        <v>39</v>
      </c>
      <c r="B27" s="216"/>
      <c r="C27" s="217"/>
      <c r="D27" s="218"/>
      <c r="E27" s="161">
        <f t="shared" ref="E27:M27" si="7">(E26/E28*100)-100</f>
        <v>1.0467980295566548</v>
      </c>
      <c r="F27" s="155">
        <f t="shared" si="7"/>
        <v>0.9821976672805306</v>
      </c>
      <c r="G27" s="162">
        <f t="shared" si="7"/>
        <v>1.1786600496277941</v>
      </c>
      <c r="H27" s="161">
        <f t="shared" si="7"/>
        <v>3.1302403577417408</v>
      </c>
      <c r="I27" s="155">
        <f t="shared" si="7"/>
        <v>-0.61043285238623923</v>
      </c>
      <c r="J27" s="162">
        <f t="shared" si="7"/>
        <v>5.7335581787520908</v>
      </c>
      <c r="K27" s="161">
        <f t="shared" si="7"/>
        <v>0.59435364041604544</v>
      </c>
      <c r="L27" s="155">
        <f t="shared" si="7"/>
        <v>0.390625</v>
      </c>
      <c r="M27" s="162">
        <f t="shared" si="7"/>
        <v>0.15120967741934521</v>
      </c>
      <c r="N27" s="216"/>
      <c r="O27" s="217"/>
      <c r="P27" s="218"/>
    </row>
    <row r="28" spans="1:16" ht="36" customHeight="1">
      <c r="A28" s="27" t="s">
        <v>35</v>
      </c>
      <c r="B28" s="38"/>
      <c r="C28" s="39"/>
      <c r="D28" s="40"/>
      <c r="E28" s="48">
        <v>162.4</v>
      </c>
      <c r="F28" s="49">
        <v>162.9</v>
      </c>
      <c r="G28" s="50">
        <v>161.19999999999999</v>
      </c>
      <c r="H28" s="51">
        <v>178.9</v>
      </c>
      <c r="I28" s="49">
        <v>180.2</v>
      </c>
      <c r="J28" s="52">
        <v>177.9</v>
      </c>
      <c r="K28" s="51">
        <v>201.9</v>
      </c>
      <c r="L28" s="49">
        <v>204.8</v>
      </c>
      <c r="M28" s="52">
        <v>198.4</v>
      </c>
      <c r="N28" s="38"/>
      <c r="O28" s="39"/>
      <c r="P28" s="40"/>
    </row>
    <row r="29" spans="1:16" ht="24.75" thickBot="1">
      <c r="A29" s="33" t="s">
        <v>39</v>
      </c>
      <c r="B29" s="216"/>
      <c r="C29" s="217"/>
      <c r="D29" s="218"/>
      <c r="E29" s="161">
        <f t="shared" ref="E29:M29" si="8">(E28/E30*100)-100</f>
        <v>1.5634771732332666</v>
      </c>
      <c r="F29" s="155">
        <f t="shared" si="8"/>
        <v>1.4321295143213035</v>
      </c>
      <c r="G29" s="162">
        <f t="shared" si="8"/>
        <v>1.5113350125944436</v>
      </c>
      <c r="H29" s="161">
        <f t="shared" si="8"/>
        <v>0.67529544175577882</v>
      </c>
      <c r="I29" s="155">
        <f t="shared" si="8"/>
        <v>1.2359550561797761</v>
      </c>
      <c r="J29" s="162">
        <f t="shared" si="8"/>
        <v>0.22535211267606314</v>
      </c>
      <c r="K29" s="161">
        <f t="shared" si="8"/>
        <v>-9.8960910440368366E-2</v>
      </c>
      <c r="L29" s="155">
        <f t="shared" si="8"/>
        <v>0.39215686274509665</v>
      </c>
      <c r="M29" s="162">
        <f t="shared" si="8"/>
        <v>-0.35158211953792318</v>
      </c>
      <c r="N29" s="216"/>
      <c r="O29" s="217"/>
      <c r="P29" s="218"/>
    </row>
    <row r="30" spans="1:16" ht="36" customHeight="1">
      <c r="A30" s="29" t="s">
        <v>36</v>
      </c>
      <c r="B30" s="35"/>
      <c r="C30" s="36"/>
      <c r="D30" s="37"/>
      <c r="E30" s="48">
        <v>159.9</v>
      </c>
      <c r="F30" s="49">
        <v>160.6</v>
      </c>
      <c r="G30" s="50">
        <v>158.80000000000001</v>
      </c>
      <c r="H30" s="51">
        <v>177.7</v>
      </c>
      <c r="I30" s="49">
        <v>178</v>
      </c>
      <c r="J30" s="52">
        <v>177.5</v>
      </c>
      <c r="K30" s="51">
        <v>202.1</v>
      </c>
      <c r="L30" s="49">
        <v>204</v>
      </c>
      <c r="M30" s="52">
        <v>199.1</v>
      </c>
      <c r="N30" s="35"/>
      <c r="O30" s="36"/>
      <c r="P30" s="37"/>
    </row>
    <row r="31" spans="1:16" ht="24.75" thickBot="1">
      <c r="A31" s="166" t="s">
        <v>39</v>
      </c>
      <c r="B31" s="216"/>
      <c r="C31" s="217"/>
      <c r="D31" s="218"/>
      <c r="E31" s="161">
        <f t="shared" ref="E31:M31" si="9">(E30/E32*100)-100</f>
        <v>0.25078369905958198</v>
      </c>
      <c r="F31" s="155">
        <f t="shared" si="9"/>
        <v>0.62656641604010588</v>
      </c>
      <c r="G31" s="162">
        <f t="shared" si="9"/>
        <v>-0.18856065367691599</v>
      </c>
      <c r="H31" s="161">
        <f t="shared" si="9"/>
        <v>1.5428571428571303</v>
      </c>
      <c r="I31" s="155">
        <f t="shared" si="9"/>
        <v>0.39481105470953537</v>
      </c>
      <c r="J31" s="162">
        <f t="shared" si="9"/>
        <v>2.5418833044482909</v>
      </c>
      <c r="K31" s="161">
        <f t="shared" si="9"/>
        <v>0.84830339321355552</v>
      </c>
      <c r="L31" s="155">
        <f t="shared" si="9"/>
        <v>1.3916500994035914</v>
      </c>
      <c r="M31" s="162">
        <f t="shared" si="9"/>
        <v>5.0251256281399037E-2</v>
      </c>
      <c r="N31" s="216"/>
      <c r="O31" s="217"/>
      <c r="P31" s="218"/>
    </row>
    <row r="32" spans="1:16" ht="36" customHeight="1">
      <c r="A32" s="27" t="s">
        <v>37</v>
      </c>
      <c r="B32" s="38"/>
      <c r="C32" s="39"/>
      <c r="D32" s="40"/>
      <c r="E32" s="43">
        <v>159.5</v>
      </c>
      <c r="F32" s="44">
        <v>159.6</v>
      </c>
      <c r="G32" s="45">
        <v>159.1</v>
      </c>
      <c r="H32" s="46">
        <v>175</v>
      </c>
      <c r="I32" s="44">
        <v>177.3</v>
      </c>
      <c r="J32" s="47">
        <v>173.1</v>
      </c>
      <c r="K32" s="46">
        <v>200.4</v>
      </c>
      <c r="L32" s="44">
        <v>201.2</v>
      </c>
      <c r="M32" s="47">
        <v>199</v>
      </c>
      <c r="N32" s="38"/>
      <c r="O32" s="39"/>
      <c r="P32" s="40"/>
    </row>
    <row r="33" spans="1:17" ht="24.75" thickBot="1">
      <c r="A33" s="33" t="s">
        <v>39</v>
      </c>
      <c r="B33" s="216"/>
      <c r="C33" s="217"/>
      <c r="D33" s="218"/>
      <c r="E33" s="161">
        <f t="shared" ref="E33:M33" si="10">(E32/E34*100)-100</f>
        <v>-1.4823965410747348</v>
      </c>
      <c r="F33" s="155">
        <f t="shared" si="10"/>
        <v>-3.448275862068968</v>
      </c>
      <c r="G33" s="162">
        <f t="shared" si="10"/>
        <v>2.6451612903225765</v>
      </c>
      <c r="H33" s="161">
        <f t="shared" si="10"/>
        <v>-0.79365079365079794</v>
      </c>
      <c r="I33" s="155">
        <f t="shared" si="10"/>
        <v>-2.0982882385422386</v>
      </c>
      <c r="J33" s="162">
        <f t="shared" si="10"/>
        <v>0.87412587412588039</v>
      </c>
      <c r="K33" s="161">
        <f t="shared" si="10"/>
        <v>4.9925112331507648E-2</v>
      </c>
      <c r="L33" s="155">
        <f t="shared" si="10"/>
        <v>-0.34670629024270738</v>
      </c>
      <c r="M33" s="162">
        <f t="shared" si="10"/>
        <v>1.3238289205702642</v>
      </c>
      <c r="N33" s="216"/>
      <c r="O33" s="217"/>
      <c r="P33" s="218"/>
    </row>
    <row r="34" spans="1:17" ht="36" customHeight="1" thickBot="1">
      <c r="A34" s="227" t="s">
        <v>38</v>
      </c>
      <c r="B34" s="228"/>
      <c r="C34" s="229"/>
      <c r="D34" s="230"/>
      <c r="E34" s="231">
        <v>161.9</v>
      </c>
      <c r="F34" s="232">
        <v>165.3</v>
      </c>
      <c r="G34" s="233">
        <v>155</v>
      </c>
      <c r="H34" s="234">
        <v>176.4</v>
      </c>
      <c r="I34" s="232">
        <v>181.1</v>
      </c>
      <c r="J34" s="235">
        <v>171.6</v>
      </c>
      <c r="K34" s="234">
        <v>200.3</v>
      </c>
      <c r="L34" s="232">
        <v>201.9</v>
      </c>
      <c r="M34" s="235">
        <v>196.4</v>
      </c>
      <c r="N34" s="228"/>
      <c r="O34" s="229"/>
      <c r="P34" s="236"/>
    </row>
    <row r="35" spans="1:17" ht="6.75" customHeight="1"/>
    <row r="36" spans="1:17">
      <c r="B36" t="s">
        <v>129</v>
      </c>
    </row>
    <row r="38" spans="1:17">
      <c r="Q38" s="151"/>
    </row>
    <row r="39" spans="1:17" ht="15.75" customHeight="1"/>
    <row r="55" spans="1:16">
      <c r="A55" s="798">
        <v>1</v>
      </c>
      <c r="B55" s="798"/>
      <c r="C55" s="798"/>
      <c r="D55" s="798"/>
      <c r="E55" s="798"/>
      <c r="F55" s="798"/>
      <c r="G55" s="798"/>
      <c r="H55" s="798"/>
      <c r="I55" s="798"/>
      <c r="J55" s="798"/>
      <c r="K55" s="798"/>
      <c r="L55" s="798"/>
      <c r="M55" s="798"/>
      <c r="N55" s="798"/>
      <c r="O55" s="798"/>
      <c r="P55" s="798"/>
    </row>
    <row r="56" spans="1:16" ht="14.25">
      <c r="A56" s="718"/>
    </row>
    <row r="63" spans="1:16">
      <c r="A63" s="1"/>
    </row>
    <row r="72" ht="15.75" customHeight="1"/>
  </sheetData>
  <mergeCells count="8">
    <mergeCell ref="A55:P55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6"/>
  <sheetViews>
    <sheetView zoomScaleNormal="100" workbookViewId="0">
      <selection activeCell="I11" sqref="I11"/>
    </sheetView>
  </sheetViews>
  <sheetFormatPr defaultRowHeight="13.5"/>
  <cols>
    <col min="1" max="11" width="11.75" customWidth="1"/>
  </cols>
  <sheetData>
    <row r="1" spans="1:13" ht="15.75" customHeight="1" thickBot="1">
      <c r="A1" t="s">
        <v>181</v>
      </c>
      <c r="J1" t="s">
        <v>178</v>
      </c>
    </row>
    <row r="2" spans="1:13" ht="36" customHeight="1">
      <c r="A2" s="177"/>
      <c r="B2" s="178" t="s">
        <v>43</v>
      </c>
      <c r="C2" s="179" t="s">
        <v>44</v>
      </c>
      <c r="D2" s="180" t="s">
        <v>45</v>
      </c>
      <c r="E2" s="181" t="s">
        <v>136</v>
      </c>
      <c r="F2" s="182" t="s">
        <v>137</v>
      </c>
      <c r="G2" s="183" t="s">
        <v>138</v>
      </c>
      <c r="H2" s="184" t="s">
        <v>40</v>
      </c>
      <c r="I2" s="179" t="s">
        <v>41</v>
      </c>
      <c r="J2" s="185" t="s">
        <v>42</v>
      </c>
      <c r="K2" s="812"/>
      <c r="L2" s="813"/>
      <c r="M2" s="813"/>
    </row>
    <row r="3" spans="1:13" ht="36" customHeight="1">
      <c r="A3" s="190" t="s">
        <v>166</v>
      </c>
      <c r="B3" s="191">
        <v>201.8</v>
      </c>
      <c r="C3" s="192">
        <v>203</v>
      </c>
      <c r="D3" s="193">
        <v>200</v>
      </c>
      <c r="E3" s="191">
        <v>178.3</v>
      </c>
      <c r="F3" s="192">
        <v>174.8</v>
      </c>
      <c r="G3" s="193">
        <v>180.4</v>
      </c>
      <c r="H3" s="194">
        <v>170.3</v>
      </c>
      <c r="I3" s="192">
        <v>172.3</v>
      </c>
      <c r="J3" s="195">
        <v>165.7</v>
      </c>
      <c r="K3" s="812"/>
      <c r="L3" s="813"/>
      <c r="M3" s="813"/>
    </row>
    <row r="4" spans="1:13" ht="36" customHeight="1">
      <c r="A4" s="186" t="s">
        <v>142</v>
      </c>
      <c r="B4" s="187">
        <v>202.6</v>
      </c>
      <c r="C4" s="188">
        <v>204.4</v>
      </c>
      <c r="D4" s="189">
        <v>200.4</v>
      </c>
      <c r="E4" s="187">
        <v>179.8</v>
      </c>
      <c r="F4" s="188">
        <v>181.5</v>
      </c>
      <c r="G4" s="189">
        <v>178.6</v>
      </c>
      <c r="H4" s="196">
        <v>163.80000000000001</v>
      </c>
      <c r="I4" s="197">
        <v>163.30000000000001</v>
      </c>
      <c r="J4" s="198">
        <v>164.9</v>
      </c>
      <c r="K4" s="266"/>
      <c r="L4" s="266"/>
      <c r="M4" s="266"/>
    </row>
    <row r="5" spans="1:13" ht="36" customHeight="1">
      <c r="A5" s="199" t="s">
        <v>145</v>
      </c>
      <c r="B5" s="200">
        <v>204.5</v>
      </c>
      <c r="C5" s="201">
        <v>204.4</v>
      </c>
      <c r="D5" s="202">
        <v>204.6</v>
      </c>
      <c r="E5" s="200">
        <v>185.6</v>
      </c>
      <c r="F5" s="201">
        <v>179.1</v>
      </c>
      <c r="G5" s="202">
        <v>187.6</v>
      </c>
      <c r="H5" s="203">
        <v>163.30000000000001</v>
      </c>
      <c r="I5" s="204">
        <v>162.69999999999999</v>
      </c>
      <c r="J5" s="205">
        <v>165.1</v>
      </c>
    </row>
    <row r="6" spans="1:13" ht="36" customHeight="1">
      <c r="A6" s="250" t="s">
        <v>149</v>
      </c>
      <c r="B6" s="251">
        <v>205.2</v>
      </c>
      <c r="C6" s="252">
        <v>206.4</v>
      </c>
      <c r="D6" s="253">
        <v>203.2</v>
      </c>
      <c r="E6" s="251">
        <v>174.1</v>
      </c>
      <c r="F6" s="787">
        <v>178</v>
      </c>
      <c r="G6" s="253">
        <v>171.7</v>
      </c>
      <c r="H6" s="254">
        <v>166.1</v>
      </c>
      <c r="I6" s="255">
        <v>167</v>
      </c>
      <c r="J6" s="256">
        <v>162.6</v>
      </c>
    </row>
    <row r="7" spans="1:13" ht="36" customHeight="1">
      <c r="A7" s="250" t="s">
        <v>155</v>
      </c>
      <c r="B7" s="251">
        <v>204.4</v>
      </c>
      <c r="C7" s="252">
        <v>206.8</v>
      </c>
      <c r="D7" s="253">
        <v>201.1</v>
      </c>
      <c r="E7" s="786">
        <v>182</v>
      </c>
      <c r="F7" s="252">
        <v>177.9</v>
      </c>
      <c r="G7" s="253">
        <v>184.4</v>
      </c>
      <c r="H7" s="254">
        <v>174.1</v>
      </c>
      <c r="I7" s="255">
        <v>174.3</v>
      </c>
      <c r="J7" s="256">
        <v>173.8</v>
      </c>
    </row>
    <row r="8" spans="1:13" ht="36" customHeight="1" thickBot="1">
      <c r="A8" s="243" t="s">
        <v>202</v>
      </c>
      <c r="B8" s="244">
        <v>207.2</v>
      </c>
      <c r="C8" s="736">
        <v>208</v>
      </c>
      <c r="D8" s="737">
        <v>206</v>
      </c>
      <c r="E8" s="738">
        <v>186</v>
      </c>
      <c r="F8" s="245">
        <v>184.2</v>
      </c>
      <c r="G8" s="246">
        <v>186.9</v>
      </c>
      <c r="H8" s="247">
        <v>178.5</v>
      </c>
      <c r="I8" s="248">
        <v>178.7</v>
      </c>
      <c r="J8" s="249">
        <v>177.7</v>
      </c>
    </row>
    <row r="18" spans="1:1" ht="14.25" customHeight="1"/>
    <row r="26" spans="1:1">
      <c r="A26" s="1"/>
    </row>
    <row r="35" ht="15.75" customHeight="1"/>
    <row r="49" spans="3:15">
      <c r="C49" s="798"/>
      <c r="D49" s="798"/>
      <c r="E49" s="798"/>
      <c r="F49" s="798"/>
      <c r="G49" s="798"/>
      <c r="H49" s="798"/>
      <c r="I49" s="798"/>
      <c r="J49" s="798"/>
      <c r="K49" s="798"/>
      <c r="L49" s="798"/>
      <c r="M49" s="798"/>
      <c r="N49" s="798"/>
      <c r="O49" s="798"/>
    </row>
    <row r="96" spans="1:15">
      <c r="A96" s="798">
        <v>2</v>
      </c>
      <c r="B96" s="798"/>
      <c r="C96" s="798"/>
      <c r="D96" s="798"/>
      <c r="E96" s="798"/>
      <c r="F96" s="798"/>
      <c r="G96" s="798"/>
      <c r="H96" s="798"/>
      <c r="I96" s="798"/>
      <c r="J96" s="798"/>
      <c r="K96" s="798"/>
      <c r="L96" s="798"/>
      <c r="M96" s="798"/>
      <c r="N96" s="798"/>
      <c r="O96" s="798"/>
    </row>
  </sheetData>
  <mergeCells count="3">
    <mergeCell ref="K2:M3"/>
    <mergeCell ref="C49:O49"/>
    <mergeCell ref="A96:O96"/>
  </mergeCells>
  <phoneticPr fontId="2"/>
  <pageMargins left="0.71" right="0.21" top="0.75" bottom="0.47" header="0.3" footer="0.3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46"/>
  <sheetViews>
    <sheetView zoomScaleNormal="100" zoomScaleSheetLayoutView="100" workbookViewId="0">
      <selection activeCell="D4" sqref="D4"/>
    </sheetView>
  </sheetViews>
  <sheetFormatPr defaultRowHeight="13.5"/>
  <cols>
    <col min="1" max="1" width="17.375" customWidth="1"/>
    <col min="2" max="2" width="18.875" customWidth="1"/>
    <col min="3" max="3" width="20.125" customWidth="1"/>
    <col min="4" max="4" width="19.5" customWidth="1"/>
    <col min="5" max="5" width="11.75" customWidth="1"/>
  </cols>
  <sheetData>
    <row r="2" spans="1:5" ht="14.25">
      <c r="A2" s="815" t="s">
        <v>222</v>
      </c>
      <c r="B2" s="815"/>
      <c r="C2" s="815"/>
      <c r="D2" s="725" t="s">
        <v>178</v>
      </c>
      <c r="E2" s="723"/>
    </row>
    <row r="3" spans="1:5" ht="47.25" customHeight="1">
      <c r="A3" s="59"/>
      <c r="B3" s="62" t="s">
        <v>47</v>
      </c>
      <c r="C3" s="63" t="s">
        <v>48</v>
      </c>
      <c r="D3" s="61" t="s">
        <v>46</v>
      </c>
    </row>
    <row r="4" spans="1:5" ht="21.75" customHeight="1">
      <c r="A4" s="60" t="s">
        <v>9</v>
      </c>
      <c r="B4" s="410">
        <v>201.9</v>
      </c>
      <c r="C4" s="410">
        <v>198.1</v>
      </c>
      <c r="D4" s="411">
        <f>C4/B4*100</f>
        <v>98.117880138682509</v>
      </c>
    </row>
    <row r="5" spans="1:5" ht="21.75" customHeight="1">
      <c r="A5" s="56" t="s">
        <v>26</v>
      </c>
      <c r="B5" s="410">
        <v>233.5</v>
      </c>
      <c r="C5" s="410">
        <v>231</v>
      </c>
      <c r="D5" s="411">
        <f>C5/B5*100</f>
        <v>98.929336188436835</v>
      </c>
    </row>
    <row r="6" spans="1:5" ht="21.75" customHeight="1">
      <c r="A6" s="57" t="s">
        <v>11</v>
      </c>
      <c r="B6" s="410">
        <v>204.7</v>
      </c>
      <c r="C6" s="410">
        <v>209</v>
      </c>
      <c r="D6" s="411">
        <f>C6/B6*100</f>
        <v>102.10063507572058</v>
      </c>
    </row>
    <row r="7" spans="1:5" ht="21.75" customHeight="1">
      <c r="A7" s="58" t="s">
        <v>27</v>
      </c>
      <c r="B7" s="410">
        <v>194.6</v>
      </c>
      <c r="C7" s="410">
        <v>177.3</v>
      </c>
      <c r="D7" s="411">
        <f>C7/B7*100</f>
        <v>91.109969167523133</v>
      </c>
    </row>
    <row r="8" spans="1:5" ht="21.75" customHeight="1">
      <c r="A8" s="57" t="s">
        <v>10</v>
      </c>
      <c r="B8" s="412">
        <v>169.7</v>
      </c>
      <c r="C8" s="412">
        <v>184</v>
      </c>
      <c r="D8" s="411">
        <f>C8/B8*100</f>
        <v>108.42663523865646</v>
      </c>
    </row>
    <row r="10" spans="1:5" ht="47.25" customHeight="1">
      <c r="A10" s="59"/>
      <c r="B10" s="62" t="s">
        <v>47</v>
      </c>
      <c r="C10" s="64" t="s">
        <v>49</v>
      </c>
      <c r="D10" s="61" t="s">
        <v>46</v>
      </c>
    </row>
    <row r="11" spans="1:5" ht="21.75" customHeight="1">
      <c r="A11" s="60" t="s">
        <v>9</v>
      </c>
      <c r="B11" s="410">
        <v>201.9</v>
      </c>
      <c r="C11" s="410">
        <v>196.3</v>
      </c>
      <c r="D11" s="411">
        <f>C11/B11*100</f>
        <v>97.22634967805844</v>
      </c>
    </row>
    <row r="12" spans="1:5" ht="21.75" customHeight="1">
      <c r="A12" s="56" t="s">
        <v>26</v>
      </c>
      <c r="B12" s="410">
        <v>233.5</v>
      </c>
      <c r="C12" s="410">
        <v>230.3</v>
      </c>
      <c r="D12" s="411">
        <f>C12/B12*100</f>
        <v>98.629550321199147</v>
      </c>
    </row>
    <row r="13" spans="1:5" ht="21.75" customHeight="1">
      <c r="A13" s="57" t="s">
        <v>11</v>
      </c>
      <c r="B13" s="410">
        <v>204.7</v>
      </c>
      <c r="C13" s="410">
        <v>209.5</v>
      </c>
      <c r="D13" s="411">
        <f>C13/B13*100</f>
        <v>102.34489496824621</v>
      </c>
    </row>
    <row r="14" spans="1:5" ht="21.75" customHeight="1">
      <c r="A14" s="58" t="s">
        <v>27</v>
      </c>
      <c r="B14" s="410">
        <v>194.6</v>
      </c>
      <c r="C14" s="410">
        <v>184.3</v>
      </c>
      <c r="D14" s="411">
        <f>C14/B14*100</f>
        <v>94.707091469681401</v>
      </c>
    </row>
    <row r="15" spans="1:5" ht="21.75" customHeight="1">
      <c r="A15" s="57" t="s">
        <v>10</v>
      </c>
      <c r="B15" s="412">
        <v>169.7</v>
      </c>
      <c r="C15" s="412">
        <v>181.3</v>
      </c>
      <c r="D15" s="411">
        <f>C15/B15*100</f>
        <v>106.83559222156748</v>
      </c>
    </row>
    <row r="16" spans="1:5" ht="21.75" customHeight="1">
      <c r="A16" s="715"/>
      <c r="B16" s="716"/>
      <c r="C16" s="716"/>
      <c r="D16" s="717"/>
    </row>
    <row r="17" spans="1:4" ht="21.75" customHeight="1">
      <c r="A17" s="715"/>
      <c r="B17" s="716"/>
      <c r="C17" s="716"/>
      <c r="D17" s="717"/>
    </row>
    <row r="18" spans="1:4" ht="21.75" customHeight="1">
      <c r="A18" s="715"/>
      <c r="B18" s="716"/>
      <c r="C18" s="716"/>
      <c r="D18" s="717"/>
    </row>
    <row r="19" spans="1:4" ht="21.75" customHeight="1">
      <c r="A19" s="715"/>
      <c r="B19" s="716"/>
      <c r="C19" s="716"/>
      <c r="D19" s="717"/>
    </row>
    <row r="20" spans="1:4" ht="21.75" customHeight="1">
      <c r="A20" s="715"/>
      <c r="B20" s="716"/>
      <c r="C20" s="716"/>
      <c r="D20" s="717"/>
    </row>
    <row r="21" spans="1:4" ht="21.75" customHeight="1">
      <c r="A21" s="715"/>
      <c r="B21" s="716"/>
      <c r="C21" s="716"/>
      <c r="D21" s="717"/>
    </row>
    <row r="22" spans="1:4" ht="21.75" customHeight="1">
      <c r="A22" s="715"/>
      <c r="B22" s="716"/>
      <c r="C22" s="716"/>
      <c r="D22" s="717"/>
    </row>
    <row r="23" spans="1:4" ht="21.75" customHeight="1">
      <c r="A23" s="715"/>
      <c r="B23" s="716"/>
      <c r="C23" s="716"/>
      <c r="D23" s="717"/>
    </row>
    <row r="24" spans="1:4" ht="21.75" customHeight="1">
      <c r="A24" s="715"/>
      <c r="B24" s="716"/>
      <c r="C24" s="716"/>
      <c r="D24" s="717"/>
    </row>
    <row r="25" spans="1:4" ht="21.75" customHeight="1">
      <c r="A25" s="715"/>
      <c r="B25" s="716"/>
      <c r="C25" s="716"/>
      <c r="D25" s="717"/>
    </row>
    <row r="26" spans="1:4" ht="21.75" customHeight="1">
      <c r="A26" s="715"/>
      <c r="B26" s="716"/>
      <c r="C26" s="716"/>
      <c r="D26" s="717"/>
    </row>
    <row r="27" spans="1:4" ht="21.75" customHeight="1">
      <c r="A27" s="715"/>
      <c r="B27" s="716"/>
      <c r="C27" s="716"/>
      <c r="D27" s="717"/>
    </row>
    <row r="28" spans="1:4" ht="21.75" customHeight="1">
      <c r="A28" s="715"/>
      <c r="B28" s="716"/>
      <c r="C28" s="716"/>
      <c r="D28" s="717"/>
    </row>
    <row r="29" spans="1:4" ht="21.75" customHeight="1">
      <c r="A29" s="715"/>
      <c r="B29" s="716"/>
      <c r="C29" s="716"/>
      <c r="D29" s="717"/>
    </row>
    <row r="30" spans="1:4" ht="21.75" customHeight="1">
      <c r="A30" s="715"/>
      <c r="B30" s="716"/>
      <c r="C30" s="716"/>
      <c r="D30" s="717"/>
    </row>
    <row r="31" spans="1:4" ht="21.75" customHeight="1">
      <c r="A31" s="715"/>
      <c r="B31" s="716"/>
      <c r="C31" s="716"/>
      <c r="D31" s="717"/>
    </row>
    <row r="32" spans="1:4" ht="21.75" customHeight="1">
      <c r="A32" s="715"/>
      <c r="B32" s="716"/>
      <c r="C32" s="716"/>
      <c r="D32" s="717"/>
    </row>
    <row r="33" spans="1:6" ht="21.75" customHeight="1">
      <c r="A33" s="715"/>
      <c r="B33" s="716"/>
      <c r="C33" s="716"/>
      <c r="D33" s="717"/>
    </row>
    <row r="34" spans="1:6" ht="21.75" customHeight="1">
      <c r="A34" s="715"/>
      <c r="B34" s="716"/>
      <c r="C34" s="716"/>
      <c r="D34" s="717"/>
    </row>
    <row r="35" spans="1:6" ht="21.75" customHeight="1">
      <c r="A35" s="715"/>
      <c r="B35" s="716"/>
      <c r="C35" s="716"/>
      <c r="D35" s="717"/>
    </row>
    <row r="36" spans="1:6" ht="21.75" customHeight="1">
      <c r="A36" s="715"/>
      <c r="B36" s="716"/>
      <c r="C36" s="716"/>
      <c r="D36" s="717"/>
    </row>
    <row r="37" spans="1:6" ht="21.75" customHeight="1">
      <c r="A37" s="715"/>
      <c r="B37" s="716"/>
      <c r="C37" s="716"/>
      <c r="D37" s="717"/>
    </row>
    <row r="38" spans="1:6" ht="21.75" customHeight="1">
      <c r="A38" s="715"/>
      <c r="B38" s="716"/>
      <c r="C38" s="716"/>
      <c r="D38" s="717"/>
    </row>
    <row r="39" spans="1:6" ht="21.75" customHeight="1">
      <c r="A39" s="715"/>
      <c r="B39" s="716"/>
      <c r="C39" s="716"/>
      <c r="D39" s="717"/>
    </row>
    <row r="40" spans="1:6" ht="21.75" customHeight="1">
      <c r="A40" s="715"/>
      <c r="B40" s="716"/>
      <c r="C40" s="716"/>
      <c r="D40" s="717"/>
    </row>
    <row r="41" spans="1:6" ht="21.75" customHeight="1">
      <c r="A41" s="715"/>
      <c r="B41" s="716"/>
      <c r="C41" s="716"/>
      <c r="D41" s="717"/>
    </row>
    <row r="42" spans="1:6" ht="21.75" customHeight="1">
      <c r="A42" s="715"/>
      <c r="B42" s="716"/>
      <c r="C42" s="716"/>
      <c r="D42" s="717"/>
    </row>
    <row r="43" spans="1:6" ht="21.75" customHeight="1">
      <c r="A43" s="715"/>
      <c r="B43" s="716"/>
      <c r="C43" s="716"/>
      <c r="D43" s="717"/>
    </row>
    <row r="44" spans="1:6" ht="21.75" customHeight="1">
      <c r="A44" s="715"/>
      <c r="B44" s="716"/>
      <c r="C44" s="716"/>
      <c r="D44" s="717"/>
    </row>
    <row r="45" spans="1:6" ht="21.75" customHeight="1">
      <c r="A45" s="814"/>
      <c r="B45" s="814"/>
      <c r="C45" s="814"/>
      <c r="D45" s="814"/>
      <c r="E45" s="814"/>
    </row>
    <row r="46" spans="1:6" ht="14.25" customHeight="1">
      <c r="A46" s="798">
        <v>3</v>
      </c>
      <c r="B46" s="798"/>
      <c r="C46" s="798"/>
      <c r="D46" s="798"/>
      <c r="E46" s="798"/>
      <c r="F46" s="798"/>
    </row>
  </sheetData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zoomScaleNormal="100"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C70" sqref="C70"/>
    </sheetView>
  </sheetViews>
  <sheetFormatPr defaultRowHeight="13.5"/>
  <cols>
    <col min="1" max="1" width="5.75" customWidth="1"/>
    <col min="2" max="2" width="37.5" bestFit="1" customWidth="1"/>
    <col min="3" max="6" width="11.625" customWidth="1"/>
    <col min="7" max="7" width="11.75" customWidth="1"/>
  </cols>
  <sheetData>
    <row r="1" spans="1:7" ht="16.5" customHeight="1" thickBot="1">
      <c r="A1" s="819" t="s">
        <v>223</v>
      </c>
      <c r="B1" s="820"/>
      <c r="C1" s="820"/>
      <c r="D1" s="820"/>
      <c r="E1" s="820"/>
      <c r="F1" s="820"/>
      <c r="G1" s="820"/>
    </row>
    <row r="2" spans="1:7" ht="27.75" thickBot="1">
      <c r="A2" s="8" t="s">
        <v>28</v>
      </c>
      <c r="B2" s="272" t="s">
        <v>29</v>
      </c>
      <c r="C2" s="273" t="s">
        <v>9</v>
      </c>
      <c r="D2" s="271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21" t="s">
        <v>22</v>
      </c>
      <c r="B3" s="13" t="s">
        <v>0</v>
      </c>
      <c r="C3" s="413">
        <v>199.5</v>
      </c>
      <c r="D3" s="414">
        <v>178.5</v>
      </c>
      <c r="E3" s="414">
        <v>186</v>
      </c>
      <c r="F3" s="414">
        <v>207.2</v>
      </c>
      <c r="G3" s="415">
        <v>232.9</v>
      </c>
    </row>
    <row r="4" spans="1:7">
      <c r="A4" s="821"/>
      <c r="B4" s="4" t="s">
        <v>1</v>
      </c>
      <c r="C4" s="416">
        <v>207.7</v>
      </c>
      <c r="D4" s="418" t="s">
        <v>12</v>
      </c>
      <c r="E4" s="418">
        <v>187.3</v>
      </c>
      <c r="F4" s="417">
        <v>204.3</v>
      </c>
      <c r="G4" s="419">
        <v>220</v>
      </c>
    </row>
    <row r="5" spans="1:7">
      <c r="A5" s="821"/>
      <c r="B5" s="7" t="s">
        <v>2</v>
      </c>
      <c r="C5" s="420">
        <v>214.4</v>
      </c>
      <c r="D5" s="421">
        <v>202.2</v>
      </c>
      <c r="E5" s="421">
        <v>188.3</v>
      </c>
      <c r="F5" s="421">
        <v>221.7</v>
      </c>
      <c r="G5" s="422">
        <v>234.7</v>
      </c>
    </row>
    <row r="6" spans="1:7">
      <c r="A6" s="821"/>
      <c r="B6" s="7" t="s">
        <v>3</v>
      </c>
      <c r="C6" s="420">
        <v>193.9</v>
      </c>
      <c r="D6" s="421">
        <v>169.8</v>
      </c>
      <c r="E6" s="421">
        <v>185.3</v>
      </c>
      <c r="F6" s="421">
        <v>209.3</v>
      </c>
      <c r="G6" s="422">
        <v>231.8</v>
      </c>
    </row>
    <row r="7" spans="1:7">
      <c r="A7" s="821"/>
      <c r="B7" s="7" t="s">
        <v>4</v>
      </c>
      <c r="C7" s="420">
        <v>185.9</v>
      </c>
      <c r="D7" s="421">
        <v>163.30000000000001</v>
      </c>
      <c r="E7" s="421">
        <v>178</v>
      </c>
      <c r="F7" s="421">
        <v>202</v>
      </c>
      <c r="G7" s="422">
        <v>225.6</v>
      </c>
    </row>
    <row r="8" spans="1:7">
      <c r="A8" s="821"/>
      <c r="B8" s="7" t="s">
        <v>5</v>
      </c>
      <c r="C8" s="420">
        <v>207.7</v>
      </c>
      <c r="D8" s="421">
        <v>161</v>
      </c>
      <c r="E8" s="421">
        <v>184.4</v>
      </c>
      <c r="F8" s="421">
        <v>208.7</v>
      </c>
      <c r="G8" s="422">
        <v>234.2</v>
      </c>
    </row>
    <row r="9" spans="1:7">
      <c r="A9" s="821"/>
      <c r="B9" s="7" t="s">
        <v>6</v>
      </c>
      <c r="C9" s="420">
        <v>193.8</v>
      </c>
      <c r="D9" s="421">
        <v>167.9</v>
      </c>
      <c r="E9" s="421">
        <v>188.3</v>
      </c>
      <c r="F9" s="421">
        <v>199.4</v>
      </c>
      <c r="G9" s="422">
        <v>208.3</v>
      </c>
    </row>
    <row r="10" spans="1:7">
      <c r="A10" s="821"/>
      <c r="B10" s="7" t="s">
        <v>7</v>
      </c>
      <c r="C10" s="420">
        <v>197.4</v>
      </c>
      <c r="D10" s="421">
        <v>172.8</v>
      </c>
      <c r="E10" s="421">
        <v>178.2</v>
      </c>
      <c r="F10" s="421">
        <v>207.3</v>
      </c>
      <c r="G10" s="422">
        <v>252.2</v>
      </c>
    </row>
    <row r="11" spans="1:7">
      <c r="A11" s="821"/>
      <c r="B11" s="7" t="s">
        <v>21</v>
      </c>
      <c r="C11" s="420">
        <v>204.9</v>
      </c>
      <c r="D11" s="423">
        <v>155</v>
      </c>
      <c r="E11" s="421">
        <v>183.4</v>
      </c>
      <c r="F11" s="421">
        <v>205.4</v>
      </c>
      <c r="G11" s="422">
        <v>220</v>
      </c>
    </row>
    <row r="12" spans="1:7">
      <c r="A12" s="821"/>
      <c r="B12" s="7" t="s">
        <v>20</v>
      </c>
      <c r="C12" s="420">
        <v>199.3</v>
      </c>
      <c r="D12" s="421">
        <v>163.9</v>
      </c>
      <c r="E12" s="421">
        <v>200.5</v>
      </c>
      <c r="F12" s="421">
        <v>199.1</v>
      </c>
      <c r="G12" s="422">
        <v>270</v>
      </c>
    </row>
    <row r="13" spans="1:7">
      <c r="A13" s="821"/>
      <c r="B13" s="7" t="s">
        <v>19</v>
      </c>
      <c r="C13" s="420">
        <v>211.3</v>
      </c>
      <c r="D13" s="421">
        <v>156.80000000000001</v>
      </c>
      <c r="E13" s="421">
        <v>174.9</v>
      </c>
      <c r="F13" s="421">
        <v>216.1</v>
      </c>
      <c r="G13" s="422">
        <v>231</v>
      </c>
    </row>
    <row r="14" spans="1:7">
      <c r="A14" s="821"/>
      <c r="B14" s="7" t="s">
        <v>18</v>
      </c>
      <c r="C14" s="420">
        <v>184.3</v>
      </c>
      <c r="D14" s="421">
        <v>168.3</v>
      </c>
      <c r="E14" s="421">
        <v>170.5</v>
      </c>
      <c r="F14" s="421">
        <v>205.6</v>
      </c>
      <c r="G14" s="424">
        <v>231.4</v>
      </c>
    </row>
    <row r="15" spans="1:7">
      <c r="A15" s="821"/>
      <c r="B15" s="7" t="s">
        <v>17</v>
      </c>
      <c r="C15" s="420">
        <v>193.6</v>
      </c>
      <c r="D15" s="421">
        <v>204.5</v>
      </c>
      <c r="E15" s="421">
        <v>165.1</v>
      </c>
      <c r="F15" s="421">
        <v>213</v>
      </c>
      <c r="G15" s="424" t="s">
        <v>203</v>
      </c>
    </row>
    <row r="16" spans="1:7">
      <c r="A16" s="821"/>
      <c r="B16" s="7" t="s">
        <v>16</v>
      </c>
      <c r="C16" s="420">
        <v>196.7</v>
      </c>
      <c r="D16" s="423">
        <v>166</v>
      </c>
      <c r="E16" s="421">
        <v>185.4</v>
      </c>
      <c r="F16" s="421">
        <v>206.3</v>
      </c>
      <c r="G16" s="422">
        <v>246.1</v>
      </c>
    </row>
    <row r="17" spans="1:7">
      <c r="A17" s="821"/>
      <c r="B17" s="7" t="s">
        <v>15</v>
      </c>
      <c r="C17" s="420">
        <v>201</v>
      </c>
      <c r="D17" s="421">
        <v>191.4</v>
      </c>
      <c r="E17" s="421">
        <v>194.7</v>
      </c>
      <c r="F17" s="421">
        <v>208.2</v>
      </c>
      <c r="G17" s="422">
        <v>224.5</v>
      </c>
    </row>
    <row r="18" spans="1:7">
      <c r="A18" s="821"/>
      <c r="B18" s="7" t="s">
        <v>14</v>
      </c>
      <c r="C18" s="420">
        <v>179.6</v>
      </c>
      <c r="D18" s="421">
        <v>138.5</v>
      </c>
      <c r="E18" s="421">
        <v>170</v>
      </c>
      <c r="F18" s="421">
        <v>180.1</v>
      </c>
      <c r="G18" s="424" t="s">
        <v>12</v>
      </c>
    </row>
    <row r="19" spans="1:7" ht="14.25" thickBot="1">
      <c r="A19" s="822"/>
      <c r="B19" s="6" t="s">
        <v>13</v>
      </c>
      <c r="C19" s="425">
        <v>184.4</v>
      </c>
      <c r="D19" s="426">
        <v>163.6</v>
      </c>
      <c r="E19" s="426">
        <v>182</v>
      </c>
      <c r="F19" s="426">
        <v>189.6</v>
      </c>
      <c r="G19" s="739" t="s">
        <v>203</v>
      </c>
    </row>
    <row r="20" spans="1:7" ht="15.75" customHeight="1" thickBot="1">
      <c r="A20" s="816" t="s">
        <v>23</v>
      </c>
      <c r="B20" s="14" t="s">
        <v>0</v>
      </c>
      <c r="C20" s="413">
        <v>201.9</v>
      </c>
      <c r="D20" s="414">
        <v>169.7</v>
      </c>
      <c r="E20" s="414">
        <v>194.6</v>
      </c>
      <c r="F20" s="414">
        <v>204.7</v>
      </c>
      <c r="G20" s="415">
        <v>233.5</v>
      </c>
    </row>
    <row r="21" spans="1:7">
      <c r="A21" s="817"/>
      <c r="B21" s="4" t="s">
        <v>1</v>
      </c>
      <c r="C21" s="427" t="s">
        <v>12</v>
      </c>
      <c r="D21" s="418" t="s">
        <v>12</v>
      </c>
      <c r="E21" s="418" t="s">
        <v>12</v>
      </c>
      <c r="F21" s="418" t="s">
        <v>12</v>
      </c>
      <c r="G21" s="428" t="s">
        <v>12</v>
      </c>
    </row>
    <row r="22" spans="1:7">
      <c r="A22" s="817"/>
      <c r="B22" s="7" t="s">
        <v>2</v>
      </c>
      <c r="C22" s="420">
        <v>217.7</v>
      </c>
      <c r="D22" s="421">
        <v>178.8</v>
      </c>
      <c r="E22" s="421">
        <v>184.8</v>
      </c>
      <c r="F22" s="421">
        <v>210.1</v>
      </c>
      <c r="G22" s="422">
        <v>236.2</v>
      </c>
    </row>
    <row r="23" spans="1:7">
      <c r="A23" s="817"/>
      <c r="B23" s="7" t="s">
        <v>3</v>
      </c>
      <c r="C23" s="420">
        <v>194.9</v>
      </c>
      <c r="D23" s="421">
        <v>164.4</v>
      </c>
      <c r="E23" s="421">
        <v>185.2</v>
      </c>
      <c r="F23" s="421">
        <v>207.2</v>
      </c>
      <c r="G23" s="422">
        <v>233.5</v>
      </c>
    </row>
    <row r="24" spans="1:7">
      <c r="A24" s="817"/>
      <c r="B24" s="7" t="s">
        <v>4</v>
      </c>
      <c r="C24" s="420">
        <v>185.9</v>
      </c>
      <c r="D24" s="421">
        <v>163.30000000000001</v>
      </c>
      <c r="E24" s="421">
        <v>178</v>
      </c>
      <c r="F24" s="421">
        <v>202</v>
      </c>
      <c r="G24" s="422">
        <v>225.6</v>
      </c>
    </row>
    <row r="25" spans="1:7">
      <c r="A25" s="817"/>
      <c r="B25" s="7" t="s">
        <v>5</v>
      </c>
      <c r="C25" s="420">
        <v>213</v>
      </c>
      <c r="D25" s="423" t="s">
        <v>12</v>
      </c>
      <c r="E25" s="421">
        <v>176.5</v>
      </c>
      <c r="F25" s="421">
        <v>211.7</v>
      </c>
      <c r="G25" s="422">
        <v>241.7</v>
      </c>
    </row>
    <row r="26" spans="1:7">
      <c r="A26" s="817"/>
      <c r="B26" s="7" t="s">
        <v>6</v>
      </c>
      <c r="C26" s="420">
        <v>189.7</v>
      </c>
      <c r="D26" s="421">
        <v>173.4</v>
      </c>
      <c r="E26" s="423">
        <v>182.1</v>
      </c>
      <c r="F26" s="421">
        <v>193.9</v>
      </c>
      <c r="G26" s="422">
        <v>208.3</v>
      </c>
    </row>
    <row r="27" spans="1:7">
      <c r="A27" s="817"/>
      <c r="B27" s="7" t="s">
        <v>7</v>
      </c>
      <c r="C27" s="420">
        <v>198.4</v>
      </c>
      <c r="D27" s="421">
        <v>179.2</v>
      </c>
      <c r="E27" s="421">
        <v>180.1</v>
      </c>
      <c r="F27" s="421">
        <v>206.9</v>
      </c>
      <c r="G27" s="422">
        <v>232.1</v>
      </c>
    </row>
    <row r="28" spans="1:7">
      <c r="A28" s="817"/>
      <c r="B28" s="7" t="s">
        <v>21</v>
      </c>
      <c r="C28" s="420">
        <v>206.7</v>
      </c>
      <c r="D28" s="423">
        <v>155</v>
      </c>
      <c r="E28" s="421">
        <v>183.4</v>
      </c>
      <c r="F28" s="421">
        <v>207.3</v>
      </c>
      <c r="G28" s="422">
        <v>222</v>
      </c>
    </row>
    <row r="29" spans="1:7">
      <c r="A29" s="817"/>
      <c r="B29" s="7" t="s">
        <v>20</v>
      </c>
      <c r="C29" s="420">
        <v>198.8</v>
      </c>
      <c r="D29" s="421">
        <v>162</v>
      </c>
      <c r="E29" s="423" t="s">
        <v>12</v>
      </c>
      <c r="F29" s="421">
        <v>199.2</v>
      </c>
      <c r="G29" s="424" t="s">
        <v>12</v>
      </c>
    </row>
    <row r="30" spans="1:7">
      <c r="A30" s="817"/>
      <c r="B30" s="7" t="s">
        <v>19</v>
      </c>
      <c r="C30" s="420">
        <v>219.6</v>
      </c>
      <c r="D30" s="421">
        <v>156.80000000000001</v>
      </c>
      <c r="E30" s="421">
        <v>177.8</v>
      </c>
      <c r="F30" s="421">
        <v>232.2</v>
      </c>
      <c r="G30" s="422">
        <v>232.9</v>
      </c>
    </row>
    <row r="31" spans="1:7">
      <c r="A31" s="817"/>
      <c r="B31" s="7" t="s">
        <v>18</v>
      </c>
      <c r="C31" s="420">
        <v>199</v>
      </c>
      <c r="D31" s="421">
        <v>171.2</v>
      </c>
      <c r="E31" s="421">
        <v>176.5</v>
      </c>
      <c r="F31" s="421">
        <v>213.5</v>
      </c>
      <c r="G31" s="424" t="s">
        <v>12</v>
      </c>
    </row>
    <row r="32" spans="1:7">
      <c r="A32" s="817"/>
      <c r="B32" s="7" t="s">
        <v>17</v>
      </c>
      <c r="C32" s="420">
        <v>178.8</v>
      </c>
      <c r="D32" s="421">
        <v>162</v>
      </c>
      <c r="E32" s="421">
        <v>157</v>
      </c>
      <c r="F32" s="421">
        <v>199.2</v>
      </c>
      <c r="G32" s="424" t="s">
        <v>204</v>
      </c>
    </row>
    <row r="33" spans="1:7">
      <c r="A33" s="817"/>
      <c r="B33" s="7" t="s">
        <v>16</v>
      </c>
      <c r="C33" s="420">
        <v>210.6</v>
      </c>
      <c r="D33" s="423" t="s">
        <v>12</v>
      </c>
      <c r="E33" s="423" t="s">
        <v>204</v>
      </c>
      <c r="F33" s="421">
        <v>211</v>
      </c>
      <c r="G33" s="422">
        <v>204.8</v>
      </c>
    </row>
    <row r="34" spans="1:7">
      <c r="A34" s="817"/>
      <c r="B34" s="7" t="s">
        <v>15</v>
      </c>
      <c r="C34" s="420">
        <v>217.1</v>
      </c>
      <c r="D34" s="421">
        <v>246.2</v>
      </c>
      <c r="E34" s="421">
        <v>217.7</v>
      </c>
      <c r="F34" s="421">
        <v>207.1</v>
      </c>
      <c r="G34" s="422">
        <v>227.3</v>
      </c>
    </row>
    <row r="35" spans="1:7">
      <c r="A35" s="817"/>
      <c r="B35" s="7" t="s">
        <v>14</v>
      </c>
      <c r="C35" s="420">
        <v>178.9</v>
      </c>
      <c r="D35" s="421">
        <v>138.5</v>
      </c>
      <c r="E35" s="423" t="s">
        <v>204</v>
      </c>
      <c r="F35" s="421">
        <v>179.4</v>
      </c>
      <c r="G35" s="424" t="s">
        <v>12</v>
      </c>
    </row>
    <row r="36" spans="1:7" ht="14.25" thickBot="1">
      <c r="A36" s="818"/>
      <c r="B36" s="6" t="s">
        <v>13</v>
      </c>
      <c r="C36" s="416">
        <v>172.1</v>
      </c>
      <c r="D36" s="417">
        <v>160</v>
      </c>
      <c r="E36" s="417">
        <v>157.6</v>
      </c>
      <c r="F36" s="417">
        <v>187</v>
      </c>
      <c r="G36" s="428" t="s">
        <v>204</v>
      </c>
    </row>
    <row r="37" spans="1:7" ht="14.25" customHeight="1" thickBot="1">
      <c r="A37" s="816" t="s">
        <v>24</v>
      </c>
      <c r="B37" s="14" t="s">
        <v>0</v>
      </c>
      <c r="C37" s="413">
        <v>198.1</v>
      </c>
      <c r="D37" s="414">
        <v>184</v>
      </c>
      <c r="E37" s="414">
        <v>177.3</v>
      </c>
      <c r="F37" s="414">
        <v>209</v>
      </c>
      <c r="G37" s="415">
        <v>231</v>
      </c>
    </row>
    <row r="38" spans="1:7">
      <c r="A38" s="817"/>
      <c r="B38" s="4" t="s">
        <v>1</v>
      </c>
      <c r="C38" s="427">
        <v>211.5</v>
      </c>
      <c r="D38" s="418" t="s">
        <v>12</v>
      </c>
      <c r="E38" s="418" t="s">
        <v>12</v>
      </c>
      <c r="F38" s="418">
        <v>203</v>
      </c>
      <c r="G38" s="428">
        <v>220</v>
      </c>
    </row>
    <row r="39" spans="1:7">
      <c r="A39" s="817"/>
      <c r="B39" s="7" t="s">
        <v>2</v>
      </c>
      <c r="C39" s="420">
        <v>223.2</v>
      </c>
      <c r="D39" s="421">
        <v>210.5</v>
      </c>
      <c r="E39" s="423">
        <v>198</v>
      </c>
      <c r="F39" s="421">
        <v>236.9</v>
      </c>
      <c r="G39" s="422">
        <v>211</v>
      </c>
    </row>
    <row r="40" spans="1:7">
      <c r="A40" s="817"/>
      <c r="B40" s="7" t="s">
        <v>3</v>
      </c>
      <c r="C40" s="420">
        <v>192.7</v>
      </c>
      <c r="D40" s="421">
        <v>175.7</v>
      </c>
      <c r="E40" s="421">
        <v>182.2</v>
      </c>
      <c r="F40" s="421">
        <v>213.2</v>
      </c>
      <c r="G40" s="422">
        <v>225.8</v>
      </c>
    </row>
    <row r="41" spans="1:7">
      <c r="A41" s="817"/>
      <c r="B41" s="7" t="s">
        <v>4</v>
      </c>
      <c r="C41" s="429" t="s">
        <v>204</v>
      </c>
      <c r="D41" s="423" t="s">
        <v>12</v>
      </c>
      <c r="E41" s="423" t="s">
        <v>12</v>
      </c>
      <c r="F41" s="423" t="s">
        <v>204</v>
      </c>
      <c r="G41" s="424" t="s">
        <v>12</v>
      </c>
    </row>
    <row r="42" spans="1:7">
      <c r="A42" s="817"/>
      <c r="B42" s="7" t="s">
        <v>5</v>
      </c>
      <c r="C42" s="420">
        <v>203.9</v>
      </c>
      <c r="D42" s="421">
        <v>161</v>
      </c>
      <c r="E42" s="421">
        <v>187</v>
      </c>
      <c r="F42" s="421">
        <v>205.8</v>
      </c>
      <c r="G42" s="422">
        <v>223.8</v>
      </c>
    </row>
    <row r="43" spans="1:7">
      <c r="A43" s="817"/>
      <c r="B43" s="7" t="s">
        <v>6</v>
      </c>
      <c r="C43" s="420">
        <v>193.8</v>
      </c>
      <c r="D43" s="421">
        <v>160.9</v>
      </c>
      <c r="E43" s="421">
        <v>165.5</v>
      </c>
      <c r="F43" s="421">
        <v>201</v>
      </c>
      <c r="G43" s="424" t="s">
        <v>204</v>
      </c>
    </row>
    <row r="44" spans="1:7">
      <c r="A44" s="817"/>
      <c r="B44" s="7" t="s">
        <v>7</v>
      </c>
      <c r="C44" s="420">
        <v>196.7</v>
      </c>
      <c r="D44" s="421">
        <v>165.9</v>
      </c>
      <c r="E44" s="421">
        <v>164.5</v>
      </c>
      <c r="F44" s="421">
        <v>209.1</v>
      </c>
      <c r="G44" s="422">
        <v>254.5</v>
      </c>
    </row>
    <row r="45" spans="1:7">
      <c r="A45" s="817"/>
      <c r="B45" s="7" t="s">
        <v>21</v>
      </c>
      <c r="C45" s="420">
        <v>197.6</v>
      </c>
      <c r="D45" s="423" t="s">
        <v>12</v>
      </c>
      <c r="E45" s="423" t="s">
        <v>204</v>
      </c>
      <c r="F45" s="421">
        <v>197.6</v>
      </c>
      <c r="G45" s="424" t="s">
        <v>12</v>
      </c>
    </row>
    <row r="46" spans="1:7">
      <c r="A46" s="817"/>
      <c r="B46" s="7" t="s">
        <v>20</v>
      </c>
      <c r="C46" s="420">
        <v>202</v>
      </c>
      <c r="D46" s="423">
        <v>164.8</v>
      </c>
      <c r="E46" s="423">
        <v>200.5</v>
      </c>
      <c r="F46" s="421">
        <v>201.2</v>
      </c>
      <c r="G46" s="422">
        <v>270</v>
      </c>
    </row>
    <row r="47" spans="1:7">
      <c r="A47" s="817"/>
      <c r="B47" s="7" t="s">
        <v>19</v>
      </c>
      <c r="C47" s="420">
        <v>203.3</v>
      </c>
      <c r="D47" s="423" t="s">
        <v>12</v>
      </c>
      <c r="E47" s="423">
        <v>179</v>
      </c>
      <c r="F47" s="421">
        <v>207.4</v>
      </c>
      <c r="G47" s="422">
        <v>212.3</v>
      </c>
    </row>
    <row r="48" spans="1:7">
      <c r="A48" s="817"/>
      <c r="B48" s="7" t="s">
        <v>18</v>
      </c>
      <c r="C48" s="420">
        <v>176.6</v>
      </c>
      <c r="D48" s="421">
        <v>167.6</v>
      </c>
      <c r="E48" s="421">
        <v>169.7</v>
      </c>
      <c r="F48" s="421">
        <v>194</v>
      </c>
      <c r="G48" s="424">
        <v>231.4</v>
      </c>
    </row>
    <row r="49" spans="1:7">
      <c r="A49" s="817"/>
      <c r="B49" s="7" t="s">
        <v>17</v>
      </c>
      <c r="C49" s="420">
        <v>204.3</v>
      </c>
      <c r="D49" s="421">
        <v>178.8</v>
      </c>
      <c r="E49" s="421">
        <v>165.6</v>
      </c>
      <c r="F49" s="421">
        <v>226.9</v>
      </c>
      <c r="G49" s="424" t="s">
        <v>12</v>
      </c>
    </row>
    <row r="50" spans="1:7">
      <c r="A50" s="817"/>
      <c r="B50" s="7" t="s">
        <v>16</v>
      </c>
      <c r="C50" s="420">
        <v>220.3</v>
      </c>
      <c r="D50" s="423" t="s">
        <v>12</v>
      </c>
      <c r="E50" s="421">
        <v>192.3</v>
      </c>
      <c r="F50" s="421">
        <v>214.3</v>
      </c>
      <c r="G50" s="424">
        <v>267.89999999999998</v>
      </c>
    </row>
    <row r="51" spans="1:7">
      <c r="A51" s="817"/>
      <c r="B51" s="7" t="s">
        <v>15</v>
      </c>
      <c r="C51" s="420">
        <v>188.9</v>
      </c>
      <c r="D51" s="421">
        <v>165.8</v>
      </c>
      <c r="E51" s="421">
        <v>178.7</v>
      </c>
      <c r="F51" s="421">
        <v>199.4</v>
      </c>
      <c r="G51" s="422">
        <v>222.2</v>
      </c>
    </row>
    <row r="52" spans="1:7">
      <c r="A52" s="817"/>
      <c r="B52" s="7" t="s">
        <v>14</v>
      </c>
      <c r="C52" s="420">
        <v>188.3</v>
      </c>
      <c r="D52" s="423" t="s">
        <v>12</v>
      </c>
      <c r="E52" s="423">
        <v>170</v>
      </c>
      <c r="F52" s="421">
        <v>189.1</v>
      </c>
      <c r="G52" s="424" t="s">
        <v>12</v>
      </c>
    </row>
    <row r="53" spans="1:7" ht="14.25" thickBot="1">
      <c r="A53" s="818"/>
      <c r="B53" s="6" t="s">
        <v>13</v>
      </c>
      <c r="C53" s="416">
        <v>193.9</v>
      </c>
      <c r="D53" s="417">
        <v>176</v>
      </c>
      <c r="E53" s="417">
        <v>197.9</v>
      </c>
      <c r="F53" s="417">
        <v>195</v>
      </c>
      <c r="G53" s="428" t="s">
        <v>204</v>
      </c>
    </row>
    <row r="54" spans="1:7" ht="15.75" customHeight="1" thickBot="1">
      <c r="A54" s="816" t="s">
        <v>25</v>
      </c>
      <c r="B54" s="14" t="s">
        <v>0</v>
      </c>
      <c r="C54" s="413">
        <v>196.3</v>
      </c>
      <c r="D54" s="414">
        <v>181.3</v>
      </c>
      <c r="E54" s="414">
        <v>184.3</v>
      </c>
      <c r="F54" s="414">
        <v>209.5</v>
      </c>
      <c r="G54" s="415">
        <v>230.3</v>
      </c>
    </row>
    <row r="55" spans="1:7">
      <c r="A55" s="817"/>
      <c r="B55" s="4" t="s">
        <v>1</v>
      </c>
      <c r="C55" s="416">
        <v>200</v>
      </c>
      <c r="D55" s="418" t="s">
        <v>204</v>
      </c>
      <c r="E55" s="418">
        <v>187.3</v>
      </c>
      <c r="F55" s="417">
        <v>206.3</v>
      </c>
      <c r="G55" s="428" t="s">
        <v>204</v>
      </c>
    </row>
    <row r="56" spans="1:7">
      <c r="A56" s="817"/>
      <c r="B56" s="7" t="s">
        <v>2</v>
      </c>
      <c r="C56" s="420">
        <v>164</v>
      </c>
      <c r="D56" s="421">
        <v>172</v>
      </c>
      <c r="E56" s="423" t="s">
        <v>204</v>
      </c>
      <c r="F56" s="423">
        <v>148</v>
      </c>
      <c r="G56" s="424" t="s">
        <v>12</v>
      </c>
    </row>
    <row r="57" spans="1:7">
      <c r="A57" s="817"/>
      <c r="B57" s="7" t="s">
        <v>3</v>
      </c>
      <c r="C57" s="420">
        <v>192.3</v>
      </c>
      <c r="D57" s="421">
        <v>170.2</v>
      </c>
      <c r="E57" s="421">
        <v>195</v>
      </c>
      <c r="F57" s="421">
        <v>201.2</v>
      </c>
      <c r="G57" s="422">
        <v>217.3</v>
      </c>
    </row>
    <row r="58" spans="1:7">
      <c r="A58" s="817"/>
      <c r="B58" s="7" t="s">
        <v>4</v>
      </c>
      <c r="C58" s="429" t="s">
        <v>12</v>
      </c>
      <c r="D58" s="423" t="s">
        <v>12</v>
      </c>
      <c r="E58" s="423" t="s">
        <v>12</v>
      </c>
      <c r="F58" s="423" t="s">
        <v>12</v>
      </c>
      <c r="G58" s="424" t="s">
        <v>12</v>
      </c>
    </row>
    <row r="59" spans="1:7">
      <c r="A59" s="817"/>
      <c r="B59" s="7" t="s">
        <v>5</v>
      </c>
      <c r="C59" s="420">
        <v>212.8</v>
      </c>
      <c r="D59" s="423" t="s">
        <v>12</v>
      </c>
      <c r="E59" s="421">
        <v>192.8</v>
      </c>
      <c r="F59" s="421">
        <v>216.8</v>
      </c>
      <c r="G59" s="424">
        <v>225.6</v>
      </c>
    </row>
    <row r="60" spans="1:7">
      <c r="A60" s="817"/>
      <c r="B60" s="7" t="s">
        <v>6</v>
      </c>
      <c r="C60" s="420">
        <v>214.2</v>
      </c>
      <c r="D60" s="423" t="s">
        <v>12</v>
      </c>
      <c r="E60" s="423">
        <v>200</v>
      </c>
      <c r="F60" s="421">
        <v>221.1</v>
      </c>
      <c r="G60" s="424" t="s">
        <v>12</v>
      </c>
    </row>
    <row r="61" spans="1:7">
      <c r="A61" s="817"/>
      <c r="B61" s="7" t="s">
        <v>7</v>
      </c>
      <c r="C61" s="420">
        <v>194.2</v>
      </c>
      <c r="D61" s="423">
        <v>193</v>
      </c>
      <c r="E61" s="421">
        <v>186.4</v>
      </c>
      <c r="F61" s="421">
        <v>201.9</v>
      </c>
      <c r="G61" s="424" t="s">
        <v>12</v>
      </c>
    </row>
    <row r="62" spans="1:7">
      <c r="A62" s="817"/>
      <c r="B62" s="7" t="s">
        <v>21</v>
      </c>
      <c r="C62" s="420">
        <v>199.5</v>
      </c>
      <c r="D62" s="423" t="s">
        <v>12</v>
      </c>
      <c r="E62" s="423" t="s">
        <v>12</v>
      </c>
      <c r="F62" s="421">
        <v>199.5</v>
      </c>
      <c r="G62" s="424" t="s">
        <v>12</v>
      </c>
    </row>
    <row r="63" spans="1:7">
      <c r="A63" s="817"/>
      <c r="B63" s="7" t="s">
        <v>20</v>
      </c>
      <c r="C63" s="420">
        <v>185.9</v>
      </c>
      <c r="D63" s="423" t="s">
        <v>204</v>
      </c>
      <c r="E63" s="423" t="s">
        <v>204</v>
      </c>
      <c r="F63" s="421">
        <v>185.9</v>
      </c>
      <c r="G63" s="424" t="s">
        <v>12</v>
      </c>
    </row>
    <row r="64" spans="1:7">
      <c r="A64" s="817"/>
      <c r="B64" s="7" t="s">
        <v>19</v>
      </c>
      <c r="C64" s="420">
        <v>188.3</v>
      </c>
      <c r="D64" s="423" t="s">
        <v>12</v>
      </c>
      <c r="E64" s="423">
        <v>171.9</v>
      </c>
      <c r="F64" s="423">
        <v>201.8</v>
      </c>
      <c r="G64" s="424" t="s">
        <v>204</v>
      </c>
    </row>
    <row r="65" spans="1:7">
      <c r="A65" s="817"/>
      <c r="B65" s="7" t="s">
        <v>18</v>
      </c>
      <c r="C65" s="420">
        <v>168.5</v>
      </c>
      <c r="D65" s="421">
        <v>166.2</v>
      </c>
      <c r="E65" s="421">
        <v>166</v>
      </c>
      <c r="F65" s="421">
        <v>182.2</v>
      </c>
      <c r="G65" s="424" t="s">
        <v>12</v>
      </c>
    </row>
    <row r="66" spans="1:7">
      <c r="A66" s="817"/>
      <c r="B66" s="7" t="s">
        <v>17</v>
      </c>
      <c r="C66" s="420">
        <v>193.4</v>
      </c>
      <c r="D66" s="421">
        <v>208.3</v>
      </c>
      <c r="E66" s="421">
        <v>170</v>
      </c>
      <c r="F66" s="421">
        <v>170</v>
      </c>
      <c r="G66" s="424" t="s">
        <v>12</v>
      </c>
    </row>
    <row r="67" spans="1:7">
      <c r="A67" s="817"/>
      <c r="B67" s="7" t="s">
        <v>16</v>
      </c>
      <c r="C67" s="420">
        <v>191.9</v>
      </c>
      <c r="D67" s="423">
        <v>166</v>
      </c>
      <c r="E67" s="421">
        <v>185.2</v>
      </c>
      <c r="F67" s="421">
        <v>201.7</v>
      </c>
      <c r="G67" s="422">
        <v>246.9</v>
      </c>
    </row>
    <row r="68" spans="1:7">
      <c r="A68" s="817"/>
      <c r="B68" s="4" t="s">
        <v>15</v>
      </c>
      <c r="C68" s="420">
        <v>225.3</v>
      </c>
      <c r="D68" s="423" t="s">
        <v>204</v>
      </c>
      <c r="E68" s="421">
        <v>174</v>
      </c>
      <c r="F68" s="423">
        <v>241.1</v>
      </c>
      <c r="G68" s="424" t="s">
        <v>12</v>
      </c>
    </row>
    <row r="69" spans="1:7">
      <c r="A69" s="817"/>
      <c r="B69" s="7" t="s">
        <v>14</v>
      </c>
      <c r="C69" s="429" t="s">
        <v>12</v>
      </c>
      <c r="D69" s="423" t="s">
        <v>12</v>
      </c>
      <c r="E69" s="423" t="s">
        <v>12</v>
      </c>
      <c r="F69" s="423" t="s">
        <v>12</v>
      </c>
      <c r="G69" s="424" t="s">
        <v>12</v>
      </c>
    </row>
    <row r="70" spans="1:7" ht="14.25" thickBot="1">
      <c r="A70" s="818"/>
      <c r="B70" s="6" t="s">
        <v>13</v>
      </c>
      <c r="C70" s="430">
        <v>228.4</v>
      </c>
      <c r="D70" s="740" t="s">
        <v>204</v>
      </c>
      <c r="E70" s="431">
        <v>240</v>
      </c>
      <c r="F70" s="431">
        <v>198.7</v>
      </c>
      <c r="G70" s="741" t="s">
        <v>204</v>
      </c>
    </row>
    <row r="73" spans="1:7">
      <c r="A73" s="798">
        <v>4</v>
      </c>
      <c r="B73" s="798"/>
      <c r="C73" s="798"/>
      <c r="D73" s="798"/>
      <c r="E73" s="798"/>
      <c r="F73" s="798"/>
      <c r="G73" s="798"/>
    </row>
    <row r="74" spans="1:7" ht="14.25">
      <c r="A74" s="719"/>
    </row>
  </sheetData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68"/>
  <sheetViews>
    <sheetView zoomScaleNormal="100" zoomScaleSheetLayoutView="100" workbookViewId="0">
      <selection activeCell="B11" sqref="B11"/>
    </sheetView>
  </sheetViews>
  <sheetFormatPr defaultRowHeight="13.5"/>
  <cols>
    <col min="1" max="1" width="17.125" customWidth="1"/>
    <col min="2" max="3" width="17.5" customWidth="1"/>
    <col min="4" max="7" width="11.75" customWidth="1"/>
  </cols>
  <sheetData>
    <row r="2" spans="1:7" ht="15" thickBot="1">
      <c r="A2" s="799" t="s">
        <v>220</v>
      </c>
      <c r="B2" s="823"/>
      <c r="C2" s="823"/>
      <c r="D2" s="823"/>
      <c r="E2" s="823"/>
      <c r="F2" s="823"/>
      <c r="G2" s="823"/>
    </row>
    <row r="3" spans="1:7" ht="14.25" thickBot="1">
      <c r="A3" s="20" t="s">
        <v>30</v>
      </c>
      <c r="B3" s="22" t="s">
        <v>10</v>
      </c>
      <c r="C3" s="65" t="s">
        <v>27</v>
      </c>
    </row>
    <row r="4" spans="1:7" ht="14.25" thickTop="1">
      <c r="A4" s="432" t="s">
        <v>205</v>
      </c>
      <c r="B4" s="433">
        <f>B10/D10*100</f>
        <v>86.148648648648646</v>
      </c>
      <c r="C4" s="434">
        <f>C10/D10*100</f>
        <v>89.768339768339771</v>
      </c>
    </row>
    <row r="5" spans="1:7">
      <c r="A5" s="432" t="s">
        <v>206</v>
      </c>
      <c r="B5" s="433">
        <f>B11/D11*100</f>
        <v>85.17612524461839</v>
      </c>
      <c r="C5" s="434">
        <f>C11/D11*100</f>
        <v>89.041095890410958</v>
      </c>
    </row>
    <row r="6" spans="1:7" ht="14.25" thickBot="1">
      <c r="A6" s="18" t="s">
        <v>50</v>
      </c>
      <c r="B6" s="66">
        <f>B4-B5</f>
        <v>0.97252340403025528</v>
      </c>
      <c r="C6" s="67">
        <f>C4-C5</f>
        <v>0.72724387792881373</v>
      </c>
    </row>
    <row r="7" spans="1:7">
      <c r="A7" t="s">
        <v>228</v>
      </c>
    </row>
    <row r="8" spans="1:7" ht="15" thickBot="1">
      <c r="A8" s="722"/>
      <c r="B8" s="723"/>
      <c r="C8" s="723"/>
      <c r="D8" s="726" t="s">
        <v>178</v>
      </c>
      <c r="E8" s="723"/>
      <c r="F8" s="723"/>
      <c r="G8" s="723"/>
    </row>
    <row r="9" spans="1:7" ht="14.25" thickBot="1">
      <c r="A9" s="20" t="s">
        <v>30</v>
      </c>
      <c r="B9" s="22" t="s">
        <v>10</v>
      </c>
      <c r="C9" s="23" t="s">
        <v>27</v>
      </c>
      <c r="D9" s="28" t="s">
        <v>11</v>
      </c>
    </row>
    <row r="10" spans="1:7" ht="14.25" thickTop="1">
      <c r="A10" s="19" t="s">
        <v>200</v>
      </c>
      <c r="B10" s="163">
        <v>178.5</v>
      </c>
      <c r="C10" s="742">
        <v>186</v>
      </c>
      <c r="D10" s="164">
        <v>207.2</v>
      </c>
    </row>
    <row r="11" spans="1:7" ht="15.75" customHeight="1" thickBot="1">
      <c r="A11" s="727" t="s">
        <v>154</v>
      </c>
      <c r="B11" s="728">
        <v>174.1</v>
      </c>
      <c r="C11" s="743">
        <v>182</v>
      </c>
      <c r="D11" s="729">
        <v>204.4</v>
      </c>
    </row>
    <row r="12" spans="1:7" ht="15.75" customHeight="1">
      <c r="A12" s="100"/>
      <c r="B12" s="720"/>
      <c r="C12" s="721"/>
      <c r="D12" s="721"/>
    </row>
    <row r="13" spans="1:7" ht="12.75" customHeight="1">
      <c r="A13" s="100"/>
      <c r="B13" s="720"/>
      <c r="C13" s="721"/>
      <c r="D13" s="721"/>
    </row>
    <row r="14" spans="1:7" ht="15.75" hidden="1" customHeight="1">
      <c r="A14" s="100"/>
      <c r="B14" s="720"/>
      <c r="C14" s="721"/>
      <c r="D14" s="721"/>
    </row>
    <row r="15" spans="1:7" ht="15.75" customHeight="1">
      <c r="A15" s="100"/>
      <c r="B15" s="720"/>
      <c r="C15" s="721"/>
      <c r="D15" s="721"/>
    </row>
    <row r="16" spans="1:7" ht="15.75" customHeight="1">
      <c r="A16" s="100"/>
      <c r="B16" s="720"/>
      <c r="C16" s="721"/>
      <c r="D16" s="721"/>
    </row>
    <row r="17" spans="1:4" ht="15.75" customHeight="1">
      <c r="A17" s="100"/>
      <c r="B17" s="720"/>
      <c r="C17" s="721"/>
      <c r="D17" s="721"/>
    </row>
    <row r="18" spans="1:4" ht="15.75" customHeight="1">
      <c r="A18" s="100"/>
      <c r="B18" s="720"/>
      <c r="C18" s="721"/>
      <c r="D18" s="721"/>
    </row>
    <row r="19" spans="1:4" ht="15.75" customHeight="1">
      <c r="A19" s="100"/>
      <c r="B19" s="720"/>
      <c r="C19" s="721"/>
      <c r="D19" s="721"/>
    </row>
    <row r="20" spans="1:4" ht="15.75" customHeight="1">
      <c r="A20" s="100"/>
      <c r="B20" s="720"/>
      <c r="C20" s="721"/>
      <c r="D20" s="721"/>
    </row>
    <row r="21" spans="1:4" ht="15.75" customHeight="1">
      <c r="A21" s="100"/>
      <c r="B21" s="720"/>
      <c r="C21" s="721"/>
      <c r="D21" s="721"/>
    </row>
    <row r="22" spans="1:4" ht="15.75" customHeight="1">
      <c r="A22" s="100"/>
      <c r="B22" s="720"/>
      <c r="C22" s="721"/>
      <c r="D22" s="721"/>
    </row>
    <row r="23" spans="1:4" ht="15.75" customHeight="1">
      <c r="A23" s="100"/>
      <c r="B23" s="720"/>
      <c r="C23" s="721"/>
      <c r="D23" s="721"/>
    </row>
    <row r="24" spans="1:4" ht="15.75" customHeight="1">
      <c r="A24" s="100"/>
      <c r="B24" s="720"/>
      <c r="C24" s="721"/>
      <c r="D24" s="721"/>
    </row>
    <row r="25" spans="1:4" ht="15.75" customHeight="1">
      <c r="A25" s="100"/>
      <c r="B25" s="720"/>
      <c r="C25" s="721"/>
      <c r="D25" s="721"/>
    </row>
    <row r="26" spans="1:4" ht="15.75" customHeight="1">
      <c r="A26" s="100"/>
      <c r="B26" s="720"/>
      <c r="C26" s="721"/>
      <c r="D26" s="721"/>
    </row>
    <row r="27" spans="1:4" ht="15.75" customHeight="1">
      <c r="A27" s="100"/>
      <c r="B27" s="720"/>
      <c r="C27" s="721"/>
      <c r="D27" s="721"/>
    </row>
    <row r="28" spans="1:4" ht="15.75" customHeight="1">
      <c r="A28" s="100"/>
      <c r="B28" s="720"/>
      <c r="C28" s="721"/>
      <c r="D28" s="721"/>
    </row>
    <row r="29" spans="1:4" ht="15.75" customHeight="1">
      <c r="A29" s="100"/>
      <c r="B29" s="720"/>
      <c r="C29" s="721"/>
      <c r="D29" s="721"/>
    </row>
    <row r="30" spans="1:4" ht="0.75" customHeight="1">
      <c r="A30" s="100"/>
      <c r="B30" s="720"/>
      <c r="C30" s="721"/>
      <c r="D30" s="721"/>
    </row>
    <row r="31" spans="1:4" ht="15.75" hidden="1" customHeight="1">
      <c r="A31" s="100"/>
      <c r="B31" s="720"/>
      <c r="C31" s="721"/>
      <c r="D31" s="721"/>
    </row>
    <row r="32" spans="1:4" ht="15.75" customHeight="1">
      <c r="A32" s="100"/>
      <c r="B32" s="720"/>
      <c r="C32" s="721"/>
      <c r="D32" s="721"/>
    </row>
    <row r="33" spans="1:4" ht="15.75" customHeight="1">
      <c r="A33" s="100"/>
      <c r="B33" s="720"/>
      <c r="C33" s="721"/>
      <c r="D33" s="721"/>
    </row>
    <row r="34" spans="1:4" ht="15.75" customHeight="1">
      <c r="A34" s="100"/>
      <c r="B34" s="720"/>
      <c r="C34" s="721"/>
      <c r="D34" s="721"/>
    </row>
    <row r="35" spans="1:4" ht="15.75" customHeight="1">
      <c r="A35" s="100"/>
      <c r="B35" s="720"/>
      <c r="C35" s="721"/>
      <c r="D35" s="721"/>
    </row>
    <row r="36" spans="1:4" ht="15.75" customHeight="1">
      <c r="A36" s="100"/>
      <c r="B36" s="720"/>
      <c r="C36" s="721"/>
      <c r="D36" s="721"/>
    </row>
    <row r="37" spans="1:4" ht="15.75" customHeight="1">
      <c r="A37" s="100"/>
      <c r="B37" s="720"/>
      <c r="C37" s="721"/>
      <c r="D37" s="721"/>
    </row>
    <row r="38" spans="1:4" ht="15.75" customHeight="1">
      <c r="A38" s="100"/>
      <c r="B38" s="720"/>
      <c r="C38" s="721"/>
      <c r="D38" s="721"/>
    </row>
    <row r="39" spans="1:4" ht="15.75" customHeight="1">
      <c r="A39" s="100"/>
      <c r="B39" s="720"/>
      <c r="C39" s="721"/>
      <c r="D39" s="721"/>
    </row>
    <row r="40" spans="1:4" ht="15.75" customHeight="1">
      <c r="A40" s="100"/>
      <c r="B40" s="720"/>
      <c r="C40" s="721"/>
      <c r="D40" s="721"/>
    </row>
    <row r="41" spans="1:4" ht="15.75" customHeight="1">
      <c r="A41" s="100"/>
      <c r="B41" s="720"/>
      <c r="C41" s="721"/>
      <c r="D41" s="721"/>
    </row>
    <row r="42" spans="1:4" ht="15.75" customHeight="1">
      <c r="A42" s="100"/>
      <c r="B42" s="720"/>
      <c r="C42" s="721"/>
      <c r="D42" s="721"/>
    </row>
    <row r="43" spans="1:4" ht="15.75" customHeight="1">
      <c r="A43" s="100"/>
      <c r="B43" s="720"/>
      <c r="C43" s="721"/>
      <c r="D43" s="721"/>
    </row>
    <row r="44" spans="1:4" ht="15.75" customHeight="1">
      <c r="A44" s="100"/>
      <c r="B44" s="720"/>
      <c r="C44" s="721"/>
      <c r="D44" s="721"/>
    </row>
    <row r="45" spans="1:4" ht="15.75" customHeight="1">
      <c r="A45" s="100"/>
      <c r="B45" s="720"/>
      <c r="C45" s="721"/>
      <c r="D45" s="721"/>
    </row>
    <row r="46" spans="1:4" ht="15.75" customHeight="1">
      <c r="A46" s="100"/>
      <c r="B46" s="720"/>
      <c r="C46" s="721"/>
      <c r="D46" s="721"/>
    </row>
    <row r="47" spans="1:4" ht="15.75" customHeight="1">
      <c r="A47" s="100"/>
      <c r="B47" s="720"/>
      <c r="C47" s="721"/>
      <c r="D47" s="721"/>
    </row>
    <row r="48" spans="1:4" ht="15.75" customHeight="1">
      <c r="A48" s="100"/>
      <c r="B48" s="720"/>
      <c r="C48" s="721"/>
      <c r="D48" s="721"/>
    </row>
    <row r="49" spans="1:4" ht="15.75" customHeight="1">
      <c r="A49" s="100"/>
      <c r="B49" s="720"/>
      <c r="C49" s="721"/>
      <c r="D49" s="721"/>
    </row>
    <row r="50" spans="1:4" ht="15.75" customHeight="1">
      <c r="A50" s="100"/>
      <c r="B50" s="720"/>
      <c r="C50" s="721"/>
      <c r="D50" s="721"/>
    </row>
    <row r="51" spans="1:4" ht="15.75" customHeight="1">
      <c r="A51" s="100"/>
      <c r="B51" s="720"/>
      <c r="C51" s="721"/>
      <c r="D51" s="721"/>
    </row>
    <row r="52" spans="1:4" ht="15.75" customHeight="1">
      <c r="A52" s="100"/>
      <c r="B52" s="720"/>
      <c r="C52" s="721"/>
      <c r="D52" s="721"/>
    </row>
    <row r="53" spans="1:4" ht="15.75" customHeight="1">
      <c r="A53" s="100"/>
      <c r="B53" s="720"/>
      <c r="C53" s="721"/>
      <c r="D53" s="721"/>
    </row>
    <row r="54" spans="1:4" ht="15.75" customHeight="1">
      <c r="A54" s="100"/>
      <c r="B54" s="720"/>
      <c r="C54" s="721"/>
      <c r="D54" s="721"/>
    </row>
    <row r="55" spans="1:4" ht="15.75" customHeight="1">
      <c r="A55" s="100"/>
      <c r="B55" s="720"/>
      <c r="C55" s="721"/>
      <c r="D55" s="721"/>
    </row>
    <row r="56" spans="1:4" ht="15.75" customHeight="1">
      <c r="A56" s="100"/>
      <c r="B56" s="720"/>
      <c r="C56" s="721"/>
      <c r="D56" s="721"/>
    </row>
    <row r="57" spans="1:4" ht="15.75" customHeight="1">
      <c r="A57" s="100"/>
      <c r="B57" s="720"/>
      <c r="C57" s="721"/>
      <c r="D57" s="721"/>
    </row>
    <row r="58" spans="1:4" ht="15.75" customHeight="1">
      <c r="A58" s="100"/>
      <c r="B58" s="720"/>
      <c r="C58" s="721"/>
      <c r="D58" s="721"/>
    </row>
    <row r="59" spans="1:4" ht="15.75" customHeight="1">
      <c r="A59" s="100"/>
      <c r="B59" s="720"/>
      <c r="C59" s="721"/>
      <c r="D59" s="721"/>
    </row>
    <row r="60" spans="1:4" ht="15.75" customHeight="1">
      <c r="A60" s="100"/>
      <c r="B60" s="720"/>
      <c r="C60" s="721"/>
      <c r="D60" s="721"/>
    </row>
    <row r="61" spans="1:4" ht="15.75" customHeight="1">
      <c r="A61" s="100"/>
      <c r="B61" s="720"/>
      <c r="C61" s="721"/>
      <c r="D61" s="721"/>
    </row>
    <row r="62" spans="1:4" ht="15.75" customHeight="1">
      <c r="A62" s="100"/>
      <c r="B62" s="720"/>
      <c r="C62" s="721"/>
      <c r="D62" s="721"/>
    </row>
    <row r="63" spans="1:4" ht="15.75" customHeight="1">
      <c r="A63" s="100"/>
      <c r="B63" s="720"/>
      <c r="C63" s="721"/>
      <c r="D63" s="721"/>
    </row>
    <row r="64" spans="1:4" ht="15.75" customHeight="1">
      <c r="A64" s="100"/>
      <c r="B64" s="720"/>
      <c r="C64" s="721"/>
      <c r="D64" s="721"/>
    </row>
    <row r="65" spans="1:9" ht="15.75" customHeight="1">
      <c r="A65" s="100"/>
      <c r="B65" s="720"/>
      <c r="C65" s="721"/>
      <c r="D65" s="721"/>
    </row>
    <row r="66" spans="1:9" ht="15.75" customHeight="1">
      <c r="A66" s="100"/>
      <c r="B66" s="720"/>
      <c r="C66" s="721"/>
      <c r="D66" s="721"/>
    </row>
    <row r="67" spans="1:9" ht="15.75" customHeight="1">
      <c r="A67" s="824">
        <v>5</v>
      </c>
      <c r="B67" s="824"/>
      <c r="C67" s="824"/>
      <c r="D67" s="824"/>
      <c r="E67" s="824"/>
      <c r="F67" s="824"/>
      <c r="G67" s="824"/>
    </row>
    <row r="68" spans="1:9">
      <c r="A68" s="53"/>
      <c r="B68" s="54"/>
      <c r="C68" s="55"/>
      <c r="D68" s="55"/>
      <c r="E68" s="55"/>
      <c r="F68" s="54"/>
      <c r="G68" s="17"/>
      <c r="H68" s="16"/>
      <c r="I68" s="15"/>
    </row>
  </sheetData>
  <mergeCells count="2">
    <mergeCell ref="A2:G2"/>
    <mergeCell ref="A67:G67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3"/>
  <sheetViews>
    <sheetView zoomScaleNormal="100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C71" sqref="C71"/>
    </sheetView>
  </sheetViews>
  <sheetFormatPr defaultRowHeight="13.5"/>
  <cols>
    <col min="1" max="1" width="5.75" customWidth="1"/>
    <col min="2" max="2" width="37.5" bestFit="1" customWidth="1"/>
    <col min="3" max="3" width="10.625" style="69" customWidth="1"/>
    <col min="4" max="4" width="14" style="69" hidden="1" customWidth="1"/>
    <col min="5" max="5" width="11.25" style="69" hidden="1" customWidth="1"/>
    <col min="6" max="6" width="11.625" style="69" hidden="1" customWidth="1"/>
    <col min="7" max="7" width="9.375" customWidth="1"/>
    <col min="8" max="8" width="10.625" customWidth="1"/>
    <col min="9" max="9" width="10.625" style="81" customWidth="1"/>
    <col min="10" max="10" width="8.125" style="81" hidden="1" customWidth="1"/>
    <col min="11" max="12" width="9.375" customWidth="1"/>
    <col min="13" max="13" width="0" hidden="1" customWidth="1"/>
  </cols>
  <sheetData>
    <row r="1" spans="1:13" ht="16.5" customHeight="1" thickBot="1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3" ht="16.5" customHeight="1" thickBot="1">
      <c r="A2" s="830" t="s">
        <v>28</v>
      </c>
      <c r="B2" s="832" t="s">
        <v>29</v>
      </c>
      <c r="C2" s="826" t="s">
        <v>62</v>
      </c>
      <c r="D2" s="827"/>
      <c r="E2" s="827"/>
      <c r="F2" s="827"/>
      <c r="G2" s="827"/>
      <c r="H2" s="827"/>
      <c r="I2" s="827"/>
      <c r="J2" s="827"/>
      <c r="K2" s="828" t="s">
        <v>60</v>
      </c>
      <c r="L2" s="829"/>
    </row>
    <row r="3" spans="1:13" ht="21.75" thickBot="1">
      <c r="A3" s="831"/>
      <c r="B3" s="833"/>
      <c r="C3" s="264" t="s">
        <v>53</v>
      </c>
      <c r="D3" s="68" t="s">
        <v>57</v>
      </c>
      <c r="E3" s="68" t="s">
        <v>58</v>
      </c>
      <c r="F3" s="68" t="s">
        <v>59</v>
      </c>
      <c r="G3" s="9" t="s">
        <v>54</v>
      </c>
      <c r="H3" s="10" t="s">
        <v>55</v>
      </c>
      <c r="I3" s="82" t="s">
        <v>56</v>
      </c>
      <c r="J3" s="83" t="s">
        <v>57</v>
      </c>
      <c r="K3" s="94" t="s">
        <v>63</v>
      </c>
      <c r="L3" s="12" t="s">
        <v>61</v>
      </c>
    </row>
    <row r="4" spans="1:13" ht="15.75" customHeight="1" thickBot="1">
      <c r="A4" s="821" t="s">
        <v>22</v>
      </c>
      <c r="B4" s="13" t="s">
        <v>0</v>
      </c>
      <c r="C4" s="333">
        <v>119768</v>
      </c>
      <c r="D4" s="77">
        <f>C21+C38+C55</f>
        <v>119769</v>
      </c>
      <c r="E4" s="77">
        <f t="shared" ref="E4:E20" si="0">C4-D4</f>
        <v>-1</v>
      </c>
      <c r="F4" s="70">
        <f>C4/100</f>
        <v>1197.68</v>
      </c>
      <c r="G4" s="348">
        <v>100</v>
      </c>
      <c r="H4" s="340">
        <v>82906</v>
      </c>
      <c r="I4" s="340">
        <v>36862</v>
      </c>
      <c r="J4" s="84">
        <f t="shared" ref="J4:J21" si="1">H4+I4</f>
        <v>119768</v>
      </c>
      <c r="K4" s="356">
        <f t="shared" ref="K4:K21" si="2">(H4/J4)*100</f>
        <v>69.222162848173127</v>
      </c>
      <c r="L4" s="355">
        <f>(I4/J4)*100</f>
        <v>30.777837151826866</v>
      </c>
      <c r="M4" s="93">
        <f>K4+L4</f>
        <v>100</v>
      </c>
    </row>
    <row r="5" spans="1:13">
      <c r="A5" s="821"/>
      <c r="B5" s="4" t="s">
        <v>1</v>
      </c>
      <c r="C5" s="334">
        <v>15</v>
      </c>
      <c r="D5" s="78">
        <f>C56</f>
        <v>11</v>
      </c>
      <c r="E5" s="78">
        <f t="shared" si="0"/>
        <v>4</v>
      </c>
      <c r="F5" s="71">
        <f>C5/100</f>
        <v>0.15</v>
      </c>
      <c r="G5" s="349">
        <f>(C5/$C$4)*100</f>
        <v>1.2524213479393493E-2</v>
      </c>
      <c r="H5" s="341">
        <v>12</v>
      </c>
      <c r="I5" s="341">
        <v>3</v>
      </c>
      <c r="J5" s="85">
        <f t="shared" si="1"/>
        <v>15</v>
      </c>
      <c r="K5" s="358">
        <f t="shared" si="2"/>
        <v>80</v>
      </c>
      <c r="L5" s="357">
        <f t="shared" ref="L5:L68" si="3">(I5/J5)*100</f>
        <v>20</v>
      </c>
      <c r="M5" s="93">
        <f t="shared" ref="M5:M68" si="4">K5+L5</f>
        <v>100</v>
      </c>
    </row>
    <row r="6" spans="1:13">
      <c r="A6" s="821"/>
      <c r="B6" s="7" t="s">
        <v>2</v>
      </c>
      <c r="C6" s="335">
        <v>8052</v>
      </c>
      <c r="D6" s="79">
        <f t="shared" ref="D6:D20" si="5">C23+C40+C57</f>
        <v>8051</v>
      </c>
      <c r="E6" s="79">
        <f t="shared" si="0"/>
        <v>1</v>
      </c>
      <c r="F6" s="72">
        <f t="shared" ref="F6:F69" si="6">C6/100</f>
        <v>80.52</v>
      </c>
      <c r="G6" s="350">
        <f t="shared" ref="G6:G37" si="7">(C6/$C$4)*100</f>
        <v>6.7229977957384275</v>
      </c>
      <c r="H6" s="342">
        <v>6585</v>
      </c>
      <c r="I6" s="342">
        <v>1467</v>
      </c>
      <c r="J6" s="86">
        <f t="shared" si="1"/>
        <v>8052</v>
      </c>
      <c r="K6" s="360">
        <f t="shared" si="2"/>
        <v>81.780923994038744</v>
      </c>
      <c r="L6" s="359">
        <f t="shared" si="3"/>
        <v>18.219076005961252</v>
      </c>
      <c r="M6" s="93">
        <f t="shared" si="4"/>
        <v>100</v>
      </c>
    </row>
    <row r="7" spans="1:13">
      <c r="A7" s="821"/>
      <c r="B7" s="7" t="s">
        <v>3</v>
      </c>
      <c r="C7" s="335">
        <v>28075</v>
      </c>
      <c r="D7" s="79">
        <f t="shared" si="5"/>
        <v>28075</v>
      </c>
      <c r="E7" s="79">
        <f t="shared" si="0"/>
        <v>0</v>
      </c>
      <c r="F7" s="72">
        <f t="shared" si="6"/>
        <v>280.75</v>
      </c>
      <c r="G7" s="350">
        <f t="shared" si="7"/>
        <v>23.441152895598155</v>
      </c>
      <c r="H7" s="342">
        <v>23582</v>
      </c>
      <c r="I7" s="342">
        <v>4494</v>
      </c>
      <c r="J7" s="86">
        <f t="shared" si="1"/>
        <v>28076</v>
      </c>
      <c r="K7" s="360">
        <f t="shared" si="2"/>
        <v>83.993446359880323</v>
      </c>
      <c r="L7" s="359">
        <f t="shared" si="3"/>
        <v>16.006553640119677</v>
      </c>
      <c r="M7" s="93">
        <f t="shared" si="4"/>
        <v>100</v>
      </c>
    </row>
    <row r="8" spans="1:13">
      <c r="A8" s="821"/>
      <c r="B8" s="7" t="s">
        <v>4</v>
      </c>
      <c r="C8" s="335">
        <v>589</v>
      </c>
      <c r="D8" s="79">
        <f>C25+C42+C59</f>
        <v>589</v>
      </c>
      <c r="E8" s="79">
        <f t="shared" si="0"/>
        <v>0</v>
      </c>
      <c r="F8" s="72">
        <f t="shared" si="6"/>
        <v>5.89</v>
      </c>
      <c r="G8" s="350">
        <f t="shared" si="7"/>
        <v>0.49178411595751786</v>
      </c>
      <c r="H8" s="342">
        <v>545</v>
      </c>
      <c r="I8" s="342">
        <v>43</v>
      </c>
      <c r="J8" s="86">
        <f t="shared" si="1"/>
        <v>588</v>
      </c>
      <c r="K8" s="360">
        <f t="shared" si="2"/>
        <v>92.687074829931973</v>
      </c>
      <c r="L8" s="359">
        <f t="shared" si="3"/>
        <v>7.3129251700680271</v>
      </c>
      <c r="M8" s="93">
        <f t="shared" si="4"/>
        <v>100</v>
      </c>
    </row>
    <row r="9" spans="1:13">
      <c r="A9" s="821"/>
      <c r="B9" s="7" t="s">
        <v>5</v>
      </c>
      <c r="C9" s="335">
        <v>6236</v>
      </c>
      <c r="D9" s="79">
        <f t="shared" si="5"/>
        <v>6237</v>
      </c>
      <c r="E9" s="79">
        <f t="shared" si="0"/>
        <v>-1</v>
      </c>
      <c r="F9" s="72">
        <f t="shared" si="6"/>
        <v>62.36</v>
      </c>
      <c r="G9" s="350">
        <f t="shared" si="7"/>
        <v>5.2067330171665223</v>
      </c>
      <c r="H9" s="342">
        <v>5200</v>
      </c>
      <c r="I9" s="342">
        <v>1037</v>
      </c>
      <c r="J9" s="86">
        <f t="shared" si="1"/>
        <v>6237</v>
      </c>
      <c r="K9" s="360">
        <f t="shared" si="2"/>
        <v>83.373416706750035</v>
      </c>
      <c r="L9" s="359">
        <f t="shared" si="3"/>
        <v>16.626583293249961</v>
      </c>
      <c r="M9" s="93">
        <f t="shared" si="4"/>
        <v>100</v>
      </c>
    </row>
    <row r="10" spans="1:13">
      <c r="A10" s="821"/>
      <c r="B10" s="7" t="s">
        <v>6</v>
      </c>
      <c r="C10" s="335">
        <v>10574</v>
      </c>
      <c r="D10" s="79">
        <f t="shared" si="5"/>
        <v>10574</v>
      </c>
      <c r="E10" s="79">
        <f t="shared" si="0"/>
        <v>0</v>
      </c>
      <c r="F10" s="72">
        <f t="shared" si="6"/>
        <v>105.74</v>
      </c>
      <c r="G10" s="350">
        <f t="shared" si="7"/>
        <v>8.8287355554071212</v>
      </c>
      <c r="H10" s="342">
        <v>9413</v>
      </c>
      <c r="I10" s="342">
        <v>1162</v>
      </c>
      <c r="J10" s="86">
        <f t="shared" si="1"/>
        <v>10575</v>
      </c>
      <c r="K10" s="360">
        <f t="shared" si="2"/>
        <v>89.011820330969272</v>
      </c>
      <c r="L10" s="359">
        <f t="shared" si="3"/>
        <v>10.988179669030734</v>
      </c>
      <c r="M10" s="93">
        <f t="shared" si="4"/>
        <v>100</v>
      </c>
    </row>
    <row r="11" spans="1:13">
      <c r="A11" s="821"/>
      <c r="B11" s="7" t="s">
        <v>7</v>
      </c>
      <c r="C11" s="335">
        <v>13563</v>
      </c>
      <c r="D11" s="79">
        <f t="shared" si="5"/>
        <v>13563</v>
      </c>
      <c r="E11" s="79">
        <f t="shared" si="0"/>
        <v>0</v>
      </c>
      <c r="F11" s="72">
        <f t="shared" si="6"/>
        <v>135.63</v>
      </c>
      <c r="G11" s="350">
        <f t="shared" si="7"/>
        <v>11.324393828067597</v>
      </c>
      <c r="H11" s="342">
        <v>9071</v>
      </c>
      <c r="I11" s="342">
        <v>4492</v>
      </c>
      <c r="J11" s="86">
        <f t="shared" si="1"/>
        <v>13563</v>
      </c>
      <c r="K11" s="360">
        <f t="shared" si="2"/>
        <v>66.880483668804828</v>
      </c>
      <c r="L11" s="359">
        <f t="shared" si="3"/>
        <v>33.119516331195165</v>
      </c>
      <c r="M11" s="93">
        <f t="shared" si="4"/>
        <v>100</v>
      </c>
    </row>
    <row r="12" spans="1:13">
      <c r="A12" s="821"/>
      <c r="B12" s="7" t="s">
        <v>21</v>
      </c>
      <c r="C12" s="335">
        <v>3844</v>
      </c>
      <c r="D12" s="79">
        <f t="shared" si="5"/>
        <v>3845</v>
      </c>
      <c r="E12" s="79">
        <f t="shared" si="0"/>
        <v>-1</v>
      </c>
      <c r="F12" s="72">
        <f t="shared" si="6"/>
        <v>38.44</v>
      </c>
      <c r="G12" s="351">
        <f t="shared" si="7"/>
        <v>3.2095384409859062</v>
      </c>
      <c r="H12" s="342">
        <v>1739</v>
      </c>
      <c r="I12" s="342">
        <v>2106</v>
      </c>
      <c r="J12" s="86">
        <f t="shared" si="1"/>
        <v>3845</v>
      </c>
      <c r="K12" s="362">
        <f t="shared" si="2"/>
        <v>45.227568270481143</v>
      </c>
      <c r="L12" s="361">
        <f t="shared" si="3"/>
        <v>54.772431729518857</v>
      </c>
      <c r="M12" s="93">
        <f t="shared" si="4"/>
        <v>100</v>
      </c>
    </row>
    <row r="13" spans="1:13">
      <c r="A13" s="821"/>
      <c r="B13" s="7" t="s">
        <v>20</v>
      </c>
      <c r="C13" s="335">
        <v>1793</v>
      </c>
      <c r="D13" s="79">
        <f t="shared" si="5"/>
        <v>1793</v>
      </c>
      <c r="E13" s="79">
        <f t="shared" si="0"/>
        <v>0</v>
      </c>
      <c r="F13" s="72">
        <f t="shared" si="6"/>
        <v>17.93</v>
      </c>
      <c r="G13" s="350">
        <f t="shared" si="7"/>
        <v>1.497060984570169</v>
      </c>
      <c r="H13" s="342">
        <v>1350</v>
      </c>
      <c r="I13" s="342">
        <v>443</v>
      </c>
      <c r="J13" s="86">
        <f t="shared" si="1"/>
        <v>1793</v>
      </c>
      <c r="K13" s="360">
        <f t="shared" si="2"/>
        <v>75.29280535415505</v>
      </c>
      <c r="L13" s="359">
        <f t="shared" si="3"/>
        <v>24.70719464584495</v>
      </c>
      <c r="M13" s="93">
        <f t="shared" si="4"/>
        <v>100</v>
      </c>
    </row>
    <row r="14" spans="1:13">
      <c r="A14" s="821"/>
      <c r="B14" s="7" t="s">
        <v>19</v>
      </c>
      <c r="C14" s="335">
        <v>7314</v>
      </c>
      <c r="D14" s="79">
        <f t="shared" si="5"/>
        <v>7314</v>
      </c>
      <c r="E14" s="79">
        <f t="shared" si="0"/>
        <v>0</v>
      </c>
      <c r="F14" s="72">
        <f t="shared" si="6"/>
        <v>73.14</v>
      </c>
      <c r="G14" s="350">
        <f t="shared" si="7"/>
        <v>6.106806492552268</v>
      </c>
      <c r="H14" s="342">
        <v>5889</v>
      </c>
      <c r="I14" s="342">
        <v>1425</v>
      </c>
      <c r="J14" s="86">
        <f t="shared" si="1"/>
        <v>7314</v>
      </c>
      <c r="K14" s="360">
        <f t="shared" si="2"/>
        <v>80.516817063166542</v>
      </c>
      <c r="L14" s="359">
        <f t="shared" si="3"/>
        <v>19.483182936833472</v>
      </c>
      <c r="M14" s="93">
        <f t="shared" si="4"/>
        <v>100.00000000000001</v>
      </c>
    </row>
    <row r="15" spans="1:13">
      <c r="A15" s="821"/>
      <c r="B15" s="7" t="s">
        <v>18</v>
      </c>
      <c r="C15" s="335">
        <v>3085</v>
      </c>
      <c r="D15" s="79">
        <f t="shared" si="5"/>
        <v>3085</v>
      </c>
      <c r="E15" s="79">
        <f t="shared" si="0"/>
        <v>0</v>
      </c>
      <c r="F15" s="72">
        <f t="shared" si="6"/>
        <v>30.85</v>
      </c>
      <c r="G15" s="350">
        <f t="shared" si="7"/>
        <v>2.5758132389285953</v>
      </c>
      <c r="H15" s="342">
        <v>2011</v>
      </c>
      <c r="I15" s="342">
        <v>1074</v>
      </c>
      <c r="J15" s="86">
        <f t="shared" si="1"/>
        <v>3085</v>
      </c>
      <c r="K15" s="360">
        <f t="shared" si="2"/>
        <v>65.186385737439224</v>
      </c>
      <c r="L15" s="359">
        <f t="shared" si="3"/>
        <v>34.813614262560776</v>
      </c>
      <c r="M15" s="93">
        <f t="shared" si="4"/>
        <v>100</v>
      </c>
    </row>
    <row r="16" spans="1:13">
      <c r="A16" s="821"/>
      <c r="B16" s="7" t="s">
        <v>17</v>
      </c>
      <c r="C16" s="335">
        <v>2595</v>
      </c>
      <c r="D16" s="79">
        <f t="shared" si="5"/>
        <v>2594</v>
      </c>
      <c r="E16" s="79">
        <f t="shared" si="0"/>
        <v>1</v>
      </c>
      <c r="F16" s="72">
        <f t="shared" si="6"/>
        <v>25.95</v>
      </c>
      <c r="G16" s="350">
        <f t="shared" si="7"/>
        <v>2.1666889319350746</v>
      </c>
      <c r="H16" s="342">
        <v>1499</v>
      </c>
      <c r="I16" s="342">
        <v>1096</v>
      </c>
      <c r="J16" s="86">
        <f t="shared" si="1"/>
        <v>2595</v>
      </c>
      <c r="K16" s="362">
        <f t="shared" si="2"/>
        <v>57.764932562620416</v>
      </c>
      <c r="L16" s="361">
        <f t="shared" si="3"/>
        <v>42.235067437379577</v>
      </c>
      <c r="M16" s="93">
        <f t="shared" si="4"/>
        <v>100</v>
      </c>
    </row>
    <row r="17" spans="1:13">
      <c r="A17" s="821"/>
      <c r="B17" s="7" t="s">
        <v>16</v>
      </c>
      <c r="C17" s="335">
        <v>4562</v>
      </c>
      <c r="D17" s="79">
        <f t="shared" si="5"/>
        <v>4561</v>
      </c>
      <c r="E17" s="79">
        <f t="shared" si="0"/>
        <v>1</v>
      </c>
      <c r="F17" s="72">
        <f t="shared" si="6"/>
        <v>45.62</v>
      </c>
      <c r="G17" s="350">
        <f t="shared" si="7"/>
        <v>3.8090307928662082</v>
      </c>
      <c r="H17" s="342">
        <v>2398</v>
      </c>
      <c r="I17" s="342">
        <v>2164</v>
      </c>
      <c r="J17" s="86">
        <f t="shared" si="1"/>
        <v>4562</v>
      </c>
      <c r="K17" s="360">
        <f t="shared" si="2"/>
        <v>52.564664620780356</v>
      </c>
      <c r="L17" s="359">
        <f t="shared" si="3"/>
        <v>47.435335379219637</v>
      </c>
      <c r="M17" s="93">
        <f t="shared" si="4"/>
        <v>100</v>
      </c>
    </row>
    <row r="18" spans="1:13">
      <c r="A18" s="821"/>
      <c r="B18" s="7" t="s">
        <v>15</v>
      </c>
      <c r="C18" s="335">
        <v>16811</v>
      </c>
      <c r="D18" s="79">
        <f t="shared" si="5"/>
        <v>16810</v>
      </c>
      <c r="E18" s="79">
        <f t="shared" si="0"/>
        <v>1</v>
      </c>
      <c r="F18" s="72">
        <f t="shared" si="6"/>
        <v>168.11</v>
      </c>
      <c r="G18" s="350">
        <f t="shared" si="7"/>
        <v>14.036303520138935</v>
      </c>
      <c r="H18" s="342">
        <v>5146</v>
      </c>
      <c r="I18" s="342">
        <v>11665</v>
      </c>
      <c r="J18" s="86">
        <f t="shared" si="1"/>
        <v>16811</v>
      </c>
      <c r="K18" s="360">
        <f t="shared" si="2"/>
        <v>30.610909523526264</v>
      </c>
      <c r="L18" s="359">
        <f t="shared" si="3"/>
        <v>69.38909047647374</v>
      </c>
      <c r="M18" s="93">
        <f t="shared" si="4"/>
        <v>100</v>
      </c>
    </row>
    <row r="19" spans="1:13">
      <c r="A19" s="821"/>
      <c r="B19" s="7" t="s">
        <v>14</v>
      </c>
      <c r="C19" s="335">
        <v>1970</v>
      </c>
      <c r="D19" s="79">
        <f t="shared" si="5"/>
        <v>1970</v>
      </c>
      <c r="E19" s="79">
        <f t="shared" si="0"/>
        <v>0</v>
      </c>
      <c r="F19" s="72">
        <f t="shared" si="6"/>
        <v>19.7</v>
      </c>
      <c r="G19" s="351">
        <f>(C19/$C$4)*100</f>
        <v>1.6448467036270125</v>
      </c>
      <c r="H19" s="343">
        <v>1464</v>
      </c>
      <c r="I19" s="342">
        <v>505</v>
      </c>
      <c r="J19" s="86">
        <f t="shared" si="1"/>
        <v>1969</v>
      </c>
      <c r="K19" s="362">
        <f t="shared" si="2"/>
        <v>74.352463179278828</v>
      </c>
      <c r="L19" s="361">
        <f t="shared" si="3"/>
        <v>25.647536820721179</v>
      </c>
      <c r="M19" s="93">
        <f t="shared" si="4"/>
        <v>100</v>
      </c>
    </row>
    <row r="20" spans="1:13" ht="14.25" thickBot="1">
      <c r="A20" s="822"/>
      <c r="B20" s="6" t="s">
        <v>13</v>
      </c>
      <c r="C20" s="336">
        <v>10691</v>
      </c>
      <c r="D20" s="80">
        <f t="shared" si="5"/>
        <v>10691</v>
      </c>
      <c r="E20" s="80">
        <f t="shared" si="0"/>
        <v>0</v>
      </c>
      <c r="F20" s="73">
        <f t="shared" si="6"/>
        <v>106.91</v>
      </c>
      <c r="G20" s="352">
        <f t="shared" si="7"/>
        <v>8.9264244205463896</v>
      </c>
      <c r="H20" s="344">
        <v>7003</v>
      </c>
      <c r="I20" s="344">
        <v>3688</v>
      </c>
      <c r="J20" s="87">
        <f t="shared" si="1"/>
        <v>10691</v>
      </c>
      <c r="K20" s="364">
        <f t="shared" si="2"/>
        <v>65.503694696473673</v>
      </c>
      <c r="L20" s="363">
        <f t="shared" si="3"/>
        <v>34.496305303526334</v>
      </c>
      <c r="M20" s="93">
        <f t="shared" si="4"/>
        <v>100</v>
      </c>
    </row>
    <row r="21" spans="1:13" ht="15.75" customHeight="1" thickBot="1">
      <c r="A21" s="816" t="s">
        <v>23</v>
      </c>
      <c r="B21" s="14" t="s">
        <v>0</v>
      </c>
      <c r="C21" s="337">
        <v>51812</v>
      </c>
      <c r="D21" s="74"/>
      <c r="E21" s="74"/>
      <c r="F21" s="74">
        <f t="shared" si="6"/>
        <v>518.12</v>
      </c>
      <c r="G21" s="353">
        <f t="shared" si="7"/>
        <v>43.260303252955708</v>
      </c>
      <c r="H21" s="345">
        <v>36900</v>
      </c>
      <c r="I21" s="345">
        <v>14912</v>
      </c>
      <c r="J21" s="88">
        <f t="shared" si="1"/>
        <v>51812</v>
      </c>
      <c r="K21" s="366">
        <f t="shared" si="2"/>
        <v>71.219022620242413</v>
      </c>
      <c r="L21" s="365">
        <f t="shared" si="3"/>
        <v>28.780977379757584</v>
      </c>
      <c r="M21" s="93">
        <f t="shared" si="4"/>
        <v>100</v>
      </c>
    </row>
    <row r="22" spans="1:13">
      <c r="A22" s="817"/>
      <c r="B22" s="4" t="s">
        <v>1</v>
      </c>
      <c r="C22" s="334" t="s">
        <v>12</v>
      </c>
      <c r="D22" s="71"/>
      <c r="E22" s="71"/>
      <c r="F22" s="5" t="s">
        <v>12</v>
      </c>
      <c r="G22" s="349" t="s">
        <v>12</v>
      </c>
      <c r="H22" s="341" t="s">
        <v>12</v>
      </c>
      <c r="I22" s="341" t="s">
        <v>12</v>
      </c>
      <c r="J22" s="85" t="s">
        <v>12</v>
      </c>
      <c r="K22" s="358" t="s">
        <v>12</v>
      </c>
      <c r="L22" s="357" t="s">
        <v>12</v>
      </c>
      <c r="M22" s="93"/>
    </row>
    <row r="23" spans="1:13">
      <c r="A23" s="817"/>
      <c r="B23" s="7" t="s">
        <v>2</v>
      </c>
      <c r="C23" s="335">
        <v>2109</v>
      </c>
      <c r="D23" s="72"/>
      <c r="E23" s="72"/>
      <c r="F23" s="72">
        <f t="shared" si="6"/>
        <v>21.09</v>
      </c>
      <c r="G23" s="350">
        <f t="shared" si="7"/>
        <v>1.7609044152027253</v>
      </c>
      <c r="H23" s="342">
        <v>1763</v>
      </c>
      <c r="I23" s="342">
        <v>346</v>
      </c>
      <c r="J23" s="86">
        <f t="shared" ref="J23:J38" si="8">H23+I23</f>
        <v>2109</v>
      </c>
      <c r="K23" s="360">
        <f t="shared" ref="K23:K38" si="9">(H23/J23)*100</f>
        <v>83.594120436225694</v>
      </c>
      <c r="L23" s="359">
        <f t="shared" si="3"/>
        <v>16.405879563774299</v>
      </c>
      <c r="M23" s="93">
        <f t="shared" si="4"/>
        <v>100</v>
      </c>
    </row>
    <row r="24" spans="1:13">
      <c r="A24" s="817"/>
      <c r="B24" s="7" t="s">
        <v>3</v>
      </c>
      <c r="C24" s="335">
        <v>12818</v>
      </c>
      <c r="D24" s="72"/>
      <c r="E24" s="72"/>
      <c r="F24" s="72">
        <f t="shared" si="6"/>
        <v>128.18</v>
      </c>
      <c r="G24" s="350">
        <f t="shared" si="7"/>
        <v>10.702357891924388</v>
      </c>
      <c r="H24" s="342">
        <v>11189</v>
      </c>
      <c r="I24" s="342">
        <v>1629</v>
      </c>
      <c r="J24" s="86">
        <f t="shared" si="8"/>
        <v>12818</v>
      </c>
      <c r="K24" s="360">
        <f t="shared" si="9"/>
        <v>87.291309096582921</v>
      </c>
      <c r="L24" s="359">
        <f t="shared" si="3"/>
        <v>12.70869090341707</v>
      </c>
      <c r="M24" s="93">
        <f t="shared" si="4"/>
        <v>99.999999999999986</v>
      </c>
    </row>
    <row r="25" spans="1:13">
      <c r="A25" s="817"/>
      <c r="B25" s="7" t="s">
        <v>4</v>
      </c>
      <c r="C25" s="335">
        <v>538</v>
      </c>
      <c r="D25" s="72"/>
      <c r="E25" s="72"/>
      <c r="F25" s="72">
        <f t="shared" si="6"/>
        <v>5.38</v>
      </c>
      <c r="G25" s="350">
        <f t="shared" si="7"/>
        <v>0.44920179012757999</v>
      </c>
      <c r="H25" s="343">
        <v>496</v>
      </c>
      <c r="I25" s="342">
        <v>41</v>
      </c>
      <c r="J25" s="86">
        <f t="shared" si="8"/>
        <v>537</v>
      </c>
      <c r="K25" s="360">
        <f t="shared" si="9"/>
        <v>92.364990689013041</v>
      </c>
      <c r="L25" s="359">
        <f t="shared" si="3"/>
        <v>7.6350093109869652</v>
      </c>
      <c r="M25" s="93">
        <f t="shared" si="4"/>
        <v>100</v>
      </c>
    </row>
    <row r="26" spans="1:13">
      <c r="A26" s="817"/>
      <c r="B26" s="7" t="s">
        <v>5</v>
      </c>
      <c r="C26" s="335">
        <v>2674</v>
      </c>
      <c r="D26" s="72"/>
      <c r="E26" s="72"/>
      <c r="F26" s="72">
        <f t="shared" si="6"/>
        <v>26.74</v>
      </c>
      <c r="G26" s="350">
        <f t="shared" si="7"/>
        <v>2.2326497895932134</v>
      </c>
      <c r="H26" s="342">
        <v>2321</v>
      </c>
      <c r="I26" s="342">
        <v>353</v>
      </c>
      <c r="J26" s="86">
        <f t="shared" si="8"/>
        <v>2674</v>
      </c>
      <c r="K26" s="360">
        <f t="shared" si="9"/>
        <v>86.798803290949891</v>
      </c>
      <c r="L26" s="359">
        <f t="shared" si="3"/>
        <v>13.201196709050112</v>
      </c>
      <c r="M26" s="93">
        <f t="shared" si="4"/>
        <v>100</v>
      </c>
    </row>
    <row r="27" spans="1:13">
      <c r="A27" s="817"/>
      <c r="B27" s="7" t="s">
        <v>6</v>
      </c>
      <c r="C27" s="335">
        <v>3674</v>
      </c>
      <c r="D27" s="72"/>
      <c r="E27" s="72"/>
      <c r="F27" s="72">
        <f t="shared" si="6"/>
        <v>36.74</v>
      </c>
      <c r="G27" s="350">
        <f t="shared" si="7"/>
        <v>3.0675973548861131</v>
      </c>
      <c r="H27" s="342">
        <v>3266</v>
      </c>
      <c r="I27" s="342">
        <v>408</v>
      </c>
      <c r="J27" s="86">
        <f t="shared" si="8"/>
        <v>3674</v>
      </c>
      <c r="K27" s="360">
        <f t="shared" si="9"/>
        <v>88.8949373979314</v>
      </c>
      <c r="L27" s="359">
        <f t="shared" si="3"/>
        <v>11.105062602068589</v>
      </c>
      <c r="M27" s="93">
        <f t="shared" si="4"/>
        <v>99.999999999999986</v>
      </c>
    </row>
    <row r="28" spans="1:13">
      <c r="A28" s="817"/>
      <c r="B28" s="7" t="s">
        <v>7</v>
      </c>
      <c r="C28" s="335">
        <v>6290</v>
      </c>
      <c r="D28" s="72"/>
      <c r="E28" s="72"/>
      <c r="F28" s="72">
        <f t="shared" si="6"/>
        <v>62.9</v>
      </c>
      <c r="G28" s="350">
        <f t="shared" si="7"/>
        <v>5.2518201856923383</v>
      </c>
      <c r="H28" s="342">
        <v>4111</v>
      </c>
      <c r="I28" s="342">
        <v>2179</v>
      </c>
      <c r="J28" s="86">
        <f t="shared" si="8"/>
        <v>6290</v>
      </c>
      <c r="K28" s="362">
        <f t="shared" si="9"/>
        <v>65.357710651828299</v>
      </c>
      <c r="L28" s="361">
        <f t="shared" si="3"/>
        <v>34.642289348171701</v>
      </c>
      <c r="M28" s="93">
        <f t="shared" si="4"/>
        <v>100</v>
      </c>
    </row>
    <row r="29" spans="1:13">
      <c r="A29" s="817"/>
      <c r="B29" s="7" t="s">
        <v>21</v>
      </c>
      <c r="C29" s="335">
        <v>3299</v>
      </c>
      <c r="D29" s="72"/>
      <c r="E29" s="72"/>
      <c r="F29" s="72">
        <f t="shared" si="6"/>
        <v>32.99</v>
      </c>
      <c r="G29" s="351">
        <f t="shared" si="7"/>
        <v>2.7544920179012755</v>
      </c>
      <c r="H29" s="342">
        <v>1377</v>
      </c>
      <c r="I29" s="342">
        <v>1921</v>
      </c>
      <c r="J29" s="86">
        <f t="shared" si="8"/>
        <v>3298</v>
      </c>
      <c r="K29" s="362">
        <f t="shared" si="9"/>
        <v>41.75257731958763</v>
      </c>
      <c r="L29" s="361">
        <f t="shared" si="3"/>
        <v>58.247422680412377</v>
      </c>
      <c r="M29" s="93">
        <f t="shared" si="4"/>
        <v>100</v>
      </c>
    </row>
    <row r="30" spans="1:13">
      <c r="A30" s="817"/>
      <c r="B30" s="7" t="s">
        <v>20</v>
      </c>
      <c r="C30" s="335">
        <v>611</v>
      </c>
      <c r="D30" s="72"/>
      <c r="E30" s="72"/>
      <c r="F30" s="72">
        <f t="shared" si="6"/>
        <v>6.11</v>
      </c>
      <c r="G30" s="351">
        <f t="shared" si="7"/>
        <v>0.51015296239396168</v>
      </c>
      <c r="H30" s="342">
        <v>448</v>
      </c>
      <c r="I30" s="342">
        <v>163</v>
      </c>
      <c r="J30" s="86">
        <f t="shared" si="8"/>
        <v>611</v>
      </c>
      <c r="K30" s="362">
        <f t="shared" si="9"/>
        <v>73.322422258592468</v>
      </c>
      <c r="L30" s="361">
        <f t="shared" si="3"/>
        <v>26.677577741407525</v>
      </c>
      <c r="M30" s="93">
        <f t="shared" si="4"/>
        <v>100</v>
      </c>
    </row>
    <row r="31" spans="1:13">
      <c r="A31" s="817"/>
      <c r="B31" s="7" t="s">
        <v>19</v>
      </c>
      <c r="C31" s="335">
        <v>5122</v>
      </c>
      <c r="D31" s="72"/>
      <c r="E31" s="72"/>
      <c r="F31" s="72">
        <f t="shared" si="6"/>
        <v>51.22</v>
      </c>
      <c r="G31" s="350">
        <f t="shared" si="7"/>
        <v>4.2766014294302312</v>
      </c>
      <c r="H31" s="342">
        <v>4182</v>
      </c>
      <c r="I31" s="342">
        <v>939</v>
      </c>
      <c r="J31" s="86">
        <f t="shared" si="8"/>
        <v>5121</v>
      </c>
      <c r="K31" s="360">
        <f t="shared" si="9"/>
        <v>81.663737551259516</v>
      </c>
      <c r="L31" s="359">
        <f t="shared" si="3"/>
        <v>18.336262448740481</v>
      </c>
      <c r="M31" s="93">
        <f t="shared" si="4"/>
        <v>100</v>
      </c>
    </row>
    <row r="32" spans="1:13">
      <c r="A32" s="817"/>
      <c r="B32" s="7" t="s">
        <v>18</v>
      </c>
      <c r="C32" s="335">
        <v>1311</v>
      </c>
      <c r="D32" s="72"/>
      <c r="E32" s="72"/>
      <c r="F32" s="72">
        <f t="shared" si="6"/>
        <v>13.11</v>
      </c>
      <c r="G32" s="350">
        <f t="shared" si="7"/>
        <v>1.0946162580989913</v>
      </c>
      <c r="H32" s="342">
        <v>838</v>
      </c>
      <c r="I32" s="342">
        <v>472</v>
      </c>
      <c r="J32" s="86">
        <f t="shared" si="8"/>
        <v>1310</v>
      </c>
      <c r="K32" s="362">
        <f t="shared" si="9"/>
        <v>63.969465648854964</v>
      </c>
      <c r="L32" s="361">
        <f t="shared" si="3"/>
        <v>36.030534351145036</v>
      </c>
      <c r="M32" s="93">
        <f t="shared" si="4"/>
        <v>100</v>
      </c>
    </row>
    <row r="33" spans="1:13">
      <c r="A33" s="817"/>
      <c r="B33" s="7" t="s">
        <v>17</v>
      </c>
      <c r="C33" s="335">
        <v>630</v>
      </c>
      <c r="D33" s="72"/>
      <c r="E33" s="72"/>
      <c r="F33" s="72">
        <f t="shared" si="6"/>
        <v>6.3</v>
      </c>
      <c r="G33" s="351">
        <f t="shared" si="7"/>
        <v>0.52601696613452675</v>
      </c>
      <c r="H33" s="343">
        <v>384</v>
      </c>
      <c r="I33" s="342">
        <v>246</v>
      </c>
      <c r="J33" s="86">
        <f t="shared" si="8"/>
        <v>630</v>
      </c>
      <c r="K33" s="362">
        <f>(H33/J33)*100</f>
        <v>60.952380952380956</v>
      </c>
      <c r="L33" s="361">
        <f t="shared" si="3"/>
        <v>39.047619047619051</v>
      </c>
      <c r="M33" s="93">
        <f t="shared" si="4"/>
        <v>100</v>
      </c>
    </row>
    <row r="34" spans="1:13">
      <c r="A34" s="817"/>
      <c r="B34" s="7" t="s">
        <v>16</v>
      </c>
      <c r="C34" s="335">
        <v>2314</v>
      </c>
      <c r="D34" s="72"/>
      <c r="E34" s="72"/>
      <c r="F34" s="72">
        <f t="shared" si="6"/>
        <v>23.14</v>
      </c>
      <c r="G34" s="351">
        <f t="shared" si="7"/>
        <v>1.9320686660877697</v>
      </c>
      <c r="H34" s="343">
        <v>1460</v>
      </c>
      <c r="I34" s="342">
        <v>854</v>
      </c>
      <c r="J34" s="86">
        <f t="shared" si="8"/>
        <v>2314</v>
      </c>
      <c r="K34" s="362">
        <f t="shared" si="9"/>
        <v>63.094209161624889</v>
      </c>
      <c r="L34" s="361">
        <f t="shared" si="3"/>
        <v>36.905790838375111</v>
      </c>
      <c r="M34" s="93">
        <f t="shared" si="4"/>
        <v>100</v>
      </c>
    </row>
    <row r="35" spans="1:13">
      <c r="A35" s="817"/>
      <c r="B35" s="7" t="s">
        <v>15</v>
      </c>
      <c r="C35" s="335">
        <v>5155</v>
      </c>
      <c r="D35" s="72"/>
      <c r="E35" s="72"/>
      <c r="F35" s="72">
        <f t="shared" si="6"/>
        <v>51.55</v>
      </c>
      <c r="G35" s="351">
        <f t="shared" si="7"/>
        <v>4.3041546990848971</v>
      </c>
      <c r="H35" s="342">
        <v>1661</v>
      </c>
      <c r="I35" s="342">
        <v>3494</v>
      </c>
      <c r="J35" s="86">
        <f t="shared" si="8"/>
        <v>5155</v>
      </c>
      <c r="K35" s="360">
        <f t="shared" si="9"/>
        <v>32.221144519883609</v>
      </c>
      <c r="L35" s="359">
        <f t="shared" si="3"/>
        <v>67.778855480116391</v>
      </c>
      <c r="M35" s="93">
        <f t="shared" si="4"/>
        <v>100</v>
      </c>
    </row>
    <row r="36" spans="1:13">
      <c r="A36" s="817"/>
      <c r="B36" s="7" t="s">
        <v>14</v>
      </c>
      <c r="C36" s="335">
        <v>1859</v>
      </c>
      <c r="D36" s="72"/>
      <c r="E36" s="72"/>
      <c r="F36" s="72">
        <f t="shared" si="6"/>
        <v>18.59</v>
      </c>
      <c r="G36" s="351">
        <f t="shared" si="7"/>
        <v>1.5521675238795003</v>
      </c>
      <c r="H36" s="343">
        <v>1399</v>
      </c>
      <c r="I36" s="342">
        <v>460</v>
      </c>
      <c r="J36" s="86">
        <f t="shared" si="8"/>
        <v>1859</v>
      </c>
      <c r="K36" s="362">
        <f t="shared" si="9"/>
        <v>75.255513717052182</v>
      </c>
      <c r="L36" s="361">
        <f t="shared" si="3"/>
        <v>24.744486282947822</v>
      </c>
      <c r="M36" s="93">
        <f t="shared" si="4"/>
        <v>100</v>
      </c>
    </row>
    <row r="37" spans="1:13" ht="14.25" thickBot="1">
      <c r="A37" s="818"/>
      <c r="B37" s="6" t="s">
        <v>13</v>
      </c>
      <c r="C37" s="336">
        <v>3408</v>
      </c>
      <c r="D37" s="73"/>
      <c r="E37" s="73"/>
      <c r="F37" s="73">
        <f t="shared" si="6"/>
        <v>34.08</v>
      </c>
      <c r="G37" s="352">
        <f t="shared" si="7"/>
        <v>2.8455013025182017</v>
      </c>
      <c r="H37" s="344">
        <v>2003</v>
      </c>
      <c r="I37" s="344">
        <v>1405</v>
      </c>
      <c r="J37" s="87">
        <f t="shared" si="8"/>
        <v>3408</v>
      </c>
      <c r="K37" s="364">
        <f t="shared" si="9"/>
        <v>58.773474178403752</v>
      </c>
      <c r="L37" s="363">
        <f t="shared" si="3"/>
        <v>41.22652582159624</v>
      </c>
      <c r="M37" s="93">
        <f t="shared" si="4"/>
        <v>100</v>
      </c>
    </row>
    <row r="38" spans="1:13" ht="14.25" customHeight="1" thickBot="1">
      <c r="A38" s="816" t="s">
        <v>51</v>
      </c>
      <c r="B38" s="14" t="s">
        <v>0</v>
      </c>
      <c r="C38" s="337">
        <v>39672</v>
      </c>
      <c r="D38" s="74"/>
      <c r="E38" s="74"/>
      <c r="F38" s="74">
        <f t="shared" si="6"/>
        <v>396.72</v>
      </c>
      <c r="G38" s="353">
        <f>(C38/$C$4)*100</f>
        <v>33.124039810299912</v>
      </c>
      <c r="H38" s="345">
        <v>26186</v>
      </c>
      <c r="I38" s="345">
        <v>13486</v>
      </c>
      <c r="J38" s="88">
        <f t="shared" si="8"/>
        <v>39672</v>
      </c>
      <c r="K38" s="366">
        <f t="shared" si="9"/>
        <v>66.00625126033475</v>
      </c>
      <c r="L38" s="365">
        <f t="shared" si="3"/>
        <v>33.99374873966525</v>
      </c>
      <c r="M38" s="93">
        <f t="shared" si="4"/>
        <v>100</v>
      </c>
    </row>
    <row r="39" spans="1:13">
      <c r="A39" s="817"/>
      <c r="B39" s="4" t="s">
        <v>1</v>
      </c>
      <c r="C39" s="334">
        <v>4</v>
      </c>
      <c r="D39" s="71"/>
      <c r="E39" s="71"/>
      <c r="F39" s="5" t="s">
        <v>12</v>
      </c>
      <c r="G39" s="349">
        <f t="shared" ref="G39:G54" si="10">(C39/$C$4)*100</f>
        <v>3.3397902611715987E-3</v>
      </c>
      <c r="H39" s="341">
        <v>3</v>
      </c>
      <c r="I39" s="341">
        <v>2</v>
      </c>
      <c r="J39" s="86">
        <f t="shared" ref="J39:J71" si="11">H39+I39</f>
        <v>5</v>
      </c>
      <c r="K39" s="358">
        <f>(H39/J39)*100</f>
        <v>60</v>
      </c>
      <c r="L39" s="361">
        <f>(I39/J39)*100</f>
        <v>40</v>
      </c>
      <c r="M39" s="93"/>
    </row>
    <row r="40" spans="1:13">
      <c r="A40" s="817"/>
      <c r="B40" s="7" t="s">
        <v>2</v>
      </c>
      <c r="C40" s="335">
        <v>1577</v>
      </c>
      <c r="D40" s="72"/>
      <c r="E40" s="72"/>
      <c r="F40" s="72">
        <f t="shared" si="6"/>
        <v>15.77</v>
      </c>
      <c r="G40" s="350">
        <f t="shared" si="10"/>
        <v>1.3167123104669027</v>
      </c>
      <c r="H40" s="342">
        <v>1335</v>
      </c>
      <c r="I40" s="342">
        <v>242</v>
      </c>
      <c r="J40" s="86">
        <f t="shared" si="11"/>
        <v>1577</v>
      </c>
      <c r="K40" s="362">
        <f t="shared" ref="K40:K71" si="12">(H40/J40)*100</f>
        <v>84.654407102092577</v>
      </c>
      <c r="L40" s="361">
        <f>(I40/J40)*100</f>
        <v>15.345592897907419</v>
      </c>
      <c r="M40" s="93">
        <f t="shared" si="4"/>
        <v>100</v>
      </c>
    </row>
    <row r="41" spans="1:13">
      <c r="A41" s="817"/>
      <c r="B41" s="7" t="s">
        <v>3</v>
      </c>
      <c r="C41" s="335">
        <v>8428</v>
      </c>
      <c r="D41" s="72"/>
      <c r="E41" s="72"/>
      <c r="F41" s="72">
        <f t="shared" si="6"/>
        <v>84.28</v>
      </c>
      <c r="G41" s="350">
        <f t="shared" si="10"/>
        <v>7.0369380802885573</v>
      </c>
      <c r="H41" s="342">
        <v>6785</v>
      </c>
      <c r="I41" s="342">
        <v>1643</v>
      </c>
      <c r="J41" s="86">
        <f t="shared" si="11"/>
        <v>8428</v>
      </c>
      <c r="K41" s="360">
        <f t="shared" si="12"/>
        <v>80.505457997152348</v>
      </c>
      <c r="L41" s="359">
        <f t="shared" si="3"/>
        <v>19.494542002847652</v>
      </c>
      <c r="M41" s="93">
        <f t="shared" si="4"/>
        <v>100</v>
      </c>
    </row>
    <row r="42" spans="1:13">
      <c r="A42" s="817"/>
      <c r="B42" s="7" t="s">
        <v>4</v>
      </c>
      <c r="C42" s="335">
        <v>31</v>
      </c>
      <c r="D42" s="72"/>
      <c r="E42" s="72"/>
      <c r="F42" s="72">
        <f t="shared" si="6"/>
        <v>0.31</v>
      </c>
      <c r="G42" s="350">
        <f t="shared" si="10"/>
        <v>2.5883374524079891E-2</v>
      </c>
      <c r="H42" s="342">
        <v>30</v>
      </c>
      <c r="I42" s="341">
        <v>0</v>
      </c>
      <c r="J42" s="89">
        <f t="shared" si="11"/>
        <v>30</v>
      </c>
      <c r="K42" s="362">
        <f t="shared" si="12"/>
        <v>100</v>
      </c>
      <c r="L42" s="361">
        <f t="shared" si="3"/>
        <v>0</v>
      </c>
      <c r="M42" s="93">
        <f t="shared" si="4"/>
        <v>100</v>
      </c>
    </row>
    <row r="43" spans="1:13">
      <c r="A43" s="817"/>
      <c r="B43" s="7" t="s">
        <v>5</v>
      </c>
      <c r="C43" s="335">
        <v>2398</v>
      </c>
      <c r="D43" s="72"/>
      <c r="E43" s="72"/>
      <c r="F43" s="72">
        <f t="shared" si="6"/>
        <v>23.98</v>
      </c>
      <c r="G43" s="351">
        <f t="shared" si="10"/>
        <v>2.0022042615723734</v>
      </c>
      <c r="H43" s="343">
        <v>1966</v>
      </c>
      <c r="I43" s="342">
        <v>432</v>
      </c>
      <c r="J43" s="86">
        <f t="shared" si="11"/>
        <v>2398</v>
      </c>
      <c r="K43" s="360">
        <f t="shared" si="12"/>
        <v>81.98498748957465</v>
      </c>
      <c r="L43" s="359">
        <f t="shared" si="3"/>
        <v>18.015012510425354</v>
      </c>
      <c r="M43" s="93">
        <f t="shared" si="4"/>
        <v>100</v>
      </c>
    </row>
    <row r="44" spans="1:13">
      <c r="A44" s="817"/>
      <c r="B44" s="7" t="s">
        <v>6</v>
      </c>
      <c r="C44" s="335">
        <v>4537</v>
      </c>
      <c r="D44" s="72"/>
      <c r="E44" s="72"/>
      <c r="F44" s="72">
        <f t="shared" si="6"/>
        <v>45.37</v>
      </c>
      <c r="G44" s="350">
        <f t="shared" si="10"/>
        <v>3.7881571037338855</v>
      </c>
      <c r="H44" s="343">
        <v>4026</v>
      </c>
      <c r="I44" s="342">
        <v>511</v>
      </c>
      <c r="J44" s="86">
        <f t="shared" si="11"/>
        <v>4537</v>
      </c>
      <c r="K44" s="362">
        <f t="shared" si="12"/>
        <v>88.737050914701342</v>
      </c>
      <c r="L44" s="361">
        <f t="shared" si="3"/>
        <v>11.262949085298656</v>
      </c>
      <c r="M44" s="93">
        <f t="shared" si="4"/>
        <v>100</v>
      </c>
    </row>
    <row r="45" spans="1:13">
      <c r="A45" s="817"/>
      <c r="B45" s="7" t="s">
        <v>7</v>
      </c>
      <c r="C45" s="335">
        <v>4581</v>
      </c>
      <c r="D45" s="72"/>
      <c r="E45" s="72"/>
      <c r="F45" s="72">
        <f t="shared" si="6"/>
        <v>45.81</v>
      </c>
      <c r="G45" s="350">
        <f t="shared" si="10"/>
        <v>3.824894796606773</v>
      </c>
      <c r="H45" s="342">
        <v>3251</v>
      </c>
      <c r="I45" s="342">
        <v>1330</v>
      </c>
      <c r="J45" s="86">
        <f t="shared" si="11"/>
        <v>4581</v>
      </c>
      <c r="K45" s="360">
        <f t="shared" si="12"/>
        <v>70.9670377646802</v>
      </c>
      <c r="L45" s="359">
        <f t="shared" si="3"/>
        <v>29.032962235319797</v>
      </c>
      <c r="M45" s="93">
        <f t="shared" si="4"/>
        <v>100</v>
      </c>
    </row>
    <row r="46" spans="1:13">
      <c r="A46" s="817"/>
      <c r="B46" s="7" t="s">
        <v>21</v>
      </c>
      <c r="C46" s="335">
        <v>483</v>
      </c>
      <c r="D46" s="72"/>
      <c r="E46" s="72"/>
      <c r="F46" s="72">
        <f t="shared" si="6"/>
        <v>4.83</v>
      </c>
      <c r="G46" s="351">
        <f t="shared" si="10"/>
        <v>0.40327967403647053</v>
      </c>
      <c r="H46" s="343">
        <v>322</v>
      </c>
      <c r="I46" s="342">
        <v>161</v>
      </c>
      <c r="J46" s="86">
        <f t="shared" si="11"/>
        <v>483</v>
      </c>
      <c r="K46" s="362">
        <f t="shared" si="12"/>
        <v>66.666666666666657</v>
      </c>
      <c r="L46" s="361">
        <f t="shared" si="3"/>
        <v>33.333333333333329</v>
      </c>
      <c r="M46" s="93">
        <f t="shared" si="4"/>
        <v>99.999999999999986</v>
      </c>
    </row>
    <row r="47" spans="1:13">
      <c r="A47" s="817"/>
      <c r="B47" s="7" t="s">
        <v>20</v>
      </c>
      <c r="C47" s="335">
        <v>596</v>
      </c>
      <c r="D47" s="72"/>
      <c r="E47" s="72"/>
      <c r="F47" s="72">
        <f t="shared" si="6"/>
        <v>5.96</v>
      </c>
      <c r="G47" s="350">
        <f t="shared" si="10"/>
        <v>0.49762874891456815</v>
      </c>
      <c r="H47" s="343">
        <v>429</v>
      </c>
      <c r="I47" s="342">
        <v>167</v>
      </c>
      <c r="J47" s="86">
        <f t="shared" si="11"/>
        <v>596</v>
      </c>
      <c r="K47" s="362">
        <f t="shared" si="12"/>
        <v>71.979865771812086</v>
      </c>
      <c r="L47" s="361">
        <f t="shared" si="3"/>
        <v>28.020134228187921</v>
      </c>
      <c r="M47" s="93">
        <f t="shared" si="4"/>
        <v>100</v>
      </c>
    </row>
    <row r="48" spans="1:13">
      <c r="A48" s="817"/>
      <c r="B48" s="7" t="s">
        <v>19</v>
      </c>
      <c r="C48" s="335">
        <v>1282</v>
      </c>
      <c r="D48" s="72"/>
      <c r="E48" s="72"/>
      <c r="F48" s="72">
        <f t="shared" si="6"/>
        <v>12.82</v>
      </c>
      <c r="G48" s="351">
        <f t="shared" si="10"/>
        <v>1.0704027787054973</v>
      </c>
      <c r="H48" s="343">
        <v>1080</v>
      </c>
      <c r="I48" s="342">
        <v>202</v>
      </c>
      <c r="J48" s="86">
        <f t="shared" si="11"/>
        <v>1282</v>
      </c>
      <c r="K48" s="360">
        <f t="shared" si="12"/>
        <v>84.243369734789383</v>
      </c>
      <c r="L48" s="359">
        <f t="shared" si="3"/>
        <v>15.756630265210608</v>
      </c>
      <c r="M48" s="93">
        <f t="shared" si="4"/>
        <v>99.999999999999986</v>
      </c>
    </row>
    <row r="49" spans="1:13">
      <c r="A49" s="817"/>
      <c r="B49" s="7" t="s">
        <v>18</v>
      </c>
      <c r="C49" s="335">
        <v>1079</v>
      </c>
      <c r="D49" s="72"/>
      <c r="E49" s="72"/>
      <c r="F49" s="72">
        <f t="shared" si="6"/>
        <v>10.79</v>
      </c>
      <c r="G49" s="350">
        <f t="shared" si="10"/>
        <v>0.90090842295103868</v>
      </c>
      <c r="H49" s="342">
        <v>700</v>
      </c>
      <c r="I49" s="342">
        <v>379</v>
      </c>
      <c r="J49" s="86">
        <f t="shared" si="11"/>
        <v>1079</v>
      </c>
      <c r="K49" s="360">
        <f t="shared" si="12"/>
        <v>64.874884151992589</v>
      </c>
      <c r="L49" s="359">
        <f t="shared" si="3"/>
        <v>35.125115848007418</v>
      </c>
      <c r="M49" s="93">
        <f t="shared" si="4"/>
        <v>100</v>
      </c>
    </row>
    <row r="50" spans="1:13">
      <c r="A50" s="817"/>
      <c r="B50" s="7" t="s">
        <v>17</v>
      </c>
      <c r="C50" s="335">
        <v>780</v>
      </c>
      <c r="D50" s="72"/>
      <c r="E50" s="72"/>
      <c r="F50" s="72">
        <f t="shared" si="6"/>
        <v>7.8</v>
      </c>
      <c r="G50" s="350">
        <f t="shared" si="10"/>
        <v>0.65125910092846173</v>
      </c>
      <c r="H50" s="342">
        <v>426</v>
      </c>
      <c r="I50" s="342">
        <v>354</v>
      </c>
      <c r="J50" s="86">
        <f t="shared" si="11"/>
        <v>780</v>
      </c>
      <c r="K50" s="362">
        <f t="shared" si="12"/>
        <v>54.615384615384613</v>
      </c>
      <c r="L50" s="361">
        <f t="shared" si="3"/>
        <v>45.384615384615387</v>
      </c>
      <c r="M50" s="93">
        <f t="shared" si="4"/>
        <v>100</v>
      </c>
    </row>
    <row r="51" spans="1:13">
      <c r="A51" s="817"/>
      <c r="B51" s="7" t="s">
        <v>16</v>
      </c>
      <c r="C51" s="335">
        <v>825</v>
      </c>
      <c r="D51" s="72"/>
      <c r="E51" s="72"/>
      <c r="F51" s="72">
        <f t="shared" si="6"/>
        <v>8.25</v>
      </c>
      <c r="G51" s="350">
        <f t="shared" si="10"/>
        <v>0.68883174136664216</v>
      </c>
      <c r="H51" s="342">
        <v>451</v>
      </c>
      <c r="I51" s="342">
        <v>374</v>
      </c>
      <c r="J51" s="86">
        <f t="shared" si="11"/>
        <v>825</v>
      </c>
      <c r="K51" s="360">
        <f t="shared" si="12"/>
        <v>54.666666666666664</v>
      </c>
      <c r="L51" s="359">
        <f t="shared" si="3"/>
        <v>45.333333333333329</v>
      </c>
      <c r="M51" s="93">
        <f t="shared" si="4"/>
        <v>100</v>
      </c>
    </row>
    <row r="52" spans="1:13">
      <c r="A52" s="817"/>
      <c r="B52" s="7" t="s">
        <v>15</v>
      </c>
      <c r="C52" s="335">
        <v>8436</v>
      </c>
      <c r="D52" s="72"/>
      <c r="E52" s="72"/>
      <c r="F52" s="72">
        <f t="shared" si="6"/>
        <v>84.36</v>
      </c>
      <c r="G52" s="350">
        <f t="shared" si="10"/>
        <v>7.0436176608109013</v>
      </c>
      <c r="H52" s="342">
        <v>2451</v>
      </c>
      <c r="I52" s="342">
        <v>5985</v>
      </c>
      <c r="J52" s="86">
        <f t="shared" si="11"/>
        <v>8436</v>
      </c>
      <c r="K52" s="360">
        <f t="shared" si="12"/>
        <v>29.054054054054053</v>
      </c>
      <c r="L52" s="359">
        <f t="shared" si="3"/>
        <v>70.945945945945937</v>
      </c>
      <c r="M52" s="93">
        <f t="shared" si="4"/>
        <v>99.999999999999986</v>
      </c>
    </row>
    <row r="53" spans="1:13">
      <c r="A53" s="817"/>
      <c r="B53" s="7" t="s">
        <v>14</v>
      </c>
      <c r="C53" s="335">
        <v>96</v>
      </c>
      <c r="D53" s="72"/>
      <c r="E53" s="72"/>
      <c r="F53" s="72">
        <f t="shared" si="6"/>
        <v>0.96</v>
      </c>
      <c r="G53" s="351">
        <f t="shared" si="10"/>
        <v>8.0154966268118355E-2</v>
      </c>
      <c r="H53" s="343">
        <v>56</v>
      </c>
      <c r="I53" s="342">
        <v>40</v>
      </c>
      <c r="J53" s="86">
        <f t="shared" si="11"/>
        <v>96</v>
      </c>
      <c r="K53" s="362">
        <f t="shared" si="12"/>
        <v>58.333333333333336</v>
      </c>
      <c r="L53" s="361">
        <f t="shared" si="3"/>
        <v>41.666666666666671</v>
      </c>
      <c r="M53" s="93">
        <f t="shared" si="4"/>
        <v>100</v>
      </c>
    </row>
    <row r="54" spans="1:13" ht="14.25" thickBot="1">
      <c r="A54" s="818"/>
      <c r="B54" s="6" t="s">
        <v>13</v>
      </c>
      <c r="C54" s="336">
        <v>4538</v>
      </c>
      <c r="D54" s="73"/>
      <c r="E54" s="73"/>
      <c r="F54" s="73">
        <f t="shared" si="6"/>
        <v>45.38</v>
      </c>
      <c r="G54" s="352">
        <f t="shared" si="10"/>
        <v>3.7889920512991782</v>
      </c>
      <c r="H54" s="344">
        <v>2876</v>
      </c>
      <c r="I54" s="344">
        <v>1663</v>
      </c>
      <c r="J54" s="87">
        <f t="shared" si="11"/>
        <v>4539</v>
      </c>
      <c r="K54" s="358">
        <f t="shared" si="12"/>
        <v>63.361974003084377</v>
      </c>
      <c r="L54" s="357">
        <f t="shared" si="3"/>
        <v>36.638025996915616</v>
      </c>
      <c r="M54" s="93">
        <f t="shared" si="4"/>
        <v>100</v>
      </c>
    </row>
    <row r="55" spans="1:13" ht="15.75" customHeight="1" thickBot="1">
      <c r="A55" s="816" t="s">
        <v>52</v>
      </c>
      <c r="B55" s="14" t="s">
        <v>0</v>
      </c>
      <c r="C55" s="337">
        <v>28285</v>
      </c>
      <c r="D55" s="74"/>
      <c r="E55" s="74"/>
      <c r="F55" s="74">
        <f t="shared" si="6"/>
        <v>282.85000000000002</v>
      </c>
      <c r="G55" s="353">
        <f t="shared" ref="G55:G71" si="13">(C55/$C$4)*100</f>
        <v>23.616491884309664</v>
      </c>
      <c r="H55" s="345">
        <v>19821</v>
      </c>
      <c r="I55" s="345">
        <v>8464</v>
      </c>
      <c r="J55" s="88">
        <f t="shared" si="11"/>
        <v>28285</v>
      </c>
      <c r="K55" s="366">
        <f t="shared" si="12"/>
        <v>70.076012020505573</v>
      </c>
      <c r="L55" s="365">
        <f t="shared" si="3"/>
        <v>29.923987979494431</v>
      </c>
      <c r="M55" s="93">
        <f t="shared" si="4"/>
        <v>100</v>
      </c>
    </row>
    <row r="56" spans="1:13">
      <c r="A56" s="817"/>
      <c r="B56" s="4" t="s">
        <v>1</v>
      </c>
      <c r="C56" s="334">
        <v>11</v>
      </c>
      <c r="D56" s="71"/>
      <c r="E56" s="71"/>
      <c r="F56" s="71">
        <f t="shared" si="6"/>
        <v>0.11</v>
      </c>
      <c r="G56" s="349">
        <f t="shared" si="13"/>
        <v>9.1844232182218943E-3</v>
      </c>
      <c r="H56" s="341">
        <v>9</v>
      </c>
      <c r="I56" s="341">
        <v>2</v>
      </c>
      <c r="J56" s="85">
        <f t="shared" si="11"/>
        <v>11</v>
      </c>
      <c r="K56" s="358">
        <f t="shared" si="12"/>
        <v>81.818181818181827</v>
      </c>
      <c r="L56" s="357">
        <f t="shared" si="3"/>
        <v>18.181818181818183</v>
      </c>
      <c r="M56" s="93">
        <f t="shared" si="4"/>
        <v>100.00000000000001</v>
      </c>
    </row>
    <row r="57" spans="1:13">
      <c r="A57" s="817"/>
      <c r="B57" s="7" t="s">
        <v>2</v>
      </c>
      <c r="C57" s="338">
        <v>4365</v>
      </c>
      <c r="D57" s="75"/>
      <c r="E57" s="75"/>
      <c r="F57" s="75">
        <f t="shared" si="6"/>
        <v>43.65</v>
      </c>
      <c r="G57" s="351">
        <f t="shared" si="13"/>
        <v>3.6445461225035065</v>
      </c>
      <c r="H57" s="343">
        <v>3486</v>
      </c>
      <c r="I57" s="343">
        <v>879</v>
      </c>
      <c r="J57" s="89">
        <f t="shared" si="11"/>
        <v>4365</v>
      </c>
      <c r="K57" s="362">
        <f t="shared" si="12"/>
        <v>79.862542955326461</v>
      </c>
      <c r="L57" s="361">
        <f t="shared" si="3"/>
        <v>20.137457044673539</v>
      </c>
      <c r="M57" s="93">
        <f t="shared" si="4"/>
        <v>100</v>
      </c>
    </row>
    <row r="58" spans="1:13">
      <c r="A58" s="817"/>
      <c r="B58" s="7" t="s">
        <v>3</v>
      </c>
      <c r="C58" s="335">
        <v>6829</v>
      </c>
      <c r="D58" s="72"/>
      <c r="E58" s="72"/>
      <c r="F58" s="72">
        <f t="shared" si="6"/>
        <v>68.290000000000006</v>
      </c>
      <c r="G58" s="350">
        <f t="shared" si="13"/>
        <v>5.7018569233852112</v>
      </c>
      <c r="H58" s="342">
        <v>5608</v>
      </c>
      <c r="I58" s="342">
        <v>1221</v>
      </c>
      <c r="J58" s="86">
        <f t="shared" si="11"/>
        <v>6829</v>
      </c>
      <c r="K58" s="362">
        <f t="shared" si="12"/>
        <v>82.120369014497001</v>
      </c>
      <c r="L58" s="361">
        <f t="shared" si="3"/>
        <v>17.879630985502999</v>
      </c>
      <c r="M58" s="93">
        <f t="shared" si="4"/>
        <v>100</v>
      </c>
    </row>
    <row r="59" spans="1:13">
      <c r="A59" s="817"/>
      <c r="B59" s="7" t="s">
        <v>4</v>
      </c>
      <c r="C59" s="338">
        <v>20</v>
      </c>
      <c r="D59" s="75"/>
      <c r="E59" s="75"/>
      <c r="F59" s="75">
        <f t="shared" si="6"/>
        <v>0.2</v>
      </c>
      <c r="G59" s="351">
        <f t="shared" si="13"/>
        <v>1.6698951305857992E-2</v>
      </c>
      <c r="H59" s="343">
        <v>19</v>
      </c>
      <c r="I59" s="343">
        <v>2</v>
      </c>
      <c r="J59" s="89">
        <f t="shared" si="11"/>
        <v>21</v>
      </c>
      <c r="K59" s="362">
        <f t="shared" si="12"/>
        <v>90.476190476190482</v>
      </c>
      <c r="L59" s="361">
        <f t="shared" si="3"/>
        <v>9.5238095238095237</v>
      </c>
      <c r="M59" s="93">
        <f t="shared" si="4"/>
        <v>100</v>
      </c>
    </row>
    <row r="60" spans="1:13">
      <c r="A60" s="817"/>
      <c r="B60" s="7" t="s">
        <v>5</v>
      </c>
      <c r="C60" s="335">
        <v>1165</v>
      </c>
      <c r="D60" s="72"/>
      <c r="E60" s="72"/>
      <c r="F60" s="72">
        <f t="shared" si="6"/>
        <v>11.65</v>
      </c>
      <c r="G60" s="351">
        <f t="shared" si="13"/>
        <v>0.97271391356622805</v>
      </c>
      <c r="H60" s="342">
        <v>913</v>
      </c>
      <c r="I60" s="342">
        <v>252</v>
      </c>
      <c r="J60" s="86">
        <f t="shared" si="11"/>
        <v>1165</v>
      </c>
      <c r="K60" s="362">
        <f t="shared" si="12"/>
        <v>78.369098712446345</v>
      </c>
      <c r="L60" s="361">
        <f t="shared" si="3"/>
        <v>21.630901287553648</v>
      </c>
      <c r="M60" s="93">
        <f t="shared" si="4"/>
        <v>100</v>
      </c>
    </row>
    <row r="61" spans="1:13">
      <c r="A61" s="817"/>
      <c r="B61" s="7" t="s">
        <v>6</v>
      </c>
      <c r="C61" s="335">
        <v>2363</v>
      </c>
      <c r="D61" s="72"/>
      <c r="E61" s="72"/>
      <c r="F61" s="72">
        <f t="shared" si="6"/>
        <v>23.63</v>
      </c>
      <c r="G61" s="351">
        <f t="shared" si="13"/>
        <v>1.9729810967871217</v>
      </c>
      <c r="H61" s="343">
        <v>2121</v>
      </c>
      <c r="I61" s="342">
        <v>242</v>
      </c>
      <c r="J61" s="86">
        <f t="shared" si="11"/>
        <v>2363</v>
      </c>
      <c r="K61" s="362">
        <f t="shared" si="12"/>
        <v>89.75878121032585</v>
      </c>
      <c r="L61" s="361">
        <f t="shared" si="3"/>
        <v>10.241218789674143</v>
      </c>
      <c r="M61" s="93">
        <f t="shared" si="4"/>
        <v>100</v>
      </c>
    </row>
    <row r="62" spans="1:13">
      <c r="A62" s="817"/>
      <c r="B62" s="7" t="s">
        <v>7</v>
      </c>
      <c r="C62" s="335">
        <v>2692</v>
      </c>
      <c r="D62" s="72"/>
      <c r="E62" s="72"/>
      <c r="F62" s="72">
        <f t="shared" si="6"/>
        <v>26.92</v>
      </c>
      <c r="G62" s="350">
        <f t="shared" si="13"/>
        <v>2.2476788457684855</v>
      </c>
      <c r="H62" s="342">
        <v>1710</v>
      </c>
      <c r="I62" s="342">
        <v>982</v>
      </c>
      <c r="J62" s="86">
        <f t="shared" si="11"/>
        <v>2692</v>
      </c>
      <c r="K62" s="362">
        <f t="shared" si="12"/>
        <v>63.521545319465076</v>
      </c>
      <c r="L62" s="361">
        <f t="shared" si="3"/>
        <v>36.478454680534917</v>
      </c>
      <c r="M62" s="93">
        <f t="shared" si="4"/>
        <v>100</v>
      </c>
    </row>
    <row r="63" spans="1:13">
      <c r="A63" s="817"/>
      <c r="B63" s="7" t="s">
        <v>21</v>
      </c>
      <c r="C63" s="338">
        <v>63</v>
      </c>
      <c r="D63" s="75"/>
      <c r="E63" s="75"/>
      <c r="F63" s="75">
        <f t="shared" si="6"/>
        <v>0.63</v>
      </c>
      <c r="G63" s="351">
        <f t="shared" si="13"/>
        <v>5.2601696613452681E-2</v>
      </c>
      <c r="H63" s="343">
        <v>39</v>
      </c>
      <c r="I63" s="343">
        <v>24</v>
      </c>
      <c r="J63" s="89">
        <f t="shared" si="11"/>
        <v>63</v>
      </c>
      <c r="K63" s="362">
        <f t="shared" si="12"/>
        <v>61.904761904761905</v>
      </c>
      <c r="L63" s="361">
        <f t="shared" si="3"/>
        <v>38.095238095238095</v>
      </c>
      <c r="M63" s="93">
        <f t="shared" si="4"/>
        <v>100</v>
      </c>
    </row>
    <row r="64" spans="1:13">
      <c r="A64" s="817"/>
      <c r="B64" s="7" t="s">
        <v>20</v>
      </c>
      <c r="C64" s="335">
        <v>586</v>
      </c>
      <c r="D64" s="72"/>
      <c r="E64" s="72"/>
      <c r="F64" s="72">
        <f t="shared" si="6"/>
        <v>5.86</v>
      </c>
      <c r="G64" s="350">
        <f t="shared" si="13"/>
        <v>0.48927927326163922</v>
      </c>
      <c r="H64" s="343">
        <v>473</v>
      </c>
      <c r="I64" s="342">
        <v>113</v>
      </c>
      <c r="J64" s="86">
        <f t="shared" si="11"/>
        <v>586</v>
      </c>
      <c r="K64" s="360">
        <f t="shared" si="12"/>
        <v>80.716723549488052</v>
      </c>
      <c r="L64" s="359">
        <f t="shared" si="3"/>
        <v>19.283276450511945</v>
      </c>
      <c r="M64" s="93">
        <f t="shared" si="4"/>
        <v>100</v>
      </c>
    </row>
    <row r="65" spans="1:13">
      <c r="A65" s="817"/>
      <c r="B65" s="7" t="s">
        <v>19</v>
      </c>
      <c r="C65" s="335">
        <v>910</v>
      </c>
      <c r="D65" s="72"/>
      <c r="E65" s="72"/>
      <c r="F65" s="72">
        <f t="shared" si="6"/>
        <v>9.1</v>
      </c>
      <c r="G65" s="351">
        <f t="shared" si="13"/>
        <v>0.75980228441653863</v>
      </c>
      <c r="H65" s="342">
        <v>627</v>
      </c>
      <c r="I65" s="342">
        <v>284</v>
      </c>
      <c r="J65" s="86">
        <f t="shared" si="11"/>
        <v>911</v>
      </c>
      <c r="K65" s="360">
        <f t="shared" si="12"/>
        <v>68.825466520307359</v>
      </c>
      <c r="L65" s="359">
        <f t="shared" si="3"/>
        <v>31.174533479692645</v>
      </c>
      <c r="M65" s="93">
        <f t="shared" si="4"/>
        <v>100</v>
      </c>
    </row>
    <row r="66" spans="1:13">
      <c r="A66" s="817"/>
      <c r="B66" s="7" t="s">
        <v>18</v>
      </c>
      <c r="C66" s="335">
        <v>695</v>
      </c>
      <c r="D66" s="72"/>
      <c r="E66" s="72"/>
      <c r="F66" s="72">
        <f t="shared" si="6"/>
        <v>6.95</v>
      </c>
      <c r="G66" s="350">
        <f t="shared" si="13"/>
        <v>0.58028855787856526</v>
      </c>
      <c r="H66" s="342">
        <v>472</v>
      </c>
      <c r="I66" s="342">
        <v>223</v>
      </c>
      <c r="J66" s="86">
        <f t="shared" si="11"/>
        <v>695</v>
      </c>
      <c r="K66" s="362">
        <f t="shared" si="12"/>
        <v>67.913669064748206</v>
      </c>
      <c r="L66" s="361">
        <f t="shared" si="3"/>
        <v>32.086330935251802</v>
      </c>
      <c r="M66" s="93">
        <f t="shared" si="4"/>
        <v>100</v>
      </c>
    </row>
    <row r="67" spans="1:13">
      <c r="A67" s="817"/>
      <c r="B67" s="7" t="s">
        <v>17</v>
      </c>
      <c r="C67" s="335">
        <v>1184</v>
      </c>
      <c r="D67" s="72"/>
      <c r="E67" s="72"/>
      <c r="F67" s="72">
        <f t="shared" si="6"/>
        <v>11.84</v>
      </c>
      <c r="G67" s="350">
        <f t="shared" si="13"/>
        <v>0.98857791730679301</v>
      </c>
      <c r="H67" s="342">
        <v>689</v>
      </c>
      <c r="I67" s="343">
        <v>496</v>
      </c>
      <c r="J67" s="89">
        <f t="shared" si="11"/>
        <v>1185</v>
      </c>
      <c r="K67" s="362">
        <f t="shared" si="12"/>
        <v>58.143459915611814</v>
      </c>
      <c r="L67" s="361">
        <f t="shared" si="3"/>
        <v>41.856540084388186</v>
      </c>
      <c r="M67" s="93">
        <f t="shared" si="4"/>
        <v>100</v>
      </c>
    </row>
    <row r="68" spans="1:13">
      <c r="A68" s="817"/>
      <c r="B68" s="7" t="s">
        <v>16</v>
      </c>
      <c r="C68" s="335">
        <v>1422</v>
      </c>
      <c r="D68" s="72"/>
      <c r="E68" s="72"/>
      <c r="F68" s="72">
        <f t="shared" si="6"/>
        <v>14.22</v>
      </c>
      <c r="G68" s="350">
        <f t="shared" si="13"/>
        <v>1.1872954378465033</v>
      </c>
      <c r="H68" s="342">
        <v>487</v>
      </c>
      <c r="I68" s="342">
        <v>936</v>
      </c>
      <c r="J68" s="86">
        <f t="shared" si="11"/>
        <v>1423</v>
      </c>
      <c r="K68" s="362">
        <f t="shared" si="12"/>
        <v>34.223471539002112</v>
      </c>
      <c r="L68" s="361">
        <f t="shared" si="3"/>
        <v>65.776528460997895</v>
      </c>
      <c r="M68" s="93">
        <f t="shared" si="4"/>
        <v>100</v>
      </c>
    </row>
    <row r="69" spans="1:13">
      <c r="A69" s="817"/>
      <c r="B69" s="4" t="s">
        <v>15</v>
      </c>
      <c r="C69" s="336">
        <v>3219</v>
      </c>
      <c r="D69" s="73"/>
      <c r="E69" s="73"/>
      <c r="F69" s="73">
        <f t="shared" si="6"/>
        <v>32.19</v>
      </c>
      <c r="G69" s="349">
        <f t="shared" si="13"/>
        <v>2.6876962126778441</v>
      </c>
      <c r="H69" s="344">
        <v>1034</v>
      </c>
      <c r="I69" s="344">
        <v>2185</v>
      </c>
      <c r="J69" s="87">
        <f t="shared" si="11"/>
        <v>3219</v>
      </c>
      <c r="K69" s="358">
        <f t="shared" si="12"/>
        <v>32.121776949363159</v>
      </c>
      <c r="L69" s="357">
        <f>(I69/J69)*100</f>
        <v>67.878223050636848</v>
      </c>
      <c r="M69" s="93">
        <f>K69+L69</f>
        <v>100</v>
      </c>
    </row>
    <row r="70" spans="1:13">
      <c r="A70" s="817"/>
      <c r="B70" s="7" t="s">
        <v>14</v>
      </c>
      <c r="C70" s="338">
        <v>15</v>
      </c>
      <c r="D70" s="75"/>
      <c r="E70" s="75"/>
      <c r="F70" s="75">
        <f>C70/100</f>
        <v>0.15</v>
      </c>
      <c r="G70" s="351">
        <f t="shared" si="13"/>
        <v>1.2524213479393493E-2</v>
      </c>
      <c r="H70" s="343">
        <v>10</v>
      </c>
      <c r="I70" s="343">
        <v>5</v>
      </c>
      <c r="J70" s="89">
        <f t="shared" si="11"/>
        <v>15</v>
      </c>
      <c r="K70" s="362">
        <f t="shared" si="12"/>
        <v>66.666666666666657</v>
      </c>
      <c r="L70" s="361">
        <f>(I70/J70)*100</f>
        <v>33.333333333333329</v>
      </c>
      <c r="M70" s="93">
        <f>K70+L70</f>
        <v>99.999999999999986</v>
      </c>
    </row>
    <row r="71" spans="1:13" ht="14.25" thickBot="1">
      <c r="A71" s="818"/>
      <c r="B71" s="6" t="s">
        <v>13</v>
      </c>
      <c r="C71" s="339">
        <v>2745</v>
      </c>
      <c r="D71" s="76"/>
      <c r="E71" s="76"/>
      <c r="F71" s="76">
        <f>C71/100</f>
        <v>27.45</v>
      </c>
      <c r="G71" s="354">
        <f t="shared" si="13"/>
        <v>2.2919310667290094</v>
      </c>
      <c r="H71" s="346">
        <v>2125</v>
      </c>
      <c r="I71" s="347">
        <v>620</v>
      </c>
      <c r="J71" s="90">
        <f t="shared" si="11"/>
        <v>2745</v>
      </c>
      <c r="K71" s="368">
        <f t="shared" si="12"/>
        <v>77.41347905282332</v>
      </c>
      <c r="L71" s="367">
        <f>(I71/J71)*100</f>
        <v>22.586520947176687</v>
      </c>
      <c r="M71" s="93">
        <f>K71+L71</f>
        <v>100</v>
      </c>
    </row>
    <row r="72" spans="1:13">
      <c r="A72" s="733"/>
      <c r="B72" s="732" t="s">
        <v>186</v>
      </c>
      <c r="H72" s="81"/>
    </row>
    <row r="73" spans="1:13" ht="14.25">
      <c r="A73" s="825">
        <v>6</v>
      </c>
      <c r="B73" s="825"/>
      <c r="C73" s="825"/>
      <c r="D73" s="825"/>
      <c r="E73" s="825"/>
      <c r="F73" s="825"/>
      <c r="G73" s="825"/>
      <c r="H73" s="825"/>
      <c r="I73" s="825"/>
      <c r="J73" s="825"/>
      <c r="K73" s="825"/>
      <c r="L73" s="825"/>
    </row>
  </sheetData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2"/>
  <sheetViews>
    <sheetView zoomScaleNormal="100" zoomScaleSheetLayoutView="100" workbookViewId="0">
      <selection activeCell="D31" sqref="D31"/>
    </sheetView>
  </sheetViews>
  <sheetFormatPr defaultRowHeight="13.5"/>
  <cols>
    <col min="1" max="1" width="15" customWidth="1"/>
    <col min="2" max="2" width="12.75" style="95" customWidth="1"/>
    <col min="3" max="3" width="12.125" style="95" customWidth="1"/>
    <col min="4" max="4" width="12.125" customWidth="1"/>
    <col min="5" max="5" width="9.125" style="81" bestFit="1" customWidth="1"/>
    <col min="6" max="6" width="9.125" bestFit="1" customWidth="1"/>
    <col min="7" max="8" width="10.375" customWidth="1"/>
  </cols>
  <sheetData>
    <row r="1" spans="1:5" ht="19.5" customHeight="1" thickBot="1">
      <c r="A1" t="s">
        <v>151</v>
      </c>
    </row>
    <row r="2" spans="1:5">
      <c r="A2" s="105" t="s">
        <v>30</v>
      </c>
      <c r="B2" s="97" t="s">
        <v>33</v>
      </c>
      <c r="C2" s="98" t="s">
        <v>34</v>
      </c>
      <c r="E2"/>
    </row>
    <row r="3" spans="1:5" hidden="1">
      <c r="A3" s="99" t="s">
        <v>22</v>
      </c>
      <c r="B3" s="100"/>
      <c r="C3" s="101"/>
      <c r="E3"/>
    </row>
    <row r="4" spans="1:5">
      <c r="A4" s="106" t="s">
        <v>64</v>
      </c>
      <c r="B4" s="96">
        <f t="shared" ref="B4:B15" si="0">C20/$C$32*100</f>
        <v>0.5283155418852904</v>
      </c>
      <c r="C4" s="102">
        <f t="shared" ref="C4:C15" si="1">D20/$D$32*100</f>
        <v>0.40693415805322697</v>
      </c>
      <c r="E4"/>
    </row>
    <row r="5" spans="1:5">
      <c r="A5" s="106" t="s">
        <v>65</v>
      </c>
      <c r="B5" s="96">
        <f t="shared" si="0"/>
        <v>5.2988360171280382</v>
      </c>
      <c r="C5" s="102">
        <f t="shared" si="1"/>
        <v>11.090312254143946</v>
      </c>
      <c r="E5"/>
    </row>
    <row r="6" spans="1:5">
      <c r="A6" s="99" t="s">
        <v>66</v>
      </c>
      <c r="B6" s="96">
        <f t="shared" si="0"/>
        <v>10.240636873529944</v>
      </c>
      <c r="C6" s="102">
        <f t="shared" si="1"/>
        <v>14.098912129350804</v>
      </c>
      <c r="E6"/>
    </row>
    <row r="7" spans="1:5">
      <c r="A7" s="106" t="s">
        <v>67</v>
      </c>
      <c r="B7" s="96">
        <f t="shared" si="0"/>
        <v>11.827995898920452</v>
      </c>
      <c r="C7" s="102">
        <f t="shared" si="1"/>
        <v>12.156479748243401</v>
      </c>
      <c r="E7"/>
    </row>
    <row r="8" spans="1:5">
      <c r="A8" s="106" t="s">
        <v>68</v>
      </c>
      <c r="B8" s="96">
        <f t="shared" si="0"/>
        <v>13.353838731077738</v>
      </c>
      <c r="C8" s="102">
        <f t="shared" si="1"/>
        <v>12.677355470551532</v>
      </c>
      <c r="E8"/>
    </row>
    <row r="9" spans="1:5">
      <c r="A9" s="106" t="s">
        <v>69</v>
      </c>
      <c r="B9" s="96">
        <f t="shared" si="0"/>
        <v>15.785537663590857</v>
      </c>
      <c r="C9" s="102">
        <f t="shared" si="1"/>
        <v>13.76522611974716</v>
      </c>
      <c r="E9"/>
    </row>
    <row r="10" spans="1:5">
      <c r="A10" s="106" t="s">
        <v>70</v>
      </c>
      <c r="B10" s="96">
        <f t="shared" si="0"/>
        <v>14.029310656775829</v>
      </c>
      <c r="C10" s="102">
        <f t="shared" si="1"/>
        <v>11.974715824312959</v>
      </c>
      <c r="E10"/>
    </row>
    <row r="11" spans="1:5">
      <c r="A11" s="106" t="s">
        <v>71</v>
      </c>
      <c r="B11" s="96">
        <f t="shared" si="0"/>
        <v>11.041553585429105</v>
      </c>
      <c r="C11" s="102">
        <f t="shared" si="1"/>
        <v>10.718645723121998</v>
      </c>
      <c r="E11"/>
    </row>
    <row r="12" spans="1:5">
      <c r="A12" s="106" t="s">
        <v>72</v>
      </c>
      <c r="B12" s="96">
        <f t="shared" si="0"/>
        <v>8.2323140944454494</v>
      </c>
      <c r="C12" s="102">
        <f t="shared" si="1"/>
        <v>6.4295596972409861</v>
      </c>
      <c r="E12"/>
    </row>
    <row r="13" spans="1:5">
      <c r="A13" s="106" t="s">
        <v>73</v>
      </c>
      <c r="B13" s="96">
        <f t="shared" si="0"/>
        <v>6.2348471141668176</v>
      </c>
      <c r="C13" s="102">
        <f t="shared" si="1"/>
        <v>4.1507284121429153</v>
      </c>
      <c r="E13"/>
    </row>
    <row r="14" spans="1:5">
      <c r="A14" s="106" t="s">
        <v>74</v>
      </c>
      <c r="B14" s="96">
        <f t="shared" si="0"/>
        <v>2.5197515228273324</v>
      </c>
      <c r="C14" s="102">
        <f t="shared" si="1"/>
        <v>1.923442120398253</v>
      </c>
      <c r="E14"/>
    </row>
    <row r="15" spans="1:5" ht="14.25" thickBot="1">
      <c r="A15" s="107" t="s">
        <v>75</v>
      </c>
      <c r="B15" s="103">
        <f t="shared" si="0"/>
        <v>0.90706230022314704</v>
      </c>
      <c r="C15" s="104">
        <f t="shared" si="1"/>
        <v>0.60768834269281902</v>
      </c>
      <c r="E15"/>
    </row>
    <row r="18" spans="1:7" ht="14.25" thickBot="1">
      <c r="D18" t="s">
        <v>179</v>
      </c>
    </row>
    <row r="19" spans="1:7">
      <c r="A19" s="105" t="s">
        <v>30</v>
      </c>
      <c r="B19" s="711" t="s">
        <v>76</v>
      </c>
      <c r="C19" s="140" t="s">
        <v>77</v>
      </c>
      <c r="D19" s="703" t="s">
        <v>78</v>
      </c>
      <c r="E19" s="707"/>
      <c r="F19" s="708"/>
    </row>
    <row r="20" spans="1:7">
      <c r="A20" s="106" t="s">
        <v>64</v>
      </c>
      <c r="B20" s="274">
        <v>589</v>
      </c>
      <c r="C20" s="274">
        <v>438</v>
      </c>
      <c r="D20" s="279">
        <v>150</v>
      </c>
      <c r="E20" s="834"/>
      <c r="F20" s="835"/>
    </row>
    <row r="21" spans="1:7">
      <c r="A21" s="106" t="s">
        <v>65</v>
      </c>
      <c r="B21" s="274">
        <v>8482</v>
      </c>
      <c r="C21" s="274">
        <v>4393</v>
      </c>
      <c r="D21" s="279">
        <v>4088</v>
      </c>
      <c r="E21" s="836"/>
      <c r="F21" s="835"/>
    </row>
    <row r="22" spans="1:7">
      <c r="A22" s="99" t="s">
        <v>66</v>
      </c>
      <c r="B22" s="274">
        <v>13687</v>
      </c>
      <c r="C22" s="274">
        <v>8490</v>
      </c>
      <c r="D22" s="279">
        <v>5197</v>
      </c>
      <c r="E22" s="836"/>
      <c r="F22" s="835"/>
    </row>
    <row r="23" spans="1:7">
      <c r="A23" s="106" t="s">
        <v>67</v>
      </c>
      <c r="B23" s="274">
        <v>14287</v>
      </c>
      <c r="C23" s="274">
        <v>9806</v>
      </c>
      <c r="D23" s="279">
        <v>4481</v>
      </c>
      <c r="E23" s="709"/>
      <c r="F23" s="710"/>
    </row>
    <row r="24" spans="1:7">
      <c r="A24" s="106" t="s">
        <v>68</v>
      </c>
      <c r="B24" s="274">
        <v>15744</v>
      </c>
      <c r="C24" s="274">
        <v>11071</v>
      </c>
      <c r="D24" s="279">
        <v>4673</v>
      </c>
      <c r="E24" s="709"/>
      <c r="F24" s="710"/>
    </row>
    <row r="25" spans="1:7">
      <c r="A25" s="106" t="s">
        <v>69</v>
      </c>
      <c r="B25" s="274">
        <v>18161</v>
      </c>
      <c r="C25" s="274">
        <v>13087</v>
      </c>
      <c r="D25" s="279">
        <v>5074</v>
      </c>
      <c r="E25" s="709"/>
      <c r="F25" s="710"/>
    </row>
    <row r="26" spans="1:7">
      <c r="A26" s="106" t="s">
        <v>70</v>
      </c>
      <c r="B26" s="274">
        <v>16045</v>
      </c>
      <c r="C26" s="274">
        <v>11631</v>
      </c>
      <c r="D26" s="279">
        <v>4414</v>
      </c>
      <c r="E26" s="709"/>
      <c r="F26" s="710"/>
    </row>
    <row r="27" spans="1:7">
      <c r="A27" s="106" t="s">
        <v>71</v>
      </c>
      <c r="B27" s="274">
        <v>13105</v>
      </c>
      <c r="C27" s="274">
        <v>9154</v>
      </c>
      <c r="D27" s="279">
        <v>3951</v>
      </c>
      <c r="E27" s="709"/>
      <c r="F27" s="710"/>
    </row>
    <row r="28" spans="1:7">
      <c r="A28" s="106" t="s">
        <v>72</v>
      </c>
      <c r="B28" s="274">
        <v>9195</v>
      </c>
      <c r="C28" s="274">
        <v>6825</v>
      </c>
      <c r="D28" s="279">
        <v>2370</v>
      </c>
      <c r="E28" s="709"/>
      <c r="F28" s="710"/>
    </row>
    <row r="29" spans="1:7">
      <c r="A29" s="106" t="s">
        <v>73</v>
      </c>
      <c r="B29" s="274">
        <v>6699</v>
      </c>
      <c r="C29" s="274">
        <v>5169</v>
      </c>
      <c r="D29" s="279">
        <v>1530</v>
      </c>
      <c r="E29" s="709"/>
      <c r="F29" s="710"/>
    </row>
    <row r="30" spans="1:7">
      <c r="A30" s="106" t="s">
        <v>74</v>
      </c>
      <c r="B30" s="274">
        <v>2798</v>
      </c>
      <c r="C30" s="274">
        <v>2089</v>
      </c>
      <c r="D30" s="279">
        <v>709</v>
      </c>
      <c r="E30" s="709"/>
      <c r="F30" s="710"/>
      <c r="G30" s="100"/>
    </row>
    <row r="31" spans="1:7" ht="14.25" thickBot="1">
      <c r="A31" s="107" t="s">
        <v>75</v>
      </c>
      <c r="B31" s="275">
        <v>977</v>
      </c>
      <c r="C31" s="275">
        <v>752</v>
      </c>
      <c r="D31" s="280">
        <v>224</v>
      </c>
      <c r="E31" s="709"/>
      <c r="F31" s="710"/>
    </row>
    <row r="32" spans="1:7" ht="14.25" thickBot="1">
      <c r="A32" s="706" t="s">
        <v>22</v>
      </c>
      <c r="B32" s="705">
        <f>SUM(B20:B31)</f>
        <v>119769</v>
      </c>
      <c r="C32" s="705">
        <f>SUM(C20:C31)</f>
        <v>82905</v>
      </c>
      <c r="D32" s="704">
        <f>SUM(D20:D31)</f>
        <v>36861</v>
      </c>
    </row>
    <row r="33" spans="1:4">
      <c r="A33" s="837" t="s">
        <v>187</v>
      </c>
      <c r="B33" s="837"/>
      <c r="C33" s="837"/>
      <c r="D33" s="837"/>
    </row>
    <row r="34" spans="1:4">
      <c r="A34" s="53"/>
      <c r="B34" s="401"/>
      <c r="C34" s="401"/>
      <c r="D34" s="401"/>
    </row>
    <row r="35" spans="1:4">
      <c r="A35" s="100"/>
      <c r="B35" s="401"/>
      <c r="C35" s="401"/>
      <c r="D35" s="401"/>
    </row>
    <row r="72" spans="1:8" ht="14.25">
      <c r="A72" s="825">
        <v>7</v>
      </c>
      <c r="B72" s="825"/>
      <c r="C72" s="825"/>
      <c r="D72" s="825"/>
      <c r="E72" s="825"/>
      <c r="F72" s="825"/>
      <c r="G72" s="825"/>
      <c r="H72" s="825"/>
    </row>
  </sheetData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G119"/>
  <sheetViews>
    <sheetView topLeftCell="H12" zoomScaleNormal="100" workbookViewId="0">
      <selection activeCell="U21" sqref="U21"/>
    </sheetView>
  </sheetViews>
  <sheetFormatPr defaultRowHeight="13.5"/>
  <cols>
    <col min="1" max="1" width="15" customWidth="1"/>
    <col min="2" max="2" width="12.75" style="95" customWidth="1"/>
    <col min="3" max="3" width="9.25" style="95" bestFit="1" customWidth="1"/>
    <col min="4" max="4" width="9.875" bestFit="1" customWidth="1"/>
    <col min="5" max="5" width="9.25" style="95" bestFit="1" customWidth="1"/>
    <col min="6" max="6" width="9.75" bestFit="1" customWidth="1"/>
    <col min="7" max="9" width="10.375" customWidth="1"/>
    <col min="10" max="10" width="12.625" bestFit="1" customWidth="1"/>
    <col min="11" max="11" width="10" style="112" bestFit="1" customWidth="1"/>
    <col min="12" max="12" width="9.375" bestFit="1" customWidth="1"/>
    <col min="27" max="27" width="9" style="81"/>
    <col min="29" max="29" width="9" style="112"/>
    <col min="32" max="32" width="12.25" style="100" bestFit="1" customWidth="1"/>
    <col min="33" max="33" width="9" style="112"/>
    <col min="46" max="46" width="9.125" bestFit="1" customWidth="1"/>
    <col min="47" max="47" width="9.75" bestFit="1" customWidth="1"/>
    <col min="48" max="52" width="9.125" bestFit="1" customWidth="1"/>
  </cols>
  <sheetData>
    <row r="2" spans="1:21" ht="19.5" customHeight="1" thickBot="1">
      <c r="A2" s="100" t="s">
        <v>152</v>
      </c>
      <c r="B2" s="112"/>
      <c r="C2"/>
      <c r="E2"/>
      <c r="K2"/>
      <c r="U2" s="151" t="s">
        <v>130</v>
      </c>
    </row>
    <row r="3" spans="1:21" ht="69" customHeight="1" thickBot="1">
      <c r="A3" s="293" t="s">
        <v>30</v>
      </c>
      <c r="B3" s="288" t="s">
        <v>1</v>
      </c>
      <c r="C3" s="283" t="s">
        <v>2</v>
      </c>
      <c r="D3" s="283" t="s">
        <v>3</v>
      </c>
      <c r="E3" s="284" t="s">
        <v>4</v>
      </c>
      <c r="F3" s="284" t="s">
        <v>5</v>
      </c>
      <c r="G3" s="284" t="s">
        <v>6</v>
      </c>
      <c r="H3" s="284" t="s">
        <v>7</v>
      </c>
      <c r="I3" s="284" t="s">
        <v>21</v>
      </c>
      <c r="J3" s="284" t="s">
        <v>20</v>
      </c>
      <c r="K3" s="284" t="s">
        <v>19</v>
      </c>
      <c r="L3" s="284" t="s">
        <v>18</v>
      </c>
      <c r="M3" s="284" t="s">
        <v>17</v>
      </c>
      <c r="N3" s="284" t="s">
        <v>16</v>
      </c>
      <c r="O3" s="285" t="s">
        <v>15</v>
      </c>
      <c r="P3" s="285" t="s">
        <v>14</v>
      </c>
      <c r="Q3" s="314" t="s">
        <v>13</v>
      </c>
      <c r="R3" s="315" t="s">
        <v>79</v>
      </c>
      <c r="S3" s="302" t="s">
        <v>23</v>
      </c>
      <c r="T3" s="286" t="s">
        <v>80</v>
      </c>
      <c r="U3" s="287" t="s">
        <v>81</v>
      </c>
    </row>
    <row r="4" spans="1:21" ht="26.1" hidden="1" customHeight="1" thickBot="1">
      <c r="A4" s="307" t="s">
        <v>83</v>
      </c>
      <c r="B4" s="308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10"/>
      <c r="R4" s="311"/>
      <c r="S4" s="312"/>
      <c r="T4" s="309"/>
      <c r="U4" s="313"/>
    </row>
    <row r="5" spans="1:21" ht="26.1" customHeight="1">
      <c r="A5" s="299" t="s">
        <v>64</v>
      </c>
      <c r="B5" s="435" t="s">
        <v>156</v>
      </c>
      <c r="C5" s="436">
        <f t="shared" ref="C5:C16" si="0">C22/$C$34*100</f>
        <v>1.4530551415797317</v>
      </c>
      <c r="D5" s="436">
        <f t="shared" ref="D5:D16" si="1">D22/$D$34*100</f>
        <v>0.77287459486412358</v>
      </c>
      <c r="E5" s="436">
        <f t="shared" ref="E5:E15" si="2">E22/$E$34*100</f>
        <v>1.3559322033898304</v>
      </c>
      <c r="F5" s="436">
        <f t="shared" ref="F5:F15" si="3">F22/$F$34*100</f>
        <v>8.0179602309172551E-2</v>
      </c>
      <c r="G5" s="436">
        <f t="shared" ref="G5:G16" si="4">G22/$G$34*100</f>
        <v>0.39720068091545302</v>
      </c>
      <c r="H5" s="436">
        <f t="shared" ref="H5:H16" si="5">H22/$H$34*100</f>
        <v>0.37605072998082878</v>
      </c>
      <c r="I5" s="437">
        <f>I22/$I$34*100</f>
        <v>5.2029136316337155E-2</v>
      </c>
      <c r="J5" s="437">
        <f>J22/$J$34*100</f>
        <v>0.2230897936419409</v>
      </c>
      <c r="K5" s="437">
        <f t="shared" ref="K5:K15" si="6">K22/$K$34*100</f>
        <v>0.23239917976760083</v>
      </c>
      <c r="L5" s="436">
        <f t="shared" ref="L5:L16" si="7">L22/$L$34*100</f>
        <v>1.3614262560777957</v>
      </c>
      <c r="M5" s="436">
        <f t="shared" ref="M5:M16" si="8">M22/$M$34*100</f>
        <v>1.0789980732177264</v>
      </c>
      <c r="N5" s="436">
        <f t="shared" ref="N5:N16" si="9">N22/$N$34*100</f>
        <v>0.10960105217010083</v>
      </c>
      <c r="O5" s="436">
        <f t="shared" ref="O5:O16" si="10">O22/$O$34*100</f>
        <v>0.14870330716155128</v>
      </c>
      <c r="P5" s="436">
        <f>P22/$P$34*100</f>
        <v>0.50761421319796951</v>
      </c>
      <c r="Q5" s="438">
        <f t="shared" ref="Q5:Q16" si="11">Q22/$Q$34*100</f>
        <v>0.16836591525582265</v>
      </c>
      <c r="R5" s="439">
        <f t="shared" ref="R5:R16" si="12">R22/$R$34*100</f>
        <v>0.49178000985229903</v>
      </c>
      <c r="S5" s="369">
        <f t="shared" ref="S5:S16" si="13">S22/$S$34*100</f>
        <v>0.34163288940359005</v>
      </c>
      <c r="T5" s="370">
        <f t="shared" ref="T5:T16" si="14">T22/$T$34*100</f>
        <v>0.70576966702795352</v>
      </c>
      <c r="U5" s="372">
        <f t="shared" ref="U5:U16" si="15">U22/$U$34*100</f>
        <v>0.46667845147604742</v>
      </c>
    </row>
    <row r="6" spans="1:21" ht="26.1" customHeight="1">
      <c r="A6" s="295" t="s">
        <v>65</v>
      </c>
      <c r="B6" s="440">
        <f t="shared" ref="B6:B15" si="16">B23/$B$34*100</f>
        <v>6.25</v>
      </c>
      <c r="C6" s="437">
        <f t="shared" si="0"/>
        <v>6.8926974664679577</v>
      </c>
      <c r="D6" s="437">
        <f t="shared" si="1"/>
        <v>4.5873846920967338</v>
      </c>
      <c r="E6" s="437">
        <f t="shared" si="2"/>
        <v>10</v>
      </c>
      <c r="F6" s="437">
        <f t="shared" si="3"/>
        <v>5.8370750481077618</v>
      </c>
      <c r="G6" s="437">
        <f t="shared" si="4"/>
        <v>3.3951201059201819</v>
      </c>
      <c r="H6" s="437">
        <f t="shared" si="5"/>
        <v>9.9985252912549765</v>
      </c>
      <c r="I6" s="437">
        <f t="shared" ref="I6:I15" si="17">I23/$I$34*100</f>
        <v>9.3652445369406863</v>
      </c>
      <c r="J6" s="437">
        <f t="shared" ref="J6:J15" si="18">J23/$J$34*100</f>
        <v>6.4696040156162855</v>
      </c>
      <c r="K6" s="437">
        <f t="shared" si="6"/>
        <v>4.2378673957621329</v>
      </c>
      <c r="L6" s="437">
        <f t="shared" si="7"/>
        <v>12.544570502431117</v>
      </c>
      <c r="M6" s="437">
        <f t="shared" si="8"/>
        <v>12.793834296724471</v>
      </c>
      <c r="N6" s="437">
        <f t="shared" si="9"/>
        <v>9.2941692240245501</v>
      </c>
      <c r="O6" s="437">
        <f t="shared" si="10"/>
        <v>12.086604806090888</v>
      </c>
      <c r="P6" s="437">
        <f t="shared" ref="P6:P15" si="19">P23/$P$34*100</f>
        <v>8.3756345177664979</v>
      </c>
      <c r="Q6" s="441">
        <f t="shared" si="11"/>
        <v>3.498269572537648</v>
      </c>
      <c r="R6" s="442">
        <f t="shared" si="12"/>
        <v>7.0819661181106968</v>
      </c>
      <c r="S6" s="373">
        <f t="shared" si="13"/>
        <v>7.2997490831885736</v>
      </c>
      <c r="T6" s="371">
        <f t="shared" si="14"/>
        <v>7.3425251430443872</v>
      </c>
      <c r="U6" s="374">
        <f t="shared" si="15"/>
        <v>6.3143008661834896</v>
      </c>
    </row>
    <row r="7" spans="1:21" ht="26.1" customHeight="1">
      <c r="A7" s="296" t="s">
        <v>66</v>
      </c>
      <c r="B7" s="440">
        <f t="shared" si="16"/>
        <v>12.5</v>
      </c>
      <c r="C7" s="437">
        <f t="shared" si="0"/>
        <v>11.823149528067562</v>
      </c>
      <c r="D7" s="437">
        <f t="shared" si="1"/>
        <v>9.5843573031306768</v>
      </c>
      <c r="E7" s="437">
        <f t="shared" si="2"/>
        <v>10.338983050847457</v>
      </c>
      <c r="F7" s="437">
        <f t="shared" si="3"/>
        <v>15.4746632456703</v>
      </c>
      <c r="G7" s="437">
        <f t="shared" si="4"/>
        <v>6.4686968034802339</v>
      </c>
      <c r="H7" s="437">
        <f t="shared" si="5"/>
        <v>13.390355404807549</v>
      </c>
      <c r="I7" s="437">
        <f t="shared" si="17"/>
        <v>14.646201873048909</v>
      </c>
      <c r="J7" s="437">
        <f t="shared" si="18"/>
        <v>12.046848856664807</v>
      </c>
      <c r="K7" s="437">
        <f t="shared" si="6"/>
        <v>10.170881749829118</v>
      </c>
      <c r="L7" s="437">
        <f t="shared" si="7"/>
        <v>12.576985413290112</v>
      </c>
      <c r="M7" s="437">
        <f t="shared" si="8"/>
        <v>16.647398843930635</v>
      </c>
      <c r="N7" s="437">
        <f t="shared" si="9"/>
        <v>11.003945637878124</v>
      </c>
      <c r="O7" s="437">
        <f t="shared" si="10"/>
        <v>16.208660480609087</v>
      </c>
      <c r="P7" s="437">
        <f t="shared" si="19"/>
        <v>10.50761421319797</v>
      </c>
      <c r="Q7" s="441">
        <f t="shared" si="11"/>
        <v>6.9030025254887288</v>
      </c>
      <c r="R7" s="442">
        <f t="shared" si="12"/>
        <v>11.427831909759622</v>
      </c>
      <c r="S7" s="373">
        <f t="shared" si="13"/>
        <v>12.269832078749277</v>
      </c>
      <c r="T7" s="371">
        <f t="shared" si="14"/>
        <v>12.308118871776776</v>
      </c>
      <c r="U7" s="374">
        <f t="shared" si="15"/>
        <v>8.651228566377938</v>
      </c>
    </row>
    <row r="8" spans="1:21" ht="26.1" customHeight="1">
      <c r="A8" s="295" t="s">
        <v>67</v>
      </c>
      <c r="B8" s="440">
        <f t="shared" si="16"/>
        <v>12.5</v>
      </c>
      <c r="C8" s="437">
        <f t="shared" si="0"/>
        <v>10.866865375062096</v>
      </c>
      <c r="D8" s="437">
        <f t="shared" si="1"/>
        <v>10.659970794600563</v>
      </c>
      <c r="E8" s="437">
        <f t="shared" si="2"/>
        <v>5.2542372881355925</v>
      </c>
      <c r="F8" s="437">
        <f t="shared" si="3"/>
        <v>17.174470814624758</v>
      </c>
      <c r="G8" s="437">
        <f t="shared" si="4"/>
        <v>7.6602988462265929</v>
      </c>
      <c r="H8" s="437">
        <f t="shared" si="5"/>
        <v>13.412476035982893</v>
      </c>
      <c r="I8" s="437">
        <f t="shared" si="17"/>
        <v>12.59105098855359</v>
      </c>
      <c r="J8" s="437">
        <f t="shared" si="18"/>
        <v>11.266034578918015</v>
      </c>
      <c r="K8" s="437">
        <f t="shared" si="6"/>
        <v>13.643198906356801</v>
      </c>
      <c r="L8" s="437">
        <f t="shared" si="7"/>
        <v>11.896272285251214</v>
      </c>
      <c r="M8" s="437">
        <f t="shared" si="8"/>
        <v>15.76107899807322</v>
      </c>
      <c r="N8" s="437">
        <f t="shared" si="9"/>
        <v>10.324419114423499</v>
      </c>
      <c r="O8" s="437">
        <f t="shared" si="10"/>
        <v>12.610040447299548</v>
      </c>
      <c r="P8" s="437">
        <f t="shared" si="19"/>
        <v>14.568527918781726</v>
      </c>
      <c r="Q8" s="441">
        <f t="shared" si="11"/>
        <v>12.618089982228042</v>
      </c>
      <c r="R8" s="442">
        <f t="shared" si="12"/>
        <v>11.928796266145664</v>
      </c>
      <c r="S8" s="373">
        <f t="shared" si="13"/>
        <v>11.783439490445859</v>
      </c>
      <c r="T8" s="371">
        <f t="shared" si="14"/>
        <v>12.666044917198093</v>
      </c>
      <c r="U8" s="374">
        <f t="shared" si="15"/>
        <v>11.161392964468799</v>
      </c>
    </row>
    <row r="9" spans="1:21" ht="26.1" customHeight="1">
      <c r="A9" s="295" t="s">
        <v>68</v>
      </c>
      <c r="B9" s="440">
        <f t="shared" si="16"/>
        <v>12.5</v>
      </c>
      <c r="C9" s="437">
        <f t="shared" si="0"/>
        <v>13.81023348236463</v>
      </c>
      <c r="D9" s="437">
        <f t="shared" si="1"/>
        <v>12.768458168607758</v>
      </c>
      <c r="E9" s="437">
        <f t="shared" si="2"/>
        <v>14.915254237288137</v>
      </c>
      <c r="F9" s="437">
        <f t="shared" si="3"/>
        <v>16.805644644002566</v>
      </c>
      <c r="G9" s="437">
        <f t="shared" si="4"/>
        <v>10.677132589370153</v>
      </c>
      <c r="H9" s="437">
        <f t="shared" si="5"/>
        <v>13.655802978911666</v>
      </c>
      <c r="I9" s="437">
        <f t="shared" si="17"/>
        <v>7.9864724245577525</v>
      </c>
      <c r="J9" s="437">
        <f t="shared" si="18"/>
        <v>13.162297824874511</v>
      </c>
      <c r="K9" s="437">
        <f t="shared" si="6"/>
        <v>15.543403964456596</v>
      </c>
      <c r="L9" s="437">
        <f t="shared" si="7"/>
        <v>11.799027552674231</v>
      </c>
      <c r="M9" s="437">
        <f t="shared" si="8"/>
        <v>11.984585741811175</v>
      </c>
      <c r="N9" s="437">
        <f t="shared" si="9"/>
        <v>12.012275317843052</v>
      </c>
      <c r="O9" s="437">
        <f t="shared" si="10"/>
        <v>13.472519628836546</v>
      </c>
      <c r="P9" s="437">
        <f t="shared" si="19"/>
        <v>13.197969543147209</v>
      </c>
      <c r="Q9" s="441">
        <f t="shared" si="11"/>
        <v>14.021139276026565</v>
      </c>
      <c r="R9" s="442">
        <f t="shared" si="12"/>
        <v>13.145304711569771</v>
      </c>
      <c r="S9" s="373">
        <f t="shared" si="13"/>
        <v>12.763945184327349</v>
      </c>
      <c r="T9" s="371">
        <f t="shared" si="14"/>
        <v>13.470118216419227</v>
      </c>
      <c r="U9" s="374">
        <f t="shared" si="15"/>
        <v>13.392257380236874</v>
      </c>
    </row>
    <row r="10" spans="1:21" ht="26.1" customHeight="1">
      <c r="A10" s="295" t="s">
        <v>69</v>
      </c>
      <c r="B10" s="440">
        <f t="shared" si="16"/>
        <v>12.5</v>
      </c>
      <c r="C10" s="437">
        <f t="shared" si="0"/>
        <v>16.530054644808743</v>
      </c>
      <c r="D10" s="437">
        <f t="shared" si="1"/>
        <v>16.20187341952488</v>
      </c>
      <c r="E10" s="437">
        <f t="shared" si="2"/>
        <v>18.983050847457626</v>
      </c>
      <c r="F10" s="437">
        <f t="shared" si="3"/>
        <v>15.234124438742782</v>
      </c>
      <c r="G10" s="437">
        <f t="shared" si="4"/>
        <v>17.325515415169281</v>
      </c>
      <c r="H10" s="437">
        <f t="shared" si="5"/>
        <v>16.007963427223125</v>
      </c>
      <c r="I10" s="437">
        <f t="shared" si="17"/>
        <v>13.111342351716962</v>
      </c>
      <c r="J10" s="437">
        <f t="shared" si="18"/>
        <v>15.895147796988288</v>
      </c>
      <c r="K10" s="437">
        <f t="shared" si="6"/>
        <v>14.777853725222146</v>
      </c>
      <c r="L10" s="437">
        <f t="shared" si="7"/>
        <v>13.743922204213938</v>
      </c>
      <c r="M10" s="437">
        <f t="shared" si="8"/>
        <v>10.48169556840077</v>
      </c>
      <c r="N10" s="437">
        <f t="shared" si="9"/>
        <v>13.17404647084612</v>
      </c>
      <c r="O10" s="437">
        <f t="shared" si="10"/>
        <v>12.889602664763263</v>
      </c>
      <c r="P10" s="437">
        <f t="shared" si="19"/>
        <v>17.715736040609137</v>
      </c>
      <c r="Q10" s="441">
        <f t="shared" si="11"/>
        <v>14.320456458703582</v>
      </c>
      <c r="R10" s="442">
        <f t="shared" si="12"/>
        <v>15.16335612721155</v>
      </c>
      <c r="S10" s="373">
        <f t="shared" si="13"/>
        <v>15.441034549314805</v>
      </c>
      <c r="T10" s="371">
        <f t="shared" si="14"/>
        <v>14.964837546946285</v>
      </c>
      <c r="U10" s="374">
        <f t="shared" si="15"/>
        <v>14.930175004419304</v>
      </c>
    </row>
    <row r="11" spans="1:21" ht="26.1" customHeight="1">
      <c r="A11" s="295" t="s">
        <v>70</v>
      </c>
      <c r="B11" s="440">
        <f t="shared" si="16"/>
        <v>12.5</v>
      </c>
      <c r="C11" s="437">
        <f t="shared" si="0"/>
        <v>10.59364133134625</v>
      </c>
      <c r="D11" s="437">
        <f t="shared" si="1"/>
        <v>16.191188517291732</v>
      </c>
      <c r="E11" s="437">
        <f t="shared" si="2"/>
        <v>13.389830508474576</v>
      </c>
      <c r="F11" s="437">
        <f t="shared" si="3"/>
        <v>12.443874278383579</v>
      </c>
      <c r="G11" s="437">
        <f t="shared" si="4"/>
        <v>16.370342349158314</v>
      </c>
      <c r="H11" s="437">
        <f t="shared" si="5"/>
        <v>12.158973602713465</v>
      </c>
      <c r="I11" s="437">
        <f t="shared" si="17"/>
        <v>14.22996878251821</v>
      </c>
      <c r="J11" s="437">
        <f t="shared" si="18"/>
        <v>13.050752928053541</v>
      </c>
      <c r="K11" s="437">
        <f t="shared" si="6"/>
        <v>16.705399863294602</v>
      </c>
      <c r="L11" s="437">
        <f t="shared" si="7"/>
        <v>10.891410048622365</v>
      </c>
      <c r="M11" s="437">
        <f t="shared" si="8"/>
        <v>9.8651252408477852</v>
      </c>
      <c r="N11" s="437">
        <f t="shared" si="9"/>
        <v>10.52170100832968</v>
      </c>
      <c r="O11" s="437">
        <f t="shared" si="10"/>
        <v>11.349036402569594</v>
      </c>
      <c r="P11" s="437">
        <f t="shared" si="19"/>
        <v>14.31472081218274</v>
      </c>
      <c r="Q11" s="441">
        <f t="shared" si="11"/>
        <v>10.719296604620709</v>
      </c>
      <c r="R11" s="442">
        <f t="shared" si="12"/>
        <v>13.39662183035677</v>
      </c>
      <c r="S11" s="373">
        <f t="shared" si="13"/>
        <v>14.329280061764138</v>
      </c>
      <c r="T11" s="371">
        <f t="shared" si="14"/>
        <v>12.724018854132533</v>
      </c>
      <c r="U11" s="374">
        <f t="shared" si="15"/>
        <v>12.628601732366979</v>
      </c>
    </row>
    <row r="12" spans="1:21" ht="26.1" customHeight="1">
      <c r="A12" s="295" t="s">
        <v>71</v>
      </c>
      <c r="B12" s="440">
        <f t="shared" si="16"/>
        <v>12.5</v>
      </c>
      <c r="C12" s="437">
        <f t="shared" si="0"/>
        <v>7.5757575757575761</v>
      </c>
      <c r="D12" s="437">
        <f t="shared" si="1"/>
        <v>12.465719272001994</v>
      </c>
      <c r="E12" s="437">
        <f t="shared" si="2"/>
        <v>11.016949152542372</v>
      </c>
      <c r="F12" s="437">
        <f t="shared" si="3"/>
        <v>10.343168697883257</v>
      </c>
      <c r="G12" s="437">
        <f t="shared" si="4"/>
        <v>14.16682428598449</v>
      </c>
      <c r="H12" s="437">
        <f t="shared" si="5"/>
        <v>9.8510544167526923</v>
      </c>
      <c r="I12" s="437">
        <f t="shared" si="17"/>
        <v>12.122788761706556</v>
      </c>
      <c r="J12" s="437">
        <f t="shared" si="18"/>
        <v>8.0312325711098715</v>
      </c>
      <c r="K12" s="437">
        <f t="shared" si="6"/>
        <v>13.110047846889952</v>
      </c>
      <c r="L12" s="437">
        <f t="shared" si="7"/>
        <v>8.6223662884927066</v>
      </c>
      <c r="M12" s="437">
        <f t="shared" si="8"/>
        <v>7.4373795761079</v>
      </c>
      <c r="N12" s="437">
        <f t="shared" si="9"/>
        <v>12.626041209995616</v>
      </c>
      <c r="O12" s="437">
        <f t="shared" si="10"/>
        <v>9.409945277182965</v>
      </c>
      <c r="P12" s="437">
        <f t="shared" si="19"/>
        <v>8.8324873096446694</v>
      </c>
      <c r="Q12" s="441">
        <f t="shared" si="11"/>
        <v>10.167430549059956</v>
      </c>
      <c r="R12" s="442">
        <f t="shared" si="12"/>
        <v>10.941896484065158</v>
      </c>
      <c r="S12" s="373">
        <f t="shared" si="13"/>
        <v>12.103840957344142</v>
      </c>
      <c r="T12" s="371">
        <f t="shared" si="14"/>
        <v>10.304237138608121</v>
      </c>
      <c r="U12" s="374">
        <f t="shared" si="15"/>
        <v>9.7047905250132587</v>
      </c>
    </row>
    <row r="13" spans="1:21" ht="26.1" customHeight="1">
      <c r="A13" s="295" t="s">
        <v>72</v>
      </c>
      <c r="B13" s="440">
        <f t="shared" si="16"/>
        <v>12.5</v>
      </c>
      <c r="C13" s="437">
        <f t="shared" si="0"/>
        <v>8.3084947839046208</v>
      </c>
      <c r="D13" s="437">
        <f t="shared" si="1"/>
        <v>8.0457313815578591</v>
      </c>
      <c r="E13" s="437">
        <f t="shared" si="2"/>
        <v>9.4915254237288131</v>
      </c>
      <c r="F13" s="437">
        <f t="shared" si="3"/>
        <v>3.9929441949967925</v>
      </c>
      <c r="G13" s="437">
        <f t="shared" si="4"/>
        <v>10.015131454511064</v>
      </c>
      <c r="H13" s="437">
        <f t="shared" si="5"/>
        <v>6.1052942043946317</v>
      </c>
      <c r="I13" s="437">
        <f t="shared" si="17"/>
        <v>7.9344432882414146</v>
      </c>
      <c r="J13" s="437">
        <f t="shared" si="18"/>
        <v>6.5253764640267704</v>
      </c>
      <c r="K13" s="437">
        <f t="shared" si="6"/>
        <v>7.8332194121667804</v>
      </c>
      <c r="L13" s="437">
        <f t="shared" si="7"/>
        <v>7.649918962722853</v>
      </c>
      <c r="M13" s="437">
        <f t="shared" si="8"/>
        <v>5.8188824662813099</v>
      </c>
      <c r="N13" s="437">
        <f t="shared" si="9"/>
        <v>8.6365629110039457</v>
      </c>
      <c r="O13" s="437">
        <f t="shared" si="10"/>
        <v>7.4054246966452535</v>
      </c>
      <c r="P13" s="437">
        <f t="shared" si="19"/>
        <v>6.8527918781725887</v>
      </c>
      <c r="Q13" s="441">
        <f t="shared" si="11"/>
        <v>8.5866616780469549</v>
      </c>
      <c r="R13" s="442">
        <f t="shared" si="12"/>
        <v>7.67727876161611</v>
      </c>
      <c r="S13" s="373">
        <f t="shared" si="13"/>
        <v>7.9212507237984937</v>
      </c>
      <c r="T13" s="371">
        <f t="shared" si="14"/>
        <v>6.7703475915610118</v>
      </c>
      <c r="U13" s="374">
        <f t="shared" si="15"/>
        <v>8.5062754109952277</v>
      </c>
    </row>
    <row r="14" spans="1:21" ht="26.1" customHeight="1">
      <c r="A14" s="295" t="s">
        <v>73</v>
      </c>
      <c r="B14" s="440">
        <f t="shared" si="16"/>
        <v>6.25</v>
      </c>
      <c r="C14" s="437">
        <f t="shared" si="0"/>
        <v>6.1102831594634877</v>
      </c>
      <c r="D14" s="437">
        <f t="shared" si="1"/>
        <v>6.1260106136695516</v>
      </c>
      <c r="E14" s="437">
        <f t="shared" si="2"/>
        <v>4.2372881355932197</v>
      </c>
      <c r="F14" s="437">
        <f t="shared" si="3"/>
        <v>2.3893521488133418</v>
      </c>
      <c r="G14" s="437">
        <f t="shared" si="4"/>
        <v>7.2630981653111411</v>
      </c>
      <c r="H14" s="437">
        <f t="shared" si="5"/>
        <v>3.605662881580888</v>
      </c>
      <c r="I14" s="437">
        <f t="shared" si="17"/>
        <v>5.0468262226847038</v>
      </c>
      <c r="J14" s="437">
        <f t="shared" si="18"/>
        <v>8.4216397099832676</v>
      </c>
      <c r="K14" s="437">
        <f t="shared" si="6"/>
        <v>3.3356117566643881</v>
      </c>
      <c r="L14" s="437">
        <f t="shared" si="7"/>
        <v>5.2512155591572123</v>
      </c>
      <c r="M14" s="437">
        <f t="shared" si="8"/>
        <v>4.2389210019267818</v>
      </c>
      <c r="N14" s="437">
        <f t="shared" si="9"/>
        <v>8.6146427005699255</v>
      </c>
      <c r="O14" s="437">
        <f t="shared" si="10"/>
        <v>3.271472757554128</v>
      </c>
      <c r="P14" s="437">
        <f t="shared" si="19"/>
        <v>4.8223350253807107</v>
      </c>
      <c r="Q14" s="441">
        <f t="shared" si="11"/>
        <v>10.812833224207278</v>
      </c>
      <c r="R14" s="442">
        <f t="shared" si="12"/>
        <v>5.593267039050172</v>
      </c>
      <c r="S14" s="373">
        <f t="shared" si="13"/>
        <v>4.6207295888824547</v>
      </c>
      <c r="T14" s="371">
        <f t="shared" si="14"/>
        <v>5.2957931086633225</v>
      </c>
      <c r="U14" s="374">
        <f t="shared" si="15"/>
        <v>7.7921159625243055</v>
      </c>
    </row>
    <row r="15" spans="1:21" ht="26.1" customHeight="1">
      <c r="A15" s="295" t="s">
        <v>74</v>
      </c>
      <c r="B15" s="440">
        <f t="shared" si="16"/>
        <v>0</v>
      </c>
      <c r="C15" s="437">
        <f t="shared" si="0"/>
        <v>4.3467461500248383</v>
      </c>
      <c r="D15" s="437">
        <f t="shared" si="1"/>
        <v>1.9410905723545961</v>
      </c>
      <c r="E15" s="437">
        <f t="shared" si="2"/>
        <v>0.67796610169491522</v>
      </c>
      <c r="F15" s="437">
        <f t="shared" si="3"/>
        <v>0.22450288646568314</v>
      </c>
      <c r="G15" s="437">
        <f t="shared" si="4"/>
        <v>4.6150936258747874</v>
      </c>
      <c r="H15" s="437">
        <f t="shared" si="5"/>
        <v>1.0765373838666863</v>
      </c>
      <c r="I15" s="437">
        <f t="shared" si="17"/>
        <v>2.2892819979188346</v>
      </c>
      <c r="J15" s="437">
        <f t="shared" si="18"/>
        <v>4.4060234244283327</v>
      </c>
      <c r="K15" s="437">
        <f t="shared" si="6"/>
        <v>0.35543403964456599</v>
      </c>
      <c r="L15" s="437">
        <f t="shared" si="7"/>
        <v>2.6256077795786061</v>
      </c>
      <c r="M15" s="437">
        <f t="shared" si="8"/>
        <v>2.3892100192678227</v>
      </c>
      <c r="N15" s="437">
        <f t="shared" si="9"/>
        <v>2.4112231477422181</v>
      </c>
      <c r="O15" s="437">
        <f t="shared" si="10"/>
        <v>0.77920532952652866</v>
      </c>
      <c r="P15" s="437">
        <f t="shared" si="19"/>
        <v>0.10152284263959391</v>
      </c>
      <c r="Q15" s="441">
        <f t="shared" si="11"/>
        <v>6.2950144981760356</v>
      </c>
      <c r="R15" s="442">
        <f t="shared" si="12"/>
        <v>2.3361637819469148</v>
      </c>
      <c r="S15" s="373">
        <f t="shared" si="13"/>
        <v>0.95155375410152476</v>
      </c>
      <c r="T15" s="371">
        <f t="shared" si="14"/>
        <v>2.830640485972828</v>
      </c>
      <c r="U15" s="374">
        <f t="shared" si="15"/>
        <v>4.1788934063991512</v>
      </c>
    </row>
    <row r="16" spans="1:21" ht="26.1" customHeight="1" thickBot="1">
      <c r="A16" s="297" t="s">
        <v>75</v>
      </c>
      <c r="B16" s="443" t="s">
        <v>156</v>
      </c>
      <c r="C16" s="444">
        <f t="shared" si="0"/>
        <v>1.6890213611525089</v>
      </c>
      <c r="D16" s="444">
        <f t="shared" si="1"/>
        <v>0.65534067029953347</v>
      </c>
      <c r="E16" s="444">
        <f>E33/$E$34*100</f>
        <v>0.33898305084745761</v>
      </c>
      <c r="F16" s="744" t="s">
        <v>207</v>
      </c>
      <c r="G16" s="444">
        <f t="shared" si="4"/>
        <v>1.6455456780783053</v>
      </c>
      <c r="H16" s="444">
        <f t="shared" si="5"/>
        <v>0.36130364253060021</v>
      </c>
      <c r="I16" s="444">
        <f>I33/$I$34*100</f>
        <v>0.62434963579604574</v>
      </c>
      <c r="J16" s="444">
        <f>J33/$J$34*100</f>
        <v>0.50195203569436697</v>
      </c>
      <c r="K16" s="444">
        <f>K33/$I$34*100</f>
        <v>0.10405827263267431</v>
      </c>
      <c r="L16" s="444">
        <f t="shared" si="7"/>
        <v>1.0372771474878444</v>
      </c>
      <c r="M16" s="444">
        <f t="shared" si="8"/>
        <v>1.5028901734104045</v>
      </c>
      <c r="N16" s="444">
        <f t="shared" si="9"/>
        <v>1.2713722051731697</v>
      </c>
      <c r="O16" s="444">
        <f t="shared" si="10"/>
        <v>0.36878420176064713</v>
      </c>
      <c r="P16" s="444">
        <f>P33/$P$34*100</f>
        <v>0.20304568527918782</v>
      </c>
      <c r="Q16" s="445">
        <f t="shared" si="11"/>
        <v>1.8894397156486764</v>
      </c>
      <c r="R16" s="446">
        <f t="shared" si="12"/>
        <v>0.81573696031527354</v>
      </c>
      <c r="S16" s="375">
        <f t="shared" si="13"/>
        <v>0.17371163867979156</v>
      </c>
      <c r="T16" s="376">
        <f t="shared" si="14"/>
        <v>0.6175484586494594</v>
      </c>
      <c r="U16" s="377">
        <f t="shared" si="15"/>
        <v>2.2732897295386247</v>
      </c>
    </row>
    <row r="17" spans="1:33" hidden="1">
      <c r="A17" s="115" t="s">
        <v>82</v>
      </c>
      <c r="B17" s="81">
        <f>SUM(B6:B16)</f>
        <v>100</v>
      </c>
      <c r="C17" s="81">
        <f>SUM(C5:C16)</f>
        <v>100.00000000000001</v>
      </c>
      <c r="D17" s="81">
        <f>SUM(D5:D16)</f>
        <v>100</v>
      </c>
      <c r="E17" s="81">
        <f>SUM(E5:E15)</f>
        <v>99.66101694915254</v>
      </c>
      <c r="F17" s="81">
        <f>SUM(F5:F16)</f>
        <v>100</v>
      </c>
      <c r="G17" s="81">
        <f>SUM(G5:G16)</f>
        <v>99.999999999999986</v>
      </c>
      <c r="H17" s="81">
        <f>SUM(H5:H16)</f>
        <v>99.999999999999986</v>
      </c>
      <c r="I17" s="81">
        <f>SUM(I6:I16)</f>
        <v>99.947970863683665</v>
      </c>
      <c r="J17" s="81">
        <f>SUM(J5:J16)</f>
        <v>100</v>
      </c>
      <c r="K17" s="81">
        <f>SUM(K6:K15)</f>
        <v>99.712918660287087</v>
      </c>
      <c r="L17" s="81">
        <f>SUM(L5:L16)</f>
        <v>100</v>
      </c>
      <c r="M17" s="81">
        <f>SUM(M5:M16)</f>
        <v>100</v>
      </c>
      <c r="N17" s="81">
        <f>SUM(N5:N16)</f>
        <v>100.00000000000001</v>
      </c>
      <c r="O17" s="81">
        <f>SUM(O5:O16)</f>
        <v>100</v>
      </c>
      <c r="P17" s="81">
        <f>SUM(P6:P14)</f>
        <v>99.187817258883257</v>
      </c>
      <c r="Q17" s="81">
        <f>SUM(Q5:Q16)</f>
        <v>100</v>
      </c>
      <c r="R17" s="81">
        <f>SUM(R5:R16)</f>
        <v>100</v>
      </c>
      <c r="S17" s="81">
        <f>SUM(S5:S16)</f>
        <v>100</v>
      </c>
      <c r="T17" s="81">
        <f>SUM(T5:T16)</f>
        <v>99.999999999999986</v>
      </c>
      <c r="U17" s="81">
        <f>SUM(U5:U16)</f>
        <v>99.999999999999986</v>
      </c>
    </row>
    <row r="18" spans="1:33">
      <c r="D18" s="95"/>
    </row>
    <row r="19" spans="1:33" ht="19.5" customHeight="1" thickBot="1">
      <c r="B19" s="112"/>
      <c r="C19"/>
      <c r="E19"/>
      <c r="K19"/>
      <c r="R19" s="81"/>
      <c r="T19" s="838" t="s">
        <v>180</v>
      </c>
      <c r="U19" s="838"/>
      <c r="W19" s="100"/>
      <c r="X19" s="112"/>
      <c r="AA19"/>
      <c r="AC19"/>
      <c r="AF19"/>
      <c r="AG19"/>
    </row>
    <row r="20" spans="1:33" ht="45" customHeight="1" thickBot="1">
      <c r="A20" s="293" t="s">
        <v>30</v>
      </c>
      <c r="B20" s="288" t="s">
        <v>1</v>
      </c>
      <c r="C20" s="283" t="s">
        <v>2</v>
      </c>
      <c r="D20" s="283" t="s">
        <v>3</v>
      </c>
      <c r="E20" s="284" t="s">
        <v>4</v>
      </c>
      <c r="F20" s="284" t="s">
        <v>5</v>
      </c>
      <c r="G20" s="284" t="s">
        <v>6</v>
      </c>
      <c r="H20" s="284" t="s">
        <v>7</v>
      </c>
      <c r="I20" s="284" t="s">
        <v>21</v>
      </c>
      <c r="J20" s="284" t="s">
        <v>20</v>
      </c>
      <c r="K20" s="284" t="s">
        <v>19</v>
      </c>
      <c r="L20" s="284" t="s">
        <v>18</v>
      </c>
      <c r="M20" s="284" t="s">
        <v>17</v>
      </c>
      <c r="N20" s="284" t="s">
        <v>16</v>
      </c>
      <c r="O20" s="285" t="s">
        <v>15</v>
      </c>
      <c r="P20" s="285" t="s">
        <v>14</v>
      </c>
      <c r="Q20" s="300" t="s">
        <v>13</v>
      </c>
      <c r="R20" s="303" t="s">
        <v>79</v>
      </c>
      <c r="S20" s="302" t="s">
        <v>23</v>
      </c>
      <c r="T20" s="286" t="s">
        <v>80</v>
      </c>
      <c r="U20" s="287" t="s">
        <v>81</v>
      </c>
      <c r="V20" s="113"/>
      <c r="W20" s="100"/>
      <c r="X20" s="112"/>
      <c r="AA20"/>
      <c r="AC20"/>
      <c r="AF20"/>
      <c r="AG20"/>
    </row>
    <row r="21" spans="1:33">
      <c r="A21" s="294" t="s">
        <v>83</v>
      </c>
      <c r="B21" s="289">
        <v>15</v>
      </c>
      <c r="C21" s="281">
        <v>8052</v>
      </c>
      <c r="D21" s="281">
        <v>28075</v>
      </c>
      <c r="E21" s="281">
        <v>589</v>
      </c>
      <c r="F21" s="281">
        <v>6236</v>
      </c>
      <c r="G21" s="281">
        <v>10574</v>
      </c>
      <c r="H21" s="281">
        <v>13563</v>
      </c>
      <c r="I21" s="281">
        <v>3844</v>
      </c>
      <c r="J21" s="281">
        <v>1793</v>
      </c>
      <c r="K21" s="281">
        <v>7314</v>
      </c>
      <c r="L21" s="281">
        <v>3085</v>
      </c>
      <c r="M21" s="281">
        <v>2595</v>
      </c>
      <c r="N21" s="281">
        <v>4562</v>
      </c>
      <c r="O21" s="281">
        <v>16811</v>
      </c>
      <c r="P21" s="281">
        <v>1970</v>
      </c>
      <c r="Q21" s="282">
        <v>10691</v>
      </c>
      <c r="R21" s="304">
        <v>119768</v>
      </c>
      <c r="S21" s="289">
        <v>51812</v>
      </c>
      <c r="T21" s="281">
        <v>39672</v>
      </c>
      <c r="U21" s="282">
        <v>28285</v>
      </c>
      <c r="V21" s="114"/>
      <c r="W21" s="100"/>
      <c r="X21" s="112"/>
      <c r="AA21"/>
      <c r="AC21"/>
      <c r="AF21"/>
      <c r="AG21"/>
    </row>
    <row r="22" spans="1:33">
      <c r="A22" s="295" t="s">
        <v>64</v>
      </c>
      <c r="B22" s="290" t="s">
        <v>12</v>
      </c>
      <c r="C22" s="274">
        <v>117</v>
      </c>
      <c r="D22" s="274">
        <v>217</v>
      </c>
      <c r="E22" s="274">
        <v>8</v>
      </c>
      <c r="F22" s="274">
        <v>5</v>
      </c>
      <c r="G22" s="274">
        <v>42</v>
      </c>
      <c r="H22" s="274">
        <v>51</v>
      </c>
      <c r="I22" s="274">
        <v>2</v>
      </c>
      <c r="J22" s="274">
        <v>4</v>
      </c>
      <c r="K22" s="274">
        <v>17</v>
      </c>
      <c r="L22" s="274">
        <v>42</v>
      </c>
      <c r="M22" s="274">
        <v>28</v>
      </c>
      <c r="N22" s="274">
        <v>5</v>
      </c>
      <c r="O22" s="274">
        <v>25</v>
      </c>
      <c r="P22" s="274">
        <v>10</v>
      </c>
      <c r="Q22" s="279">
        <v>18</v>
      </c>
      <c r="R22" s="305">
        <v>589</v>
      </c>
      <c r="S22" s="290">
        <v>177</v>
      </c>
      <c r="T22" s="274">
        <v>280</v>
      </c>
      <c r="U22" s="279">
        <v>132</v>
      </c>
      <c r="V22" s="114"/>
      <c r="W22" s="100"/>
      <c r="X22" s="112"/>
      <c r="AA22"/>
      <c r="AC22"/>
      <c r="AF22"/>
      <c r="AG22"/>
    </row>
    <row r="23" spans="1:33">
      <c r="A23" s="295" t="s">
        <v>65</v>
      </c>
      <c r="B23" s="290">
        <v>1</v>
      </c>
      <c r="C23" s="274">
        <v>555</v>
      </c>
      <c r="D23" s="274">
        <v>1288</v>
      </c>
      <c r="E23" s="274">
        <v>59</v>
      </c>
      <c r="F23" s="274">
        <v>364</v>
      </c>
      <c r="G23" s="274">
        <v>359</v>
      </c>
      <c r="H23" s="274">
        <v>1356</v>
      </c>
      <c r="I23" s="274">
        <v>360</v>
      </c>
      <c r="J23" s="274">
        <v>116</v>
      </c>
      <c r="K23" s="274">
        <v>310</v>
      </c>
      <c r="L23" s="274">
        <v>387</v>
      </c>
      <c r="M23" s="274">
        <v>332</v>
      </c>
      <c r="N23" s="274">
        <v>424</v>
      </c>
      <c r="O23" s="274">
        <v>2032</v>
      </c>
      <c r="P23" s="274">
        <v>165</v>
      </c>
      <c r="Q23" s="279">
        <v>374</v>
      </c>
      <c r="R23" s="305">
        <v>8482</v>
      </c>
      <c r="S23" s="290">
        <v>3782</v>
      </c>
      <c r="T23" s="274">
        <v>2913</v>
      </c>
      <c r="U23" s="279">
        <v>1786</v>
      </c>
      <c r="V23" s="114"/>
      <c r="W23" s="100"/>
      <c r="X23" s="112"/>
      <c r="AA23"/>
      <c r="AC23"/>
      <c r="AF23"/>
      <c r="AG23"/>
    </row>
    <row r="24" spans="1:33">
      <c r="A24" s="296" t="s">
        <v>66</v>
      </c>
      <c r="B24" s="290">
        <v>2</v>
      </c>
      <c r="C24" s="274">
        <v>952</v>
      </c>
      <c r="D24" s="274">
        <v>2691</v>
      </c>
      <c r="E24" s="274">
        <v>61</v>
      </c>
      <c r="F24" s="274">
        <v>965</v>
      </c>
      <c r="G24" s="274">
        <v>684</v>
      </c>
      <c r="H24" s="274">
        <v>1816</v>
      </c>
      <c r="I24" s="274">
        <v>563</v>
      </c>
      <c r="J24" s="274">
        <v>216</v>
      </c>
      <c r="K24" s="274">
        <v>744</v>
      </c>
      <c r="L24" s="274">
        <v>388</v>
      </c>
      <c r="M24" s="274">
        <v>432</v>
      </c>
      <c r="N24" s="274">
        <v>502</v>
      </c>
      <c r="O24" s="274">
        <v>2725</v>
      </c>
      <c r="P24" s="274">
        <v>207</v>
      </c>
      <c r="Q24" s="279">
        <v>738</v>
      </c>
      <c r="R24" s="305">
        <v>13687</v>
      </c>
      <c r="S24" s="290">
        <v>6357</v>
      </c>
      <c r="T24" s="274">
        <v>4883</v>
      </c>
      <c r="U24" s="279">
        <v>2447</v>
      </c>
      <c r="V24" s="114"/>
      <c r="W24" s="100"/>
      <c r="X24" s="112"/>
      <c r="AA24"/>
      <c r="AC24"/>
      <c r="AF24"/>
      <c r="AG24"/>
    </row>
    <row r="25" spans="1:33">
      <c r="A25" s="295" t="s">
        <v>67</v>
      </c>
      <c r="B25" s="290">
        <v>2</v>
      </c>
      <c r="C25" s="274">
        <v>875</v>
      </c>
      <c r="D25" s="274">
        <v>2993</v>
      </c>
      <c r="E25" s="274">
        <v>31</v>
      </c>
      <c r="F25" s="274">
        <v>1071</v>
      </c>
      <c r="G25" s="274">
        <v>810</v>
      </c>
      <c r="H25" s="274">
        <v>1819</v>
      </c>
      <c r="I25" s="274">
        <v>484</v>
      </c>
      <c r="J25" s="274">
        <v>202</v>
      </c>
      <c r="K25" s="274">
        <v>998</v>
      </c>
      <c r="L25" s="274">
        <v>367</v>
      </c>
      <c r="M25" s="274">
        <v>409</v>
      </c>
      <c r="N25" s="274">
        <v>471</v>
      </c>
      <c r="O25" s="274">
        <v>2120</v>
      </c>
      <c r="P25" s="274">
        <v>287</v>
      </c>
      <c r="Q25" s="279">
        <v>1349</v>
      </c>
      <c r="R25" s="305">
        <v>14287</v>
      </c>
      <c r="S25" s="290">
        <v>6105</v>
      </c>
      <c r="T25" s="274">
        <v>5025</v>
      </c>
      <c r="U25" s="279">
        <v>3157</v>
      </c>
      <c r="V25" s="114"/>
      <c r="W25" s="100"/>
      <c r="X25" s="112"/>
      <c r="AA25"/>
      <c r="AC25"/>
      <c r="AF25"/>
      <c r="AG25"/>
    </row>
    <row r="26" spans="1:33">
      <c r="A26" s="295" t="s">
        <v>68</v>
      </c>
      <c r="B26" s="290">
        <v>2</v>
      </c>
      <c r="C26" s="274">
        <v>1112</v>
      </c>
      <c r="D26" s="274">
        <v>3585</v>
      </c>
      <c r="E26" s="274">
        <v>88</v>
      </c>
      <c r="F26" s="274">
        <v>1048</v>
      </c>
      <c r="G26" s="274">
        <v>1129</v>
      </c>
      <c r="H26" s="274">
        <v>1852</v>
      </c>
      <c r="I26" s="274">
        <v>307</v>
      </c>
      <c r="J26" s="274">
        <v>236</v>
      </c>
      <c r="K26" s="274">
        <v>1137</v>
      </c>
      <c r="L26" s="274">
        <v>364</v>
      </c>
      <c r="M26" s="274">
        <v>311</v>
      </c>
      <c r="N26" s="274">
        <v>548</v>
      </c>
      <c r="O26" s="274">
        <v>2265</v>
      </c>
      <c r="P26" s="274">
        <v>260</v>
      </c>
      <c r="Q26" s="279">
        <v>1499</v>
      </c>
      <c r="R26" s="305">
        <v>15744</v>
      </c>
      <c r="S26" s="290">
        <v>6613</v>
      </c>
      <c r="T26" s="274">
        <v>5344</v>
      </c>
      <c r="U26" s="279">
        <v>3788</v>
      </c>
      <c r="V26" s="114"/>
      <c r="W26" s="100"/>
      <c r="X26" s="112"/>
      <c r="AA26"/>
      <c r="AC26"/>
      <c r="AF26"/>
      <c r="AG26"/>
    </row>
    <row r="27" spans="1:33">
      <c r="A27" s="295" t="s">
        <v>69</v>
      </c>
      <c r="B27" s="290">
        <v>2</v>
      </c>
      <c r="C27" s="274">
        <v>1331</v>
      </c>
      <c r="D27" s="274">
        <v>4549</v>
      </c>
      <c r="E27" s="274">
        <v>112</v>
      </c>
      <c r="F27" s="274">
        <v>950</v>
      </c>
      <c r="G27" s="274">
        <v>1832</v>
      </c>
      <c r="H27" s="274">
        <v>2171</v>
      </c>
      <c r="I27" s="274">
        <v>504</v>
      </c>
      <c r="J27" s="274">
        <v>285</v>
      </c>
      <c r="K27" s="274">
        <v>1081</v>
      </c>
      <c r="L27" s="274">
        <v>424</v>
      </c>
      <c r="M27" s="274">
        <v>272</v>
      </c>
      <c r="N27" s="274">
        <v>601</v>
      </c>
      <c r="O27" s="274">
        <v>2167</v>
      </c>
      <c r="P27" s="274">
        <v>349</v>
      </c>
      <c r="Q27" s="279">
        <v>1531</v>
      </c>
      <c r="R27" s="305">
        <v>18161</v>
      </c>
      <c r="S27" s="290">
        <v>8000</v>
      </c>
      <c r="T27" s="274">
        <v>5937</v>
      </c>
      <c r="U27" s="279">
        <v>4223</v>
      </c>
      <c r="V27" s="114"/>
      <c r="W27" s="100"/>
      <c r="X27" s="112"/>
      <c r="AA27"/>
      <c r="AC27"/>
      <c r="AF27"/>
      <c r="AG27"/>
    </row>
    <row r="28" spans="1:33">
      <c r="A28" s="295" t="s">
        <v>70</v>
      </c>
      <c r="B28" s="290">
        <v>2</v>
      </c>
      <c r="C28" s="274">
        <v>853</v>
      </c>
      <c r="D28" s="274">
        <v>4546</v>
      </c>
      <c r="E28" s="274">
        <v>79</v>
      </c>
      <c r="F28" s="274">
        <v>776</v>
      </c>
      <c r="G28" s="274">
        <v>1731</v>
      </c>
      <c r="H28" s="274">
        <v>1649</v>
      </c>
      <c r="I28" s="274">
        <v>547</v>
      </c>
      <c r="J28" s="274">
        <v>234</v>
      </c>
      <c r="K28" s="274">
        <v>1222</v>
      </c>
      <c r="L28" s="274">
        <v>336</v>
      </c>
      <c r="M28" s="274">
        <v>256</v>
      </c>
      <c r="N28" s="274">
        <v>480</v>
      </c>
      <c r="O28" s="274">
        <v>1908</v>
      </c>
      <c r="P28" s="274">
        <v>282</v>
      </c>
      <c r="Q28" s="279">
        <v>1146</v>
      </c>
      <c r="R28" s="305">
        <v>16045</v>
      </c>
      <c r="S28" s="290">
        <v>7424</v>
      </c>
      <c r="T28" s="274">
        <v>5048</v>
      </c>
      <c r="U28" s="279">
        <v>3572</v>
      </c>
      <c r="V28" s="114"/>
      <c r="W28" s="100"/>
      <c r="X28" s="112"/>
      <c r="AA28"/>
      <c r="AC28"/>
      <c r="AF28"/>
      <c r="AG28"/>
    </row>
    <row r="29" spans="1:33">
      <c r="A29" s="295" t="s">
        <v>71</v>
      </c>
      <c r="B29" s="290">
        <v>2</v>
      </c>
      <c r="C29" s="274">
        <v>610</v>
      </c>
      <c r="D29" s="274">
        <v>3500</v>
      </c>
      <c r="E29" s="274">
        <v>65</v>
      </c>
      <c r="F29" s="274">
        <v>645</v>
      </c>
      <c r="G29" s="274">
        <v>1498</v>
      </c>
      <c r="H29" s="274">
        <v>1336</v>
      </c>
      <c r="I29" s="274">
        <v>466</v>
      </c>
      <c r="J29" s="274">
        <v>144</v>
      </c>
      <c r="K29" s="274">
        <v>959</v>
      </c>
      <c r="L29" s="274">
        <v>266</v>
      </c>
      <c r="M29" s="274">
        <v>193</v>
      </c>
      <c r="N29" s="274">
        <v>576</v>
      </c>
      <c r="O29" s="274">
        <v>1582</v>
      </c>
      <c r="P29" s="274">
        <v>174</v>
      </c>
      <c r="Q29" s="279">
        <v>1087</v>
      </c>
      <c r="R29" s="305">
        <v>13105</v>
      </c>
      <c r="S29" s="290">
        <v>6271</v>
      </c>
      <c r="T29" s="274">
        <v>4088</v>
      </c>
      <c r="U29" s="279">
        <v>2745</v>
      </c>
      <c r="V29" s="114"/>
      <c r="W29" s="100"/>
      <c r="X29" s="112"/>
      <c r="AA29"/>
      <c r="AC29"/>
      <c r="AF29"/>
      <c r="AG29"/>
    </row>
    <row r="30" spans="1:33">
      <c r="A30" s="295" t="s">
        <v>72</v>
      </c>
      <c r="B30" s="290">
        <v>2</v>
      </c>
      <c r="C30" s="274">
        <v>669</v>
      </c>
      <c r="D30" s="274">
        <v>2259</v>
      </c>
      <c r="E30" s="274">
        <v>56</v>
      </c>
      <c r="F30" s="274">
        <v>249</v>
      </c>
      <c r="G30" s="274">
        <v>1059</v>
      </c>
      <c r="H30" s="274">
        <v>828</v>
      </c>
      <c r="I30" s="274">
        <v>305</v>
      </c>
      <c r="J30" s="274">
        <v>117</v>
      </c>
      <c r="K30" s="274">
        <v>573</v>
      </c>
      <c r="L30" s="274">
        <v>236</v>
      </c>
      <c r="M30" s="274">
        <v>151</v>
      </c>
      <c r="N30" s="274">
        <v>394</v>
      </c>
      <c r="O30" s="274">
        <v>1245</v>
      </c>
      <c r="P30" s="274">
        <v>135</v>
      </c>
      <c r="Q30" s="279">
        <v>918</v>
      </c>
      <c r="R30" s="305">
        <v>9195</v>
      </c>
      <c r="S30" s="290">
        <v>4104</v>
      </c>
      <c r="T30" s="274">
        <v>2686</v>
      </c>
      <c r="U30" s="279">
        <v>2406</v>
      </c>
      <c r="V30" s="114"/>
      <c r="W30" s="100"/>
      <c r="X30" s="112"/>
      <c r="AA30"/>
      <c r="AC30"/>
      <c r="AF30"/>
      <c r="AG30"/>
    </row>
    <row r="31" spans="1:33">
      <c r="A31" s="295" t="s">
        <v>73</v>
      </c>
      <c r="B31" s="290">
        <v>1</v>
      </c>
      <c r="C31" s="274">
        <v>492</v>
      </c>
      <c r="D31" s="274">
        <v>1720</v>
      </c>
      <c r="E31" s="274">
        <v>25</v>
      </c>
      <c r="F31" s="274">
        <v>149</v>
      </c>
      <c r="G31" s="274">
        <v>768</v>
      </c>
      <c r="H31" s="274">
        <v>489</v>
      </c>
      <c r="I31" s="274">
        <v>194</v>
      </c>
      <c r="J31" s="274">
        <v>151</v>
      </c>
      <c r="K31" s="274">
        <v>244</v>
      </c>
      <c r="L31" s="274">
        <v>162</v>
      </c>
      <c r="M31" s="274">
        <v>110</v>
      </c>
      <c r="N31" s="274">
        <v>393</v>
      </c>
      <c r="O31" s="274">
        <v>550</v>
      </c>
      <c r="P31" s="274">
        <v>95</v>
      </c>
      <c r="Q31" s="279">
        <v>1156</v>
      </c>
      <c r="R31" s="305">
        <v>6699</v>
      </c>
      <c r="S31" s="290">
        <v>2394</v>
      </c>
      <c r="T31" s="274">
        <v>2101</v>
      </c>
      <c r="U31" s="279">
        <v>2204</v>
      </c>
      <c r="V31" s="114"/>
      <c r="W31" s="100"/>
      <c r="X31" s="112"/>
      <c r="AA31"/>
      <c r="AC31"/>
      <c r="AF31"/>
      <c r="AG31"/>
    </row>
    <row r="32" spans="1:33">
      <c r="A32" s="295" t="s">
        <v>74</v>
      </c>
      <c r="B32" s="290">
        <v>0</v>
      </c>
      <c r="C32" s="274">
        <v>350</v>
      </c>
      <c r="D32" s="274">
        <v>545</v>
      </c>
      <c r="E32" s="274">
        <v>4</v>
      </c>
      <c r="F32" s="274">
        <v>14</v>
      </c>
      <c r="G32" s="274">
        <v>488</v>
      </c>
      <c r="H32" s="274">
        <v>146</v>
      </c>
      <c r="I32" s="274">
        <v>88</v>
      </c>
      <c r="J32" s="274">
        <v>79</v>
      </c>
      <c r="K32" s="274">
        <v>26</v>
      </c>
      <c r="L32" s="274">
        <v>81</v>
      </c>
      <c r="M32" s="274">
        <v>62</v>
      </c>
      <c r="N32" s="274">
        <v>110</v>
      </c>
      <c r="O32" s="274">
        <v>131</v>
      </c>
      <c r="P32" s="274">
        <v>2</v>
      </c>
      <c r="Q32" s="279">
        <v>673</v>
      </c>
      <c r="R32" s="305">
        <v>2798</v>
      </c>
      <c r="S32" s="290">
        <v>493</v>
      </c>
      <c r="T32" s="274">
        <v>1123</v>
      </c>
      <c r="U32" s="279">
        <v>1182</v>
      </c>
      <c r="V32" s="114"/>
      <c r="W32" s="100"/>
      <c r="X32" s="112"/>
      <c r="AA32"/>
      <c r="AC32"/>
      <c r="AF32"/>
      <c r="AG32"/>
    </row>
    <row r="33" spans="1:33" ht="14.25" thickBot="1">
      <c r="A33" s="297" t="s">
        <v>75</v>
      </c>
      <c r="B33" s="291" t="s">
        <v>12</v>
      </c>
      <c r="C33" s="275">
        <v>136</v>
      </c>
      <c r="D33" s="275">
        <v>184</v>
      </c>
      <c r="E33" s="275">
        <v>2</v>
      </c>
      <c r="F33" s="275" t="s">
        <v>207</v>
      </c>
      <c r="G33" s="275">
        <v>174</v>
      </c>
      <c r="H33" s="275">
        <v>49</v>
      </c>
      <c r="I33" s="275">
        <v>24</v>
      </c>
      <c r="J33" s="275">
        <v>9</v>
      </c>
      <c r="K33" s="275">
        <v>4</v>
      </c>
      <c r="L33" s="275">
        <v>32</v>
      </c>
      <c r="M33" s="275">
        <v>39</v>
      </c>
      <c r="N33" s="275">
        <v>58</v>
      </c>
      <c r="O33" s="275">
        <v>62</v>
      </c>
      <c r="P33" s="275">
        <v>4</v>
      </c>
      <c r="Q33" s="280">
        <v>202</v>
      </c>
      <c r="R33" s="306">
        <v>977</v>
      </c>
      <c r="S33" s="291">
        <v>90</v>
      </c>
      <c r="T33" s="275">
        <v>245</v>
      </c>
      <c r="U33" s="280">
        <v>643</v>
      </c>
      <c r="V33" s="114"/>
      <c r="W33" s="100"/>
      <c r="X33" s="112"/>
      <c r="AA33"/>
      <c r="AC33"/>
      <c r="AF33"/>
      <c r="AG33"/>
    </row>
    <row r="34" spans="1:33" ht="14.25" thickBot="1">
      <c r="A34" s="298" t="s">
        <v>22</v>
      </c>
      <c r="B34" s="292">
        <f>SUM(B22:B33)</f>
        <v>16</v>
      </c>
      <c r="C34" s="278">
        <f t="shared" ref="C34:U34" si="20">SUM(C22:C33)</f>
        <v>8052</v>
      </c>
      <c r="D34" s="278">
        <f t="shared" si="20"/>
        <v>28077</v>
      </c>
      <c r="E34" s="278">
        <f t="shared" si="20"/>
        <v>590</v>
      </c>
      <c r="F34" s="278">
        <f t="shared" si="20"/>
        <v>6236</v>
      </c>
      <c r="G34" s="278">
        <f t="shared" si="20"/>
        <v>10574</v>
      </c>
      <c r="H34" s="278">
        <f t="shared" si="20"/>
        <v>13562</v>
      </c>
      <c r="I34" s="278">
        <f t="shared" si="20"/>
        <v>3844</v>
      </c>
      <c r="J34" s="278">
        <f t="shared" si="20"/>
        <v>1793</v>
      </c>
      <c r="K34" s="278">
        <f t="shared" si="20"/>
        <v>7315</v>
      </c>
      <c r="L34" s="278">
        <f t="shared" si="20"/>
        <v>3085</v>
      </c>
      <c r="M34" s="278">
        <f t="shared" si="20"/>
        <v>2595</v>
      </c>
      <c r="N34" s="278">
        <f t="shared" si="20"/>
        <v>4562</v>
      </c>
      <c r="O34" s="278">
        <f t="shared" si="20"/>
        <v>16812</v>
      </c>
      <c r="P34" s="278">
        <f t="shared" si="20"/>
        <v>1970</v>
      </c>
      <c r="Q34" s="301">
        <f t="shared" si="20"/>
        <v>10691</v>
      </c>
      <c r="R34" s="276">
        <f t="shared" si="20"/>
        <v>119769</v>
      </c>
      <c r="S34" s="292">
        <f t="shared" si="20"/>
        <v>51810</v>
      </c>
      <c r="T34" s="278">
        <f t="shared" si="20"/>
        <v>39673</v>
      </c>
      <c r="U34" s="277">
        <f t="shared" si="20"/>
        <v>28285</v>
      </c>
      <c r="V34" s="114"/>
      <c r="W34" s="100"/>
      <c r="X34" s="112"/>
      <c r="AA34"/>
      <c r="AC34"/>
      <c r="AF34"/>
      <c r="AG34"/>
    </row>
    <row r="35" spans="1:33">
      <c r="A35" s="712"/>
      <c r="B35" s="734" t="s">
        <v>229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14"/>
      <c r="X35" s="112"/>
      <c r="AA35"/>
      <c r="AC35"/>
      <c r="AF35"/>
      <c r="AG35"/>
    </row>
    <row r="119" spans="10:10" ht="17.25">
      <c r="J119" s="735">
        <v>8</v>
      </c>
    </row>
  </sheetData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'P1'!Print_Area</vt:lpstr>
      <vt:lpstr>'P7'!Print_Area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2016-12-28T01:14:18Z</cp:lastPrinted>
  <dcterms:created xsi:type="dcterms:W3CDTF">2009-10-16T07:01:25Z</dcterms:created>
  <dcterms:modified xsi:type="dcterms:W3CDTF">2017-11-07T07:20:08Z</dcterms:modified>
</cp:coreProperties>
</file>