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480\004_労働相談課\14_調査研究\001_賃金資料\0002 神奈川の賃金状況\29年度データ\"/>
    </mc:Choice>
  </mc:AlternateContent>
  <bookViews>
    <workbookView xWindow="720" yWindow="300" windowWidth="11175" windowHeight="6105" tabRatio="762"/>
  </bookViews>
  <sheets>
    <sheet name="表紙" sheetId="42" r:id="rId1"/>
    <sheet name="P1" sheetId="13" r:id="rId2"/>
    <sheet name="Ｐ2" sheetId="14" r:id="rId3"/>
    <sheet name="P3" sheetId="17" r:id="rId4"/>
    <sheet name="P4" sheetId="11" r:id="rId5"/>
    <sheet name="P5" sheetId="18" r:id="rId6"/>
    <sheet name="P6" sheetId="19" r:id="rId7"/>
    <sheet name="P7" sheetId="20" r:id="rId8"/>
    <sheet name="P8" sheetId="21" r:id="rId9"/>
    <sheet name="P9-10" sheetId="22" r:id="rId10"/>
    <sheet name="P11" sheetId="28" r:id="rId11"/>
    <sheet name="P12-13" sheetId="43" r:id="rId12"/>
    <sheet name="P14" sheetId="31" r:id="rId13"/>
    <sheet name="Ｐ15" sheetId="34" r:id="rId14"/>
    <sheet name="Ｐ16" sheetId="40" r:id="rId15"/>
    <sheet name="Ｐ17" sheetId="36" r:id="rId16"/>
    <sheet name="Sheet3" sheetId="46" r:id="rId17"/>
  </sheets>
  <definedNames>
    <definedName name="_xlnm.Print_Area" localSheetId="1">'P1'!$A$1:$P$51</definedName>
    <definedName name="_xlnm.Print_Area" localSheetId="7">'P7'!$A$1:$H$72</definedName>
  </definedNames>
  <calcPr calcId="152511" calcMode="manual" refMode="R1C1"/>
</workbook>
</file>

<file path=xl/calcChain.xml><?xml version="1.0" encoding="utf-8"?>
<calcChain xmlns="http://schemas.openxmlformats.org/spreadsheetml/2006/main">
  <c r="H109" i="22" l="1"/>
  <c r="F109" i="22"/>
  <c r="D109" i="22"/>
  <c r="H118" i="22" l="1"/>
  <c r="H117" i="22"/>
  <c r="F118" i="22"/>
  <c r="D118" i="22" l="1"/>
  <c r="D117" i="22"/>
  <c r="G40" i="19" l="1"/>
  <c r="G48" i="19" l="1"/>
  <c r="G44" i="19"/>
  <c r="K5" i="19"/>
  <c r="G55" i="19"/>
  <c r="G54" i="19"/>
  <c r="G52" i="19"/>
  <c r="G51" i="19"/>
  <c r="G50" i="19"/>
  <c r="G49" i="19"/>
  <c r="G47" i="19"/>
  <c r="G46" i="19"/>
  <c r="G45" i="19"/>
  <c r="G43" i="19"/>
  <c r="G42" i="19"/>
  <c r="G41" i="19"/>
  <c r="G39" i="19"/>
  <c r="M13" i="13" l="1"/>
  <c r="P27" i="13"/>
  <c r="O27" i="13"/>
  <c r="N27" i="13"/>
  <c r="D27" i="13"/>
  <c r="C27" i="13"/>
  <c r="B27" i="13"/>
  <c r="T34" i="21" l="1"/>
  <c r="T15" i="21" s="1"/>
  <c r="B5" i="20"/>
  <c r="G7" i="19"/>
  <c r="G5" i="19"/>
  <c r="B6" i="18"/>
  <c r="T9" i="21" l="1"/>
  <c r="T13" i="21"/>
  <c r="T6" i="21"/>
  <c r="T10" i="21"/>
  <c r="T14" i="21"/>
  <c r="T8" i="21"/>
  <c r="T12" i="21"/>
  <c r="T16" i="21"/>
  <c r="T7" i="21"/>
  <c r="T11" i="21"/>
  <c r="E25" i="31"/>
  <c r="E24" i="31"/>
  <c r="E23" i="31"/>
  <c r="E22" i="31"/>
  <c r="E21" i="31"/>
  <c r="E20" i="31"/>
  <c r="E19" i="31"/>
  <c r="E18" i="31"/>
  <c r="E17" i="31"/>
  <c r="F117" i="22" l="1"/>
  <c r="H116" i="22"/>
  <c r="F116" i="22"/>
  <c r="D116" i="22"/>
  <c r="H115" i="22"/>
  <c r="F115" i="22"/>
  <c r="D115" i="22"/>
  <c r="H114" i="22"/>
  <c r="F114" i="22"/>
  <c r="D114" i="22"/>
  <c r="H113" i="22"/>
  <c r="F113" i="22"/>
  <c r="D113" i="22"/>
  <c r="H112" i="22"/>
  <c r="F112" i="22"/>
  <c r="D112" i="22"/>
  <c r="H111" i="22"/>
  <c r="F111" i="22"/>
  <c r="D111" i="22"/>
  <c r="H110" i="22"/>
  <c r="F110" i="22"/>
  <c r="D110" i="22"/>
  <c r="C6" i="22" l="1"/>
  <c r="B5" i="18"/>
  <c r="C5" i="18"/>
  <c r="B4" i="18"/>
  <c r="C4" i="18"/>
  <c r="P13" i="13"/>
  <c r="P15" i="13"/>
  <c r="O13" i="13"/>
  <c r="N13" i="13"/>
  <c r="L13" i="13"/>
  <c r="K13" i="13"/>
  <c r="J13" i="13"/>
  <c r="I13" i="13"/>
  <c r="H13" i="13"/>
  <c r="G13" i="13"/>
  <c r="F13" i="13"/>
  <c r="E13" i="13"/>
  <c r="D13" i="13"/>
  <c r="C13" i="13"/>
  <c r="B13" i="13"/>
  <c r="I35" i="40"/>
  <c r="G49" i="34"/>
  <c r="G52" i="34"/>
  <c r="G55" i="34"/>
  <c r="G56" i="34"/>
  <c r="G60" i="34"/>
  <c r="D51" i="34"/>
  <c r="D52" i="34"/>
  <c r="D55" i="34"/>
  <c r="D56" i="34"/>
  <c r="D59" i="34"/>
  <c r="D60" i="34"/>
  <c r="E26" i="31"/>
  <c r="J39" i="19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G58" i="34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M29" i="13"/>
  <c r="L29" i="13"/>
  <c r="K29" i="13"/>
  <c r="J29" i="13"/>
  <c r="I29" i="13"/>
  <c r="H29" i="13"/>
  <c r="G29" i="13"/>
  <c r="F29" i="13"/>
  <c r="E29" i="13"/>
  <c r="M27" i="13"/>
  <c r="L27" i="13"/>
  <c r="K27" i="13"/>
  <c r="J27" i="13"/>
  <c r="I27" i="13"/>
  <c r="H27" i="13"/>
  <c r="G27" i="13"/>
  <c r="F27" i="13"/>
  <c r="E27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F35" i="40"/>
  <c r="I34" i="40"/>
  <c r="F34" i="40"/>
  <c r="I33" i="40"/>
  <c r="F33" i="40"/>
  <c r="I32" i="40"/>
  <c r="F32" i="40"/>
  <c r="I31" i="40"/>
  <c r="F31" i="40"/>
  <c r="I30" i="40"/>
  <c r="F30" i="40"/>
  <c r="I29" i="40"/>
  <c r="F29" i="40"/>
  <c r="I28" i="40"/>
  <c r="F28" i="40"/>
  <c r="I27" i="40"/>
  <c r="F27" i="40"/>
  <c r="I26" i="40"/>
  <c r="F26" i="40"/>
  <c r="I25" i="40"/>
  <c r="F25" i="40"/>
  <c r="I24" i="40"/>
  <c r="F24" i="40"/>
  <c r="I23" i="40"/>
  <c r="F23" i="40"/>
  <c r="I17" i="40"/>
  <c r="F17" i="40"/>
  <c r="I16" i="40"/>
  <c r="F16" i="40"/>
  <c r="I15" i="40"/>
  <c r="F15" i="40"/>
  <c r="I14" i="40"/>
  <c r="F14" i="40"/>
  <c r="I13" i="40"/>
  <c r="F13" i="40"/>
  <c r="I12" i="40"/>
  <c r="F12" i="40"/>
  <c r="I11" i="40"/>
  <c r="F11" i="40"/>
  <c r="I10" i="40"/>
  <c r="F10" i="40"/>
  <c r="I9" i="40"/>
  <c r="F9" i="40"/>
  <c r="I8" i="40"/>
  <c r="F8" i="40"/>
  <c r="I7" i="40"/>
  <c r="F7" i="40"/>
  <c r="I6" i="40"/>
  <c r="F6" i="40"/>
  <c r="I5" i="40"/>
  <c r="F5" i="40"/>
  <c r="E88" i="22"/>
  <c r="D88" i="22"/>
  <c r="C88" i="22"/>
  <c r="E87" i="22"/>
  <c r="D87" i="22"/>
  <c r="C87" i="22"/>
  <c r="I13" i="31"/>
  <c r="H13" i="31"/>
  <c r="G13" i="31"/>
  <c r="F13" i="31"/>
  <c r="E13" i="31"/>
  <c r="D13" i="31"/>
  <c r="C13" i="31"/>
  <c r="I12" i="31"/>
  <c r="H12" i="31"/>
  <c r="G12" i="31"/>
  <c r="F12" i="31"/>
  <c r="E12" i="31"/>
  <c r="D12" i="31"/>
  <c r="C12" i="31"/>
  <c r="E11" i="31"/>
  <c r="D11" i="31"/>
  <c r="C11" i="31"/>
  <c r="E10" i="31"/>
  <c r="D10" i="31"/>
  <c r="C10" i="31"/>
  <c r="E7" i="31"/>
  <c r="D7" i="31"/>
  <c r="C7" i="31"/>
  <c r="E6" i="31"/>
  <c r="D6" i="31"/>
  <c r="C6" i="31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E30" i="22"/>
  <c r="D30" i="22"/>
  <c r="C30" i="22"/>
  <c r="J34" i="21"/>
  <c r="J6" i="21" s="1"/>
  <c r="F6" i="13"/>
  <c r="F5" i="13"/>
  <c r="B6" i="13"/>
  <c r="B5" i="13"/>
  <c r="E54" i="22"/>
  <c r="E55" i="22" s="1"/>
  <c r="D54" i="22"/>
  <c r="D55" i="22" s="1"/>
  <c r="C54" i="22"/>
  <c r="C55" i="22" s="1"/>
  <c r="E31" i="22"/>
  <c r="D31" i="22"/>
  <c r="C31" i="22"/>
  <c r="R34" i="21"/>
  <c r="R10" i="21" s="1"/>
  <c r="P34" i="21"/>
  <c r="P13" i="21" s="1"/>
  <c r="K34" i="21"/>
  <c r="I34" i="21"/>
  <c r="I14" i="21" s="1"/>
  <c r="E6" i="13"/>
  <c r="D6" i="13"/>
  <c r="C6" i="13"/>
  <c r="C34" i="21"/>
  <c r="C13" i="21" s="1"/>
  <c r="E5" i="13"/>
  <c r="D5" i="13"/>
  <c r="C5" i="13"/>
  <c r="B34" i="21"/>
  <c r="B6" i="21" s="1"/>
  <c r="H34" i="21"/>
  <c r="H10" i="21" s="1"/>
  <c r="B4" i="20"/>
  <c r="D7" i="22"/>
  <c r="E7" i="22"/>
  <c r="C7" i="22"/>
  <c r="D6" i="22"/>
  <c r="E6" i="22"/>
  <c r="E34" i="21"/>
  <c r="E15" i="21" s="1"/>
  <c r="D34" i="21"/>
  <c r="D15" i="21" s="1"/>
  <c r="G34" i="21"/>
  <c r="L34" i="21"/>
  <c r="L9" i="21" s="1"/>
  <c r="M34" i="21"/>
  <c r="M16" i="21" s="1"/>
  <c r="N34" i="21"/>
  <c r="N12" i="21" s="1"/>
  <c r="O34" i="21"/>
  <c r="O10" i="21" s="1"/>
  <c r="Q34" i="21"/>
  <c r="Q14" i="21" s="1"/>
  <c r="S34" i="21"/>
  <c r="S15" i="21" s="1"/>
  <c r="U34" i="21"/>
  <c r="U5" i="21" s="1"/>
  <c r="C14" i="20"/>
  <c r="J71" i="19"/>
  <c r="K71" i="19" s="1"/>
  <c r="J70" i="19"/>
  <c r="L70" i="19" s="1"/>
  <c r="J69" i="19"/>
  <c r="K69" i="19" s="1"/>
  <c r="J68" i="19"/>
  <c r="K68" i="19" s="1"/>
  <c r="J67" i="19"/>
  <c r="L67" i="19" s="1"/>
  <c r="J66" i="19"/>
  <c r="K66" i="19" s="1"/>
  <c r="J65" i="19"/>
  <c r="L65" i="19" s="1"/>
  <c r="J64" i="19"/>
  <c r="L64" i="19" s="1"/>
  <c r="J63" i="19"/>
  <c r="K63" i="19" s="1"/>
  <c r="J62" i="19"/>
  <c r="L62" i="19" s="1"/>
  <c r="J61" i="19"/>
  <c r="K61" i="19" s="1"/>
  <c r="J60" i="19"/>
  <c r="K60" i="19" s="1"/>
  <c r="J59" i="19"/>
  <c r="K59" i="19" s="1"/>
  <c r="J58" i="19"/>
  <c r="L58" i="19" s="1"/>
  <c r="J57" i="19"/>
  <c r="L57" i="19" s="1"/>
  <c r="J56" i="19"/>
  <c r="L56" i="19" s="1"/>
  <c r="J55" i="19"/>
  <c r="L55" i="19" s="1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8" i="19"/>
  <c r="K38" i="19" s="1"/>
  <c r="J37" i="19"/>
  <c r="L37" i="19" s="1"/>
  <c r="J36" i="19"/>
  <c r="K36" i="19" s="1"/>
  <c r="J35" i="19"/>
  <c r="L35" i="19" s="1"/>
  <c r="J34" i="19"/>
  <c r="K34" i="19" s="1"/>
  <c r="J33" i="19"/>
  <c r="L33" i="19" s="1"/>
  <c r="J32" i="19"/>
  <c r="K32" i="19" s="1"/>
  <c r="J31" i="19"/>
  <c r="L31" i="19" s="1"/>
  <c r="J30" i="19"/>
  <c r="K30" i="19" s="1"/>
  <c r="J29" i="19"/>
  <c r="K29" i="19" s="1"/>
  <c r="J28" i="19"/>
  <c r="L28" i="19" s="1"/>
  <c r="J27" i="19"/>
  <c r="K27" i="19" s="1"/>
  <c r="J26" i="19"/>
  <c r="K26" i="19" s="1"/>
  <c r="J25" i="19"/>
  <c r="K25" i="19" s="1"/>
  <c r="J24" i="19"/>
  <c r="L24" i="19" s="1"/>
  <c r="J23" i="19"/>
  <c r="K23" i="19" s="1"/>
  <c r="J21" i="19"/>
  <c r="L21" i="19" s="1"/>
  <c r="J20" i="19"/>
  <c r="L20" i="19" s="1"/>
  <c r="J19" i="19"/>
  <c r="K19" i="19" s="1"/>
  <c r="J18" i="19"/>
  <c r="K18" i="19" s="1"/>
  <c r="J17" i="19"/>
  <c r="L17" i="19" s="1"/>
  <c r="J16" i="19"/>
  <c r="L16" i="19" s="1"/>
  <c r="J15" i="19"/>
  <c r="K15" i="19" s="1"/>
  <c r="J14" i="19"/>
  <c r="K14" i="19" s="1"/>
  <c r="J13" i="19"/>
  <c r="K13" i="19" s="1"/>
  <c r="J12" i="19"/>
  <c r="K12" i="19" s="1"/>
  <c r="J11" i="19"/>
  <c r="L11" i="19" s="1"/>
  <c r="J10" i="19"/>
  <c r="L10" i="19" s="1"/>
  <c r="J9" i="19"/>
  <c r="L9" i="19" s="1"/>
  <c r="J8" i="19"/>
  <c r="K8" i="19" s="1"/>
  <c r="J7" i="19"/>
  <c r="L7" i="19" s="1"/>
  <c r="J6" i="19"/>
  <c r="K6" i="19" s="1"/>
  <c r="J5" i="19"/>
  <c r="L5" i="19" s="1"/>
  <c r="J4" i="19"/>
  <c r="K4" i="19" s="1"/>
  <c r="D8" i="19"/>
  <c r="E8" i="19" s="1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38" i="19"/>
  <c r="G21" i="19"/>
  <c r="G19" i="19"/>
  <c r="G20" i="19"/>
  <c r="G18" i="19"/>
  <c r="G17" i="19"/>
  <c r="G16" i="19"/>
  <c r="G15" i="19"/>
  <c r="G14" i="19"/>
  <c r="G13" i="19"/>
  <c r="G12" i="19"/>
  <c r="G11" i="19"/>
  <c r="G10" i="19"/>
  <c r="G9" i="19"/>
  <c r="G8" i="19"/>
  <c r="G6" i="19"/>
  <c r="F5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1" i="19"/>
  <c r="F4" i="19"/>
  <c r="D5" i="19"/>
  <c r="E5" i="19" s="1"/>
  <c r="D4" i="19"/>
  <c r="E4" i="19" s="1"/>
  <c r="D20" i="19"/>
  <c r="E20" i="19" s="1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9" i="19"/>
  <c r="E9" i="19" s="1"/>
  <c r="D7" i="19"/>
  <c r="E7" i="19" s="1"/>
  <c r="D6" i="19"/>
  <c r="E6" i="19" s="1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D15" i="17"/>
  <c r="D13" i="17"/>
  <c r="D12" i="17"/>
  <c r="D11" i="17"/>
  <c r="D5" i="17"/>
  <c r="D6" i="17"/>
  <c r="D7" i="17"/>
  <c r="D8" i="17"/>
  <c r="D4" i="17"/>
  <c r="F34" i="21"/>
  <c r="F7" i="21" s="1"/>
  <c r="K31" i="19"/>
  <c r="M31" i="19" s="1"/>
  <c r="L15" i="19"/>
  <c r="L30" i="19"/>
  <c r="L46" i="19" l="1"/>
  <c r="K46" i="19"/>
  <c r="K45" i="19"/>
  <c r="L45" i="19"/>
  <c r="M45" i="19" s="1"/>
  <c r="L42" i="19"/>
  <c r="K42" i="19"/>
  <c r="K50" i="19"/>
  <c r="L50" i="19"/>
  <c r="M50" i="19" s="1"/>
  <c r="K54" i="19"/>
  <c r="L54" i="19"/>
  <c r="M54" i="19" s="1"/>
  <c r="K49" i="19"/>
  <c r="L49" i="19"/>
  <c r="K43" i="19"/>
  <c r="L43" i="19"/>
  <c r="K47" i="19"/>
  <c r="L47" i="19"/>
  <c r="M47" i="19" s="1"/>
  <c r="K51" i="19"/>
  <c r="L51" i="19"/>
  <c r="M51" i="19" s="1"/>
  <c r="K39" i="19"/>
  <c r="L39" i="19"/>
  <c r="K41" i="19"/>
  <c r="L41" i="19"/>
  <c r="M41" i="19" s="1"/>
  <c r="K53" i="19"/>
  <c r="L53" i="19"/>
  <c r="M53" i="19" s="1"/>
  <c r="K40" i="19"/>
  <c r="L40" i="19"/>
  <c r="K44" i="19"/>
  <c r="L44" i="19"/>
  <c r="M44" i="19" s="1"/>
  <c r="K48" i="19"/>
  <c r="L48" i="19"/>
  <c r="M48" i="19" s="1"/>
  <c r="K52" i="19"/>
  <c r="L52" i="19"/>
  <c r="M52" i="19" s="1"/>
  <c r="K11" i="21"/>
  <c r="K16" i="21"/>
  <c r="G10" i="21"/>
  <c r="G16" i="21"/>
  <c r="G59" i="34"/>
  <c r="G50" i="34"/>
  <c r="M49" i="19"/>
  <c r="M43" i="19"/>
  <c r="K17" i="19"/>
  <c r="M17" i="19" s="1"/>
  <c r="L14" i="19"/>
  <c r="M14" i="19" s="1"/>
  <c r="Q12" i="21"/>
  <c r="Q9" i="21"/>
  <c r="Q15" i="21"/>
  <c r="Q16" i="21"/>
  <c r="Q13" i="21"/>
  <c r="O8" i="21"/>
  <c r="O16" i="21"/>
  <c r="L13" i="21"/>
  <c r="L8" i="21"/>
  <c r="L11" i="21"/>
  <c r="L14" i="21"/>
  <c r="K9" i="21"/>
  <c r="K15" i="21"/>
  <c r="K6" i="21"/>
  <c r="K7" i="21"/>
  <c r="K14" i="21"/>
  <c r="G12" i="21"/>
  <c r="G13" i="21"/>
  <c r="G9" i="21"/>
  <c r="G15" i="21"/>
  <c r="D14" i="21"/>
  <c r="B12" i="20"/>
  <c r="B15" i="20"/>
  <c r="G51" i="34"/>
  <c r="G54" i="34"/>
  <c r="P5" i="21"/>
  <c r="P16" i="21"/>
  <c r="J5" i="21"/>
  <c r="P10" i="21"/>
  <c r="L10" i="21"/>
  <c r="Q10" i="21"/>
  <c r="B11" i="20"/>
  <c r="B10" i="20"/>
  <c r="B7" i="20"/>
  <c r="B14" i="20"/>
  <c r="B8" i="20"/>
  <c r="B13" i="20"/>
  <c r="B6" i="20"/>
  <c r="K70" i="19"/>
  <c r="M70" i="19" s="1"/>
  <c r="L12" i="19"/>
  <c r="M12" i="19" s="1"/>
  <c r="L8" i="19"/>
  <c r="L60" i="19"/>
  <c r="M60" i="19" s="1"/>
  <c r="M30" i="19"/>
  <c r="L29" i="19"/>
  <c r="M29" i="19" s="1"/>
  <c r="K67" i="19"/>
  <c r="M67" i="19" s="1"/>
  <c r="K13" i="21"/>
  <c r="L7" i="21"/>
  <c r="Q5" i="21"/>
  <c r="K64" i="19"/>
  <c r="M64" i="19" s="1"/>
  <c r="K8" i="21"/>
  <c r="L16" i="21"/>
  <c r="L15" i="21"/>
  <c r="Q7" i="21"/>
  <c r="K33" i="19"/>
  <c r="M33" i="19" s="1"/>
  <c r="K5" i="21"/>
  <c r="I16" i="21"/>
  <c r="L18" i="19"/>
  <c r="M18" i="19" s="1"/>
  <c r="K10" i="21"/>
  <c r="L12" i="21"/>
  <c r="Q8" i="21"/>
  <c r="G5" i="21"/>
  <c r="G6" i="21"/>
  <c r="G7" i="21"/>
  <c r="K12" i="21"/>
  <c r="L6" i="21"/>
  <c r="L5" i="21"/>
  <c r="Q11" i="21"/>
  <c r="B15" i="21"/>
  <c r="N5" i="21"/>
  <c r="G61" i="34"/>
  <c r="G57" i="34"/>
  <c r="G53" i="34"/>
  <c r="J16" i="21"/>
  <c r="D57" i="34"/>
  <c r="D49" i="34"/>
  <c r="D58" i="34"/>
  <c r="D54" i="34"/>
  <c r="D50" i="34"/>
  <c r="D61" i="34"/>
  <c r="D53" i="34"/>
  <c r="U12" i="21"/>
  <c r="U15" i="21"/>
  <c r="U6" i="21"/>
  <c r="U7" i="21"/>
  <c r="U10" i="21"/>
  <c r="U11" i="21"/>
  <c r="U16" i="21"/>
  <c r="T5" i="21"/>
  <c r="S14" i="21"/>
  <c r="S9" i="21"/>
  <c r="S10" i="21"/>
  <c r="S16" i="21"/>
  <c r="S6" i="21"/>
  <c r="S11" i="21"/>
  <c r="R7" i="21"/>
  <c r="R15" i="21"/>
  <c r="R12" i="21"/>
  <c r="R11" i="21"/>
  <c r="R6" i="21"/>
  <c r="Q6" i="21"/>
  <c r="P11" i="21"/>
  <c r="O12" i="21"/>
  <c r="O7" i="21"/>
  <c r="O13" i="21"/>
  <c r="O11" i="21"/>
  <c r="N9" i="21"/>
  <c r="N11" i="21"/>
  <c r="N10" i="21"/>
  <c r="N7" i="21"/>
  <c r="N6" i="21"/>
  <c r="N8" i="21"/>
  <c r="N15" i="21"/>
  <c r="N13" i="21"/>
  <c r="N14" i="21"/>
  <c r="N16" i="21"/>
  <c r="M5" i="21"/>
  <c r="M14" i="21"/>
  <c r="M12" i="21"/>
  <c r="M15" i="21"/>
  <c r="M7" i="21"/>
  <c r="J8" i="21"/>
  <c r="J13" i="21"/>
  <c r="J11" i="21"/>
  <c r="J10" i="21"/>
  <c r="J7" i="21"/>
  <c r="J12" i="21"/>
  <c r="J9" i="21"/>
  <c r="J14" i="21"/>
  <c r="J15" i="21"/>
  <c r="I11" i="21"/>
  <c r="I6" i="21"/>
  <c r="I15" i="21"/>
  <c r="H6" i="21"/>
  <c r="H5" i="21"/>
  <c r="H13" i="21"/>
  <c r="H15" i="21"/>
  <c r="G14" i="21"/>
  <c r="G8" i="21"/>
  <c r="G11" i="21"/>
  <c r="F13" i="21"/>
  <c r="F12" i="21"/>
  <c r="F11" i="21"/>
  <c r="F14" i="21"/>
  <c r="F6" i="21"/>
  <c r="F10" i="21"/>
  <c r="F8" i="21"/>
  <c r="F9" i="21"/>
  <c r="F15" i="21"/>
  <c r="E14" i="21"/>
  <c r="E13" i="21"/>
  <c r="E12" i="21"/>
  <c r="E10" i="21"/>
  <c r="E7" i="21"/>
  <c r="E9" i="21"/>
  <c r="E11" i="21"/>
  <c r="E6" i="21"/>
  <c r="E5" i="21"/>
  <c r="E8" i="21"/>
  <c r="D12" i="21"/>
  <c r="D9" i="21"/>
  <c r="C6" i="21"/>
  <c r="C9" i="21"/>
  <c r="C16" i="21"/>
  <c r="C5" i="21"/>
  <c r="C10" i="21"/>
  <c r="B13" i="21"/>
  <c r="B14" i="21"/>
  <c r="B12" i="21"/>
  <c r="B9" i="21"/>
  <c r="B8" i="21"/>
  <c r="B7" i="21"/>
  <c r="B11" i="21"/>
  <c r="B10" i="21"/>
  <c r="C15" i="20"/>
  <c r="C5" i="20"/>
  <c r="C12" i="20"/>
  <c r="C7" i="20"/>
  <c r="C10" i="20"/>
  <c r="C9" i="20"/>
  <c r="C4" i="20"/>
  <c r="C13" i="20"/>
  <c r="C11" i="20"/>
  <c r="C8" i="20"/>
  <c r="C6" i="20"/>
  <c r="B9" i="20"/>
  <c r="K37" i="19"/>
  <c r="M37" i="19" s="1"/>
  <c r="L19" i="19"/>
  <c r="M19" i="19" s="1"/>
  <c r="K35" i="19"/>
  <c r="M35" i="19" s="1"/>
  <c r="L68" i="19"/>
  <c r="M68" i="19" s="1"/>
  <c r="K16" i="19"/>
  <c r="M16" i="19" s="1"/>
  <c r="L66" i="19"/>
  <c r="M66" i="19" s="1"/>
  <c r="M15" i="19"/>
  <c r="L63" i="19"/>
  <c r="M63" i="19" s="1"/>
  <c r="K28" i="19"/>
  <c r="M28" i="19" s="1"/>
  <c r="L61" i="19"/>
  <c r="M61" i="19" s="1"/>
  <c r="K10" i="19"/>
  <c r="M10" i="19" s="1"/>
  <c r="L26" i="19"/>
  <c r="M26" i="19" s="1"/>
  <c r="L59" i="19"/>
  <c r="M59" i="19" s="1"/>
  <c r="L25" i="19"/>
  <c r="M25" i="19" s="1"/>
  <c r="M8" i="19"/>
  <c r="K24" i="19"/>
  <c r="M24" i="19" s="1"/>
  <c r="K7" i="19"/>
  <c r="M7" i="19" s="1"/>
  <c r="L23" i="19"/>
  <c r="M23" i="19" s="1"/>
  <c r="K56" i="19"/>
  <c r="M56" i="19" s="1"/>
  <c r="M5" i="19"/>
  <c r="L38" i="19"/>
  <c r="M38" i="19" s="1"/>
  <c r="L4" i="19"/>
  <c r="M4" i="19" s="1"/>
  <c r="C6" i="18"/>
  <c r="K55" i="19"/>
  <c r="M55" i="19" s="1"/>
  <c r="D13" i="21"/>
  <c r="P14" i="21"/>
  <c r="I5" i="21"/>
  <c r="L13" i="19"/>
  <c r="M13" i="19" s="1"/>
  <c r="K11" i="19"/>
  <c r="M11" i="19" s="1"/>
  <c r="M46" i="19"/>
  <c r="L71" i="19"/>
  <c r="M71" i="19" s="1"/>
  <c r="H7" i="21"/>
  <c r="I9" i="21"/>
  <c r="P8" i="21"/>
  <c r="K57" i="19"/>
  <c r="M57" i="19" s="1"/>
  <c r="L69" i="19"/>
  <c r="M69" i="19" s="1"/>
  <c r="C12" i="21"/>
  <c r="C14" i="21"/>
  <c r="D8" i="21"/>
  <c r="D16" i="21"/>
  <c r="H11" i="21"/>
  <c r="H12" i="21"/>
  <c r="H14" i="21"/>
  <c r="I8" i="21"/>
  <c r="M13" i="21"/>
  <c r="P15" i="21"/>
  <c r="K9" i="19"/>
  <c r="M9" i="19" s="1"/>
  <c r="L34" i="19"/>
  <c r="M34" i="19" s="1"/>
  <c r="C8" i="21"/>
  <c r="S12" i="21"/>
  <c r="S7" i="21"/>
  <c r="P12" i="21"/>
  <c r="K62" i="19"/>
  <c r="M62" i="19" s="1"/>
  <c r="L32" i="19"/>
  <c r="M32" i="19" s="1"/>
  <c r="S8" i="21"/>
  <c r="K21" i="19"/>
  <c r="M21" i="19" s="1"/>
  <c r="U14" i="21"/>
  <c r="U13" i="21"/>
  <c r="O9" i="21"/>
  <c r="M8" i="21"/>
  <c r="O6" i="21"/>
  <c r="O15" i="21"/>
  <c r="R8" i="21"/>
  <c r="R13" i="21"/>
  <c r="R14" i="21"/>
  <c r="U8" i="21"/>
  <c r="L6" i="19"/>
  <c r="M6" i="19" s="1"/>
  <c r="L27" i="19"/>
  <c r="M27" i="19" s="1"/>
  <c r="K58" i="19"/>
  <c r="M58" i="19" s="1"/>
  <c r="K65" i="19"/>
  <c r="M65" i="19" s="1"/>
  <c r="S13" i="21"/>
  <c r="O14" i="21"/>
  <c r="M10" i="21"/>
  <c r="C7" i="21"/>
  <c r="R5" i="21"/>
  <c r="D10" i="21"/>
  <c r="D6" i="21"/>
  <c r="H8" i="21"/>
  <c r="I10" i="21"/>
  <c r="K20" i="19"/>
  <c r="M20" i="19" s="1"/>
  <c r="L36" i="19"/>
  <c r="M36" i="19" s="1"/>
  <c r="C15" i="21"/>
  <c r="C11" i="21"/>
  <c r="D11" i="21"/>
  <c r="D5" i="21"/>
  <c r="D7" i="21"/>
  <c r="H9" i="21"/>
  <c r="H16" i="21"/>
  <c r="I12" i="21"/>
  <c r="I7" i="21"/>
  <c r="M6" i="21"/>
  <c r="P7" i="21"/>
  <c r="S5" i="21"/>
  <c r="P9" i="21"/>
  <c r="P6" i="21"/>
  <c r="M11" i="21"/>
  <c r="U9" i="21"/>
  <c r="O5" i="21"/>
  <c r="M9" i="21"/>
  <c r="I13" i="21"/>
  <c r="R16" i="21"/>
  <c r="R9" i="21"/>
  <c r="M42" i="19" l="1"/>
  <c r="M40" i="19"/>
  <c r="L17" i="21"/>
  <c r="K17" i="21"/>
  <c r="Q17" i="21"/>
  <c r="U17" i="21"/>
  <c r="T17" i="21"/>
  <c r="S17" i="21"/>
  <c r="N17" i="21"/>
  <c r="J17" i="21"/>
  <c r="I17" i="21"/>
  <c r="H17" i="21"/>
  <c r="G17" i="21"/>
  <c r="F17" i="21"/>
  <c r="E17" i="21"/>
  <c r="D17" i="21"/>
  <c r="C17" i="21"/>
  <c r="B17" i="21"/>
  <c r="R17" i="21"/>
  <c r="P17" i="21"/>
  <c r="M17" i="21"/>
  <c r="O17" i="21"/>
</calcChain>
</file>

<file path=xl/sharedStrings.xml><?xml version="1.0" encoding="utf-8"?>
<sst xmlns="http://schemas.openxmlformats.org/spreadsheetml/2006/main" count="1049" uniqueCount="233">
  <si>
    <t>Ｔ１産業計</t>
    <rPh sb="2" eb="4">
      <t>サンギョウ</t>
    </rPh>
    <rPh sb="4" eb="5">
      <t>ケイ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</si>
  <si>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</si>
  <si>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</si>
  <si>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</si>
  <si>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</si>
  <si>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</si>
  <si>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</si>
  <si>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</si>
  <si>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男女計</t>
    <rPh sb="0" eb="2">
      <t>ダンジョ</t>
    </rPh>
    <rPh sb="2" eb="3">
      <t>ケイ</t>
    </rPh>
    <phoneticPr fontId="2"/>
  </si>
  <si>
    <t>学歴計</t>
    <rPh sb="0" eb="2">
      <t>ガクレキ</t>
    </rPh>
    <rPh sb="2" eb="3">
      <t>ケイ</t>
    </rPh>
    <phoneticPr fontId="2"/>
  </si>
  <si>
    <t>高校卒</t>
    <rPh sb="0" eb="2">
      <t>コウコウ</t>
    </rPh>
    <rPh sb="2" eb="3">
      <t>ソツ</t>
    </rPh>
    <phoneticPr fontId="2"/>
  </si>
  <si>
    <t>大学卒</t>
    <rPh sb="0" eb="3">
      <t>ダイガクソツ</t>
    </rPh>
    <phoneticPr fontId="2"/>
  </si>
  <si>
    <t>-</t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</si>
  <si>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</si>
  <si>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Ｑ　複合サービス事業</t>
    <rPh sb="2" eb="4">
      <t>フクゴウ</t>
    </rPh>
    <rPh sb="8" eb="10">
      <t>ジギョウ</t>
    </rPh>
    <phoneticPr fontId="2"/>
  </si>
  <si>
    <t>Ｐ　医療，福祉</t>
    <rPh sb="2" eb="4">
      <t>イリョウ</t>
    </rPh>
    <rPh sb="5" eb="7">
      <t>フクシ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</si>
  <si>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</si>
  <si>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</si>
  <si>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</si>
  <si>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</si>
  <si>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</si>
  <si>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</si>
  <si>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計</t>
    <rPh sb="0" eb="1">
      <t>ケイ</t>
    </rPh>
    <phoneticPr fontId="2"/>
  </si>
  <si>
    <t>１０００人以上</t>
    <rPh sb="4" eb="5">
      <t>ニン</t>
    </rPh>
    <phoneticPr fontId="2"/>
  </si>
  <si>
    <t>１００～９９９人</t>
    <phoneticPr fontId="2"/>
  </si>
  <si>
    <t>１０～９９人</t>
    <phoneticPr fontId="2"/>
  </si>
  <si>
    <t>大学院修士課程
修了</t>
    <rPh sb="0" eb="3">
      <t>ダイガクイン</t>
    </rPh>
    <rPh sb="3" eb="5">
      <t>シュウシ</t>
    </rPh>
    <rPh sb="5" eb="7">
      <t>カテイ</t>
    </rPh>
    <rPh sb="8" eb="10">
      <t>シュウリョウ</t>
    </rPh>
    <phoneticPr fontId="2"/>
  </si>
  <si>
    <t>高専・短大卒</t>
    <rPh sb="0" eb="2">
      <t>コウセン</t>
    </rPh>
    <phoneticPr fontId="2"/>
  </si>
  <si>
    <t>企業
規模</t>
    <rPh sb="0" eb="2">
      <t>キギョウ</t>
    </rPh>
    <rPh sb="3" eb="5">
      <t>キボ</t>
    </rPh>
    <phoneticPr fontId="2"/>
  </si>
  <si>
    <t>産業</t>
    <rPh sb="0" eb="2">
      <t>サンギョウ</t>
    </rPh>
    <phoneticPr fontId="2"/>
  </si>
  <si>
    <t>区分</t>
    <rPh sb="0" eb="2">
      <t>クブン</t>
    </rPh>
    <phoneticPr fontId="2"/>
  </si>
  <si>
    <t>平成２１年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</si>
  <si>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</si>
  <si>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</si>
  <si>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</si>
  <si>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対前年増減率
(％)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</si>
  <si>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高校卒男女計</t>
    <rPh sb="3" eb="5">
      <t>ダンジョ</t>
    </rPh>
    <rPh sb="5" eb="6">
      <t>ケイ</t>
    </rPh>
    <phoneticPr fontId="2"/>
  </si>
  <si>
    <t>高校卒男性</t>
    <rPh sb="3" eb="5">
      <t>ダンセイ</t>
    </rPh>
    <phoneticPr fontId="2"/>
  </si>
  <si>
    <t>高校卒女性</t>
    <rPh sb="3" eb="5">
      <t>ジョセイ</t>
    </rPh>
    <phoneticPr fontId="2"/>
  </si>
  <si>
    <t>大学卒男女計</t>
    <rPh sb="3" eb="5">
      <t>ダンジョ</t>
    </rPh>
    <rPh sb="5" eb="6">
      <t>ケイ</t>
    </rPh>
    <phoneticPr fontId="2"/>
  </si>
  <si>
    <t>大学卒男性</t>
    <rPh sb="3" eb="5">
      <t>ダンセイ</t>
    </rPh>
    <phoneticPr fontId="2"/>
  </si>
  <si>
    <t>大学卒女性</t>
    <rPh sb="3" eb="5">
      <t>ジョセイ</t>
    </rPh>
    <phoneticPr fontId="2"/>
  </si>
  <si>
    <t>1000人以上を100とした場合の比率</t>
    <rPh sb="4" eb="5">
      <t>ニン</t>
    </rPh>
    <rPh sb="5" eb="7">
      <t>イジョウ</t>
    </rPh>
    <rPh sb="14" eb="16">
      <t>バアイ</t>
    </rPh>
    <rPh sb="17" eb="19">
      <t>ヒリツ</t>
    </rPh>
    <phoneticPr fontId="2"/>
  </si>
  <si>
    <t>１０００人以上
（千円）</t>
    <rPh sb="4" eb="5">
      <t>ニン</t>
    </rPh>
    <rPh sb="5" eb="7">
      <t>イジョウ</t>
    </rPh>
    <phoneticPr fontId="2"/>
  </si>
  <si>
    <r>
      <t>１００～９９９人</t>
    </r>
    <r>
      <rPr>
        <sz val="11"/>
        <rFont val="ＭＳ Ｐゴシック"/>
        <family val="3"/>
        <charset val="128"/>
      </rPr>
      <t xml:space="preserve">
（千円）</t>
    </r>
    <rPh sb="7" eb="8">
      <t>ニン</t>
    </rPh>
    <phoneticPr fontId="2"/>
  </si>
  <si>
    <t>１０～９９人
（千円）</t>
    <rPh sb="5" eb="6">
      <t>ニン</t>
    </rPh>
    <phoneticPr fontId="2"/>
  </si>
  <si>
    <t>差（A-B)</t>
    <rPh sb="0" eb="1">
      <t>サ</t>
    </rPh>
    <phoneticPr fontId="2"/>
  </si>
  <si>
    <t>１００～９９９人</t>
    <phoneticPr fontId="2"/>
  </si>
  <si>
    <t>１０～９９人</t>
    <phoneticPr fontId="2"/>
  </si>
  <si>
    <t>男女計(10人)</t>
    <rPh sb="0" eb="2">
      <t>ダンジョ</t>
    </rPh>
    <rPh sb="2" eb="3">
      <t>ケイ</t>
    </rPh>
    <rPh sb="6" eb="7">
      <t>ニン</t>
    </rPh>
    <phoneticPr fontId="2"/>
  </si>
  <si>
    <t>構成比(％)</t>
    <rPh sb="0" eb="3">
      <t>コウセイヒ</t>
    </rPh>
    <phoneticPr fontId="2"/>
  </si>
  <si>
    <t>男性(10人）</t>
    <rPh sb="0" eb="2">
      <t>ダンセイ</t>
    </rPh>
    <rPh sb="5" eb="6">
      <t>ニン</t>
    </rPh>
    <phoneticPr fontId="2"/>
  </si>
  <si>
    <t>女性(10人）</t>
    <rPh sb="0" eb="2">
      <t>ジョセイ</t>
    </rPh>
    <rPh sb="5" eb="6">
      <t>ニン</t>
    </rPh>
    <phoneticPr fontId="2"/>
  </si>
  <si>
    <t>検算</t>
    <rPh sb="0" eb="2">
      <t>ケンザン</t>
    </rPh>
    <phoneticPr fontId="2"/>
  </si>
  <si>
    <t>差</t>
    <rPh sb="0" eb="1">
      <t>サ</t>
    </rPh>
    <phoneticPr fontId="2"/>
  </si>
  <si>
    <t>(千人)</t>
    <rPh sb="1" eb="3">
      <t>センニン</t>
    </rPh>
    <phoneticPr fontId="2"/>
  </si>
  <si>
    <t>男女比</t>
    <rPh sb="0" eb="3">
      <t>ダンジョヒ</t>
    </rPh>
    <phoneticPr fontId="2"/>
  </si>
  <si>
    <t>男女比
(女性）</t>
    <rPh sb="0" eb="3">
      <t>ダンジョヒ</t>
    </rPh>
    <rPh sb="5" eb="7">
      <t>ジョセイ</t>
    </rPh>
    <phoneticPr fontId="2"/>
  </si>
  <si>
    <t>推計数</t>
    <rPh sb="0" eb="2">
      <t>スイケイ</t>
    </rPh>
    <rPh sb="2" eb="3">
      <t>スウ</t>
    </rPh>
    <phoneticPr fontId="2"/>
  </si>
  <si>
    <t>男性
(％)</t>
    <rPh sb="0" eb="2">
      <t>ダンセイ</t>
    </rPh>
    <phoneticPr fontId="2"/>
  </si>
  <si>
    <t>　　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</si>
  <si>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</si>
  <si>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</si>
  <si>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</si>
  <si>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</si>
  <si>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</si>
  <si>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</si>
  <si>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</si>
  <si>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</si>
  <si>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</si>
  <si>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</si>
  <si>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７０歳～</t>
    <rPh sb="2" eb="3">
      <t>サイ</t>
    </rPh>
    <phoneticPr fontId="2"/>
  </si>
  <si>
    <t>男女計</t>
    <rPh sb="0" eb="1">
      <t>オトコ</t>
    </rPh>
    <rPh sb="1" eb="2">
      <t>オンナ</t>
    </rPh>
    <rPh sb="2" eb="3">
      <t>ケイ</t>
    </rPh>
    <phoneticPr fontId="2"/>
  </si>
  <si>
    <t xml:space="preserve">    男性</t>
    <rPh sb="4" eb="5">
      <t>オトコ</t>
    </rPh>
    <rPh sb="5" eb="6">
      <t>セイ</t>
    </rPh>
    <phoneticPr fontId="2"/>
  </si>
  <si>
    <t xml:space="preserve">    女性</t>
    <rPh sb="4" eb="5">
      <t>オンナ</t>
    </rPh>
    <rPh sb="5" eb="6">
      <t>セイ</t>
    </rPh>
    <phoneticPr fontId="2"/>
  </si>
  <si>
    <t>計</t>
  </si>
  <si>
    <t>１００～９９９人</t>
  </si>
  <si>
    <t>１０～９９人</t>
  </si>
  <si>
    <t>積算</t>
    <rPh sb="0" eb="2">
      <t>セキサン</t>
    </rPh>
    <phoneticPr fontId="2"/>
  </si>
  <si>
    <t>合計</t>
    <rPh sb="0" eb="2">
      <t>ゴウケイ</t>
    </rPh>
    <phoneticPr fontId="2"/>
  </si>
  <si>
    <t>きまって
支給す
る現金
給与額</t>
    <rPh sb="5" eb="7">
      <t>シキュウ</t>
    </rPh>
    <rPh sb="10" eb="12">
      <t>ゲンキン</t>
    </rPh>
    <rPh sb="13" eb="15">
      <t>キュウヨ</t>
    </rPh>
    <rPh sb="15" eb="16">
      <t>ガク</t>
    </rPh>
    <phoneticPr fontId="2"/>
  </si>
  <si>
    <t>所定内
給与額</t>
    <rPh sb="0" eb="3">
      <t>ショテイナイ</t>
    </rPh>
    <rPh sb="4" eb="6">
      <t>キュウヨ</t>
    </rPh>
    <rPh sb="6" eb="7">
      <t>ガク</t>
    </rPh>
    <phoneticPr fontId="2"/>
  </si>
  <si>
    <t>年間賞与その他特別給与額</t>
    <rPh sb="0" eb="2">
      <t>ネンカン</t>
    </rPh>
    <rPh sb="2" eb="4">
      <t>ショウヨ</t>
    </rPh>
    <rPh sb="6" eb="7">
      <t>タ</t>
    </rPh>
    <rPh sb="7" eb="9">
      <t>トクベツ</t>
    </rPh>
    <rPh sb="9" eb="11">
      <t>キュウヨ</t>
    </rPh>
    <rPh sb="11" eb="12">
      <t>ガク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</si>
  <si>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</si>
  <si>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4">
      <t>ドシ</t>
    </rPh>
    <rPh sb="4" eb="5">
      <t>カズ</t>
    </rPh>
    <phoneticPr fontId="2"/>
  </si>
  <si>
    <t>所定内
実労働
時間数</t>
    <rPh sb="0" eb="3">
      <t>ショテイナイ</t>
    </rPh>
    <rPh sb="4" eb="7">
      <t>ジツロウドウ</t>
    </rPh>
    <rPh sb="8" eb="11">
      <t>ジカンスウ</t>
    </rPh>
    <phoneticPr fontId="2"/>
  </si>
  <si>
    <t>超過
実労働
時間数</t>
    <rPh sb="0" eb="2">
      <t>チョウカ</t>
    </rPh>
    <rPh sb="3" eb="4">
      <t>ジツ</t>
    </rPh>
    <rPh sb="4" eb="6">
      <t>ロウドウ</t>
    </rPh>
    <rPh sb="7" eb="8">
      <t>ジ</t>
    </rPh>
    <rPh sb="8" eb="9">
      <t>アイダ</t>
    </rPh>
    <rPh sb="9" eb="10">
      <t>カズ</t>
    </rPh>
    <phoneticPr fontId="2"/>
  </si>
  <si>
    <t>産業計(平成21年）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</si>
  <si>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産業計(平成20年）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</si>
  <si>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増減率(％）</t>
  </si>
  <si>
    <t>増減率(％）</t>
    <rPh sb="0" eb="2">
      <t>ゾウゲン</t>
    </rPh>
    <rPh sb="2" eb="3">
      <t>リツ</t>
    </rPh>
    <phoneticPr fontId="2"/>
  </si>
  <si>
    <t>増減額（千円）</t>
    <rPh sb="0" eb="3">
      <t>ゾウゲンガク</t>
    </rPh>
    <rPh sb="4" eb="6">
      <t>センエン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</si>
  <si>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</si>
  <si>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</si>
  <si>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</si>
  <si>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</si>
  <si>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男女間
格差</t>
    <rPh sb="0" eb="3">
      <t>ダンジョカン</t>
    </rPh>
    <rPh sb="4" eb="6">
      <t>カクサ</t>
    </rPh>
    <phoneticPr fontId="2"/>
  </si>
  <si>
    <t>男性平均賃金</t>
    <rPh sb="0" eb="2">
      <t>ダンセイ</t>
    </rPh>
    <rPh sb="2" eb="4">
      <t>ヘイキン</t>
    </rPh>
    <rPh sb="4" eb="6">
      <t>チンギン</t>
    </rPh>
    <phoneticPr fontId="2"/>
  </si>
  <si>
    <t>女性平均賃金</t>
    <rPh sb="0" eb="2">
      <t>ジョセイ</t>
    </rPh>
    <rPh sb="2" eb="4">
      <t>ヘイキン</t>
    </rPh>
    <rPh sb="4" eb="6">
      <t>チンギン</t>
    </rPh>
    <phoneticPr fontId="2"/>
  </si>
  <si>
    <t>1000人以上</t>
    <rPh sb="4" eb="5">
      <t>ニン</t>
    </rPh>
    <rPh sb="5" eb="7">
      <t>イジョウ</t>
    </rPh>
    <phoneticPr fontId="2"/>
  </si>
  <si>
    <t>100人～999人</t>
    <rPh sb="3" eb="4">
      <t>ニン</t>
    </rPh>
    <rPh sb="8" eb="9">
      <t>ニン</t>
    </rPh>
    <phoneticPr fontId="2"/>
  </si>
  <si>
    <t>10人～99人</t>
    <rPh sb="2" eb="3">
      <t>ニン</t>
    </rPh>
    <rPh sb="6" eb="7">
      <t>ニン</t>
    </rPh>
    <phoneticPr fontId="2"/>
  </si>
  <si>
    <t>所定内賃金額</t>
    <rPh sb="0" eb="3">
      <t>ショテイナイ</t>
    </rPh>
    <rPh sb="3" eb="6">
      <t>チンギンガク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</si>
  <si>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</si>
  <si>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指数</t>
    <rPh sb="0" eb="2">
      <t>シスウ</t>
    </rPh>
    <phoneticPr fontId="2"/>
  </si>
  <si>
    <t>1000人以上</t>
    <rPh sb="4" eb="7">
      <t>ニンイジョウ</t>
    </rPh>
    <phoneticPr fontId="2"/>
  </si>
  <si>
    <t xml:space="preserve">    女性</t>
    <rPh sb="4" eb="5">
      <t>ジョ</t>
    </rPh>
    <rPh sb="5" eb="6">
      <t>セイ</t>
    </rPh>
    <phoneticPr fontId="2"/>
  </si>
  <si>
    <t>所定内
賃金額</t>
    <rPh sb="0" eb="3">
      <t>ショテイナイ</t>
    </rPh>
    <rPh sb="4" eb="7">
      <t>チンギンガク</t>
    </rPh>
    <phoneticPr fontId="2"/>
  </si>
  <si>
    <t>所定内賃金
1000人以上
との対比</t>
    <rPh sb="0" eb="3">
      <t>ショテイナイ</t>
    </rPh>
    <rPh sb="3" eb="5">
      <t>チンギン</t>
    </rPh>
    <rPh sb="10" eb="11">
      <t>ニン</t>
    </rPh>
    <rPh sb="11" eb="13">
      <t>イジョウ</t>
    </rPh>
    <rPh sb="16" eb="18">
      <t>タイヒ</t>
    </rPh>
    <phoneticPr fontId="2"/>
  </si>
  <si>
    <t>1000人以上・女性</t>
    <rPh sb="4" eb="7">
      <t>ニンイジョウ</t>
    </rPh>
    <rPh sb="8" eb="10">
      <t>ジョセイ</t>
    </rPh>
    <phoneticPr fontId="2"/>
  </si>
  <si>
    <t>100人～999人・女性</t>
    <rPh sb="3" eb="4">
      <t>ニン</t>
    </rPh>
    <rPh sb="8" eb="9">
      <t>ニン</t>
    </rPh>
    <phoneticPr fontId="2"/>
  </si>
  <si>
    <t>10人～99人・女性</t>
    <rPh sb="2" eb="3">
      <t>ニン</t>
    </rPh>
    <rPh sb="6" eb="7">
      <t>ニン</t>
    </rPh>
    <phoneticPr fontId="2"/>
  </si>
  <si>
    <t>1000人以上・男性</t>
    <rPh sb="4" eb="7">
      <t>ニンイジョウ</t>
    </rPh>
    <rPh sb="8" eb="10">
      <t>ダンセイ</t>
    </rPh>
    <phoneticPr fontId="2"/>
  </si>
  <si>
    <t>100人～999人・男性</t>
    <rPh sb="3" eb="4">
      <t>ニン</t>
    </rPh>
    <rPh sb="8" eb="9">
      <t>ニン</t>
    </rPh>
    <phoneticPr fontId="2"/>
  </si>
  <si>
    <t>10人～99人・男性</t>
    <rPh sb="2" eb="3">
      <t>ニン</t>
    </rPh>
    <rPh sb="6" eb="7">
      <t>ニン</t>
    </rPh>
    <phoneticPr fontId="2"/>
  </si>
  <si>
    <t>※　網掛けは該当データの公表無し</t>
    <rPh sb="2" eb="4">
      <t>アミカ</t>
    </rPh>
    <rPh sb="6" eb="8">
      <t>ガイトウ</t>
    </rPh>
    <rPh sb="12" eb="14">
      <t>コウヒョウ</t>
    </rPh>
    <rPh sb="14" eb="15">
      <t>ナ</t>
    </rPh>
    <phoneticPr fontId="2"/>
  </si>
  <si>
    <t>(％)</t>
  </si>
  <si>
    <t>平成２２年</t>
    <rPh sb="0" eb="2">
      <t>ヘイセイ</t>
    </rPh>
    <rPh sb="4" eb="5">
      <t>ネン</t>
    </rPh>
    <phoneticPr fontId="2"/>
  </si>
  <si>
    <t>増減額(千円)</t>
    <rPh sb="0" eb="2">
      <t>ゾウゲン</t>
    </rPh>
    <rPh sb="2" eb="3">
      <t>ガク</t>
    </rPh>
    <rPh sb="4" eb="6">
      <t>センエン</t>
    </rPh>
    <phoneticPr fontId="2"/>
  </si>
  <si>
    <t>増減率(％)</t>
    <rPh sb="0" eb="2">
      <t>ゾウゲン</t>
    </rPh>
    <rPh sb="2" eb="3">
      <t>リツ</t>
    </rPh>
    <phoneticPr fontId="2"/>
  </si>
  <si>
    <t>産業計(平成22年）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</si>
  <si>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</si>
  <si>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高専・
短大卒男女計</t>
    <rPh sb="7" eb="9">
      <t>ダンジョ</t>
    </rPh>
    <rPh sb="9" eb="10">
      <t>ケイ</t>
    </rPh>
    <phoneticPr fontId="2"/>
  </si>
  <si>
    <t>高専・
短大卒男性</t>
    <rPh sb="7" eb="9">
      <t>ダンセイ</t>
    </rPh>
    <phoneticPr fontId="2"/>
  </si>
  <si>
    <t>高専・
短大卒女性</t>
    <rPh sb="7" eb="9">
      <t>ジョセイ</t>
    </rPh>
    <phoneticPr fontId="2"/>
  </si>
  <si>
    <t>性別</t>
    <rPh sb="0" eb="2">
      <t>セイベツ</t>
    </rPh>
    <phoneticPr fontId="2"/>
  </si>
  <si>
    <t>平成２３年</t>
    <rPh sb="0" eb="2">
      <t>ヘイセイ</t>
    </rPh>
    <rPh sb="4" eb="5">
      <t>ネン</t>
    </rPh>
    <phoneticPr fontId="2"/>
  </si>
  <si>
    <t>産業計(平成23年）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</si>
  <si>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平成23年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</si>
  <si>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</si>
  <si>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産業計(平成24年）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</si>
  <si>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平成24年</t>
    <rPh sb="0" eb="2">
      <t>ヘイセイ</t>
    </rPh>
    <rPh sb="4" eb="5">
      <t>ネン</t>
    </rPh>
    <phoneticPr fontId="2"/>
  </si>
  <si>
    <t>増減率（％）</t>
    <rPh sb="0" eb="2">
      <t>ゾウゲン</t>
    </rPh>
    <rPh sb="2" eb="3">
      <t>リツ</t>
    </rPh>
    <phoneticPr fontId="2"/>
  </si>
  <si>
    <t>平成２５年</t>
    <rPh sb="0" eb="2">
      <t>ヘイセイ</t>
    </rPh>
    <rPh sb="4" eb="5">
      <t>ネン</t>
    </rPh>
    <phoneticPr fontId="2"/>
  </si>
  <si>
    <t>産業計(平成25年）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</si>
  <si>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平成25年</t>
    <rPh sb="0" eb="2">
      <t>ヘイセイ</t>
    </rPh>
    <rPh sb="4" eb="5">
      <t>ネン</t>
    </rPh>
    <phoneticPr fontId="2"/>
  </si>
  <si>
    <t>表６　推定労働者の産業別、規模別、男女別構成比</t>
    <rPh sb="0" eb="1">
      <t>ヒョウ</t>
    </rPh>
    <rPh sb="3" eb="5">
      <t>スイテイ</t>
    </rPh>
    <rPh sb="5" eb="8">
      <t>ロウドウシャ</t>
    </rPh>
    <rPh sb="9" eb="11">
      <t>サンギョウ</t>
    </rPh>
    <rPh sb="11" eb="12">
      <t>ベツ</t>
    </rPh>
    <rPh sb="13" eb="16">
      <t>キボベツ</t>
    </rPh>
    <rPh sb="17" eb="19">
      <t>ダンジョ</t>
    </rPh>
    <rPh sb="19" eb="20">
      <t>ベツ</t>
    </rPh>
    <rPh sb="20" eb="23">
      <t>コウセイヒ</t>
    </rPh>
    <phoneticPr fontId="2"/>
  </si>
  <si>
    <t>表７　男女労働者の年齢階級別構成比(％)</t>
    <rPh sb="0" eb="1">
      <t>ヒョウ</t>
    </rPh>
    <rPh sb="3" eb="5">
      <t>ダンジョ</t>
    </rPh>
    <rPh sb="5" eb="8">
      <t>ロウドウシャ</t>
    </rPh>
    <rPh sb="9" eb="11">
      <t>ネンレイ</t>
    </rPh>
    <rPh sb="11" eb="13">
      <t>カイキュウ</t>
    </rPh>
    <rPh sb="13" eb="14">
      <t>ベツ</t>
    </rPh>
    <rPh sb="14" eb="17">
      <t>コウセイヒ</t>
    </rPh>
    <phoneticPr fontId="2"/>
  </si>
  <si>
    <t>表８　産業別、規模別労働者の年齢階級別構成比（男女計）　　　　　　　　　　　　　　　　　　　　　　　　　　　　　　　　　　　　　　　　　　　　　　　　　　　　　　　　　　　　　　　　　　　　　　</t>
    <rPh sb="0" eb="1">
      <t>ヒョウ</t>
    </rPh>
    <rPh sb="3" eb="5">
      <t>サンギョウ</t>
    </rPh>
    <rPh sb="5" eb="6">
      <t>ベツ</t>
    </rPh>
    <rPh sb="7" eb="10">
      <t>キボベツ</t>
    </rPh>
    <rPh sb="10" eb="13">
      <t>ロウドウシャ</t>
    </rPh>
    <rPh sb="14" eb="16">
      <t>ネンレイ</t>
    </rPh>
    <rPh sb="16" eb="18">
      <t>カイキュウ</t>
    </rPh>
    <rPh sb="18" eb="19">
      <t>ベツ</t>
    </rPh>
    <rPh sb="19" eb="22">
      <t>コウセイヒ</t>
    </rPh>
    <rPh sb="23" eb="25">
      <t>ダンジョ</t>
    </rPh>
    <rPh sb="25" eb="26">
      <t>ケイ</t>
    </rPh>
    <phoneticPr fontId="2"/>
  </si>
  <si>
    <r>
      <t>表1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平均賃金の推移</t>
    </r>
    <rPh sb="0" eb="1">
      <t>ヒョウ</t>
    </rPh>
    <rPh sb="4" eb="6">
      <t>ヘイキン</t>
    </rPh>
    <rPh sb="6" eb="8">
      <t>チンギン</t>
    </rPh>
    <rPh sb="9" eb="11">
      <t>スイイ</t>
    </rPh>
    <phoneticPr fontId="2"/>
  </si>
  <si>
    <t>平成２６年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</si>
  <si>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</si>
  <si>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</si>
  <si>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産業計(平成26年）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</si>
  <si>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厚生労働省 賃金構造基本統計調査結果による</t>
  </si>
  <si>
    <t>目　　　　次</t>
  </si>
  <si>
    <t>かながわ労働センター</t>
  </si>
  <si>
    <t>　【平均賃金】</t>
    <phoneticPr fontId="2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</si>
  <si>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</si>
  <si>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表11　男女別平均賃金（企業規模計)</t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4">
      <t>キギョウ</t>
    </rPh>
    <rPh sb="16" eb="17">
      <t>ケイ</t>
    </rPh>
    <phoneticPr fontId="2"/>
  </si>
  <si>
    <t>表12　企業規模別・男女別平均賃金</t>
    <rPh sb="0" eb="1">
      <t>ヒョウ</t>
    </rPh>
    <rPh sb="4" eb="6">
      <t>キギョウ</t>
    </rPh>
    <rPh sb="6" eb="8">
      <t>キボ</t>
    </rPh>
    <rPh sb="8" eb="9">
      <t>ベツ</t>
    </rPh>
    <rPh sb="10" eb="12">
      <t>ダンジョ</t>
    </rPh>
    <rPh sb="12" eb="13">
      <t>ベツ</t>
    </rPh>
    <rPh sb="13" eb="15">
      <t>ヘイキン</t>
    </rPh>
    <rPh sb="15" eb="17">
      <t>チンギン</t>
    </rPh>
    <phoneticPr fontId="2"/>
  </si>
  <si>
    <r>
      <t>表13</t>
    </r>
    <r>
      <rPr>
        <sz val="11"/>
        <rFont val="ＭＳ Ｐゴシック"/>
        <family val="3"/>
        <charset val="128"/>
      </rPr>
      <t>　男女別平均賃金と男女間格差</t>
    </r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5">
      <t>ダンジョカン</t>
    </rPh>
    <rPh sb="15" eb="17">
      <t>カクサ</t>
    </rPh>
    <phoneticPr fontId="2"/>
  </si>
  <si>
    <t>　 図１　確定初任給額の推移・・・・・・・・・・・・・・・・・・・・・・・・２</t>
    <phoneticPr fontId="2"/>
  </si>
  <si>
    <t>　 表６　推定労働者の産業別、規模別、男女別構成比・・・・・・・・・・・・・６</t>
    <phoneticPr fontId="2"/>
  </si>
  <si>
    <t>　 表７　男女労働者の年齢階級別構成比・・・・・・・・・・・・・・・・・・・７</t>
    <phoneticPr fontId="2"/>
  </si>
  <si>
    <t>　 表２　確定初任給額の推移(産業計)・・・・・・・・・・・・・・・・・・・・１</t>
    <phoneticPr fontId="2"/>
  </si>
  <si>
    <t>　 表８  産業別、規模別労働者の年齢階級別構成比(男女計)・・・・・・・・・・８</t>
    <phoneticPr fontId="2"/>
  </si>
  <si>
    <t>　 表11　男女別平均賃金(企業規模計)・・・・・・・・・・・・・・・・・・・・11</t>
    <phoneticPr fontId="2"/>
  </si>
  <si>
    <t>　 表10　平均賃金の推移・・・・・・・・・・・・・・・・・・・・・・・・・・10</t>
    <phoneticPr fontId="2"/>
  </si>
  <si>
    <t>　 表12  企業規模別・男女別平均賃金・・・・・・・・・・・・・・・・・・・・12</t>
    <rPh sb="7" eb="9">
      <t>キギョウ</t>
    </rPh>
    <rPh sb="9" eb="11">
      <t>キボ</t>
    </rPh>
    <rPh sb="11" eb="12">
      <t>ベツ</t>
    </rPh>
    <phoneticPr fontId="2"/>
  </si>
  <si>
    <t>　 図２　男女別平均賃金(賃金総額)の推移と男女間格差・・・・・・・・・・・・14</t>
    <phoneticPr fontId="2"/>
  </si>
  <si>
    <t xml:space="preserve"> 　図３　男女別・年齢階級別所定内賃金(企業規模計)・・・・・・・・・・・・・15</t>
    <phoneticPr fontId="2"/>
  </si>
  <si>
    <t>　 図４　男女別・企業規模別・年齢階級別所定内賃金・・・・・・・・・・・・・17</t>
    <phoneticPr fontId="2"/>
  </si>
  <si>
    <t>（単位：千円）</t>
    <rPh sb="1" eb="3">
      <t>タンイ</t>
    </rPh>
    <rPh sb="4" eb="6">
      <t>センエン</t>
    </rPh>
    <phoneticPr fontId="2"/>
  </si>
  <si>
    <t>（単位：10人）</t>
    <rPh sb="1" eb="3">
      <t>タンイ</t>
    </rPh>
    <rPh sb="6" eb="7">
      <t>ニン</t>
    </rPh>
    <phoneticPr fontId="2"/>
  </si>
  <si>
    <t>（単位:10人）</t>
    <rPh sb="1" eb="3">
      <t>タンイ</t>
    </rPh>
    <rPh sb="6" eb="7">
      <t>ニン</t>
    </rPh>
    <phoneticPr fontId="2"/>
  </si>
  <si>
    <t>図１　確定初任給額の推移</t>
    <rPh sb="0" eb="1">
      <t>ズ</t>
    </rPh>
    <rPh sb="3" eb="5">
      <t>カクテイ</t>
    </rPh>
    <rPh sb="5" eb="8">
      <t>ショニンキュウ</t>
    </rPh>
    <rPh sb="8" eb="9">
      <t>ガク</t>
    </rPh>
    <rPh sb="10" eb="12">
      <t>スイイ</t>
    </rPh>
    <phoneticPr fontId="2"/>
  </si>
  <si>
    <t>図３　男女別・年齢階級別所定内賃金(企業規模計)（単位：千円）</t>
    <rPh sb="0" eb="1">
      <t>ズ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5">
      <t>ショテイナイ</t>
    </rPh>
    <rPh sb="15" eb="17">
      <t>チンギン</t>
    </rPh>
    <rPh sb="18" eb="20">
      <t>キギョウ</t>
    </rPh>
    <rPh sb="20" eb="22">
      <t>キボ</t>
    </rPh>
    <rPh sb="22" eb="23">
      <t>ケイ</t>
    </rPh>
    <rPh sb="25" eb="27">
      <t>タンイ</t>
    </rPh>
    <rPh sb="28" eb="30">
      <t>センエン</t>
    </rPh>
    <phoneticPr fontId="2"/>
  </si>
  <si>
    <t>（給与額の単位：千円）</t>
    <rPh sb="1" eb="3">
      <t>キュウヨ</t>
    </rPh>
    <rPh sb="3" eb="4">
      <t>ガク</t>
    </rPh>
    <rPh sb="5" eb="7">
      <t>タンイ</t>
    </rPh>
    <rPh sb="8" eb="10">
      <t>センエン</t>
    </rPh>
    <phoneticPr fontId="2"/>
  </si>
  <si>
    <t>図２　男女別平均賃金（賃金総額）の推移と男女間格差</t>
    <rPh sb="0" eb="1">
      <t>ズ</t>
    </rPh>
    <rPh sb="3" eb="5">
      <t>ダンジョ</t>
    </rPh>
    <rPh sb="5" eb="6">
      <t>ベツ</t>
    </rPh>
    <rPh sb="6" eb="8">
      <t>ヘイキン</t>
    </rPh>
    <rPh sb="8" eb="10">
      <t>チンギン</t>
    </rPh>
    <rPh sb="11" eb="13">
      <t>チンギン</t>
    </rPh>
    <rPh sb="13" eb="15">
      <t>ソウガク</t>
    </rPh>
    <rPh sb="17" eb="19">
      <t>スイイ</t>
    </rPh>
    <rPh sb="20" eb="23">
      <t>ダンジョカン</t>
    </rPh>
    <rPh sb="23" eb="25">
      <t>カクサ</t>
    </rPh>
    <phoneticPr fontId="2"/>
  </si>
  <si>
    <t>図４　男女別・企業規模別・年齢階級別所定内賃金</t>
    <rPh sb="0" eb="1">
      <t>ズ</t>
    </rPh>
    <rPh sb="3" eb="5">
      <t>ダンジョ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ネンレイ</t>
    </rPh>
    <rPh sb="15" eb="17">
      <t>カイキュウ</t>
    </rPh>
    <rPh sb="17" eb="18">
      <t>ベツ</t>
    </rPh>
    <rPh sb="18" eb="21">
      <t>ショテイナイ</t>
    </rPh>
    <rPh sb="21" eb="23">
      <t>チンギン</t>
    </rPh>
    <phoneticPr fontId="2"/>
  </si>
  <si>
    <t>端数処理の関係で男女の人数計が「男女計」と一致しない。</t>
    <rPh sb="0" eb="2">
      <t>ハスウ</t>
    </rPh>
    <rPh sb="2" eb="4">
      <t>ショリ</t>
    </rPh>
    <rPh sb="5" eb="7">
      <t>カンケイ</t>
    </rPh>
    <rPh sb="8" eb="10">
      <t>ダンジョ</t>
    </rPh>
    <rPh sb="11" eb="13">
      <t>ニンズウ</t>
    </rPh>
    <rPh sb="13" eb="14">
      <t>ケイ</t>
    </rPh>
    <rPh sb="16" eb="18">
      <t>ダンジョ</t>
    </rPh>
    <rPh sb="18" eb="19">
      <t>ケイ</t>
    </rPh>
    <rPh sb="21" eb="23">
      <t>イッチ</t>
    </rPh>
    <phoneticPr fontId="2"/>
  </si>
  <si>
    <t>表15　男女別・企業規模別・年齢階級別所定内賃金と企業規模別格差</t>
    <rPh sb="0" eb="1">
      <t>ヒョウ</t>
    </rPh>
    <rPh sb="4" eb="6">
      <t>ダンジョ</t>
    </rPh>
    <rPh sb="6" eb="7">
      <t>ベツ</t>
    </rPh>
    <rPh sb="8" eb="10">
      <t>キギョウ</t>
    </rPh>
    <rPh sb="10" eb="12">
      <t>キボ</t>
    </rPh>
    <rPh sb="12" eb="13">
      <t>ベツ</t>
    </rPh>
    <rPh sb="14" eb="16">
      <t>ネンレイ</t>
    </rPh>
    <rPh sb="16" eb="18">
      <t>カイキュウ</t>
    </rPh>
    <rPh sb="18" eb="19">
      <t>ベツ</t>
    </rPh>
    <rPh sb="19" eb="22">
      <t>ショテイナイ</t>
    </rPh>
    <rPh sb="22" eb="24">
      <t>チンギン</t>
    </rPh>
    <rPh sb="25" eb="27">
      <t>キギョウ</t>
    </rPh>
    <rPh sb="27" eb="29">
      <t>キボ</t>
    </rPh>
    <rPh sb="29" eb="30">
      <t>ベツ</t>
    </rPh>
    <rPh sb="30" eb="32">
      <t>カクサ</t>
    </rPh>
    <phoneticPr fontId="2"/>
  </si>
  <si>
    <t>　 表14　男女別・年齢階級別所定内賃金指数(企業規模計)・・・・・・・・・・・15</t>
    <rPh sb="20" eb="22">
      <t>シスウ</t>
    </rPh>
    <phoneticPr fontId="2"/>
  </si>
  <si>
    <t>　 表15　男女別・企業規模別・年齢階級別所定内賃金と企業規模別格差・・・・・16</t>
    <rPh sb="27" eb="29">
      <t>キギョウ</t>
    </rPh>
    <rPh sb="29" eb="31">
      <t>キボ</t>
    </rPh>
    <rPh sb="31" eb="32">
      <t>ベツ</t>
    </rPh>
    <rPh sb="32" eb="34">
      <t>カクサ</t>
    </rPh>
    <phoneticPr fontId="2"/>
  </si>
  <si>
    <t>表14　男女別・年齢階級別所定内賃金指数(企業規模計)</t>
    <rPh sb="0" eb="1">
      <t>ヒョウ</t>
    </rPh>
    <rPh sb="4" eb="6">
      <t>ダンジョ</t>
    </rPh>
    <rPh sb="6" eb="7">
      <t>ベツ</t>
    </rPh>
    <rPh sb="8" eb="10">
      <t>ネンレイ</t>
    </rPh>
    <rPh sb="10" eb="12">
      <t>カイキュウ</t>
    </rPh>
    <rPh sb="12" eb="13">
      <t>ベツ</t>
    </rPh>
    <rPh sb="13" eb="16">
      <t>ショテイナイ</t>
    </rPh>
    <rPh sb="16" eb="18">
      <t>チンギン</t>
    </rPh>
    <rPh sb="18" eb="20">
      <t>シスウ</t>
    </rPh>
    <rPh sb="21" eb="23">
      <t>キギョウ</t>
    </rPh>
    <rPh sb="23" eb="25">
      <t>キボ</t>
    </rPh>
    <rPh sb="25" eb="26">
      <t>ケイ</t>
    </rPh>
    <phoneticPr fontId="2"/>
  </si>
  <si>
    <t>平成２７年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</si>
  <si>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</si>
  <si>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産業計(平成27年）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</si>
  <si>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7年</t>
    </r>
    <rPh sb="0" eb="2">
      <t>ヘイセイ</t>
    </rPh>
    <rPh sb="4" eb="5">
      <t>ネン</t>
    </rPh>
    <phoneticPr fontId="2"/>
  </si>
  <si>
    <r>
      <t>表２　確定初任給額の推移（産業計）　　　　　　　　　　　　　　　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カクテイ</t>
    </rPh>
    <rPh sb="5" eb="8">
      <t>ショニンキュウ</t>
    </rPh>
    <rPh sb="8" eb="9">
      <t>ガク</t>
    </rPh>
    <rPh sb="10" eb="12">
      <t>スイイ</t>
    </rPh>
    <rPh sb="13" eb="15">
      <t>サンギョウ</t>
    </rPh>
    <rPh sb="15" eb="16">
      <t>ケイ</t>
    </rPh>
    <rPh sb="67" eb="69">
      <t>タンイ</t>
    </rPh>
    <rPh sb="70" eb="72">
      <t>センエン</t>
    </rPh>
    <phoneticPr fontId="2"/>
  </si>
  <si>
    <t>　 表13  男女別平均賃金と男女間格差・・・・・・・・・・・・・・・・・・・・14</t>
    <rPh sb="15" eb="17">
      <t>ダンジョ</t>
    </rPh>
    <rPh sb="17" eb="18">
      <t>アイダ</t>
    </rPh>
    <rPh sb="18" eb="20">
      <t>カクサ</t>
    </rPh>
    <phoneticPr fontId="2"/>
  </si>
  <si>
    <t>※端数処理の関係で差が必ずしも一致しない</t>
    <rPh sb="1" eb="3">
      <t>ハスウ</t>
    </rPh>
    <rPh sb="3" eb="5">
      <t>ショリ</t>
    </rPh>
    <rPh sb="6" eb="8">
      <t>カンケイ</t>
    </rPh>
    <rPh sb="9" eb="10">
      <t>サ</t>
    </rPh>
    <rPh sb="11" eb="12">
      <t>カナラ</t>
    </rPh>
    <rPh sb="15" eb="17">
      <t>イッチ</t>
    </rPh>
    <phoneticPr fontId="2"/>
  </si>
  <si>
    <t>平成２８年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</si>
  <si>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</si>
  <si>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産業計(平成28年）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</si>
  <si>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</si>
  <si>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</si>
  <si>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</si>
  <si>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</si>
  <si>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</si>
  <si>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</si>
  <si>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</si>
  <si>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</si>
  <si>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</si>
  <si>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平均勤
続年数</t>
    <rPh sb="0" eb="2">
      <t>ヘイキン</t>
    </rPh>
    <rPh sb="2" eb="3">
      <t>ツトム</t>
    </rPh>
    <rPh sb="4" eb="5">
      <t>ゾク</t>
    </rPh>
    <rPh sb="5" eb="7">
      <t>ネンスウ</t>
    </rPh>
    <phoneticPr fontId="2"/>
  </si>
  <si>
    <t>男女間格差</t>
    <rPh sb="0" eb="2">
      <t>ダンジョ</t>
    </rPh>
    <rPh sb="2" eb="3">
      <t>カン</t>
    </rPh>
    <rPh sb="3" eb="5">
      <t>カクサ</t>
    </rPh>
    <phoneticPr fontId="2"/>
  </si>
  <si>
    <t>平成29年</t>
    <rPh sb="0" eb="2">
      <t>ヘイセイ</t>
    </rPh>
    <rPh sb="4" eb="5">
      <t>ネン</t>
    </rPh>
    <phoneticPr fontId="2"/>
  </si>
  <si>
    <t>表３　平成29年確定初任給の企業規模間格差（産業計）</t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カン</t>
    </rPh>
    <rPh sb="19" eb="21">
      <t>カクサ</t>
    </rPh>
    <rPh sb="22" eb="24">
      <t>サンギョウ</t>
    </rPh>
    <rPh sb="24" eb="25">
      <t>ケイ</t>
    </rPh>
    <phoneticPr fontId="2"/>
  </si>
  <si>
    <r>
      <t>表４　平成29年確定初任給（企業規模別・産業別）　　　　　　　　　　　　　　　　　　　　　　　　　　　　　</t>
    </r>
    <r>
      <rPr>
        <sz val="10"/>
        <rFont val="ＭＳ 明朝"/>
        <family val="1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ベツ</t>
    </rPh>
    <rPh sb="20" eb="22">
      <t>サンギョウ</t>
    </rPh>
    <rPh sb="22" eb="23">
      <t>ベツ</t>
    </rPh>
    <rPh sb="54" eb="56">
      <t>タンイ</t>
    </rPh>
    <rPh sb="57" eb="59">
      <t>センエン</t>
    </rPh>
    <phoneticPr fontId="2"/>
  </si>
  <si>
    <t>平成２９年</t>
    <rPh sb="0" eb="2">
      <t>ヘイセイ</t>
    </rPh>
    <rPh sb="4" eb="5">
      <t>ネン</t>
    </rPh>
    <phoneticPr fontId="2"/>
  </si>
  <si>
    <t>平成２８年(Ｂ)</t>
    <rPh sb="0" eb="2">
      <t>ヘイセイ</t>
    </rPh>
    <rPh sb="4" eb="5">
      <t>ネン</t>
    </rPh>
    <phoneticPr fontId="2"/>
  </si>
  <si>
    <t>平成２９年(A)</t>
    <rPh sb="0" eb="2">
      <t>ヘイセイ</t>
    </rPh>
    <rPh sb="4" eb="5">
      <t>ネン</t>
    </rPh>
    <phoneticPr fontId="2"/>
  </si>
  <si>
    <t>-</t>
    <phoneticPr fontId="2"/>
  </si>
  <si>
    <t>産業計(平成29年）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</si>
  <si>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産業計(平成28年）（Ｂ）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</si>
  <si>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産業計(平成29年）（Ａ）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</si>
  <si>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産業計(平成28年）（b）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</si>
  <si>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産業計(平成29年）（a）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</si>
  <si>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平成28年（Ｂ－ｂ）</t>
    <rPh sb="0" eb="2">
      <t>ヘイセイ</t>
    </rPh>
    <rPh sb="4" eb="5">
      <t>ネン</t>
    </rPh>
    <phoneticPr fontId="2"/>
  </si>
  <si>
    <t>平成29年（Ａ－ａ）</t>
    <rPh sb="0" eb="2">
      <t>ヘイセイ</t>
    </rPh>
    <rPh sb="4" eb="5">
      <t>ネン</t>
    </rPh>
    <phoneticPr fontId="2"/>
  </si>
  <si>
    <t>平成２9年</t>
    <rPh sb="0" eb="2">
      <t>ヘイセイ</t>
    </rPh>
    <rPh sb="4" eb="5">
      <t>ネン</t>
    </rPh>
    <phoneticPr fontId="2"/>
  </si>
  <si>
    <t>平成29年 神奈川の賃金状況</t>
    <phoneticPr fontId="2"/>
  </si>
  <si>
    <t>　 表１　平成29年確定初任給前年比較・・・・・・・・・・・・・・・・・・・・１</t>
    <phoneticPr fontId="2"/>
  </si>
  <si>
    <t>　 表３　平成29年確定初任給の企業規模間格差(産業計)・・・・・・・・・・・・３</t>
    <phoneticPr fontId="2"/>
  </si>
  <si>
    <t>　 表４　平成29年確定初任給(企業規模別・産業別)・・・・・・・・・・・・・・４</t>
    <phoneticPr fontId="2"/>
  </si>
  <si>
    <t>　 表５　平成29年確定初任給の学歴間格差前年比較・・・・・・・・・・・・・・５</t>
    <phoneticPr fontId="2"/>
  </si>
  <si>
    <t>　 表９　平成29年6月１か月の平均賃金(企業規模計) ・・・・・・・・・・・・・９</t>
    <phoneticPr fontId="2"/>
  </si>
  <si>
    <t>　 表9-2　平成29年6月１か月の平均賃金(企業規模1000人以上)  ・・・・・・・・９</t>
    <phoneticPr fontId="2"/>
  </si>
  <si>
    <t>　 表9-3　平成29年6月１か月の平均賃金(企業規模100人から999人)  ・・・・・・９</t>
    <phoneticPr fontId="2"/>
  </si>
  <si>
    <t>　 表9-4  平成29年6月１か月の平均賃金(企業規模10人から99人)  ・・・・・・・10</t>
    <phoneticPr fontId="2"/>
  </si>
  <si>
    <r>
      <t>表５　平成29年確定初任給の学歴間格差前年比較</t>
    </r>
    <r>
      <rPr>
        <sz val="12"/>
        <rFont val="ＭＳ Ｐゴシック"/>
        <family val="3"/>
        <charset val="128"/>
      </rPr>
      <t>（大学卒の確定初任給を100とする）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ガクレキ</t>
    </rPh>
    <rPh sb="16" eb="17">
      <t>カン</t>
    </rPh>
    <rPh sb="17" eb="19">
      <t>カクサ</t>
    </rPh>
    <rPh sb="19" eb="21">
      <t>ゼンネン</t>
    </rPh>
    <rPh sb="21" eb="23">
      <t>ヒカク</t>
    </rPh>
    <rPh sb="24" eb="26">
      <t>ダイガク</t>
    </rPh>
    <rPh sb="26" eb="27">
      <t>ソツ</t>
    </rPh>
    <rPh sb="28" eb="30">
      <t>カクテイ</t>
    </rPh>
    <rPh sb="30" eb="33">
      <t>ショニンキュウ</t>
    </rPh>
    <phoneticPr fontId="2"/>
  </si>
  <si>
    <t>端数処理の関係で計がＰ６の表と一致しない場合がある。</t>
    <rPh sb="13" eb="14">
      <t>ヒョウ</t>
    </rPh>
    <phoneticPr fontId="2"/>
  </si>
  <si>
    <t>-</t>
    <phoneticPr fontId="2"/>
  </si>
  <si>
    <t>-</t>
    <phoneticPr fontId="2"/>
  </si>
  <si>
    <t>-</t>
    <phoneticPr fontId="2"/>
  </si>
  <si>
    <t>表９　平成29年６月１か月の平均賃金（企業規模計）</t>
    <rPh sb="0" eb="1">
      <t>ヒョウ</t>
    </rPh>
    <rPh sb="3" eb="5">
      <t>ヘイセイ</t>
    </rPh>
    <rPh sb="7" eb="8">
      <t>ネン</t>
    </rPh>
    <rPh sb="9" eb="10">
      <t>ガツ</t>
    </rPh>
    <rPh sb="12" eb="13">
      <t>ゲツ</t>
    </rPh>
    <rPh sb="14" eb="16">
      <t>ヘイキン</t>
    </rPh>
    <rPh sb="16" eb="18">
      <t>チンギン</t>
    </rPh>
    <rPh sb="19" eb="21">
      <t>キギョウ</t>
    </rPh>
    <rPh sb="21" eb="23">
      <t>キボ</t>
    </rPh>
    <rPh sb="23" eb="24">
      <t>ケイ</t>
    </rPh>
    <phoneticPr fontId="2"/>
  </si>
  <si>
    <t>表9-2　平成29年６月１か月の平均賃金（企業規模：1000人以上）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30" eb="33">
      <t>ニンイジョウ</t>
    </rPh>
    <phoneticPr fontId="2"/>
  </si>
  <si>
    <t>表9-3　平成29年６月１か月の平均賃金（企業規模：100人から999人）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9" eb="30">
      <t>ニン</t>
    </rPh>
    <rPh sb="35" eb="36">
      <t>ニン</t>
    </rPh>
    <phoneticPr fontId="2"/>
  </si>
  <si>
    <t>表9-4　平成29年６月１か月の平均賃金（企業規模：10人から99人）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8" eb="29">
      <t>ニン</t>
    </rPh>
    <rPh sb="33" eb="34">
      <t>ニン</t>
    </rPh>
    <phoneticPr fontId="2"/>
  </si>
  <si>
    <t>　【平成29年確定初任給】</t>
    <phoneticPr fontId="2"/>
  </si>
  <si>
    <r>
      <t>表１　平成29年確定初任給前年比較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3" eb="15">
      <t>ゼンネン</t>
    </rPh>
    <rPh sb="15" eb="17">
      <t>ヒカク</t>
    </rPh>
    <rPh sb="18" eb="20">
      <t>タンイ</t>
    </rPh>
    <rPh sb="21" eb="23">
      <t>センエン</t>
    </rPh>
    <phoneticPr fontId="2"/>
  </si>
  <si>
    <t>平成30年12月作成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</si>
</sst>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##,##0.0;&quot;-&quot;#,##0.0"/>
    <numFmt numFmtId="177" formatCode="\ ##0.0;&quot;-&quot;##0.0"/>
    <numFmt numFmtId="178" formatCode="#,##0.0;&quot; -&quot;##0.0"/>
    <numFmt numFmtId="179" formatCode="####0.0;&quot;-&quot;###0.0"/>
    <numFmt numFmtId="180" formatCode="###0.0;&quot; -&quot;##0.0"/>
    <numFmt numFmtId="181" formatCode="#,##0_ "/>
    <numFmt numFmtId="182" formatCode="0.0"/>
    <numFmt numFmtId="183" formatCode="0\ "/>
    <numFmt numFmtId="184" formatCode="0.0_ "/>
    <numFmt numFmtId="185" formatCode="0_ "/>
    <numFmt numFmtId="186" formatCode="0.0;&quot;△ &quot;0.0"/>
    <numFmt numFmtId="187" formatCode="###\ ##0;&quot;-&quot;##\ ##0"/>
    <numFmt numFmtId="188" formatCode="##,##0;&quot;-&quot;#,##0"/>
    <numFmt numFmtId="189" formatCode="\ ##0;&quot;-&quot;##0"/>
    <numFmt numFmtId="190" formatCode="0.0_);[Red]\(0.0\)"/>
    <numFmt numFmtId="191" formatCode="##0.0;&quot;-&quot;#0.0"/>
    <numFmt numFmtId="192" formatCode="#,##0.0;[Red]\-#,##0.0"/>
    <numFmt numFmtId="193" formatCode="0_);[Red]\(0\)"/>
    <numFmt numFmtId="194" formatCode="#,##0.0_ ;[Red]\-#,##0.0\ "/>
    <numFmt numFmtId="195" formatCode="#,##0.0;&quot;△ &quot;#,##0.0"/>
    <numFmt numFmtId="196" formatCode="#,##0.0_);[Red]\(#,##0.0\)"/>
    <numFmt numFmtId="197" formatCode="#,##0_ ;[Red]\-#,##0\ "/>
    <numFmt numFmtId="198" formatCode="#,##0.0_ "/>
  </numFmts>
  <fonts count="3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7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" fillId="0" borderId="0"/>
  </cellStyleXfs>
  <cellXfs count="915">
    <xf numFmtId="0" fontId="0" fillId="0" borderId="0" xfId="0">
      <alignment vertical="center"/>
    </xf>
    <xf numFmtId="179" fontId="4" fillId="0" borderId="0" xfId="0" quotePrefix="1" applyNumberFormat="1" applyFont="1" applyFill="1" applyAlignment="1">
      <alignment horizontal="right"/>
    </xf>
    <xf numFmtId="180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 applyAlignment="1">
      <alignment horizontal="right"/>
    </xf>
    <xf numFmtId="177" fontId="3" fillId="0" borderId="1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82" fontId="4" fillId="0" borderId="0" xfId="6" applyNumberFormat="1" applyFont="1" applyFill="1" applyBorder="1" applyAlignment="1" applyProtection="1">
      <alignment horizontal="right" vertical="center"/>
    </xf>
    <xf numFmtId="183" fontId="4" fillId="0" borderId="0" xfId="6" applyNumberFormat="1" applyFont="1" applyFill="1" applyBorder="1" applyAlignment="1" applyProtection="1">
      <alignment horizontal="right" vertical="center"/>
    </xf>
    <xf numFmtId="182" fontId="4" fillId="0" borderId="0" xfId="6" quotePrefix="1" applyNumberFormat="1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10" fillId="0" borderId="12" xfId="0" applyFont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6" fontId="4" fillId="0" borderId="0" xfId="6" applyNumberFormat="1" applyFont="1" applyFill="1" applyBorder="1" applyAlignment="1" applyProtection="1">
      <alignment horizontal="center" vertical="center"/>
    </xf>
    <xf numFmtId="177" fontId="9" fillId="0" borderId="26" xfId="0" applyNumberFormat="1" applyFont="1" applyFill="1" applyBorder="1" applyAlignment="1">
      <alignment horizontal="center" vertical="center" wrapText="1"/>
    </xf>
    <xf numFmtId="177" fontId="10" fillId="0" borderId="26" xfId="0" applyNumberFormat="1" applyFont="1" applyFill="1" applyBorder="1" applyAlignment="1">
      <alignment horizontal="center" vertical="center"/>
    </xf>
    <xf numFmtId="177" fontId="10" fillId="0" borderId="26" xfId="0" applyNumberFormat="1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7" fontId="10" fillId="0" borderId="15" xfId="0" applyNumberFormat="1" applyFont="1" applyFill="1" applyBorder="1" applyAlignment="1">
      <alignment horizontal="center" vertical="center" wrapText="1"/>
    </xf>
    <xf numFmtId="186" fontId="4" fillId="0" borderId="28" xfId="0" applyNumberFormat="1" applyFont="1" applyBorder="1" applyAlignment="1">
      <alignment horizontal="center" vertical="center"/>
    </xf>
    <xf numFmtId="186" fontId="4" fillId="0" borderId="29" xfId="0" applyNumberFormat="1" applyFont="1" applyBorder="1" applyAlignment="1">
      <alignment horizontal="center" vertical="center"/>
    </xf>
    <xf numFmtId="188" fontId="10" fillId="0" borderId="6" xfId="0" applyNumberFormat="1" applyFont="1" applyFill="1" applyBorder="1" applyAlignment="1">
      <alignment horizontal="center" vertical="center"/>
    </xf>
    <xf numFmtId="188" fontId="0" fillId="0" borderId="0" xfId="0" applyNumberFormat="1">
      <alignment vertical="center"/>
    </xf>
    <xf numFmtId="188" fontId="13" fillId="0" borderId="30" xfId="0" quotePrefix="1" applyNumberFormat="1" applyFont="1" applyFill="1" applyBorder="1" applyAlignment="1">
      <alignment horizontal="right"/>
    </xf>
    <xf numFmtId="188" fontId="4" fillId="0" borderId="31" xfId="0" applyNumberFormat="1" applyFont="1" applyFill="1" applyBorder="1" applyAlignment="1">
      <alignment horizontal="right"/>
    </xf>
    <xf numFmtId="188" fontId="4" fillId="0" borderId="32" xfId="0" quotePrefix="1" applyNumberFormat="1" applyFont="1" applyFill="1" applyBorder="1" applyAlignment="1">
      <alignment horizontal="right"/>
    </xf>
    <xf numFmtId="188" fontId="4" fillId="0" borderId="31" xfId="0" quotePrefix="1" applyNumberFormat="1" applyFont="1" applyFill="1" applyBorder="1" applyAlignment="1">
      <alignment horizontal="right"/>
    </xf>
    <xf numFmtId="188" fontId="13" fillId="0" borderId="33" xfId="0" quotePrefix="1" applyNumberFormat="1" applyFont="1" applyFill="1" applyBorder="1" applyAlignment="1">
      <alignment horizontal="right"/>
    </xf>
    <xf numFmtId="188" fontId="4" fillId="0" borderId="32" xfId="0" applyNumberFormat="1" applyFont="1" applyFill="1" applyBorder="1" applyAlignment="1">
      <alignment horizontal="right"/>
    </xf>
    <xf numFmtId="188" fontId="4" fillId="0" borderId="30" xfId="0" quotePrefix="1" applyNumberFormat="1" applyFont="1" applyFill="1" applyBorder="1" applyAlignment="1">
      <alignment horizontal="right"/>
    </xf>
    <xf numFmtId="188" fontId="13" fillId="3" borderId="30" xfId="0" quotePrefix="1" applyNumberFormat="1" applyFont="1" applyFill="1" applyBorder="1" applyAlignment="1">
      <alignment horizontal="right"/>
    </xf>
    <xf numFmtId="188" fontId="4" fillId="3" borderId="31" xfId="0" applyNumberFormat="1" applyFont="1" applyFill="1" applyBorder="1" applyAlignment="1">
      <alignment horizontal="right"/>
    </xf>
    <xf numFmtId="188" fontId="4" fillId="3" borderId="32" xfId="0" quotePrefix="1" applyNumberFormat="1" applyFont="1" applyFill="1" applyBorder="1" applyAlignment="1">
      <alignment horizontal="right"/>
    </xf>
    <xf numFmtId="188" fontId="4" fillId="3" borderId="31" xfId="0" quotePrefix="1" applyNumberFormat="1" applyFont="1" applyFill="1" applyBorder="1" applyAlignment="1">
      <alignment horizontal="right"/>
    </xf>
    <xf numFmtId="38" fontId="0" fillId="0" borderId="0" xfId="1" applyFont="1">
      <alignment vertical="center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34" xfId="1" applyFont="1" applyFill="1" applyBorder="1" applyAlignment="1">
      <alignment horizontal="center" vertical="center" wrapText="1"/>
    </xf>
    <xf numFmtId="38" fontId="13" fillId="0" borderId="35" xfId="1" quotePrefix="1" applyFont="1" applyFill="1" applyBorder="1" applyAlignment="1">
      <alignment horizontal="right"/>
    </xf>
    <xf numFmtId="38" fontId="4" fillId="0" borderId="36" xfId="1" applyFont="1" applyFill="1" applyBorder="1" applyAlignment="1">
      <alignment horizontal="right"/>
    </xf>
    <xf numFmtId="38" fontId="4" fillId="0" borderId="37" xfId="1" quotePrefix="1" applyFont="1" applyFill="1" applyBorder="1" applyAlignment="1">
      <alignment horizontal="right"/>
    </xf>
    <xf numFmtId="38" fontId="4" fillId="0" borderId="36" xfId="1" quotePrefix="1" applyFont="1" applyFill="1" applyBorder="1" applyAlignment="1">
      <alignment horizontal="right"/>
    </xf>
    <xf numFmtId="38" fontId="13" fillId="0" borderId="34" xfId="1" quotePrefix="1" applyFont="1" applyFill="1" applyBorder="1" applyAlignment="1">
      <alignment horizontal="right"/>
    </xf>
    <xf numFmtId="38" fontId="4" fillId="0" borderId="37" xfId="1" applyFont="1" applyFill="1" applyBorder="1" applyAlignment="1">
      <alignment horizontal="right"/>
    </xf>
    <xf numFmtId="38" fontId="4" fillId="0" borderId="35" xfId="1" quotePrefix="1" applyFont="1" applyFill="1" applyBorder="1" applyAlignment="1">
      <alignment horizontal="right"/>
    </xf>
    <xf numFmtId="0" fontId="14" fillId="0" borderId="38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190" fontId="0" fillId="0" borderId="0" xfId="0" applyNumberFormat="1">
      <alignment vertical="center"/>
    </xf>
    <xf numFmtId="177" fontId="9" fillId="0" borderId="39" xfId="0" applyNumberFormat="1" applyFont="1" applyFill="1" applyBorder="1" applyAlignment="1">
      <alignment horizontal="center" vertical="center" wrapText="1"/>
    </xf>
    <xf numFmtId="38" fontId="8" fillId="0" borderId="0" xfId="1" applyFont="1">
      <alignment vertical="center"/>
    </xf>
    <xf numFmtId="184" fontId="0" fillId="0" borderId="26" xfId="0" applyNumberFormat="1" applyBorder="1">
      <alignment vertical="center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42" xfId="0" applyFont="1" applyFill="1" applyBorder="1" applyAlignment="1">
      <alignment horizontal="center" wrapText="1"/>
    </xf>
    <xf numFmtId="0" fontId="0" fillId="0" borderId="0" xfId="0" applyBorder="1">
      <alignment vertical="center"/>
    </xf>
    <xf numFmtId="0" fontId="0" fillId="0" borderId="43" xfId="0" applyBorder="1">
      <alignment vertical="center"/>
    </xf>
    <xf numFmtId="184" fontId="0" fillId="0" borderId="44" xfId="0" applyNumberFormat="1" applyBorder="1">
      <alignment vertical="center"/>
    </xf>
    <xf numFmtId="184" fontId="0" fillId="0" borderId="28" xfId="0" applyNumberFormat="1" applyBorder="1">
      <alignment vertical="center"/>
    </xf>
    <xf numFmtId="184" fontId="0" fillId="0" borderId="29" xfId="0" applyNumberFormat="1" applyBorder="1">
      <alignment vertical="center"/>
    </xf>
    <xf numFmtId="0" fontId="0" fillId="0" borderId="45" xfId="0" applyBorder="1" applyAlignment="1">
      <alignment horizontal="center" vertical="center"/>
    </xf>
    <xf numFmtId="0" fontId="3" fillId="0" borderId="4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91" fontId="4" fillId="0" borderId="0" xfId="0" applyNumberFormat="1" applyFont="1" applyFill="1" applyAlignment="1">
      <alignment horizontal="right"/>
    </xf>
    <xf numFmtId="0" fontId="3" fillId="0" borderId="46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 wrapText="1"/>
    </xf>
    <xf numFmtId="0" fontId="3" fillId="0" borderId="47" xfId="0" applyFont="1" applyFill="1" applyBorder="1" applyAlignment="1">
      <alignment horizontal="center"/>
    </xf>
    <xf numFmtId="192" fontId="0" fillId="0" borderId="0" xfId="1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192" fontId="8" fillId="0" borderId="0" xfId="1" applyNumberFormat="1" applyFont="1">
      <alignment vertical="center"/>
    </xf>
    <xf numFmtId="178" fontId="3" fillId="0" borderId="48" xfId="0" applyNumberFormat="1" applyFont="1" applyFill="1" applyBorder="1" applyAlignment="1">
      <alignment vertical="top" wrapText="1"/>
    </xf>
    <xf numFmtId="187" fontId="4" fillId="0" borderId="0" xfId="0" applyNumberFormat="1" applyFont="1" applyFill="1" applyAlignment="1">
      <alignment horizontal="right"/>
    </xf>
    <xf numFmtId="177" fontId="12" fillId="0" borderId="1" xfId="0" applyNumberFormat="1" applyFont="1" applyFill="1" applyBorder="1" applyAlignment="1">
      <alignment vertical="center"/>
    </xf>
    <xf numFmtId="178" fontId="6" fillId="0" borderId="49" xfId="0" applyNumberFormat="1" applyFont="1" applyFill="1" applyBorder="1" applyAlignment="1">
      <alignment vertical="top" wrapText="1"/>
    </xf>
    <xf numFmtId="192" fontId="5" fillId="0" borderId="50" xfId="1" applyNumberFormat="1" applyFont="1" applyFill="1" applyBorder="1" applyAlignment="1">
      <alignment vertical="top" wrapText="1"/>
    </xf>
    <xf numFmtId="192" fontId="5" fillId="0" borderId="28" xfId="1" applyNumberFormat="1" applyFont="1" applyFill="1" applyBorder="1" applyAlignment="1">
      <alignment vertical="top" wrapText="1"/>
    </xf>
    <xf numFmtId="177" fontId="12" fillId="0" borderId="42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top" wrapText="1"/>
    </xf>
    <xf numFmtId="178" fontId="3" fillId="0" borderId="28" xfId="0" applyNumberFormat="1" applyFont="1" applyFill="1" applyBorder="1" applyAlignment="1">
      <alignment vertical="top" wrapText="1"/>
    </xf>
    <xf numFmtId="178" fontId="3" fillId="0" borderId="51" xfId="0" applyNumberFormat="1" applyFont="1" applyFill="1" applyBorder="1" applyAlignment="1">
      <alignment vertical="top" wrapText="1"/>
    </xf>
    <xf numFmtId="189" fontId="4" fillId="0" borderId="0" xfId="0" applyNumberFormat="1" applyFont="1" applyFill="1" applyAlignment="1">
      <alignment horizontal="right"/>
    </xf>
    <xf numFmtId="177" fontId="3" fillId="0" borderId="52" xfId="0" applyNumberFormat="1" applyFont="1" applyFill="1" applyBorder="1" applyAlignment="1">
      <alignment vertical="center"/>
    </xf>
    <xf numFmtId="38" fontId="8" fillId="0" borderId="26" xfId="1" applyFont="1" applyBorder="1">
      <alignment vertical="center"/>
    </xf>
    <xf numFmtId="178" fontId="6" fillId="0" borderId="2" xfId="0" applyNumberFormat="1" applyFont="1" applyFill="1" applyBorder="1" applyAlignment="1">
      <alignment vertical="top" wrapText="1"/>
    </xf>
    <xf numFmtId="38" fontId="8" fillId="0" borderId="38" xfId="1" applyFont="1" applyBorder="1" applyAlignment="1">
      <alignment vertical="center"/>
    </xf>
    <xf numFmtId="184" fontId="15" fillId="0" borderId="0" xfId="0" applyNumberFormat="1" applyFont="1" applyFill="1">
      <alignment vertical="center"/>
    </xf>
    <xf numFmtId="192" fontId="0" fillId="0" borderId="0" xfId="0" applyNumberFormat="1">
      <alignment vertical="center"/>
    </xf>
    <xf numFmtId="192" fontId="0" fillId="0" borderId="0" xfId="0" applyNumberFormat="1" applyFill="1">
      <alignment vertical="center"/>
    </xf>
    <xf numFmtId="0" fontId="0" fillId="0" borderId="45" xfId="0" applyFill="1" applyBorder="1" applyAlignment="1">
      <alignment horizontal="center" vertical="center"/>
    </xf>
    <xf numFmtId="192" fontId="4" fillId="0" borderId="44" xfId="0" applyNumberFormat="1" applyFont="1" applyFill="1" applyBorder="1" applyAlignment="1">
      <alignment horizontal="center"/>
    </xf>
    <xf numFmtId="0" fontId="18" fillId="0" borderId="42" xfId="0" applyFont="1" applyBorder="1" applyAlignment="1">
      <alignment horizontal="center" vertical="center"/>
    </xf>
    <xf numFmtId="186" fontId="18" fillId="0" borderId="26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" fillId="0" borderId="53" xfId="0" applyFont="1" applyFill="1" applyBorder="1" applyAlignment="1">
      <alignment wrapText="1"/>
    </xf>
    <xf numFmtId="178" fontId="13" fillId="0" borderId="54" xfId="0" quotePrefix="1" applyNumberFormat="1" applyFont="1" applyFill="1" applyBorder="1" applyAlignment="1">
      <alignment horizontal="right"/>
    </xf>
    <xf numFmtId="178" fontId="13" fillId="0" borderId="50" xfId="0" quotePrefix="1" applyNumberFormat="1" applyFont="1" applyFill="1" applyBorder="1" applyAlignment="1">
      <alignment horizontal="right"/>
    </xf>
    <xf numFmtId="178" fontId="13" fillId="0" borderId="50" xfId="1" quotePrefix="1" applyNumberFormat="1" applyFont="1" applyFill="1" applyBorder="1" applyAlignment="1">
      <alignment horizontal="right"/>
    </xf>
    <xf numFmtId="195" fontId="18" fillId="0" borderId="28" xfId="1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195" fontId="18" fillId="0" borderId="0" xfId="1" applyNumberFormat="1" applyFont="1" applyFill="1" applyBorder="1" applyAlignment="1" applyProtection="1">
      <alignment horizontal="center" vertical="center"/>
    </xf>
    <xf numFmtId="186" fontId="18" fillId="0" borderId="0" xfId="6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177" fontId="12" fillId="0" borderId="55" xfId="0" applyNumberFormat="1" applyFont="1" applyFill="1" applyBorder="1" applyAlignment="1">
      <alignment vertical="center"/>
    </xf>
    <xf numFmtId="195" fontId="13" fillId="0" borderId="55" xfId="1" quotePrefix="1" applyNumberFormat="1" applyFont="1" applyFill="1" applyBorder="1" applyAlignment="1">
      <alignment horizontal="right"/>
    </xf>
    <xf numFmtId="195" fontId="13" fillId="0" borderId="56" xfId="1" quotePrefix="1" applyNumberFormat="1" applyFont="1" applyFill="1" applyBorder="1" applyAlignment="1">
      <alignment horizontal="right"/>
    </xf>
    <xf numFmtId="186" fontId="4" fillId="0" borderId="57" xfId="0" quotePrefix="1" applyNumberFormat="1" applyFont="1" applyBorder="1" applyAlignment="1">
      <alignment horizontal="center" vertical="center"/>
    </xf>
    <xf numFmtId="182" fontId="4" fillId="0" borderId="24" xfId="6" applyNumberFormat="1" applyFont="1" applyFill="1" applyBorder="1" applyAlignment="1" applyProtection="1">
      <alignment horizontal="center" vertical="center"/>
    </xf>
    <xf numFmtId="182" fontId="4" fillId="0" borderId="20" xfId="6" applyNumberFormat="1" applyFont="1" applyFill="1" applyBorder="1" applyAlignment="1" applyProtection="1">
      <alignment horizontal="center" vertical="center"/>
    </xf>
    <xf numFmtId="182" fontId="4" fillId="0" borderId="25" xfId="6" applyNumberFormat="1" applyFont="1" applyFill="1" applyBorder="1" applyAlignment="1" applyProtection="1">
      <alignment horizontal="center" vertical="center"/>
    </xf>
    <xf numFmtId="182" fontId="4" fillId="0" borderId="19" xfId="6" applyNumberFormat="1" applyFont="1" applyFill="1" applyBorder="1" applyAlignment="1" applyProtection="1">
      <alignment horizontal="center" vertical="center"/>
    </xf>
    <xf numFmtId="182" fontId="4" fillId="0" borderId="21" xfId="6" applyNumberFormat="1" applyFont="1" applyFill="1" applyBorder="1" applyAlignment="1" applyProtection="1">
      <alignment horizontal="center" vertical="center"/>
    </xf>
    <xf numFmtId="186" fontId="4" fillId="0" borderId="47" xfId="0" quotePrefix="1" applyNumberFormat="1" applyFont="1" applyBorder="1" applyAlignment="1">
      <alignment horizontal="center" vertical="center"/>
    </xf>
    <xf numFmtId="186" fontId="4" fillId="0" borderId="58" xfId="0" quotePrefix="1" applyNumberFormat="1" applyFont="1" applyBorder="1" applyAlignment="1">
      <alignment horizontal="center" vertical="center"/>
    </xf>
    <xf numFmtId="184" fontId="19" fillId="4" borderId="59" xfId="0" quotePrefix="1" applyNumberFormat="1" applyFont="1" applyFill="1" applyBorder="1" applyAlignment="1">
      <alignment horizontal="center" vertical="center"/>
    </xf>
    <xf numFmtId="0" fontId="19" fillId="4" borderId="60" xfId="0" applyFont="1" applyFill="1" applyBorder="1" applyAlignment="1">
      <alignment horizontal="center" vertical="center"/>
    </xf>
    <xf numFmtId="195" fontId="18" fillId="0" borderId="26" xfId="1" applyNumberFormat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186" fontId="4" fillId="0" borderId="62" xfId="0" quotePrefix="1" applyNumberFormat="1" applyFont="1" applyBorder="1" applyAlignment="1">
      <alignment horizontal="center" vertical="center"/>
    </xf>
    <xf numFmtId="186" fontId="4" fillId="0" borderId="63" xfId="0" quotePrefix="1" applyNumberFormat="1" applyFont="1" applyBorder="1" applyAlignment="1">
      <alignment horizontal="center" vertical="center"/>
    </xf>
    <xf numFmtId="186" fontId="4" fillId="0" borderId="64" xfId="0" quotePrefix="1" applyNumberFormat="1" applyFont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84" fontId="4" fillId="0" borderId="24" xfId="0" quotePrefix="1" applyNumberFormat="1" applyFont="1" applyFill="1" applyBorder="1" applyAlignment="1">
      <alignment horizontal="center" vertical="center"/>
    </xf>
    <xf numFmtId="184" fontId="4" fillId="0" borderId="20" xfId="0" quotePrefix="1" applyNumberFormat="1" applyFont="1" applyFill="1" applyBorder="1" applyAlignment="1">
      <alignment horizontal="center" vertical="center"/>
    </xf>
    <xf numFmtId="184" fontId="4" fillId="0" borderId="25" xfId="0" quotePrefix="1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176" fontId="10" fillId="0" borderId="21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center" vertical="center" wrapText="1"/>
    </xf>
    <xf numFmtId="176" fontId="10" fillId="0" borderId="21" xfId="0" applyNumberFormat="1" applyFont="1" applyFill="1" applyBorder="1" applyAlignment="1">
      <alignment horizontal="center" vertical="center" wrapText="1"/>
    </xf>
    <xf numFmtId="176" fontId="10" fillId="0" borderId="24" xfId="0" applyNumberFormat="1" applyFont="1" applyFill="1" applyBorder="1" applyAlignment="1">
      <alignment horizontal="center" vertical="center"/>
    </xf>
    <xf numFmtId="176" fontId="10" fillId="0" borderId="65" xfId="0" applyNumberFormat="1" applyFont="1" applyFill="1" applyBorder="1" applyAlignment="1">
      <alignment horizontal="center" vertical="center"/>
    </xf>
    <xf numFmtId="0" fontId="0" fillId="0" borderId="66" xfId="0" applyBorder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184" fontId="4" fillId="0" borderId="69" xfId="0" quotePrefix="1" applyNumberFormat="1" applyFont="1" applyBorder="1" applyAlignment="1">
      <alignment horizontal="center" vertical="center"/>
    </xf>
    <xf numFmtId="184" fontId="4" fillId="0" borderId="67" xfId="0" quotePrefix="1" applyNumberFormat="1" applyFont="1" applyBorder="1" applyAlignment="1">
      <alignment horizontal="center" vertical="center"/>
    </xf>
    <xf numFmtId="184" fontId="4" fillId="0" borderId="70" xfId="0" quotePrefix="1" applyNumberFormat="1" applyFont="1" applyBorder="1" applyAlignment="1">
      <alignment horizontal="center" vertical="center"/>
    </xf>
    <xf numFmtId="0" fontId="0" fillId="0" borderId="46" xfId="0" applyFill="1" applyBorder="1">
      <alignment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184" fontId="4" fillId="0" borderId="69" xfId="0" quotePrefix="1" applyNumberFormat="1" applyFont="1" applyFill="1" applyBorder="1" applyAlignment="1">
      <alignment horizontal="center" vertical="center"/>
    </xf>
    <xf numFmtId="184" fontId="4" fillId="0" borderId="67" xfId="0" quotePrefix="1" applyNumberFormat="1" applyFont="1" applyFill="1" applyBorder="1" applyAlignment="1">
      <alignment horizontal="center" vertical="center"/>
    </xf>
    <xf numFmtId="184" fontId="4" fillId="0" borderId="70" xfId="0" quotePrefix="1" applyNumberFormat="1" applyFont="1" applyFill="1" applyBorder="1" applyAlignment="1">
      <alignment horizontal="center" vertical="center"/>
    </xf>
    <xf numFmtId="184" fontId="4" fillId="0" borderId="24" xfId="0" applyNumberFormat="1" applyFont="1" applyFill="1" applyBorder="1" applyAlignment="1">
      <alignment horizontal="center" vertical="center"/>
    </xf>
    <xf numFmtId="184" fontId="4" fillId="0" borderId="20" xfId="0" applyNumberFormat="1" applyFont="1" applyFill="1" applyBorder="1" applyAlignment="1">
      <alignment horizontal="center" vertical="center"/>
    </xf>
    <xf numFmtId="184" fontId="4" fillId="0" borderId="21" xfId="0" applyNumberFormat="1" applyFont="1" applyFill="1" applyBorder="1" applyAlignment="1">
      <alignment horizontal="center" vertical="center"/>
    </xf>
    <xf numFmtId="184" fontId="4" fillId="0" borderId="1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6" fontId="4" fillId="0" borderId="62" xfId="0" quotePrefix="1" applyNumberFormat="1" applyFont="1" applyFill="1" applyBorder="1" applyAlignment="1">
      <alignment horizontal="center" vertical="center"/>
    </xf>
    <xf numFmtId="186" fontId="4" fillId="0" borderId="63" xfId="0" quotePrefix="1" applyNumberFormat="1" applyFont="1" applyFill="1" applyBorder="1" applyAlignment="1">
      <alignment horizontal="center" vertical="center"/>
    </xf>
    <xf numFmtId="186" fontId="4" fillId="0" borderId="64" xfId="0" quotePrefix="1" applyNumberFormat="1" applyFont="1" applyFill="1" applyBorder="1" applyAlignment="1">
      <alignment horizontal="center" vertical="center"/>
    </xf>
    <xf numFmtId="186" fontId="18" fillId="0" borderId="44" xfId="0" applyNumberFormat="1" applyFont="1" applyBorder="1" applyAlignment="1">
      <alignment horizontal="center" vertical="center"/>
    </xf>
    <xf numFmtId="195" fontId="18" fillId="0" borderId="29" xfId="1" applyNumberFormat="1" applyFont="1" applyFill="1" applyBorder="1" applyAlignment="1" applyProtection="1">
      <alignment horizontal="center" vertical="center"/>
    </xf>
    <xf numFmtId="186" fontId="4" fillId="0" borderId="74" xfId="0" quotePrefix="1" applyNumberFormat="1" applyFont="1" applyBorder="1" applyAlignment="1">
      <alignment horizontal="center" vertical="center"/>
    </xf>
    <xf numFmtId="186" fontId="4" fillId="0" borderId="75" xfId="0" quotePrefix="1" applyNumberFormat="1" applyFont="1" applyBorder="1" applyAlignment="1">
      <alignment horizontal="center" vertical="center"/>
    </xf>
    <xf numFmtId="186" fontId="4" fillId="0" borderId="76" xfId="0" quotePrefix="1" applyNumberFormat="1" applyFont="1" applyBorder="1" applyAlignment="1">
      <alignment horizontal="center" vertical="center"/>
    </xf>
    <xf numFmtId="186" fontId="4" fillId="0" borderId="77" xfId="0" quotePrefix="1" applyNumberFormat="1" applyFont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10" fillId="0" borderId="83" xfId="0" applyFont="1" applyBorder="1" applyAlignment="1">
      <alignment horizontal="center" vertical="center"/>
    </xf>
    <xf numFmtId="176" fontId="10" fillId="0" borderId="83" xfId="0" applyNumberFormat="1" applyFont="1" applyFill="1" applyBorder="1" applyAlignment="1">
      <alignment horizontal="center" vertical="center"/>
    </xf>
    <xf numFmtId="176" fontId="10" fillId="0" borderId="84" xfId="0" applyNumberFormat="1" applyFont="1" applyFill="1" applyBorder="1" applyAlignment="1">
      <alignment horizontal="center" vertical="center"/>
    </xf>
    <xf numFmtId="176" fontId="10" fillId="0" borderId="85" xfId="0" applyNumberFormat="1" applyFont="1" applyFill="1" applyBorder="1" applyAlignment="1">
      <alignment horizontal="center" vertical="center"/>
    </xf>
    <xf numFmtId="176" fontId="10" fillId="0" borderId="86" xfId="0" applyNumberFormat="1" applyFont="1" applyFill="1" applyBorder="1" applyAlignment="1">
      <alignment horizontal="center" vertical="center"/>
    </xf>
    <xf numFmtId="176" fontId="10" fillId="0" borderId="87" xfId="0" applyNumberFormat="1" applyFon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8" xfId="0" applyFont="1" applyFill="1" applyBorder="1" applyAlignment="1">
      <alignment horizontal="center" vertical="center"/>
    </xf>
    <xf numFmtId="0" fontId="4" fillId="4" borderId="89" xfId="0" applyFont="1" applyFill="1" applyBorder="1" applyAlignment="1">
      <alignment horizontal="center" vertical="center"/>
    </xf>
    <xf numFmtId="184" fontId="4" fillId="4" borderId="90" xfId="0" quotePrefix="1" applyNumberFormat="1" applyFont="1" applyFill="1" applyBorder="1" applyAlignment="1">
      <alignment horizontal="center" vertical="center"/>
    </xf>
    <xf numFmtId="184" fontId="4" fillId="4" borderId="88" xfId="0" quotePrefix="1" applyNumberFormat="1" applyFont="1" applyFill="1" applyBorder="1" applyAlignment="1">
      <alignment horizontal="center" vertical="center"/>
    </xf>
    <xf numFmtId="184" fontId="4" fillId="4" borderId="91" xfId="0" quotePrefix="1" applyNumberFormat="1" applyFont="1" applyFill="1" applyBorder="1" applyAlignment="1">
      <alignment horizontal="center" vertical="center"/>
    </xf>
    <xf numFmtId="0" fontId="0" fillId="5" borderId="46" xfId="0" applyFill="1" applyBorder="1">
      <alignment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67" xfId="0" applyFont="1" applyFill="1" applyBorder="1" applyAlignment="1">
      <alignment horizontal="center" vertical="center"/>
    </xf>
    <xf numFmtId="0" fontId="4" fillId="5" borderId="68" xfId="0" applyFont="1" applyFill="1" applyBorder="1" applyAlignment="1">
      <alignment horizontal="center" vertical="center"/>
    </xf>
    <xf numFmtId="184" fontId="4" fillId="5" borderId="69" xfId="0" quotePrefix="1" applyNumberFormat="1" applyFont="1" applyFill="1" applyBorder="1" applyAlignment="1">
      <alignment horizontal="center" vertical="center"/>
    </xf>
    <xf numFmtId="184" fontId="4" fillId="5" borderId="67" xfId="0" quotePrefix="1" applyNumberFormat="1" applyFont="1" applyFill="1" applyBorder="1" applyAlignment="1">
      <alignment horizontal="center" vertical="center"/>
    </xf>
    <xf numFmtId="184" fontId="4" fillId="5" borderId="70" xfId="0" quotePrefix="1" applyNumberFormat="1" applyFont="1" applyFill="1" applyBorder="1" applyAlignment="1">
      <alignment horizontal="center" vertical="center"/>
    </xf>
    <xf numFmtId="182" fontId="4" fillId="0" borderId="20" xfId="0" applyNumberFormat="1" applyFont="1" applyFill="1" applyBorder="1" applyAlignment="1">
      <alignment horizontal="center" vertical="center"/>
    </xf>
    <xf numFmtId="177" fontId="12" fillId="0" borderId="46" xfId="0" applyNumberFormat="1" applyFont="1" applyFill="1" applyBorder="1" applyAlignment="1">
      <alignment vertical="center"/>
    </xf>
    <xf numFmtId="178" fontId="13" fillId="0" borderId="92" xfId="1" quotePrefix="1" applyNumberFormat="1" applyFont="1" applyFill="1" applyBorder="1" applyAlignment="1">
      <alignment horizontal="right"/>
    </xf>
    <xf numFmtId="195" fontId="13" fillId="0" borderId="39" xfId="1" quotePrefix="1" applyNumberFormat="1" applyFont="1" applyFill="1" applyBorder="1" applyAlignment="1">
      <alignment horizontal="right"/>
    </xf>
    <xf numFmtId="177" fontId="12" fillId="0" borderId="39" xfId="0" applyNumberFormat="1" applyFont="1" applyFill="1" applyBorder="1" applyAlignment="1">
      <alignment vertical="center"/>
    </xf>
    <xf numFmtId="177" fontId="12" fillId="0" borderId="93" xfId="0" applyNumberFormat="1" applyFont="1" applyFill="1" applyBorder="1" applyAlignment="1">
      <alignment vertical="center"/>
    </xf>
    <xf numFmtId="188" fontId="10" fillId="0" borderId="5" xfId="0" applyNumberFormat="1" applyFont="1" applyFill="1" applyBorder="1" applyAlignment="1">
      <alignment horizontal="center" vertical="center"/>
    </xf>
    <xf numFmtId="177" fontId="12" fillId="0" borderId="95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horizontal="left" vertical="center" wrapText="1"/>
    </xf>
    <xf numFmtId="38" fontId="0" fillId="0" borderId="38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5" borderId="11" xfId="0" applyFill="1" applyBorder="1">
      <alignment vertical="center"/>
    </xf>
    <xf numFmtId="177" fontId="3" fillId="0" borderId="9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87" fontId="4" fillId="0" borderId="26" xfId="0" applyNumberFormat="1" applyFont="1" applyFill="1" applyBorder="1" applyAlignment="1">
      <alignment horizontal="right"/>
    </xf>
    <xf numFmtId="187" fontId="4" fillId="0" borderId="28" xfId="0" applyNumberFormat="1" applyFont="1" applyFill="1" applyBorder="1" applyAlignment="1">
      <alignment horizontal="right"/>
    </xf>
    <xf numFmtId="38" fontId="0" fillId="0" borderId="52" xfId="1" applyFont="1" applyBorder="1">
      <alignment vertical="center"/>
    </xf>
    <xf numFmtId="38" fontId="0" fillId="0" borderId="89" xfId="1" applyFont="1" applyBorder="1">
      <alignment vertical="center"/>
    </xf>
    <xf numFmtId="38" fontId="0" fillId="0" borderId="49" xfId="1" applyFont="1" applyBorder="1">
      <alignment vertical="center"/>
    </xf>
    <xf numFmtId="187" fontId="4" fillId="0" borderId="44" xfId="0" applyNumberFormat="1" applyFont="1" applyFill="1" applyBorder="1" applyAlignment="1">
      <alignment horizontal="right"/>
    </xf>
    <xf numFmtId="187" fontId="4" fillId="0" borderId="29" xfId="0" applyNumberFormat="1" applyFont="1" applyFill="1" applyBorder="1" applyAlignment="1">
      <alignment horizontal="right"/>
    </xf>
    <xf numFmtId="187" fontId="4" fillId="0" borderId="59" xfId="0" applyNumberFormat="1" applyFont="1" applyFill="1" applyBorder="1" applyAlignment="1">
      <alignment horizontal="right"/>
    </xf>
    <xf numFmtId="187" fontId="4" fillId="0" borderId="60" xfId="0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92" fontId="15" fillId="0" borderId="6" xfId="1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92" fontId="6" fillId="0" borderId="33" xfId="1" applyNumberFormat="1" applyFont="1" applyFill="1" applyBorder="1" applyAlignment="1">
      <alignment vertical="center" wrapText="1"/>
    </xf>
    <xf numFmtId="187" fontId="4" fillId="0" borderId="97" xfId="0" applyNumberFormat="1" applyFont="1" applyFill="1" applyBorder="1" applyAlignment="1">
      <alignment horizontal="right"/>
    </xf>
    <xf numFmtId="187" fontId="4" fillId="0" borderId="27" xfId="0" applyNumberFormat="1" applyFont="1" applyFill="1" applyBorder="1" applyAlignment="1">
      <alignment horizontal="right"/>
    </xf>
    <xf numFmtId="187" fontId="4" fillId="0" borderId="98" xfId="0" applyNumberFormat="1" applyFont="1" applyFill="1" applyBorder="1" applyAlignment="1">
      <alignment horizontal="right"/>
    </xf>
    <xf numFmtId="38" fontId="0" fillId="0" borderId="30" xfId="1" applyFont="1" applyBorder="1">
      <alignment vertical="center"/>
    </xf>
    <xf numFmtId="0" fontId="0" fillId="0" borderId="39" xfId="0" applyBorder="1" applyAlignment="1">
      <alignment horizontal="center" vertical="center"/>
    </xf>
    <xf numFmtId="0" fontId="3" fillId="0" borderId="99" xfId="0" applyFont="1" applyFill="1" applyBorder="1" applyAlignment="1">
      <alignment horizontal="center" wrapText="1"/>
    </xf>
    <xf numFmtId="0" fontId="3" fillId="0" borderId="66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 wrapText="1"/>
    </xf>
    <xf numFmtId="0" fontId="3" fillId="0" borderId="61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99" xfId="0" applyFont="1" applyFill="1" applyBorder="1" applyAlignment="1">
      <alignment horizontal="center"/>
    </xf>
    <xf numFmtId="177" fontId="6" fillId="0" borderId="8" xfId="0" applyNumberFormat="1" applyFont="1" applyFill="1" applyBorder="1" applyAlignment="1">
      <alignment vertical="center" wrapText="1"/>
    </xf>
    <xf numFmtId="38" fontId="0" fillId="0" borderId="100" xfId="1" applyFont="1" applyBorder="1">
      <alignment vertical="center"/>
    </xf>
    <xf numFmtId="0" fontId="15" fillId="0" borderId="33" xfId="0" applyFont="1" applyBorder="1" applyAlignment="1">
      <alignment horizontal="center" vertical="center"/>
    </xf>
    <xf numFmtId="38" fontId="15" fillId="0" borderId="39" xfId="1" applyFont="1" applyBorder="1" applyAlignment="1">
      <alignment horizontal="center" vertical="center"/>
    </xf>
    <xf numFmtId="187" fontId="4" fillId="0" borderId="99" xfId="0" applyNumberFormat="1" applyFont="1" applyFill="1" applyBorder="1" applyAlignment="1">
      <alignment horizontal="right"/>
    </xf>
    <xf numFmtId="187" fontId="4" fillId="0" borderId="66" xfId="0" applyNumberFormat="1" applyFont="1" applyFill="1" applyBorder="1" applyAlignment="1">
      <alignment horizontal="right"/>
    </xf>
    <xf numFmtId="187" fontId="4" fillId="0" borderId="61" xfId="0" applyNumberFormat="1" applyFont="1" applyFill="1" applyBorder="1" applyAlignment="1">
      <alignment horizontal="right"/>
    </xf>
    <xf numFmtId="0" fontId="3" fillId="0" borderId="93" xfId="0" applyFont="1" applyFill="1" applyBorder="1" applyAlignment="1">
      <alignment horizontal="center" wrapText="1"/>
    </xf>
    <xf numFmtId="192" fontId="0" fillId="0" borderId="101" xfId="1" applyNumberFormat="1" applyFont="1" applyBorder="1" applyAlignment="1">
      <alignment horizontal="right" vertical="center"/>
    </xf>
    <xf numFmtId="38" fontId="0" fillId="0" borderId="56" xfId="1" applyFont="1" applyBorder="1">
      <alignment vertical="center"/>
    </xf>
    <xf numFmtId="38" fontId="0" fillId="0" borderId="102" xfId="1" applyFont="1" applyBorder="1">
      <alignment vertical="center"/>
    </xf>
    <xf numFmtId="38" fontId="4" fillId="0" borderId="103" xfId="1" applyFont="1" applyFill="1" applyBorder="1" applyAlignment="1">
      <alignment horizontal="right"/>
    </xf>
    <xf numFmtId="38" fontId="0" fillId="0" borderId="101" xfId="1" applyFont="1" applyBorder="1">
      <alignment vertical="center"/>
    </xf>
    <xf numFmtId="38" fontId="0" fillId="0" borderId="104" xfId="1" applyFont="1" applyBorder="1">
      <alignment vertical="center"/>
    </xf>
    <xf numFmtId="177" fontId="6" fillId="0" borderId="34" xfId="0" applyNumberFormat="1" applyFont="1" applyFill="1" applyBorder="1" applyAlignment="1">
      <alignment vertical="center" wrapText="1"/>
    </xf>
    <xf numFmtId="38" fontId="15" fillId="0" borderId="105" xfId="1" applyFont="1" applyBorder="1" applyAlignment="1">
      <alignment horizontal="center" vertical="center"/>
    </xf>
    <xf numFmtId="177" fontId="12" fillId="4" borderId="39" xfId="0" applyNumberFormat="1" applyFont="1" applyFill="1" applyBorder="1" applyAlignment="1">
      <alignment vertical="center"/>
    </xf>
    <xf numFmtId="177" fontId="12" fillId="0" borderId="96" xfId="0" applyNumberFormat="1" applyFont="1" applyFill="1" applyBorder="1" applyAlignment="1">
      <alignment vertical="center"/>
    </xf>
    <xf numFmtId="177" fontId="12" fillId="0" borderId="94" xfId="0" applyNumberFormat="1" applyFont="1" applyFill="1" applyBorder="1" applyAlignment="1">
      <alignment vertical="center"/>
    </xf>
    <xf numFmtId="177" fontId="3" fillId="0" borderId="106" xfId="0" applyNumberFormat="1" applyFont="1" applyFill="1" applyBorder="1" applyAlignment="1">
      <alignment vertical="center"/>
    </xf>
    <xf numFmtId="193" fontId="4" fillId="6" borderId="34" xfId="0" applyNumberFormat="1" applyFont="1" applyFill="1" applyBorder="1" applyAlignment="1">
      <alignment horizontal="right"/>
    </xf>
    <xf numFmtId="193" fontId="4" fillId="6" borderId="8" xfId="0" applyNumberFormat="1" applyFont="1" applyFill="1" applyBorder="1" applyAlignment="1">
      <alignment horizontal="right"/>
    </xf>
    <xf numFmtId="185" fontId="4" fillId="6" borderId="34" xfId="0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178" fontId="4" fillId="5" borderId="36" xfId="1" applyNumberFormat="1" applyFont="1" applyFill="1" applyBorder="1" applyAlignment="1">
      <alignment horizontal="right"/>
    </xf>
    <xf numFmtId="178" fontId="4" fillId="5" borderId="0" xfId="1" applyNumberFormat="1" applyFont="1" applyFill="1" applyBorder="1" applyAlignment="1">
      <alignment horizontal="right"/>
    </xf>
    <xf numFmtId="196" fontId="4" fillId="6" borderId="0" xfId="0" applyNumberFormat="1" applyFont="1" applyFill="1" applyAlignment="1">
      <alignment horizontal="right"/>
    </xf>
    <xf numFmtId="196" fontId="4" fillId="6" borderId="34" xfId="0" applyNumberFormat="1" applyFont="1" applyFill="1" applyBorder="1" applyAlignment="1">
      <alignment horizontal="right"/>
    </xf>
    <xf numFmtId="196" fontId="4" fillId="6" borderId="6" xfId="0" applyNumberFormat="1" applyFont="1" applyFill="1" applyBorder="1" applyAlignment="1">
      <alignment horizontal="right"/>
    </xf>
    <xf numFmtId="196" fontId="13" fillId="0" borderId="54" xfId="0" quotePrefix="1" applyNumberFormat="1" applyFont="1" applyFill="1" applyBorder="1" applyAlignment="1">
      <alignment horizontal="right"/>
    </xf>
    <xf numFmtId="196" fontId="13" fillId="0" borderId="50" xfId="0" quotePrefix="1" applyNumberFormat="1" applyFont="1" applyFill="1" applyBorder="1" applyAlignment="1">
      <alignment horizontal="right"/>
    </xf>
    <xf numFmtId="196" fontId="13" fillId="0" borderId="55" xfId="0" quotePrefix="1" applyNumberFormat="1" applyFont="1" applyFill="1" applyBorder="1" applyAlignment="1">
      <alignment horizontal="right"/>
    </xf>
    <xf numFmtId="196" fontId="13" fillId="0" borderId="92" xfId="0" quotePrefix="1" applyNumberFormat="1" applyFont="1" applyFill="1" applyBorder="1" applyAlignment="1">
      <alignment horizontal="right"/>
    </xf>
    <xf numFmtId="181" fontId="13" fillId="4" borderId="107" xfId="0" quotePrefix="1" applyNumberFormat="1" applyFont="1" applyFill="1" applyBorder="1" applyAlignment="1">
      <alignment horizontal="right"/>
    </xf>
    <xf numFmtId="181" fontId="4" fillId="4" borderId="108" xfId="0" applyNumberFormat="1" applyFont="1" applyFill="1" applyBorder="1" applyAlignment="1">
      <alignment horizontal="right"/>
    </xf>
    <xf numFmtId="181" fontId="4" fillId="4" borderId="109" xfId="0" quotePrefix="1" applyNumberFormat="1" applyFont="1" applyFill="1" applyBorder="1" applyAlignment="1">
      <alignment horizontal="right"/>
    </xf>
    <xf numFmtId="181" fontId="4" fillId="4" borderId="108" xfId="0" quotePrefix="1" applyNumberFormat="1" applyFont="1" applyFill="1" applyBorder="1" applyAlignment="1">
      <alignment horizontal="right"/>
    </xf>
    <xf numFmtId="181" fontId="13" fillId="4" borderId="5" xfId="0" quotePrefix="1" applyNumberFormat="1" applyFont="1" applyFill="1" applyBorder="1" applyAlignment="1">
      <alignment horizontal="right"/>
    </xf>
    <xf numFmtId="181" fontId="4" fillId="4" borderId="109" xfId="0" applyNumberFormat="1" applyFont="1" applyFill="1" applyBorder="1" applyAlignment="1">
      <alignment horizontal="right"/>
    </xf>
    <xf numFmtId="181" fontId="4" fillId="4" borderId="107" xfId="0" quotePrefix="1" applyNumberFormat="1" applyFont="1" applyFill="1" applyBorder="1" applyAlignment="1">
      <alignment horizontal="right"/>
    </xf>
    <xf numFmtId="197" fontId="13" fillId="4" borderId="49" xfId="1" quotePrefix="1" applyNumberFormat="1" applyFont="1" applyFill="1" applyBorder="1" applyAlignment="1">
      <alignment horizontal="right"/>
    </xf>
    <xf numFmtId="197" fontId="4" fillId="4" borderId="2" xfId="1" applyNumberFormat="1" applyFont="1" applyFill="1" applyBorder="1" applyAlignment="1">
      <alignment horizontal="right"/>
    </xf>
    <xf numFmtId="197" fontId="4" fillId="4" borderId="110" xfId="1" quotePrefix="1" applyNumberFormat="1" applyFont="1" applyFill="1" applyBorder="1" applyAlignment="1">
      <alignment horizontal="right"/>
    </xf>
    <xf numFmtId="197" fontId="4" fillId="4" borderId="110" xfId="1" applyNumberFormat="1" applyFont="1" applyFill="1" applyBorder="1" applyAlignment="1">
      <alignment horizontal="right"/>
    </xf>
    <xf numFmtId="197" fontId="4" fillId="4" borderId="2" xfId="1" quotePrefix="1" applyNumberFormat="1" applyFont="1" applyFill="1" applyBorder="1" applyAlignment="1">
      <alignment horizontal="right"/>
    </xf>
    <xf numFmtId="197" fontId="13" fillId="4" borderId="6" xfId="1" quotePrefix="1" applyNumberFormat="1" applyFont="1" applyFill="1" applyBorder="1" applyAlignment="1">
      <alignment horizontal="right"/>
    </xf>
    <xf numFmtId="197" fontId="4" fillId="4" borderId="49" xfId="1" applyNumberFormat="1" applyFont="1" applyFill="1" applyBorder="1" applyAlignment="1">
      <alignment horizontal="right"/>
    </xf>
    <xf numFmtId="197" fontId="4" fillId="4" borderId="49" xfId="1" quotePrefix="1" applyNumberFormat="1" applyFont="1" applyFill="1" applyBorder="1" applyAlignment="1">
      <alignment horizontal="right"/>
    </xf>
    <xf numFmtId="184" fontId="13" fillId="0" borderId="49" xfId="0" quotePrefix="1" applyNumberFormat="1" applyFont="1" applyFill="1" applyBorder="1" applyAlignment="1">
      <alignment horizontal="right"/>
    </xf>
    <xf numFmtId="184" fontId="4" fillId="0" borderId="2" xfId="0" applyNumberFormat="1" applyFont="1" applyFill="1" applyBorder="1" applyAlignment="1">
      <alignment horizontal="right"/>
    </xf>
    <xf numFmtId="184" fontId="4" fillId="0" borderId="110" xfId="0" quotePrefix="1" applyNumberFormat="1" applyFont="1" applyFill="1" applyBorder="1" applyAlignment="1">
      <alignment horizontal="right"/>
    </xf>
    <xf numFmtId="184" fontId="4" fillId="0" borderId="110" xfId="0" applyNumberFormat="1" applyFont="1" applyFill="1" applyBorder="1" applyAlignment="1">
      <alignment horizontal="right"/>
    </xf>
    <xf numFmtId="184" fontId="4" fillId="0" borderId="2" xfId="0" quotePrefix="1" applyNumberFormat="1" applyFont="1" applyFill="1" applyBorder="1" applyAlignment="1">
      <alignment horizontal="right"/>
    </xf>
    <xf numFmtId="184" fontId="13" fillId="0" borderId="6" xfId="0" quotePrefix="1" applyNumberFormat="1" applyFont="1" applyFill="1" applyBorder="1" applyAlignment="1">
      <alignment horizontal="right"/>
    </xf>
    <xf numFmtId="184" fontId="4" fillId="0" borderId="49" xfId="0" applyNumberFormat="1" applyFont="1" applyFill="1" applyBorder="1" applyAlignment="1">
      <alignment horizontal="right"/>
    </xf>
    <xf numFmtId="184" fontId="13" fillId="0" borderId="100" xfId="0" quotePrefix="1" applyNumberFormat="1" applyFont="1" applyFill="1" applyBorder="1" applyAlignment="1">
      <alignment horizontal="right"/>
    </xf>
    <xf numFmtId="184" fontId="13" fillId="0" borderId="52" xfId="0" quotePrefix="1" applyNumberFormat="1" applyFont="1" applyFill="1" applyBorder="1" applyAlignment="1">
      <alignment horizontal="right"/>
    </xf>
    <xf numFmtId="184" fontId="4" fillId="0" borderId="111" xfId="0" applyNumberFormat="1" applyFont="1" applyFill="1" applyBorder="1" applyAlignment="1">
      <alignment horizontal="right"/>
    </xf>
    <xf numFmtId="184" fontId="4" fillId="0" borderId="96" xfId="0" applyNumberFormat="1" applyFont="1" applyFill="1" applyBorder="1" applyAlignment="1">
      <alignment horizontal="right"/>
    </xf>
    <xf numFmtId="184" fontId="4" fillId="0" borderId="112" xfId="0" quotePrefix="1" applyNumberFormat="1" applyFont="1" applyFill="1" applyBorder="1" applyAlignment="1">
      <alignment horizontal="right"/>
    </xf>
    <xf numFmtId="184" fontId="4" fillId="0" borderId="106" xfId="0" quotePrefix="1" applyNumberFormat="1" applyFont="1" applyFill="1" applyBorder="1" applyAlignment="1">
      <alignment horizontal="right"/>
    </xf>
    <xf numFmtId="184" fontId="4" fillId="0" borderId="112" xfId="0" applyNumberFormat="1" applyFont="1" applyFill="1" applyBorder="1" applyAlignment="1">
      <alignment horizontal="right"/>
    </xf>
    <xf numFmtId="184" fontId="4" fillId="0" borderId="106" xfId="0" applyNumberFormat="1" applyFont="1" applyFill="1" applyBorder="1" applyAlignment="1">
      <alignment horizontal="right"/>
    </xf>
    <xf numFmtId="184" fontId="4" fillId="0" borderId="111" xfId="0" quotePrefix="1" applyNumberFormat="1" applyFont="1" applyFill="1" applyBorder="1" applyAlignment="1">
      <alignment horizontal="right"/>
    </xf>
    <xf numFmtId="184" fontId="4" fillId="0" borderId="96" xfId="0" quotePrefix="1" applyNumberFormat="1" applyFont="1" applyFill="1" applyBorder="1" applyAlignment="1">
      <alignment horizontal="right"/>
    </xf>
    <xf numFmtId="184" fontId="13" fillId="0" borderId="8" xfId="0" quotePrefix="1" applyNumberFormat="1" applyFont="1" applyFill="1" applyBorder="1" applyAlignment="1">
      <alignment horizontal="right"/>
    </xf>
    <xf numFmtId="184" fontId="13" fillId="0" borderId="39" xfId="0" quotePrefix="1" applyNumberFormat="1" applyFont="1" applyFill="1" applyBorder="1" applyAlignment="1">
      <alignment horizontal="right"/>
    </xf>
    <xf numFmtId="184" fontId="4" fillId="0" borderId="100" xfId="0" applyNumberFormat="1" applyFont="1" applyFill="1" applyBorder="1" applyAlignment="1">
      <alignment horizontal="right"/>
    </xf>
    <xf numFmtId="184" fontId="4" fillId="0" borderId="52" xfId="0" applyNumberFormat="1" applyFont="1" applyFill="1" applyBorder="1" applyAlignment="1">
      <alignment horizontal="right"/>
    </xf>
    <xf numFmtId="194" fontId="0" fillId="0" borderId="97" xfId="1" applyNumberFormat="1" applyFont="1" applyBorder="1" applyAlignment="1">
      <alignment horizontal="right" vertical="center"/>
    </xf>
    <xf numFmtId="194" fontId="0" fillId="0" borderId="59" xfId="1" applyNumberFormat="1" applyFont="1" applyBorder="1" applyAlignment="1">
      <alignment horizontal="right" vertical="center"/>
    </xf>
    <xf numFmtId="194" fontId="0" fillId="0" borderId="26" xfId="1" applyNumberFormat="1" applyFont="1" applyBorder="1" applyAlignment="1">
      <alignment horizontal="right" vertical="center"/>
    </xf>
    <xf numFmtId="194" fontId="0" fillId="0" borderId="60" xfId="1" applyNumberFormat="1" applyFont="1" applyBorder="1" applyAlignment="1">
      <alignment horizontal="right" vertical="center"/>
    </xf>
    <xf numFmtId="194" fontId="0" fillId="0" borderId="27" xfId="1" applyNumberFormat="1" applyFont="1" applyBorder="1" applyAlignment="1">
      <alignment horizontal="right" vertical="center"/>
    </xf>
    <xf numFmtId="194" fontId="0" fillId="0" borderId="44" xfId="1" applyNumberFormat="1" applyFont="1" applyBorder="1" applyAlignment="1">
      <alignment horizontal="right" vertical="center"/>
    </xf>
    <xf numFmtId="194" fontId="0" fillId="0" borderId="98" xfId="1" applyNumberFormat="1" applyFont="1" applyBorder="1" applyAlignment="1">
      <alignment horizontal="right" vertical="center"/>
    </xf>
    <xf numFmtId="194" fontId="0" fillId="0" borderId="28" xfId="1" applyNumberFormat="1" applyFont="1" applyBorder="1" applyAlignment="1">
      <alignment horizontal="right" vertical="center"/>
    </xf>
    <xf numFmtId="194" fontId="0" fillId="0" borderId="29" xfId="1" applyNumberFormat="1" applyFont="1" applyBorder="1" applyAlignment="1">
      <alignment horizontal="right" vertical="center"/>
    </xf>
    <xf numFmtId="196" fontId="13" fillId="0" borderId="38" xfId="0" quotePrefix="1" applyNumberFormat="1" applyFont="1" applyFill="1" applyBorder="1" applyAlignment="1">
      <alignment horizontal="right"/>
    </xf>
    <xf numFmtId="193" fontId="13" fillId="0" borderId="50" xfId="1" quotePrefix="1" applyNumberFormat="1" applyFont="1" applyFill="1" applyBorder="1" applyAlignment="1">
      <alignment horizontal="right"/>
    </xf>
    <xf numFmtId="193" fontId="13" fillId="0" borderId="38" xfId="1" quotePrefix="1" applyNumberFormat="1" applyFont="1" applyFill="1" applyBorder="1" applyAlignment="1">
      <alignment horizontal="right"/>
    </xf>
    <xf numFmtId="193" fontId="13" fillId="0" borderId="92" xfId="1" quotePrefix="1" applyNumberFormat="1" applyFont="1" applyFill="1" applyBorder="1" applyAlignment="1">
      <alignment horizontal="right"/>
    </xf>
    <xf numFmtId="196" fontId="4" fillId="5" borderId="36" xfId="0" applyNumberFormat="1" applyFont="1" applyFill="1" applyBorder="1" applyAlignment="1">
      <alignment horizontal="right"/>
    </xf>
    <xf numFmtId="193" fontId="4" fillId="6" borderId="0" xfId="0" applyNumberFormat="1" applyFont="1" applyFill="1" applyAlignment="1">
      <alignment horizontal="right"/>
    </xf>
    <xf numFmtId="177" fontId="3" fillId="0" borderId="113" xfId="0" applyNumberFormat="1" applyFont="1" applyFill="1" applyBorder="1" applyAlignment="1">
      <alignment vertical="center"/>
    </xf>
    <xf numFmtId="196" fontId="4" fillId="6" borderId="5" xfId="0" applyNumberFormat="1" applyFont="1" applyFill="1" applyBorder="1" applyAlignment="1">
      <alignment horizontal="right"/>
    </xf>
    <xf numFmtId="196" fontId="13" fillId="0" borderId="3" xfId="0" quotePrefix="1" applyNumberFormat="1" applyFont="1" applyFill="1" applyBorder="1" applyAlignment="1">
      <alignment horizontal="right"/>
    </xf>
    <xf numFmtId="0" fontId="20" fillId="0" borderId="0" xfId="0" applyFont="1" applyAlignment="1">
      <alignment horizontal="justify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20" fillId="0" borderId="114" xfId="0" applyFont="1" applyBorder="1" applyAlignment="1">
      <alignment horizontal="justify" vertical="top" wrapText="1"/>
    </xf>
    <xf numFmtId="0" fontId="4" fillId="0" borderId="115" xfId="0" applyFont="1" applyBorder="1" applyAlignment="1">
      <alignment horizontal="justify" vertical="top" wrapText="1"/>
    </xf>
    <xf numFmtId="0" fontId="4" fillId="0" borderId="115" xfId="0" applyFont="1" applyBorder="1" applyAlignment="1">
      <alignment horizontal="left" vertical="top" wrapText="1"/>
    </xf>
    <xf numFmtId="0" fontId="20" fillId="0" borderId="116" xfId="0" applyFont="1" applyBorder="1" applyAlignment="1">
      <alignment horizontal="justify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Border="1">
      <alignment vertical="center"/>
    </xf>
    <xf numFmtId="0" fontId="0" fillId="0" borderId="0" xfId="0" applyAlignment="1">
      <alignment vertical="center"/>
    </xf>
    <xf numFmtId="177" fontId="12" fillId="5" borderId="117" xfId="0" applyNumberFormat="1" applyFont="1" applyFill="1" applyBorder="1" applyAlignment="1">
      <alignment vertical="center"/>
    </xf>
    <xf numFmtId="193" fontId="13" fillId="5" borderId="50" xfId="1" quotePrefix="1" applyNumberFormat="1" applyFont="1" applyFill="1" applyBorder="1" applyAlignment="1">
      <alignment horizontal="right"/>
    </xf>
    <xf numFmtId="177" fontId="12" fillId="5" borderId="118" xfId="0" applyNumberFormat="1" applyFont="1" applyFill="1" applyBorder="1" applyAlignment="1">
      <alignment vertical="center"/>
    </xf>
    <xf numFmtId="193" fontId="13" fillId="5" borderId="38" xfId="1" quotePrefix="1" applyNumberFormat="1" applyFont="1" applyFill="1" applyBorder="1" applyAlignment="1">
      <alignment horizontal="right"/>
    </xf>
    <xf numFmtId="0" fontId="18" fillId="6" borderId="59" xfId="0" applyFont="1" applyFill="1" applyBorder="1" applyAlignment="1">
      <alignment horizontal="center" vertical="center"/>
    </xf>
    <xf numFmtId="192" fontId="18" fillId="6" borderId="59" xfId="1" quotePrefix="1" applyNumberFormat="1" applyFont="1" applyFill="1" applyBorder="1" applyAlignment="1">
      <alignment horizontal="center" vertical="center"/>
    </xf>
    <xf numFmtId="184" fontId="18" fillId="6" borderId="60" xfId="0" applyNumberFormat="1" applyFont="1" applyFill="1" applyBorder="1" applyAlignment="1">
      <alignment horizontal="center" vertical="center"/>
    </xf>
    <xf numFmtId="190" fontId="4" fillId="6" borderId="26" xfId="0" applyNumberFormat="1" applyFont="1" applyFill="1" applyBorder="1" applyAlignment="1">
      <alignment vertical="center"/>
    </xf>
    <xf numFmtId="190" fontId="0" fillId="6" borderId="27" xfId="0" applyNumberFormat="1" applyFill="1" applyBorder="1">
      <alignment vertical="center"/>
    </xf>
    <xf numFmtId="190" fontId="4" fillId="6" borderId="26" xfId="0" quotePrefix="1" applyNumberFormat="1" applyFont="1" applyFill="1" applyBorder="1" applyAlignment="1">
      <alignment vertical="center"/>
    </xf>
    <xf numFmtId="190" fontId="4" fillId="6" borderId="5" xfId="0" quotePrefix="1" applyNumberFormat="1" applyFont="1" applyFill="1" applyBorder="1" applyAlignment="1">
      <alignment horizontal="right"/>
    </xf>
    <xf numFmtId="190" fontId="4" fillId="6" borderId="6" xfId="0" quotePrefix="1" applyNumberFormat="1" applyFont="1" applyFill="1" applyBorder="1" applyAlignment="1">
      <alignment horizontal="right"/>
    </xf>
    <xf numFmtId="190" fontId="4" fillId="6" borderId="80" xfId="0" quotePrefix="1" applyNumberFormat="1" applyFont="1" applyFill="1" applyBorder="1" applyAlignment="1">
      <alignment horizontal="right"/>
    </xf>
    <xf numFmtId="190" fontId="4" fillId="6" borderId="108" xfId="0" quotePrefix="1" applyNumberFormat="1" applyFont="1" applyFill="1" applyBorder="1" applyAlignment="1">
      <alignment horizontal="right"/>
    </xf>
    <xf numFmtId="190" fontId="4" fillId="6" borderId="2" xfId="0" quotePrefix="1" applyNumberFormat="1" applyFont="1" applyFill="1" applyBorder="1" applyAlignment="1">
      <alignment horizontal="right"/>
    </xf>
    <xf numFmtId="190" fontId="4" fillId="6" borderId="2" xfId="0" applyNumberFormat="1" applyFont="1" applyFill="1" applyBorder="1" applyAlignment="1">
      <alignment horizontal="right"/>
    </xf>
    <xf numFmtId="190" fontId="4" fillId="6" borderId="109" xfId="0" quotePrefix="1" applyNumberFormat="1" applyFont="1" applyFill="1" applyBorder="1" applyAlignment="1">
      <alignment horizontal="right"/>
    </xf>
    <xf numFmtId="190" fontId="4" fillId="6" borderId="110" xfId="0" quotePrefix="1" applyNumberFormat="1" applyFont="1" applyFill="1" applyBorder="1" applyAlignment="1">
      <alignment horizontal="right"/>
    </xf>
    <xf numFmtId="190" fontId="4" fillId="6" borderId="119" xfId="0" quotePrefix="1" applyNumberFormat="1" applyFont="1" applyFill="1" applyBorder="1" applyAlignment="1">
      <alignment horizontal="right"/>
    </xf>
    <xf numFmtId="190" fontId="4" fillId="6" borderId="110" xfId="0" applyNumberFormat="1" applyFont="1" applyFill="1" applyBorder="1" applyAlignment="1">
      <alignment horizontal="right"/>
    </xf>
    <xf numFmtId="190" fontId="4" fillId="6" borderId="119" xfId="0" applyNumberFormat="1" applyFont="1" applyFill="1" applyBorder="1" applyAlignment="1">
      <alignment horizontal="right"/>
    </xf>
    <xf numFmtId="190" fontId="4" fillId="6" borderId="120" xfId="0" quotePrefix="1" applyNumberFormat="1" applyFont="1" applyFill="1" applyBorder="1" applyAlignment="1">
      <alignment horizontal="right"/>
    </xf>
    <xf numFmtId="190" fontId="4" fillId="6" borderId="121" xfId="0" quotePrefix="1" applyNumberFormat="1" applyFont="1" applyFill="1" applyBorder="1" applyAlignment="1">
      <alignment horizontal="right"/>
    </xf>
    <xf numFmtId="190" fontId="4" fillId="6" borderId="108" xfId="0" applyNumberFormat="1" applyFont="1" applyFill="1" applyBorder="1" applyAlignment="1">
      <alignment horizontal="right"/>
    </xf>
    <xf numFmtId="190" fontId="4" fillId="6" borderId="43" xfId="0" applyNumberFormat="1" applyFont="1" applyFill="1" applyBorder="1" applyAlignment="1">
      <alignment horizontal="right"/>
    </xf>
    <xf numFmtId="190" fontId="4" fillId="6" borderId="109" xfId="0" applyNumberFormat="1" applyFont="1" applyFill="1" applyBorder="1" applyAlignment="1">
      <alignment horizontal="right"/>
    </xf>
    <xf numFmtId="190" fontId="4" fillId="6" borderId="107" xfId="0" quotePrefix="1" applyNumberFormat="1" applyFont="1" applyFill="1" applyBorder="1" applyAlignment="1">
      <alignment horizontal="right"/>
    </xf>
    <xf numFmtId="190" fontId="4" fillId="6" borderId="49" xfId="0" quotePrefix="1" applyNumberFormat="1" applyFont="1" applyFill="1" applyBorder="1" applyAlignment="1">
      <alignment horizontal="right"/>
    </xf>
    <xf numFmtId="0" fontId="0" fillId="6" borderId="11" xfId="0" applyFill="1" applyBorder="1">
      <alignment vertical="center"/>
    </xf>
    <xf numFmtId="184" fontId="4" fillId="6" borderId="59" xfId="0" quotePrefix="1" applyNumberFormat="1" applyFont="1" applyFill="1" applyBorder="1" applyAlignment="1">
      <alignment horizontal="center" vertical="center"/>
    </xf>
    <xf numFmtId="184" fontId="4" fillId="6" borderId="60" xfId="0" quotePrefix="1" applyNumberFormat="1" applyFont="1" applyFill="1" applyBorder="1" applyAlignment="1">
      <alignment horizontal="center" vertical="center"/>
    </xf>
    <xf numFmtId="194" fontId="8" fillId="6" borderId="59" xfId="1" applyNumberFormat="1" applyFont="1" applyFill="1" applyBorder="1" applyAlignment="1">
      <alignment horizontal="right" vertical="center"/>
    </xf>
    <xf numFmtId="194" fontId="8" fillId="6" borderId="26" xfId="1" applyNumberFormat="1" applyFont="1" applyFill="1" applyBorder="1" applyAlignment="1">
      <alignment horizontal="right" vertical="center"/>
    </xf>
    <xf numFmtId="194" fontId="8" fillId="6" borderId="123" xfId="1" applyNumberFormat="1" applyFont="1" applyFill="1" applyBorder="1" applyAlignment="1">
      <alignment horizontal="right" vertical="center"/>
    </xf>
    <xf numFmtId="194" fontId="8" fillId="6" borderId="124" xfId="1" applyNumberFormat="1" applyFont="1" applyFill="1" applyBorder="1" applyAlignment="1">
      <alignment horizontal="right" vertical="center"/>
    </xf>
    <xf numFmtId="194" fontId="8" fillId="6" borderId="27" xfId="1" applyNumberFormat="1" applyFont="1" applyFill="1" applyBorder="1" applyAlignment="1">
      <alignment horizontal="right" vertical="center"/>
    </xf>
    <xf numFmtId="194" fontId="8" fillId="6" borderId="117" xfId="1" applyNumberFormat="1" applyFont="1" applyFill="1" applyBorder="1" applyAlignment="1">
      <alignment horizontal="right" vertical="center"/>
    </xf>
    <xf numFmtId="194" fontId="8" fillId="6" borderId="125" xfId="1" applyNumberFormat="1" applyFont="1" applyFill="1" applyBorder="1" applyAlignment="1">
      <alignment horizontal="right" vertical="center"/>
    </xf>
    <xf numFmtId="194" fontId="8" fillId="6" borderId="98" xfId="1" applyNumberFormat="1" applyFont="1" applyFill="1" applyBorder="1" applyAlignment="1">
      <alignment horizontal="right" vertical="center"/>
    </xf>
    <xf numFmtId="194" fontId="8" fillId="6" borderId="28" xfId="1" applyNumberFormat="1" applyFont="1" applyFill="1" applyBorder="1" applyAlignment="1">
      <alignment horizontal="right" vertical="center"/>
    </xf>
    <xf numFmtId="194" fontId="8" fillId="6" borderId="118" xfId="1" applyNumberFormat="1" applyFont="1" applyFill="1" applyBorder="1" applyAlignment="1">
      <alignment horizontal="right" vertical="center"/>
    </xf>
    <xf numFmtId="194" fontId="8" fillId="6" borderId="126" xfId="1" applyNumberFormat="1" applyFont="1" applyFill="1" applyBorder="1" applyAlignment="1">
      <alignment horizontal="right" vertical="center"/>
    </xf>
    <xf numFmtId="196" fontId="4" fillId="6" borderId="127" xfId="0" applyNumberFormat="1" applyFont="1" applyFill="1" applyBorder="1" applyAlignment="1">
      <alignment horizontal="right"/>
    </xf>
    <xf numFmtId="196" fontId="4" fillId="6" borderId="128" xfId="0" applyNumberFormat="1" applyFont="1" applyFill="1" applyBorder="1" applyAlignment="1">
      <alignment horizontal="right"/>
    </xf>
    <xf numFmtId="196" fontId="4" fillId="6" borderId="40" xfId="0" applyNumberFormat="1" applyFont="1" applyFill="1" applyBorder="1" applyAlignment="1">
      <alignment horizontal="right"/>
    </xf>
    <xf numFmtId="193" fontId="4" fillId="6" borderId="40" xfId="0" applyNumberFormat="1" applyFont="1" applyFill="1" applyBorder="1" applyAlignment="1">
      <alignment horizontal="right"/>
    </xf>
    <xf numFmtId="193" fontId="4" fillId="6" borderId="41" xfId="0" applyNumberFormat="1" applyFont="1" applyFill="1" applyBorder="1" applyAlignment="1">
      <alignment horizontal="right"/>
    </xf>
    <xf numFmtId="196" fontId="4" fillId="6" borderId="32" xfId="0" applyNumberFormat="1" applyFont="1" applyFill="1" applyBorder="1" applyAlignment="1">
      <alignment horizontal="right"/>
    </xf>
    <xf numFmtId="196" fontId="4" fillId="6" borderId="110" xfId="0" applyNumberFormat="1" applyFont="1" applyFill="1" applyBorder="1" applyAlignment="1">
      <alignment horizontal="right"/>
    </xf>
    <xf numFmtId="193" fontId="4" fillId="6" borderId="110" xfId="0" applyNumberFormat="1" applyFont="1" applyFill="1" applyBorder="1" applyAlignment="1">
      <alignment horizontal="right"/>
    </xf>
    <xf numFmtId="193" fontId="4" fillId="6" borderId="112" xfId="0" applyNumberFormat="1" applyFont="1" applyFill="1" applyBorder="1" applyAlignment="1">
      <alignment horizontal="right"/>
    </xf>
    <xf numFmtId="196" fontId="4" fillId="6" borderId="120" xfId="0" applyNumberFormat="1" applyFont="1" applyFill="1" applyBorder="1" applyAlignment="1">
      <alignment horizontal="right"/>
    </xf>
    <xf numFmtId="196" fontId="4" fillId="6" borderId="121" xfId="0" applyNumberFormat="1" applyFont="1" applyFill="1" applyBorder="1" applyAlignment="1">
      <alignment horizontal="right"/>
    </xf>
    <xf numFmtId="193" fontId="4" fillId="6" borderId="121" xfId="0" applyNumberFormat="1" applyFont="1" applyFill="1" applyBorder="1" applyAlignment="1">
      <alignment horizontal="right"/>
    </xf>
    <xf numFmtId="193" fontId="4" fillId="6" borderId="129" xfId="0" applyNumberFormat="1" applyFont="1" applyFill="1" applyBorder="1" applyAlignment="1">
      <alignment horizontal="right"/>
    </xf>
    <xf numFmtId="196" fontId="4" fillId="6" borderId="130" xfId="0" applyNumberFormat="1" applyFont="1" applyFill="1" applyBorder="1" applyAlignment="1">
      <alignment horizontal="right"/>
    </xf>
    <xf numFmtId="196" fontId="4" fillId="6" borderId="131" xfId="0" applyNumberFormat="1" applyFont="1" applyFill="1" applyBorder="1" applyAlignment="1">
      <alignment horizontal="right"/>
    </xf>
    <xf numFmtId="185" fontId="4" fillId="6" borderId="131" xfId="0" applyNumberFormat="1" applyFont="1" applyFill="1" applyBorder="1" applyAlignment="1">
      <alignment horizontal="right"/>
    </xf>
    <xf numFmtId="185" fontId="4" fillId="6" borderId="132" xfId="0" applyNumberFormat="1" applyFont="1" applyFill="1" applyBorder="1" applyAlignment="1">
      <alignment horizontal="right"/>
    </xf>
    <xf numFmtId="196" fontId="4" fillId="6" borderId="109" xfId="0" applyNumberFormat="1" applyFont="1" applyFill="1" applyBorder="1" applyAlignment="1">
      <alignment horizontal="right"/>
    </xf>
    <xf numFmtId="185" fontId="4" fillId="6" borderId="110" xfId="0" applyNumberFormat="1" applyFont="1" applyFill="1" applyBorder="1" applyAlignment="1">
      <alignment horizontal="right"/>
    </xf>
    <xf numFmtId="185" fontId="4" fillId="6" borderId="119" xfId="0" applyNumberFormat="1" applyFont="1" applyFill="1" applyBorder="1" applyAlignment="1">
      <alignment horizontal="right"/>
    </xf>
    <xf numFmtId="185" fontId="4" fillId="6" borderId="121" xfId="0" applyNumberFormat="1" applyFont="1" applyFill="1" applyBorder="1" applyAlignment="1">
      <alignment horizontal="right"/>
    </xf>
    <xf numFmtId="185" fontId="4" fillId="6" borderId="122" xfId="0" applyNumberFormat="1" applyFont="1" applyFill="1" applyBorder="1" applyAlignment="1">
      <alignment horizontal="right"/>
    </xf>
    <xf numFmtId="185" fontId="4" fillId="6" borderId="112" xfId="0" applyNumberFormat="1" applyFont="1" applyFill="1" applyBorder="1" applyAlignment="1">
      <alignment horizontal="right"/>
    </xf>
    <xf numFmtId="185" fontId="4" fillId="6" borderId="129" xfId="0" applyNumberFormat="1" applyFont="1" applyFill="1" applyBorder="1" applyAlignment="1">
      <alignment horizontal="right"/>
    </xf>
    <xf numFmtId="196" fontId="4" fillId="6" borderId="108" xfId="1" applyNumberFormat="1" applyFont="1" applyFill="1" applyBorder="1" applyAlignment="1">
      <alignment horizontal="right"/>
    </xf>
    <xf numFmtId="196" fontId="4" fillId="6" borderId="31" xfId="0" applyNumberFormat="1" applyFont="1" applyFill="1" applyBorder="1" applyAlignment="1">
      <alignment horizontal="right"/>
    </xf>
    <xf numFmtId="196" fontId="4" fillId="6" borderId="2" xfId="0" applyNumberFormat="1" applyFont="1" applyFill="1" applyBorder="1" applyAlignment="1">
      <alignment horizontal="right"/>
    </xf>
    <xf numFmtId="193" fontId="4" fillId="6" borderId="2" xfId="1" applyNumberFormat="1" applyFont="1" applyFill="1" applyBorder="1" applyAlignment="1">
      <alignment horizontal="right"/>
    </xf>
    <xf numFmtId="193" fontId="4" fillId="6" borderId="111" xfId="1" applyNumberFormat="1" applyFont="1" applyFill="1" applyBorder="1" applyAlignment="1">
      <alignment horizontal="right"/>
    </xf>
    <xf numFmtId="195" fontId="13" fillId="6" borderId="26" xfId="0" applyNumberFormat="1" applyFont="1" applyFill="1" applyBorder="1" applyAlignment="1">
      <alignment horizontal="right" vertical="center"/>
    </xf>
    <xf numFmtId="193" fontId="13" fillId="6" borderId="26" xfId="0" applyNumberFormat="1" applyFont="1" applyFill="1" applyBorder="1" applyAlignment="1">
      <alignment horizontal="right" vertical="center"/>
    </xf>
    <xf numFmtId="193" fontId="13" fillId="6" borderId="44" xfId="0" applyNumberFormat="1" applyFont="1" applyFill="1" applyBorder="1" applyAlignment="1">
      <alignment horizontal="right" vertical="center"/>
    </xf>
    <xf numFmtId="196" fontId="4" fillId="6" borderId="136" xfId="0" applyNumberFormat="1" applyFont="1" applyFill="1" applyBorder="1" applyAlignment="1">
      <alignment horizontal="right"/>
    </xf>
    <xf numFmtId="185" fontId="4" fillId="6" borderId="136" xfId="0" applyNumberFormat="1" applyFont="1" applyFill="1" applyBorder="1" applyAlignment="1">
      <alignment horizontal="right"/>
    </xf>
    <xf numFmtId="185" fontId="4" fillId="6" borderId="137" xfId="0" applyNumberFormat="1" applyFont="1" applyFill="1" applyBorder="1" applyAlignment="1">
      <alignment horizontal="right"/>
    </xf>
    <xf numFmtId="185" fontId="4" fillId="6" borderId="2" xfId="0" applyNumberFormat="1" applyFont="1" applyFill="1" applyBorder="1" applyAlignment="1">
      <alignment horizontal="right"/>
    </xf>
    <xf numFmtId="185" fontId="4" fillId="6" borderId="111" xfId="0" applyNumberFormat="1" applyFont="1" applyFill="1" applyBorder="1" applyAlignment="1">
      <alignment horizontal="right"/>
    </xf>
    <xf numFmtId="196" fontId="4" fillId="6" borderId="49" xfId="0" applyNumberFormat="1" applyFont="1" applyFill="1" applyBorder="1" applyAlignment="1">
      <alignment horizontal="right"/>
    </xf>
    <xf numFmtId="185" fontId="4" fillId="6" borderId="49" xfId="0" applyNumberFormat="1" applyFont="1" applyFill="1" applyBorder="1" applyAlignment="1">
      <alignment horizontal="right"/>
    </xf>
    <xf numFmtId="185" fontId="4" fillId="6" borderId="100" xfId="0" applyNumberFormat="1" applyFont="1" applyFill="1" applyBorder="1" applyAlignment="1">
      <alignment horizontal="right"/>
    </xf>
    <xf numFmtId="196" fontId="4" fillId="6" borderId="138" xfId="0" applyNumberFormat="1" applyFont="1" applyFill="1" applyBorder="1" applyAlignment="1">
      <alignment horizontal="right"/>
    </xf>
    <xf numFmtId="196" fontId="4" fillId="6" borderId="139" xfId="0" applyNumberFormat="1" applyFont="1" applyFill="1" applyBorder="1" applyAlignment="1">
      <alignment horizontal="right"/>
    </xf>
    <xf numFmtId="185" fontId="4" fillId="6" borderId="139" xfId="0" applyNumberFormat="1" applyFont="1" applyFill="1" applyBorder="1" applyAlignment="1">
      <alignment horizontal="right"/>
    </xf>
    <xf numFmtId="177" fontId="12" fillId="6" borderId="140" xfId="0" applyNumberFormat="1" applyFont="1" applyFill="1" applyBorder="1" applyAlignment="1">
      <alignment vertical="center"/>
    </xf>
    <xf numFmtId="193" fontId="13" fillId="6" borderId="53" xfId="1" quotePrefix="1" applyNumberFormat="1" applyFont="1" applyFill="1" applyBorder="1" applyAlignment="1">
      <alignment horizontal="right"/>
    </xf>
    <xf numFmtId="193" fontId="13" fillId="6" borderId="135" xfId="1" quotePrefix="1" applyNumberFormat="1" applyFont="1" applyFill="1" applyBorder="1" applyAlignment="1">
      <alignment horizontal="right"/>
    </xf>
    <xf numFmtId="177" fontId="12" fillId="6" borderId="117" xfId="0" applyNumberFormat="1" applyFont="1" applyFill="1" applyBorder="1" applyAlignment="1">
      <alignment vertical="center"/>
    </xf>
    <xf numFmtId="193" fontId="13" fillId="6" borderId="59" xfId="1" quotePrefix="1" applyNumberFormat="1" applyFont="1" applyFill="1" applyBorder="1" applyAlignment="1">
      <alignment horizontal="right"/>
    </xf>
    <xf numFmtId="193" fontId="13" fillId="6" borderId="60" xfId="1" quotePrefix="1" applyNumberFormat="1" applyFont="1" applyFill="1" applyBorder="1" applyAlignment="1">
      <alignment horizontal="right"/>
    </xf>
    <xf numFmtId="193" fontId="13" fillId="6" borderId="53" xfId="1" applyNumberFormat="1" applyFont="1" applyFill="1" applyBorder="1">
      <alignment vertical="center"/>
    </xf>
    <xf numFmtId="193" fontId="13" fillId="6" borderId="135" xfId="1" applyNumberFormat="1" applyFont="1" applyFill="1" applyBorder="1">
      <alignment vertical="center"/>
    </xf>
    <xf numFmtId="193" fontId="13" fillId="6" borderId="28" xfId="1" applyNumberFormat="1" applyFont="1" applyFill="1" applyBorder="1">
      <alignment vertical="center"/>
    </xf>
    <xf numFmtId="193" fontId="13" fillId="6" borderId="29" xfId="1" applyNumberFormat="1" applyFont="1" applyFill="1" applyBorder="1">
      <alignment vertical="center"/>
    </xf>
    <xf numFmtId="38" fontId="8" fillId="6" borderId="26" xfId="1" applyFont="1" applyFill="1" applyBorder="1">
      <alignment vertical="center"/>
    </xf>
    <xf numFmtId="192" fontId="4" fillId="0" borderId="133" xfId="0" applyNumberFormat="1" applyFont="1" applyFill="1" applyBorder="1" applyAlignment="1">
      <alignment horizontal="right"/>
    </xf>
    <xf numFmtId="192" fontId="4" fillId="0" borderId="133" xfId="0" applyNumberFormat="1" applyFont="1" applyFill="1" applyBorder="1" applyAlignment="1">
      <alignment horizontal="center"/>
    </xf>
    <xf numFmtId="190" fontId="4" fillId="6" borderId="26" xfId="0" applyNumberFormat="1" applyFont="1" applyFill="1" applyBorder="1" applyAlignment="1">
      <alignment horizontal="right"/>
    </xf>
    <xf numFmtId="190" fontId="4" fillId="0" borderId="26" xfId="0" applyNumberFormat="1" applyFont="1" applyFill="1" applyBorder="1" applyAlignment="1">
      <alignment horizontal="right"/>
    </xf>
    <xf numFmtId="190" fontId="4" fillId="0" borderId="68" xfId="0" applyNumberFormat="1" applyFont="1" applyFill="1" applyBorder="1" applyAlignment="1">
      <alignment horizontal="right"/>
    </xf>
    <xf numFmtId="190" fontId="4" fillId="6" borderId="28" xfId="0" applyNumberFormat="1" applyFont="1" applyFill="1" applyBorder="1" applyAlignment="1">
      <alignment horizontal="right"/>
    </xf>
    <xf numFmtId="190" fontId="4" fillId="0" borderId="28" xfId="0" applyNumberFormat="1" applyFont="1" applyFill="1" applyBorder="1" applyAlignment="1">
      <alignment horizontal="right"/>
    </xf>
    <xf numFmtId="190" fontId="4" fillId="0" borderId="141" xfId="0" applyNumberFormat="1" applyFont="1" applyFill="1" applyBorder="1" applyAlignment="1">
      <alignment horizontal="right"/>
    </xf>
    <xf numFmtId="184" fontId="4" fillId="6" borderId="26" xfId="0" applyNumberFormat="1" applyFont="1" applyFill="1" applyBorder="1" applyAlignment="1">
      <alignment horizontal="right"/>
    </xf>
    <xf numFmtId="184" fontId="4" fillId="6" borderId="44" xfId="0" applyNumberFormat="1" applyFont="1" applyFill="1" applyBorder="1" applyAlignment="1">
      <alignment horizontal="right"/>
    </xf>
    <xf numFmtId="184" fontId="4" fillId="6" borderId="28" xfId="0" applyNumberFormat="1" applyFont="1" applyFill="1" applyBorder="1" applyAlignment="1">
      <alignment horizontal="right"/>
    </xf>
    <xf numFmtId="184" fontId="4" fillId="6" borderId="29" xfId="0" applyNumberFormat="1" applyFont="1" applyFill="1" applyBorder="1" applyAlignment="1">
      <alignment horizontal="right"/>
    </xf>
    <xf numFmtId="190" fontId="13" fillId="6" borderId="26" xfId="0" applyNumberFormat="1" applyFont="1" applyFill="1" applyBorder="1">
      <alignment vertical="center"/>
    </xf>
    <xf numFmtId="190" fontId="0" fillId="6" borderId="26" xfId="0" applyNumberFormat="1" applyFill="1" applyBorder="1">
      <alignment vertical="center"/>
    </xf>
    <xf numFmtId="190" fontId="13" fillId="6" borderId="26" xfId="1" quotePrefix="1" applyNumberFormat="1" applyFont="1" applyFill="1" applyBorder="1" applyAlignment="1">
      <alignment horizontal="right"/>
    </xf>
    <xf numFmtId="186" fontId="13" fillId="6" borderId="142" xfId="1" quotePrefix="1" applyNumberFormat="1" applyFont="1" applyFill="1" applyBorder="1" applyAlignment="1">
      <alignment horizontal="right"/>
    </xf>
    <xf numFmtId="186" fontId="13" fillId="6" borderId="40" xfId="0" quotePrefix="1" applyNumberFormat="1" applyFont="1" applyFill="1" applyBorder="1" applyAlignment="1">
      <alignment horizontal="right"/>
    </xf>
    <xf numFmtId="186" fontId="13" fillId="6" borderId="53" xfId="0" applyNumberFormat="1" applyFont="1" applyFill="1" applyBorder="1" applyAlignment="1">
      <alignment horizontal="right"/>
    </xf>
    <xf numFmtId="186" fontId="13" fillId="6" borderId="53" xfId="0" quotePrefix="1" applyNumberFormat="1" applyFont="1" applyFill="1" applyBorder="1" applyAlignment="1">
      <alignment horizontal="right"/>
    </xf>
    <xf numFmtId="186" fontId="13" fillId="6" borderId="42" xfId="1" quotePrefix="1" applyNumberFormat="1" applyFont="1" applyFill="1" applyBorder="1" applyAlignment="1">
      <alignment horizontal="right"/>
    </xf>
    <xf numFmtId="186" fontId="13" fillId="6" borderId="26" xfId="0" quotePrefix="1" applyNumberFormat="1" applyFont="1" applyFill="1" applyBorder="1" applyAlignment="1">
      <alignment horizontal="right"/>
    </xf>
    <xf numFmtId="186" fontId="13" fillId="6" borderId="123" xfId="0" applyNumberFormat="1" applyFont="1" applyFill="1" applyBorder="1" applyAlignment="1">
      <alignment horizontal="right"/>
    </xf>
    <xf numFmtId="186" fontId="13" fillId="6" borderId="59" xfId="0" quotePrefix="1" applyNumberFormat="1" applyFont="1" applyFill="1" applyBorder="1" applyAlignment="1">
      <alignment horizontal="right"/>
    </xf>
    <xf numFmtId="186" fontId="13" fillId="5" borderId="42" xfId="1" quotePrefix="1" applyNumberFormat="1" applyFont="1" applyFill="1" applyBorder="1" applyAlignment="1">
      <alignment horizontal="right"/>
    </xf>
    <xf numFmtId="186" fontId="13" fillId="5" borderId="26" xfId="1" quotePrefix="1" applyNumberFormat="1" applyFont="1" applyFill="1" applyBorder="1" applyAlignment="1">
      <alignment horizontal="right"/>
    </xf>
    <xf numFmtId="186" fontId="13" fillId="5" borderId="117" xfId="1" quotePrefix="1" applyNumberFormat="1" applyFont="1" applyFill="1" applyBorder="1" applyAlignment="1">
      <alignment horizontal="right"/>
    </xf>
    <xf numFmtId="186" fontId="13" fillId="5" borderId="54" xfId="0" quotePrefix="1" applyNumberFormat="1" applyFont="1" applyFill="1" applyBorder="1" applyAlignment="1">
      <alignment horizontal="right"/>
    </xf>
    <xf numFmtId="186" fontId="13" fillId="5" borderId="50" xfId="0" quotePrefix="1" applyNumberFormat="1" applyFont="1" applyFill="1" applyBorder="1" applyAlignment="1">
      <alignment horizontal="right"/>
    </xf>
    <xf numFmtId="186" fontId="13" fillId="5" borderId="10" xfId="1" quotePrefix="1" applyNumberFormat="1" applyFont="1" applyFill="1" applyBorder="1" applyAlignment="1">
      <alignment horizontal="right"/>
    </xf>
    <xf numFmtId="186" fontId="13" fillId="5" borderId="28" xfId="1" quotePrefix="1" applyNumberFormat="1" applyFont="1" applyFill="1" applyBorder="1" applyAlignment="1">
      <alignment horizontal="right"/>
    </xf>
    <xf numFmtId="186" fontId="13" fillId="5" borderId="118" xfId="1" quotePrefix="1" applyNumberFormat="1" applyFont="1" applyFill="1" applyBorder="1" applyAlignment="1">
      <alignment horizontal="right"/>
    </xf>
    <xf numFmtId="186" fontId="13" fillId="5" borderId="3" xfId="0" quotePrefix="1" applyNumberFormat="1" applyFont="1" applyFill="1" applyBorder="1" applyAlignment="1">
      <alignment horizontal="right"/>
    </xf>
    <xf numFmtId="186" fontId="13" fillId="5" borderId="38" xfId="0" quotePrefix="1" applyNumberFormat="1" applyFont="1" applyFill="1" applyBorder="1" applyAlignment="1">
      <alignment horizontal="right"/>
    </xf>
    <xf numFmtId="186" fontId="13" fillId="6" borderId="45" xfId="1" quotePrefix="1" applyNumberFormat="1" applyFont="1" applyFill="1" applyBorder="1" applyAlignment="1">
      <alignment horizontal="right"/>
    </xf>
    <xf numFmtId="186" fontId="13" fillId="6" borderId="140" xfId="0" quotePrefix="1" applyNumberFormat="1" applyFont="1" applyFill="1" applyBorder="1" applyAlignment="1">
      <alignment horizontal="right"/>
    </xf>
    <xf numFmtId="186" fontId="13" fillId="6" borderId="11" xfId="1" quotePrefix="1" applyNumberFormat="1" applyFont="1" applyFill="1" applyBorder="1" applyAlignment="1">
      <alignment horizontal="right"/>
    </xf>
    <xf numFmtId="186" fontId="13" fillId="6" borderId="123" xfId="0" quotePrefix="1" applyNumberFormat="1" applyFont="1" applyFill="1" applyBorder="1" applyAlignment="1">
      <alignment horizontal="right"/>
    </xf>
    <xf numFmtId="186" fontId="13" fillId="6" borderId="45" xfId="1" applyNumberFormat="1" applyFont="1" applyFill="1" applyBorder="1">
      <alignment vertical="center"/>
    </xf>
    <xf numFmtId="186" fontId="13" fillId="6" borderId="53" xfId="1" applyNumberFormat="1" applyFont="1" applyFill="1" applyBorder="1">
      <alignment vertical="center"/>
    </xf>
    <xf numFmtId="186" fontId="13" fillId="6" borderId="140" xfId="1" applyNumberFormat="1" applyFont="1" applyFill="1" applyBorder="1">
      <alignment vertical="center"/>
    </xf>
    <xf numFmtId="186" fontId="13" fillId="6" borderId="10" xfId="1" applyNumberFormat="1" applyFont="1" applyFill="1" applyBorder="1">
      <alignment vertical="center"/>
    </xf>
    <xf numFmtId="186" fontId="13" fillId="6" borderId="28" xfId="1" applyNumberFormat="1" applyFont="1" applyFill="1" applyBorder="1">
      <alignment vertical="center"/>
    </xf>
    <xf numFmtId="186" fontId="13" fillId="6" borderId="118" xfId="1" applyNumberFormat="1" applyFont="1" applyFill="1" applyBorder="1">
      <alignment vertical="center"/>
    </xf>
    <xf numFmtId="192" fontId="4" fillId="0" borderId="28" xfId="0" applyNumberFormat="1" applyFont="1" applyFill="1" applyBorder="1" applyAlignment="1">
      <alignment horizontal="center" wrapText="1"/>
    </xf>
    <xf numFmtId="192" fontId="17" fillId="0" borderId="28" xfId="0" applyNumberFormat="1" applyFont="1" applyFill="1" applyBorder="1" applyAlignment="1">
      <alignment horizontal="center" wrapText="1"/>
    </xf>
    <xf numFmtId="192" fontId="17" fillId="0" borderId="29" xfId="0" applyNumberFormat="1" applyFont="1" applyFill="1" applyBorder="1" applyAlignment="1">
      <alignment horizontal="center" wrapText="1"/>
    </xf>
    <xf numFmtId="192" fontId="4" fillId="0" borderId="98" xfId="0" applyNumberFormat="1" applyFont="1" applyFill="1" applyBorder="1" applyAlignment="1">
      <alignment horizontal="center" wrapText="1"/>
    </xf>
    <xf numFmtId="0" fontId="3" fillId="0" borderId="143" xfId="0" applyFont="1" applyFill="1" applyBorder="1" applyAlignment="1">
      <alignment horizontal="center" wrapText="1"/>
    </xf>
    <xf numFmtId="0" fontId="6" fillId="0" borderId="66" xfId="0" applyFont="1" applyFill="1" applyBorder="1" applyAlignment="1">
      <alignment horizontal="center"/>
    </xf>
    <xf numFmtId="0" fontId="6" fillId="0" borderId="66" xfId="0" applyFont="1" applyFill="1" applyBorder="1" applyAlignment="1">
      <alignment horizontal="center" wrapText="1"/>
    </xf>
    <xf numFmtId="0" fontId="6" fillId="0" borderId="61" xfId="0" applyFont="1" applyFill="1" applyBorder="1" applyAlignment="1">
      <alignment horizontal="center"/>
    </xf>
    <xf numFmtId="190" fontId="4" fillId="6" borderId="97" xfId="0" applyNumberFormat="1" applyFont="1" applyFill="1" applyBorder="1" applyAlignment="1">
      <alignment horizontal="right"/>
    </xf>
    <xf numFmtId="190" fontId="4" fillId="6" borderId="59" xfId="0" applyNumberFormat="1" applyFont="1" applyFill="1" applyBorder="1" applyAlignment="1">
      <alignment horizontal="right"/>
    </xf>
    <xf numFmtId="190" fontId="4" fillId="4" borderId="60" xfId="0" applyNumberFormat="1" applyFont="1" applyFill="1" applyBorder="1" applyAlignment="1">
      <alignment horizontal="right"/>
    </xf>
    <xf numFmtId="190" fontId="4" fillId="6" borderId="27" xfId="0" applyNumberFormat="1" applyFont="1" applyFill="1" applyBorder="1" applyAlignment="1">
      <alignment horizontal="right"/>
    </xf>
    <xf numFmtId="190" fontId="4" fillId="4" borderId="44" xfId="0" applyNumberFormat="1" applyFont="1" applyFill="1" applyBorder="1" applyAlignment="1">
      <alignment horizontal="right"/>
    </xf>
    <xf numFmtId="190" fontId="4" fillId="6" borderId="98" xfId="0" applyNumberFormat="1" applyFont="1" applyFill="1" applyBorder="1" applyAlignment="1">
      <alignment horizontal="right"/>
    </xf>
    <xf numFmtId="190" fontId="4" fillId="4" borderId="29" xfId="0" applyNumberFormat="1" applyFont="1" applyFill="1" applyBorder="1" applyAlignment="1">
      <alignment horizontal="right"/>
    </xf>
    <xf numFmtId="190" fontId="4" fillId="6" borderId="60" xfId="0" applyNumberFormat="1" applyFont="1" applyFill="1" applyBorder="1" applyAlignment="1">
      <alignment horizontal="right"/>
    </xf>
    <xf numFmtId="190" fontId="4" fillId="6" borderId="44" xfId="0" applyNumberFormat="1" applyFont="1" applyFill="1" applyBorder="1" applyAlignment="1">
      <alignment horizontal="right"/>
    </xf>
    <xf numFmtId="190" fontId="4" fillId="6" borderId="29" xfId="0" applyNumberFormat="1" applyFont="1" applyFill="1" applyBorder="1" applyAlignment="1">
      <alignment horizontal="right"/>
    </xf>
    <xf numFmtId="0" fontId="5" fillId="0" borderId="34" xfId="0" applyNumberFormat="1" applyFont="1" applyFill="1" applyBorder="1" applyAlignment="1">
      <alignment horizontal="justify" wrapText="1"/>
    </xf>
    <xf numFmtId="0" fontId="5" fillId="0" borderId="8" xfId="0" applyNumberFormat="1" applyFont="1" applyFill="1" applyBorder="1" applyAlignment="1">
      <alignment horizontal="justify" wrapText="1"/>
    </xf>
    <xf numFmtId="0" fontId="5" fillId="0" borderId="7" xfId="0" applyNumberFormat="1" applyFont="1" applyFill="1" applyBorder="1" applyAlignment="1">
      <alignment horizontal="justify" wrapText="1"/>
    </xf>
    <xf numFmtId="0" fontId="0" fillId="0" borderId="39" xfId="0" applyFill="1" applyBorder="1" applyAlignment="1">
      <alignment horizontal="center" vertical="center"/>
    </xf>
    <xf numFmtId="0" fontId="6" fillId="0" borderId="99" xfId="0" applyFont="1" applyFill="1" applyBorder="1" applyAlignment="1">
      <alignment horizontal="center"/>
    </xf>
    <xf numFmtId="184" fontId="4" fillId="6" borderId="97" xfId="0" applyNumberFormat="1" applyFont="1" applyFill="1" applyBorder="1" applyAlignment="1">
      <alignment horizontal="right"/>
    </xf>
    <xf numFmtId="184" fontId="4" fillId="6" borderId="59" xfId="0" applyNumberFormat="1" applyFont="1" applyFill="1" applyBorder="1" applyAlignment="1">
      <alignment horizontal="right"/>
    </xf>
    <xf numFmtId="184" fontId="4" fillId="6" borderId="60" xfId="0" applyNumberFormat="1" applyFont="1" applyFill="1" applyBorder="1" applyAlignment="1">
      <alignment horizontal="right"/>
    </xf>
    <xf numFmtId="184" fontId="4" fillId="6" borderId="27" xfId="0" applyNumberFormat="1" applyFont="1" applyFill="1" applyBorder="1" applyAlignment="1">
      <alignment horizontal="right"/>
    </xf>
    <xf numFmtId="184" fontId="4" fillId="6" borderId="9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 textRotation="255"/>
    </xf>
    <xf numFmtId="177" fontId="3" fillId="0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justify" vertical="top" wrapText="1"/>
    </xf>
    <xf numFmtId="38" fontId="3" fillId="5" borderId="0" xfId="1" applyFont="1" applyFill="1" applyBorder="1" applyAlignment="1">
      <alignment horizontal="center" vertical="center"/>
    </xf>
    <xf numFmtId="196" fontId="3" fillId="5" borderId="0" xfId="0" applyNumberFormat="1" applyFont="1" applyFill="1" applyBorder="1" applyAlignment="1">
      <alignment horizontal="right"/>
    </xf>
    <xf numFmtId="193" fontId="3" fillId="5" borderId="0" xfId="0" applyNumberFormat="1" applyFont="1" applyFill="1" applyBorder="1" applyAlignment="1">
      <alignment horizontal="right"/>
    </xf>
    <xf numFmtId="0" fontId="0" fillId="0" borderId="38" xfId="0" applyBorder="1">
      <alignment vertical="center"/>
    </xf>
    <xf numFmtId="177" fontId="3" fillId="6" borderId="153" xfId="0" applyNumberFormat="1" applyFont="1" applyFill="1" applyBorder="1" applyAlignment="1">
      <alignment horizontal="center" vertical="center"/>
    </xf>
    <xf numFmtId="177" fontId="3" fillId="6" borderId="49" xfId="0" applyNumberFormat="1" applyFont="1" applyFill="1" applyBorder="1" applyAlignment="1">
      <alignment horizontal="center" vertical="center"/>
    </xf>
    <xf numFmtId="177" fontId="3" fillId="6" borderId="136" xfId="0" applyNumberFormat="1" applyFont="1" applyFill="1" applyBorder="1" applyAlignment="1">
      <alignment horizontal="center" vertical="center"/>
    </xf>
    <xf numFmtId="177" fontId="3" fillId="6" borderId="59" xfId="0" applyNumberFormat="1" applyFont="1" applyFill="1" applyBorder="1" applyAlignment="1">
      <alignment horizontal="center" vertical="center"/>
    </xf>
    <xf numFmtId="177" fontId="3" fillId="6" borderId="139" xfId="0" applyNumberFormat="1" applyFont="1" applyFill="1" applyBorder="1" applyAlignment="1">
      <alignment horizontal="center" vertical="center"/>
    </xf>
    <xf numFmtId="177" fontId="3" fillId="6" borderId="2" xfId="0" applyNumberFormat="1" applyFont="1" applyFill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52" xfId="0" applyBorder="1">
      <alignment vertical="center"/>
    </xf>
    <xf numFmtId="191" fontId="4" fillId="0" borderId="38" xfId="0" applyNumberFormat="1" applyFont="1" applyFill="1" applyBorder="1" applyAlignment="1">
      <alignment horizontal="right"/>
    </xf>
    <xf numFmtId="189" fontId="4" fillId="0" borderId="38" xfId="0" applyNumberFormat="1" applyFont="1" applyFill="1" applyBorder="1" applyAlignment="1">
      <alignment horizontal="right"/>
    </xf>
    <xf numFmtId="180" fontId="4" fillId="0" borderId="38" xfId="0" applyNumberFormat="1" applyFont="1" applyFill="1" applyBorder="1" applyAlignment="1">
      <alignment horizontal="right"/>
    </xf>
    <xf numFmtId="179" fontId="4" fillId="0" borderId="38" xfId="0" applyNumberFormat="1" applyFont="1" applyFill="1" applyBorder="1" applyAlignment="1">
      <alignment horizontal="right"/>
    </xf>
    <xf numFmtId="185" fontId="4" fillId="6" borderId="147" xfId="0" applyNumberFormat="1" applyFont="1" applyFill="1" applyBorder="1" applyAlignment="1">
      <alignment horizontal="right"/>
    </xf>
    <xf numFmtId="196" fontId="4" fillId="6" borderId="152" xfId="0" applyNumberFormat="1" applyFont="1" applyFill="1" applyBorder="1" applyAlignment="1">
      <alignment horizontal="right"/>
    </xf>
    <xf numFmtId="196" fontId="4" fillId="6" borderId="153" xfId="0" applyNumberFormat="1" applyFont="1" applyFill="1" applyBorder="1" applyAlignment="1">
      <alignment horizontal="right"/>
    </xf>
    <xf numFmtId="185" fontId="4" fillId="6" borderId="153" xfId="0" applyNumberFormat="1" applyFont="1" applyFill="1" applyBorder="1" applyAlignment="1">
      <alignment horizontal="right"/>
    </xf>
    <xf numFmtId="196" fontId="4" fillId="6" borderId="97" xfId="0" applyNumberFormat="1" applyFont="1" applyFill="1" applyBorder="1" applyAlignment="1">
      <alignment horizontal="right"/>
    </xf>
    <xf numFmtId="196" fontId="4" fillId="6" borderId="59" xfId="0" applyNumberFormat="1" applyFont="1" applyFill="1" applyBorder="1" applyAlignment="1">
      <alignment horizontal="right"/>
    </xf>
    <xf numFmtId="185" fontId="4" fillId="6" borderId="59" xfId="0" applyNumberFormat="1" applyFont="1" applyFill="1" applyBorder="1" applyAlignment="1">
      <alignment horizontal="right"/>
    </xf>
    <xf numFmtId="196" fontId="4" fillId="6" borderId="165" xfId="0" applyNumberFormat="1" applyFont="1" applyFill="1" applyBorder="1" applyAlignment="1">
      <alignment horizontal="right"/>
    </xf>
    <xf numFmtId="196" fontId="4" fillId="6" borderId="166" xfId="0" applyNumberFormat="1" applyFont="1" applyFill="1" applyBorder="1" applyAlignment="1">
      <alignment horizontal="right"/>
    </xf>
    <xf numFmtId="185" fontId="4" fillId="6" borderId="166" xfId="0" applyNumberFormat="1" applyFont="1" applyFill="1" applyBorder="1" applyAlignment="1">
      <alignment horizontal="right"/>
    </xf>
    <xf numFmtId="196" fontId="4" fillId="6" borderId="167" xfId="0" applyNumberFormat="1" applyFont="1" applyFill="1" applyBorder="1" applyAlignment="1">
      <alignment horizontal="right"/>
    </xf>
    <xf numFmtId="196" fontId="4" fillId="6" borderId="168" xfId="0" applyNumberFormat="1" applyFont="1" applyFill="1" applyBorder="1" applyAlignment="1">
      <alignment horizontal="right"/>
    </xf>
    <xf numFmtId="185" fontId="4" fillId="6" borderId="168" xfId="0" applyNumberFormat="1" applyFont="1" applyFill="1" applyBorder="1" applyAlignment="1">
      <alignment horizontal="right"/>
    </xf>
    <xf numFmtId="196" fontId="4" fillId="6" borderId="144" xfId="0" applyNumberFormat="1" applyFont="1" applyFill="1" applyBorder="1" applyAlignment="1">
      <alignment horizontal="right"/>
    </xf>
    <xf numFmtId="185" fontId="4" fillId="6" borderId="60" xfId="0" applyNumberFormat="1" applyFont="1" applyFill="1" applyBorder="1" applyAlignment="1">
      <alignment horizontal="right"/>
    </xf>
    <xf numFmtId="196" fontId="4" fillId="6" borderId="30" xfId="0" applyNumberFormat="1" applyFont="1" applyFill="1" applyBorder="1" applyAlignment="1">
      <alignment horizontal="right"/>
    </xf>
    <xf numFmtId="177" fontId="3" fillId="6" borderId="166" xfId="0" applyNumberFormat="1" applyFont="1" applyFill="1" applyBorder="1" applyAlignment="1">
      <alignment horizontal="center" vertical="center"/>
    </xf>
    <xf numFmtId="177" fontId="3" fillId="6" borderId="168" xfId="0" applyNumberFormat="1" applyFont="1" applyFill="1" applyBorder="1" applyAlignment="1">
      <alignment horizontal="center" vertical="center"/>
    </xf>
    <xf numFmtId="185" fontId="4" fillId="6" borderId="160" xfId="0" applyNumberFormat="1" applyFont="1" applyFill="1" applyBorder="1" applyAlignment="1">
      <alignment horizontal="right"/>
    </xf>
    <xf numFmtId="185" fontId="4" fillId="6" borderId="169" xfId="0" applyNumberFormat="1" applyFont="1" applyFill="1" applyBorder="1" applyAlignment="1">
      <alignment horizontal="right"/>
    </xf>
    <xf numFmtId="185" fontId="4" fillId="6" borderId="170" xfId="0" applyNumberFormat="1" applyFont="1" applyFill="1" applyBorder="1" applyAlignment="1">
      <alignment horizontal="right"/>
    </xf>
    <xf numFmtId="38" fontId="4" fillId="6" borderId="49" xfId="1" applyFont="1" applyFill="1" applyBorder="1" applyAlignment="1">
      <alignment horizontal="center" vertical="center"/>
    </xf>
    <xf numFmtId="0" fontId="3" fillId="0" borderId="135" xfId="0" applyFont="1" applyFill="1" applyBorder="1" applyAlignment="1">
      <alignment wrapText="1"/>
    </xf>
    <xf numFmtId="38" fontId="8" fillId="0" borderId="89" xfId="1" applyFont="1" applyBorder="1">
      <alignment vertical="center"/>
    </xf>
    <xf numFmtId="38" fontId="8" fillId="0" borderId="6" xfId="1" applyFont="1" applyBorder="1">
      <alignment vertical="center"/>
    </xf>
    <xf numFmtId="0" fontId="0" fillId="0" borderId="5" xfId="0" applyBorder="1" applyAlignment="1">
      <alignment horizontal="center" vertical="center"/>
    </xf>
    <xf numFmtId="38" fontId="3" fillId="5" borderId="0" xfId="1" applyFont="1" applyFill="1" applyBorder="1" applyAlignment="1">
      <alignment wrapText="1"/>
    </xf>
    <xf numFmtId="0" fontId="0" fillId="5" borderId="0" xfId="0" applyFill="1" applyBorder="1">
      <alignment vertical="center"/>
    </xf>
    <xf numFmtId="38" fontId="8" fillId="5" borderId="0" xfId="1" applyFont="1" applyFill="1" applyBorder="1">
      <alignment vertical="center"/>
    </xf>
    <xf numFmtId="187" fontId="0" fillId="5" borderId="0" xfId="0" applyNumberFormat="1" applyFill="1" applyBorder="1">
      <alignment vertical="center"/>
    </xf>
    <xf numFmtId="0" fontId="3" fillId="0" borderId="53" xfId="0" applyFont="1" applyFill="1" applyBorder="1" applyAlignment="1">
      <alignment horizontal="center" wrapText="1"/>
    </xf>
    <xf numFmtId="0" fontId="3" fillId="0" borderId="50" xfId="0" applyFont="1" applyFill="1" applyBorder="1" applyAlignment="1">
      <alignment horizontal="center"/>
    </xf>
    <xf numFmtId="192" fontId="3" fillId="0" borderId="140" xfId="0" applyNumberFormat="1" applyFont="1" applyFill="1" applyBorder="1" applyAlignment="1">
      <alignment wrapText="1"/>
    </xf>
    <xf numFmtId="192" fontId="3" fillId="0" borderId="135" xfId="0" applyNumberFormat="1" applyFont="1" applyFill="1" applyBorder="1" applyAlignment="1">
      <alignment wrapText="1"/>
    </xf>
    <xf numFmtId="177" fontId="10" fillId="0" borderId="0" xfId="0" applyNumberFormat="1" applyFont="1" applyFill="1" applyBorder="1" applyAlignment="1">
      <alignment horizontal="center" vertical="center"/>
    </xf>
    <xf numFmtId="190" fontId="4" fillId="5" borderId="0" xfId="0" quotePrefix="1" applyNumberFormat="1" applyFont="1" applyFill="1" applyBorder="1" applyAlignment="1">
      <alignment vertical="center"/>
    </xf>
    <xf numFmtId="190" fontId="0" fillId="5" borderId="0" xfId="0" applyNumberForma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184" fontId="19" fillId="5" borderId="0" xfId="0" quotePrefix="1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38" xfId="0" applyFont="1" applyBorder="1" applyAlignment="1">
      <alignment vertical="center"/>
    </xf>
    <xf numFmtId="177" fontId="3" fillId="0" borderId="50" xfId="0" applyNumberFormat="1" applyFont="1" applyFill="1" applyBorder="1" applyAlignment="1">
      <alignment vertical="center"/>
    </xf>
    <xf numFmtId="0" fontId="0" fillId="0" borderId="50" xfId="0" applyBorder="1">
      <alignment vertical="center"/>
    </xf>
    <xf numFmtId="38" fontId="4" fillId="0" borderId="0" xfId="1" applyFont="1">
      <alignment vertical="center"/>
    </xf>
    <xf numFmtId="0" fontId="24" fillId="0" borderId="0" xfId="0" applyFont="1" applyAlignment="1">
      <alignment horizontal="center" vertical="center"/>
    </xf>
    <xf numFmtId="184" fontId="4" fillId="4" borderId="88" xfId="0" applyNumberFormat="1" applyFont="1" applyFill="1" applyBorder="1" applyAlignment="1">
      <alignment horizontal="center" vertical="center"/>
    </xf>
    <xf numFmtId="184" fontId="4" fillId="4" borderId="89" xfId="0" applyNumberFormat="1" applyFont="1" applyFill="1" applyBorder="1" applyAlignment="1">
      <alignment horizontal="center" vertical="center"/>
    </xf>
    <xf numFmtId="184" fontId="4" fillId="4" borderId="3" xfId="0" applyNumberFormat="1" applyFont="1" applyFill="1" applyBorder="1" applyAlignment="1">
      <alignment horizontal="center" vertical="center"/>
    </xf>
    <xf numFmtId="190" fontId="4" fillId="6" borderId="122" xfId="0" applyNumberFormat="1" applyFont="1" applyFill="1" applyBorder="1" applyAlignment="1">
      <alignment horizontal="right"/>
    </xf>
    <xf numFmtId="190" fontId="4" fillId="6" borderId="49" xfId="0" applyNumberFormat="1" applyFont="1" applyFill="1" applyBorder="1" applyAlignment="1">
      <alignment horizontal="right"/>
    </xf>
    <xf numFmtId="190" fontId="4" fillId="6" borderId="89" xfId="0" applyNumberFormat="1" applyFont="1" applyFill="1" applyBorder="1" applyAlignment="1">
      <alignment horizontal="right"/>
    </xf>
    <xf numFmtId="184" fontId="19" fillId="4" borderId="59" xfId="0" applyNumberFormat="1" applyFont="1" applyFill="1" applyBorder="1" applyAlignment="1">
      <alignment horizontal="center" vertical="center"/>
    </xf>
    <xf numFmtId="196" fontId="4" fillId="6" borderId="51" xfId="0" applyNumberFormat="1" applyFont="1" applyFill="1" applyBorder="1" applyAlignment="1">
      <alignment horizontal="right"/>
    </xf>
    <xf numFmtId="195" fontId="13" fillId="0" borderId="26" xfId="1" quotePrefix="1" applyNumberFormat="1" applyFont="1" applyFill="1" applyBorder="1" applyAlignment="1">
      <alignment horizontal="right" vertical="center"/>
    </xf>
    <xf numFmtId="195" fontId="13" fillId="6" borderId="26" xfId="0" applyNumberFormat="1" applyFont="1" applyFill="1" applyBorder="1" applyAlignment="1">
      <alignment vertical="center"/>
    </xf>
    <xf numFmtId="195" fontId="13" fillId="6" borderId="26" xfId="1" quotePrefix="1" applyNumberFormat="1" applyFont="1" applyFill="1" applyBorder="1" applyAlignment="1">
      <alignment horizontal="right" vertical="center"/>
    </xf>
    <xf numFmtId="195" fontId="13" fillId="6" borderId="26" xfId="0" quotePrefix="1" applyNumberFormat="1" applyFont="1" applyFill="1" applyBorder="1" applyAlignment="1">
      <alignment horizontal="right" vertical="center"/>
    </xf>
    <xf numFmtId="193" fontId="13" fillId="6" borderId="26" xfId="1" quotePrefix="1" applyNumberFormat="1" applyFont="1" applyFill="1" applyBorder="1" applyAlignment="1">
      <alignment horizontal="right" vertical="center"/>
    </xf>
    <xf numFmtId="193" fontId="13" fillId="6" borderId="44" xfId="1" quotePrefix="1" applyNumberFormat="1" applyFont="1" applyFill="1" applyBorder="1" applyAlignment="1">
      <alignment horizontal="right" vertical="center"/>
    </xf>
    <xf numFmtId="195" fontId="13" fillId="6" borderId="133" xfId="1" quotePrefix="1" applyNumberFormat="1" applyFont="1" applyFill="1" applyBorder="1" applyAlignment="1">
      <alignment horizontal="right" vertical="center"/>
    </xf>
    <xf numFmtId="195" fontId="13" fillId="6" borderId="133" xfId="0" quotePrefix="1" applyNumberFormat="1" applyFont="1" applyFill="1" applyBorder="1" applyAlignment="1">
      <alignment horizontal="right" vertical="center"/>
    </xf>
    <xf numFmtId="193" fontId="13" fillId="6" borderId="133" xfId="1" quotePrefix="1" applyNumberFormat="1" applyFont="1" applyFill="1" applyBorder="1" applyAlignment="1">
      <alignment horizontal="right" vertical="center"/>
    </xf>
    <xf numFmtId="193" fontId="13" fillId="6" borderId="111" xfId="1" quotePrefix="1" applyNumberFormat="1" applyFont="1" applyFill="1" applyBorder="1" applyAlignment="1">
      <alignment horizontal="right" vertical="center"/>
    </xf>
    <xf numFmtId="195" fontId="13" fillId="6" borderId="26" xfId="1" applyNumberFormat="1" applyFont="1" applyFill="1" applyBorder="1" applyAlignment="1">
      <alignment vertical="center"/>
    </xf>
    <xf numFmtId="195" fontId="13" fillId="6" borderId="0" xfId="1" applyNumberFormat="1" applyFont="1" applyFill="1" applyBorder="1" applyAlignment="1">
      <alignment vertical="center"/>
    </xf>
    <xf numFmtId="195" fontId="13" fillId="6" borderId="134" xfId="0" applyNumberFormat="1" applyFont="1" applyFill="1" applyBorder="1" applyAlignment="1">
      <alignment vertical="center"/>
    </xf>
    <xf numFmtId="195" fontId="13" fillId="6" borderId="134" xfId="1" applyNumberFormat="1" applyFont="1" applyFill="1" applyBorder="1" applyAlignment="1">
      <alignment vertical="center"/>
    </xf>
    <xf numFmtId="195" fontId="13" fillId="5" borderId="26" xfId="1" quotePrefix="1" applyNumberFormat="1" applyFont="1" applyFill="1" applyBorder="1" applyAlignment="1">
      <alignment horizontal="right" vertical="center"/>
    </xf>
    <xf numFmtId="177" fontId="12" fillId="0" borderId="108" xfId="0" applyNumberFormat="1" applyFont="1" applyFill="1" applyBorder="1" applyAlignment="1">
      <alignment vertical="center"/>
    </xf>
    <xf numFmtId="195" fontId="13" fillId="6" borderId="2" xfId="1" applyNumberFormat="1" applyFont="1" applyFill="1" applyBorder="1" applyAlignment="1">
      <alignment vertical="center"/>
    </xf>
    <xf numFmtId="195" fontId="13" fillId="5" borderId="2" xfId="1" quotePrefix="1" applyNumberFormat="1" applyFont="1" applyFill="1" applyBorder="1" applyAlignment="1">
      <alignment horizontal="right" vertical="center"/>
    </xf>
    <xf numFmtId="195" fontId="13" fillId="6" borderId="0" xfId="0" applyNumberFormat="1" applyFont="1" applyFill="1" applyBorder="1" applyAlignment="1">
      <alignment vertical="center"/>
    </xf>
    <xf numFmtId="195" fontId="13" fillId="6" borderId="2" xfId="0" applyNumberFormat="1" applyFont="1" applyFill="1" applyBorder="1" applyAlignment="1">
      <alignment horizontal="right" vertical="center"/>
    </xf>
    <xf numFmtId="193" fontId="13" fillId="6" borderId="2" xfId="0" applyNumberFormat="1" applyFont="1" applyFill="1" applyBorder="1" applyAlignment="1">
      <alignment horizontal="right" vertical="center"/>
    </xf>
    <xf numFmtId="193" fontId="13" fillId="6" borderId="111" xfId="0" applyNumberFormat="1" applyFont="1" applyFill="1" applyBorder="1" applyAlignment="1">
      <alignment horizontal="right" vertical="center"/>
    </xf>
    <xf numFmtId="177" fontId="12" fillId="0" borderId="10" xfId="0" applyNumberFormat="1" applyFont="1" applyFill="1" applyBorder="1" applyAlignment="1">
      <alignment vertical="center"/>
    </xf>
    <xf numFmtId="195" fontId="13" fillId="6" borderId="28" xfId="1" applyNumberFormat="1" applyFont="1" applyFill="1" applyBorder="1" applyAlignment="1">
      <alignment vertical="center"/>
    </xf>
    <xf numFmtId="195" fontId="13" fillId="5" borderId="28" xfId="1" quotePrefix="1" applyNumberFormat="1" applyFont="1" applyFill="1" applyBorder="1" applyAlignment="1">
      <alignment horizontal="right" vertical="center"/>
    </xf>
    <xf numFmtId="195" fontId="13" fillId="6" borderId="28" xfId="0" applyNumberFormat="1" applyFont="1" applyFill="1" applyBorder="1" applyAlignment="1">
      <alignment horizontal="right" vertical="center"/>
    </xf>
    <xf numFmtId="193" fontId="13" fillId="6" borderId="28" xfId="0" applyNumberFormat="1" applyFont="1" applyFill="1" applyBorder="1" applyAlignment="1">
      <alignment horizontal="right" vertical="center"/>
    </xf>
    <xf numFmtId="193" fontId="13" fillId="6" borderId="29" xfId="0" applyNumberFormat="1" applyFont="1" applyFill="1" applyBorder="1" applyAlignment="1">
      <alignment horizontal="right" vertical="center"/>
    </xf>
    <xf numFmtId="38" fontId="0" fillId="6" borderId="140" xfId="1" applyFont="1" applyFill="1" applyBorder="1">
      <alignment vertical="center"/>
    </xf>
    <xf numFmtId="38" fontId="0" fillId="6" borderId="118" xfId="1" applyFont="1" applyFill="1" applyBorder="1">
      <alignment vertical="center"/>
    </xf>
    <xf numFmtId="38" fontId="0" fillId="6" borderId="26" xfId="1" applyFont="1" applyFill="1" applyBorder="1">
      <alignment vertical="center"/>
    </xf>
    <xf numFmtId="184" fontId="4" fillId="5" borderId="46" xfId="0" applyNumberFormat="1" applyFont="1" applyFill="1" applyBorder="1" applyAlignment="1">
      <alignment horizontal="center" vertical="center"/>
    </xf>
    <xf numFmtId="184" fontId="4" fillId="5" borderId="67" xfId="0" applyNumberFormat="1" applyFont="1" applyFill="1" applyBorder="1" applyAlignment="1">
      <alignment horizontal="center" vertical="center"/>
    </xf>
    <xf numFmtId="195" fontId="13" fillId="0" borderId="94" xfId="1" quotePrefix="1" applyNumberFormat="1" applyFont="1" applyFill="1" applyBorder="1" applyAlignment="1">
      <alignment horizontal="right"/>
    </xf>
    <xf numFmtId="195" fontId="13" fillId="0" borderId="50" xfId="1" quotePrefix="1" applyNumberFormat="1" applyFont="1" applyFill="1" applyBorder="1" applyAlignment="1">
      <alignment horizontal="right"/>
    </xf>
    <xf numFmtId="195" fontId="13" fillId="0" borderId="40" xfId="1" quotePrefix="1" applyNumberFormat="1" applyFont="1" applyFill="1" applyBorder="1" applyAlignment="1">
      <alignment horizontal="right"/>
    </xf>
    <xf numFmtId="195" fontId="13" fillId="0" borderId="16" xfId="1" quotePrefix="1" applyNumberFormat="1" applyFont="1" applyFill="1" applyBorder="1" applyAlignment="1">
      <alignment horizontal="right"/>
    </xf>
    <xf numFmtId="195" fontId="13" fillId="0" borderId="13" xfId="1" quotePrefix="1" applyNumberFormat="1" applyFont="1" applyFill="1" applyBorder="1" applyAlignment="1">
      <alignment horizontal="right"/>
    </xf>
    <xf numFmtId="195" fontId="13" fillId="0" borderId="14" xfId="1" quotePrefix="1" applyNumberFormat="1" applyFont="1" applyFill="1" applyBorder="1" applyAlignment="1">
      <alignment horizontal="right"/>
    </xf>
    <xf numFmtId="195" fontId="13" fillId="0" borderId="9" xfId="1" quotePrefix="1" applyNumberFormat="1" applyFont="1" applyFill="1" applyBorder="1" applyAlignment="1">
      <alignment horizontal="right"/>
    </xf>
    <xf numFmtId="195" fontId="13" fillId="0" borderId="6" xfId="1" quotePrefix="1" applyNumberFormat="1" applyFont="1" applyFill="1" applyBorder="1" applyAlignment="1">
      <alignment horizontal="right"/>
    </xf>
    <xf numFmtId="195" fontId="13" fillId="0" borderId="33" xfId="1" quotePrefix="1" applyNumberFormat="1" applyFont="1" applyFill="1" applyBorder="1" applyAlignment="1">
      <alignment horizontal="right"/>
    </xf>
    <xf numFmtId="195" fontId="13" fillId="0" borderId="101" xfId="1" quotePrefix="1" applyNumberFormat="1" applyFont="1" applyFill="1" applyBorder="1" applyAlignment="1">
      <alignment horizontal="right"/>
    </xf>
    <xf numFmtId="195" fontId="13" fillId="6" borderId="133" xfId="1" applyNumberFormat="1" applyFont="1" applyFill="1" applyBorder="1" applyAlignment="1">
      <alignment vertical="center"/>
    </xf>
    <xf numFmtId="195" fontId="13" fillId="5" borderId="133" xfId="1" quotePrefix="1" applyNumberFormat="1" applyFont="1" applyFill="1" applyBorder="1" applyAlignment="1">
      <alignment horizontal="right" vertical="center"/>
    </xf>
    <xf numFmtId="195" fontId="13" fillId="6" borderId="176" xfId="0" applyNumberFormat="1" applyFont="1" applyFill="1" applyBorder="1" applyAlignment="1">
      <alignment vertical="center"/>
    </xf>
    <xf numFmtId="195" fontId="13" fillId="6" borderId="176" xfId="1" applyNumberFormat="1" applyFont="1" applyFill="1" applyBorder="1" applyAlignment="1">
      <alignment vertical="center"/>
    </xf>
    <xf numFmtId="195" fontId="13" fillId="6" borderId="133" xfId="0" applyNumberFormat="1" applyFont="1" applyFill="1" applyBorder="1" applyAlignment="1">
      <alignment horizontal="right" vertical="center"/>
    </xf>
    <xf numFmtId="193" fontId="13" fillId="6" borderId="133" xfId="0" applyNumberFormat="1" applyFont="1" applyFill="1" applyBorder="1" applyAlignment="1">
      <alignment horizontal="right" vertical="center"/>
    </xf>
    <xf numFmtId="193" fontId="13" fillId="6" borderId="177" xfId="0" applyNumberFormat="1" applyFont="1" applyFill="1" applyBorder="1" applyAlignment="1">
      <alignment horizontal="right" vertical="center"/>
    </xf>
    <xf numFmtId="190" fontId="4" fillId="6" borderId="59" xfId="0" applyNumberFormat="1" applyFont="1" applyFill="1" applyBorder="1" applyAlignment="1" applyProtection="1">
      <alignment horizontal="right"/>
    </xf>
    <xf numFmtId="190" fontId="4" fillId="6" borderId="26" xfId="0" applyNumberFormat="1" applyFont="1" applyFill="1" applyBorder="1" applyAlignment="1" applyProtection="1">
      <alignment horizontal="right"/>
    </xf>
    <xf numFmtId="190" fontId="4" fillId="6" borderId="28" xfId="0" applyNumberFormat="1" applyFont="1" applyFill="1" applyBorder="1" applyAlignment="1" applyProtection="1">
      <alignment horizontal="right"/>
    </xf>
    <xf numFmtId="182" fontId="18" fillId="6" borderId="59" xfId="0" applyNumberFormat="1" applyFont="1" applyFill="1" applyBorder="1" applyAlignment="1">
      <alignment horizontal="center" vertical="center"/>
    </xf>
    <xf numFmtId="190" fontId="4" fillId="6" borderId="2" xfId="0" applyNumberFormat="1" applyFont="1" applyFill="1" applyBorder="1" applyAlignment="1" applyProtection="1">
      <alignment horizontal="right"/>
    </xf>
    <xf numFmtId="190" fontId="4" fillId="6" borderId="119" xfId="0" applyNumberFormat="1" applyFont="1" applyFill="1" applyBorder="1" applyAlignment="1" applyProtection="1">
      <alignment horizontal="right"/>
    </xf>
    <xf numFmtId="190" fontId="4" fillId="6" borderId="178" xfId="0" applyNumberFormat="1" applyFont="1" applyFill="1" applyBorder="1" applyAlignment="1" applyProtection="1">
      <alignment horizontal="right"/>
    </xf>
    <xf numFmtId="195" fontId="13" fillId="0" borderId="1" xfId="1" quotePrefix="1" applyNumberFormat="1" applyFont="1" applyFill="1" applyBorder="1" applyAlignment="1">
      <alignment horizontal="right"/>
    </xf>
    <xf numFmtId="195" fontId="13" fillId="0" borderId="2" xfId="1" quotePrefix="1" applyNumberFormat="1" applyFont="1" applyFill="1" applyBorder="1" applyAlignment="1">
      <alignment horizontal="right"/>
    </xf>
    <xf numFmtId="195" fontId="13" fillId="0" borderId="0" xfId="1" quotePrefix="1" applyNumberFormat="1" applyFont="1" applyFill="1" applyBorder="1" applyAlignment="1">
      <alignment horizontal="right"/>
    </xf>
    <xf numFmtId="178" fontId="13" fillId="0" borderId="1" xfId="0" quotePrefix="1" applyNumberFormat="1" applyFont="1" applyFill="1" applyBorder="1" applyAlignment="1">
      <alignment horizontal="right"/>
    </xf>
    <xf numFmtId="178" fontId="13" fillId="0" borderId="0" xfId="0" quotePrefix="1" applyNumberFormat="1" applyFont="1" applyFill="1" applyBorder="1" applyAlignment="1">
      <alignment horizontal="right"/>
    </xf>
    <xf numFmtId="178" fontId="13" fillId="0" borderId="0" xfId="1" quotePrefix="1" applyNumberFormat="1" applyFont="1" applyFill="1" applyBorder="1" applyAlignment="1">
      <alignment horizontal="right"/>
    </xf>
    <xf numFmtId="192" fontId="4" fillId="6" borderId="130" xfId="1" applyNumberFormat="1" applyFont="1" applyFill="1" applyBorder="1" applyAlignment="1">
      <alignment horizontal="right"/>
    </xf>
    <xf numFmtId="192" fontId="4" fillId="6" borderId="131" xfId="1" applyNumberFormat="1" applyFont="1" applyFill="1" applyBorder="1" applyAlignment="1">
      <alignment horizontal="right"/>
    </xf>
    <xf numFmtId="192" fontId="4" fillId="6" borderId="179" xfId="1" applyNumberFormat="1" applyFont="1" applyFill="1" applyBorder="1" applyAlignment="1">
      <alignment horizontal="right"/>
    </xf>
    <xf numFmtId="177" fontId="6" fillId="6" borderId="139" xfId="0" applyNumberFormat="1" applyFont="1" applyFill="1" applyBorder="1" applyAlignment="1">
      <alignment horizontal="center" vertical="center"/>
    </xf>
    <xf numFmtId="177" fontId="6" fillId="6" borderId="49" xfId="0" applyNumberFormat="1" applyFont="1" applyFill="1" applyBorder="1" applyAlignment="1">
      <alignment horizontal="center" vertical="center"/>
    </xf>
    <xf numFmtId="177" fontId="6" fillId="6" borderId="136" xfId="0" applyNumberFormat="1" applyFont="1" applyFill="1" applyBorder="1" applyAlignment="1">
      <alignment horizontal="center" vertical="center"/>
    </xf>
    <xf numFmtId="177" fontId="6" fillId="6" borderId="59" xfId="0" applyNumberFormat="1" applyFont="1" applyFill="1" applyBorder="1" applyAlignment="1">
      <alignment horizontal="center" vertical="center"/>
    </xf>
    <xf numFmtId="177" fontId="6" fillId="6" borderId="2" xfId="0" applyNumberFormat="1" applyFont="1" applyFill="1" applyBorder="1" applyAlignment="1">
      <alignment horizontal="center" vertical="center"/>
    </xf>
    <xf numFmtId="177" fontId="6" fillId="6" borderId="153" xfId="0" applyNumberFormat="1" applyFont="1" applyFill="1" applyBorder="1" applyAlignment="1">
      <alignment horizontal="center" vertical="center"/>
    </xf>
    <xf numFmtId="38" fontId="6" fillId="6" borderId="49" xfId="1" applyFont="1" applyFill="1" applyBorder="1" applyAlignment="1">
      <alignment horizontal="center" vertical="center"/>
    </xf>
    <xf numFmtId="198" fontId="5" fillId="6" borderId="138" xfId="0" applyNumberFormat="1" applyFont="1" applyFill="1" applyBorder="1" applyAlignment="1">
      <alignment horizontal="right" vertical="center"/>
    </xf>
    <xf numFmtId="198" fontId="5" fillId="6" borderId="136" xfId="0" applyNumberFormat="1" applyFont="1" applyFill="1" applyBorder="1" applyAlignment="1">
      <alignment horizontal="right" vertical="center"/>
    </xf>
    <xf numFmtId="193" fontId="5" fillId="6" borderId="136" xfId="0" applyNumberFormat="1" applyFont="1" applyFill="1" applyBorder="1" applyAlignment="1">
      <alignment horizontal="right" vertical="center"/>
    </xf>
    <xf numFmtId="193" fontId="5" fillId="6" borderId="137" xfId="0" applyNumberFormat="1" applyFont="1" applyFill="1" applyBorder="1" applyAlignment="1">
      <alignment horizontal="right" vertical="center"/>
    </xf>
    <xf numFmtId="198" fontId="5" fillId="6" borderId="30" xfId="0" applyNumberFormat="1" applyFont="1" applyFill="1" applyBorder="1" applyAlignment="1">
      <alignment horizontal="right" vertical="center"/>
    </xf>
    <xf numFmtId="198" fontId="5" fillId="6" borderId="49" xfId="0" applyNumberFormat="1" applyFont="1" applyFill="1" applyBorder="1" applyAlignment="1">
      <alignment horizontal="right" vertical="center"/>
    </xf>
    <xf numFmtId="193" fontId="5" fillId="6" borderId="49" xfId="0" applyNumberFormat="1" applyFont="1" applyFill="1" applyBorder="1" applyAlignment="1">
      <alignment horizontal="right" vertical="center"/>
    </xf>
    <xf numFmtId="193" fontId="5" fillId="6" borderId="111" xfId="0" applyNumberFormat="1" applyFont="1" applyFill="1" applyBorder="1" applyAlignment="1">
      <alignment horizontal="right" vertical="center"/>
    </xf>
    <xf numFmtId="198" fontId="5" fillId="6" borderId="138" xfId="1" applyNumberFormat="1" applyFont="1" applyFill="1" applyBorder="1" applyAlignment="1">
      <alignment horizontal="right" vertical="center"/>
    </xf>
    <xf numFmtId="193" fontId="5" fillId="6" borderId="136" xfId="1" applyNumberFormat="1" applyFont="1" applyFill="1" applyBorder="1" applyAlignment="1">
      <alignment horizontal="right" vertical="center"/>
    </xf>
    <xf numFmtId="193" fontId="5" fillId="6" borderId="137" xfId="1" applyNumberFormat="1" applyFont="1" applyFill="1" applyBorder="1" applyAlignment="1">
      <alignment horizontal="right" vertical="center"/>
    </xf>
    <xf numFmtId="198" fontId="5" fillId="6" borderId="97" xfId="1" applyNumberFormat="1" applyFont="1" applyFill="1" applyBorder="1" applyAlignment="1">
      <alignment horizontal="right" vertical="center"/>
    </xf>
    <xf numFmtId="198" fontId="5" fillId="6" borderId="97" xfId="0" applyNumberFormat="1" applyFont="1" applyFill="1" applyBorder="1" applyAlignment="1">
      <alignment horizontal="right" vertical="center"/>
    </xf>
    <xf numFmtId="198" fontId="5" fillId="6" borderId="59" xfId="0" applyNumberFormat="1" applyFont="1" applyFill="1" applyBorder="1" applyAlignment="1">
      <alignment horizontal="right" vertical="center"/>
    </xf>
    <xf numFmtId="193" fontId="5" fillId="6" borderId="59" xfId="1" applyNumberFormat="1" applyFont="1" applyFill="1" applyBorder="1" applyAlignment="1">
      <alignment horizontal="right" vertical="center"/>
    </xf>
    <xf numFmtId="193" fontId="5" fillId="6" borderId="60" xfId="1" applyNumberFormat="1" applyFont="1" applyFill="1" applyBorder="1" applyAlignment="1">
      <alignment horizontal="right" vertical="center"/>
    </xf>
    <xf numFmtId="198" fontId="5" fillId="6" borderId="144" xfId="0" applyNumberFormat="1" applyFont="1" applyFill="1" applyBorder="1" applyAlignment="1">
      <alignment horizontal="right" vertical="center"/>
    </xf>
    <xf numFmtId="198" fontId="5" fillId="6" borderId="139" xfId="0" applyNumberFormat="1" applyFont="1" applyFill="1" applyBorder="1" applyAlignment="1">
      <alignment horizontal="right" vertical="center"/>
    </xf>
    <xf numFmtId="193" fontId="5" fillId="6" borderId="151" xfId="0" applyNumberFormat="1" applyFont="1" applyFill="1" applyBorder="1" applyAlignment="1">
      <alignment horizontal="right" vertical="center"/>
    </xf>
    <xf numFmtId="193" fontId="5" fillId="6" borderId="147" xfId="0" applyNumberFormat="1" applyFont="1" applyFill="1" applyBorder="1" applyAlignment="1">
      <alignment horizontal="right" vertical="center"/>
    </xf>
    <xf numFmtId="193" fontId="5" fillId="6" borderId="59" xfId="0" applyNumberFormat="1" applyFont="1" applyFill="1" applyBorder="1" applyAlignment="1">
      <alignment horizontal="right" vertical="center"/>
    </xf>
    <xf numFmtId="193" fontId="5" fillId="6" borderId="60" xfId="0" applyNumberFormat="1" applyFont="1" applyFill="1" applyBorder="1" applyAlignment="1">
      <alignment horizontal="right" vertical="center"/>
    </xf>
    <xf numFmtId="193" fontId="5" fillId="6" borderId="139" xfId="0" applyNumberFormat="1" applyFont="1" applyFill="1" applyBorder="1" applyAlignment="1">
      <alignment horizontal="right" vertical="center"/>
    </xf>
    <xf numFmtId="198" fontId="5" fillId="6" borderId="31" xfId="0" applyNumberFormat="1" applyFont="1" applyFill="1" applyBorder="1" applyAlignment="1">
      <alignment horizontal="right" vertical="center"/>
    </xf>
    <xf numFmtId="198" fontId="5" fillId="6" borderId="2" xfId="0" applyNumberFormat="1" applyFont="1" applyFill="1" applyBorder="1" applyAlignment="1">
      <alignment horizontal="right" vertical="center"/>
    </xf>
    <xf numFmtId="193" fontId="5" fillId="6" borderId="2" xfId="0" applyNumberFormat="1" applyFont="1" applyFill="1" applyBorder="1" applyAlignment="1">
      <alignment horizontal="right" vertical="center"/>
    </xf>
    <xf numFmtId="198" fontId="5" fillId="6" borderId="152" xfId="0" applyNumberFormat="1" applyFont="1" applyFill="1" applyBorder="1" applyAlignment="1">
      <alignment horizontal="right" vertical="center"/>
    </xf>
    <xf numFmtId="198" fontId="5" fillId="6" borderId="153" xfId="0" applyNumberFormat="1" applyFont="1" applyFill="1" applyBorder="1" applyAlignment="1">
      <alignment horizontal="right" vertical="center"/>
    </xf>
    <xf numFmtId="193" fontId="5" fillId="6" borderId="153" xfId="0" applyNumberFormat="1" applyFont="1" applyFill="1" applyBorder="1" applyAlignment="1">
      <alignment horizontal="right" vertical="center"/>
    </xf>
    <xf numFmtId="193" fontId="5" fillId="6" borderId="160" xfId="0" applyNumberFormat="1" applyFont="1" applyFill="1" applyBorder="1" applyAlignment="1">
      <alignment horizontal="right" vertical="center"/>
    </xf>
    <xf numFmtId="193" fontId="5" fillId="6" borderId="100" xfId="0" applyNumberFormat="1" applyFont="1" applyFill="1" applyBorder="1" applyAlignment="1">
      <alignment horizontal="right" vertical="center"/>
    </xf>
    <xf numFmtId="196" fontId="5" fillId="6" borderId="138" xfId="0" applyNumberFormat="1" applyFont="1" applyFill="1" applyBorder="1" applyAlignment="1">
      <alignment horizontal="right" vertical="center"/>
    </xf>
    <xf numFmtId="196" fontId="5" fillId="6" borderId="136" xfId="0" applyNumberFormat="1" applyFont="1" applyFill="1" applyBorder="1" applyAlignment="1">
      <alignment horizontal="right" vertical="center"/>
    </xf>
    <xf numFmtId="193" fontId="5" fillId="6" borderId="138" xfId="0" applyNumberFormat="1" applyFont="1" applyFill="1" applyBorder="1" applyAlignment="1">
      <alignment horizontal="right" vertical="center"/>
    </xf>
    <xf numFmtId="196" fontId="5" fillId="6" borderId="31" xfId="0" applyNumberFormat="1" applyFont="1" applyFill="1" applyBorder="1" applyAlignment="1">
      <alignment horizontal="right" vertical="center"/>
    </xf>
    <xf numFmtId="196" fontId="5" fillId="6" borderId="2" xfId="0" applyNumberFormat="1" applyFont="1" applyFill="1" applyBorder="1" applyAlignment="1">
      <alignment horizontal="right" vertical="center"/>
    </xf>
    <xf numFmtId="193" fontId="5" fillId="6" borderId="31" xfId="0" applyNumberFormat="1" applyFont="1" applyFill="1" applyBorder="1" applyAlignment="1">
      <alignment horizontal="right" vertical="center"/>
    </xf>
    <xf numFmtId="196" fontId="5" fillId="6" borderId="138" xfId="1" applyNumberFormat="1" applyFont="1" applyFill="1" applyBorder="1" applyAlignment="1">
      <alignment horizontal="right" vertical="center"/>
    </xf>
    <xf numFmtId="193" fontId="5" fillId="6" borderId="138" xfId="1" applyNumberFormat="1" applyFont="1" applyFill="1" applyBorder="1" applyAlignment="1">
      <alignment horizontal="right" vertical="center"/>
    </xf>
    <xf numFmtId="196" fontId="5" fillId="6" borderId="31" xfId="1" applyNumberFormat="1" applyFont="1" applyFill="1" applyBorder="1" applyAlignment="1">
      <alignment horizontal="right" vertical="center"/>
    </xf>
    <xf numFmtId="193" fontId="5" fillId="6" borderId="31" xfId="1" applyNumberFormat="1" applyFont="1" applyFill="1" applyBorder="1" applyAlignment="1">
      <alignment horizontal="right" vertical="center"/>
    </xf>
    <xf numFmtId="193" fontId="5" fillId="6" borderId="111" xfId="1" applyNumberFormat="1" applyFont="1" applyFill="1" applyBorder="1" applyAlignment="1">
      <alignment horizontal="right" vertical="center"/>
    </xf>
    <xf numFmtId="196" fontId="5" fillId="6" borderId="152" xfId="0" applyNumberFormat="1" applyFont="1" applyFill="1" applyBorder="1" applyAlignment="1">
      <alignment horizontal="right" vertical="center"/>
    </xf>
    <xf numFmtId="196" fontId="5" fillId="6" borderId="153" xfId="0" applyNumberFormat="1" applyFont="1" applyFill="1" applyBorder="1" applyAlignment="1">
      <alignment horizontal="right" vertical="center"/>
    </xf>
    <xf numFmtId="193" fontId="5" fillId="6" borderId="152" xfId="0" applyNumberFormat="1" applyFont="1" applyFill="1" applyBorder="1" applyAlignment="1">
      <alignment horizontal="right" vertical="center"/>
    </xf>
    <xf numFmtId="196" fontId="5" fillId="6" borderId="97" xfId="0" applyNumberFormat="1" applyFont="1" applyFill="1" applyBorder="1" applyAlignment="1">
      <alignment horizontal="right" vertical="center"/>
    </xf>
    <xf numFmtId="196" fontId="5" fillId="6" borderId="59" xfId="0" applyNumberFormat="1" applyFont="1" applyFill="1" applyBorder="1" applyAlignment="1">
      <alignment horizontal="right" vertical="center"/>
    </xf>
    <xf numFmtId="193" fontId="5" fillId="6" borderId="97" xfId="0" applyNumberFormat="1" applyFont="1" applyFill="1" applyBorder="1" applyAlignment="1">
      <alignment horizontal="right" vertical="center"/>
    </xf>
    <xf numFmtId="196" fontId="5" fillId="6" borderId="144" xfId="0" applyNumberFormat="1" applyFont="1" applyFill="1" applyBorder="1" applyAlignment="1">
      <alignment horizontal="right" vertical="center"/>
    </xf>
    <xf numFmtId="196" fontId="5" fillId="6" borderId="139" xfId="0" applyNumberFormat="1" applyFont="1" applyFill="1" applyBorder="1" applyAlignment="1">
      <alignment horizontal="right" vertical="center"/>
    </xf>
    <xf numFmtId="193" fontId="5" fillId="6" borderId="144" xfId="0" applyNumberFormat="1" applyFont="1" applyFill="1" applyBorder="1" applyAlignment="1">
      <alignment horizontal="right" vertical="center"/>
    </xf>
    <xf numFmtId="196" fontId="5" fillId="6" borderId="155" xfId="0" applyNumberFormat="1" applyFont="1" applyFill="1" applyBorder="1" applyAlignment="1">
      <alignment horizontal="right" vertical="center"/>
    </xf>
    <xf numFmtId="196" fontId="5" fillId="6" borderId="154" xfId="0" applyNumberFormat="1" applyFont="1" applyFill="1" applyBorder="1" applyAlignment="1">
      <alignment horizontal="right" vertical="center"/>
    </xf>
    <xf numFmtId="193" fontId="5" fillId="6" borderId="155" xfId="0" applyNumberFormat="1" applyFont="1" applyFill="1" applyBorder="1" applyAlignment="1">
      <alignment horizontal="right" vertical="center"/>
    </xf>
    <xf numFmtId="193" fontId="5" fillId="6" borderId="156" xfId="0" applyNumberFormat="1" applyFont="1" applyFill="1" applyBorder="1" applyAlignment="1">
      <alignment horizontal="right" vertical="center"/>
    </xf>
    <xf numFmtId="196" fontId="5" fillId="6" borderId="158" xfId="0" applyNumberFormat="1" applyFont="1" applyFill="1" applyBorder="1" applyAlignment="1">
      <alignment horizontal="right" vertical="center"/>
    </xf>
    <xf numFmtId="196" fontId="5" fillId="6" borderId="157" xfId="0" applyNumberFormat="1" applyFont="1" applyFill="1" applyBorder="1" applyAlignment="1">
      <alignment horizontal="right" vertical="center"/>
    </xf>
    <xf numFmtId="193" fontId="5" fillId="6" borderId="158" xfId="0" applyNumberFormat="1" applyFont="1" applyFill="1" applyBorder="1" applyAlignment="1">
      <alignment horizontal="right" vertical="center"/>
    </xf>
    <xf numFmtId="193" fontId="5" fillId="6" borderId="159" xfId="0" applyNumberFormat="1" applyFont="1" applyFill="1" applyBorder="1" applyAlignment="1">
      <alignment horizontal="right" vertical="center"/>
    </xf>
    <xf numFmtId="196" fontId="5" fillId="6" borderId="164" xfId="0" applyNumberFormat="1" applyFont="1" applyFill="1" applyBorder="1" applyAlignment="1">
      <alignment horizontal="right" vertical="center"/>
    </xf>
    <xf numFmtId="196" fontId="5" fillId="6" borderId="145" xfId="0" applyNumberFormat="1" applyFont="1" applyFill="1" applyBorder="1" applyAlignment="1">
      <alignment horizontal="right" vertical="center"/>
    </xf>
    <xf numFmtId="196" fontId="5" fillId="6" borderId="148" xfId="0" applyNumberFormat="1" applyFont="1" applyFill="1" applyBorder="1" applyAlignment="1">
      <alignment horizontal="right" vertical="center"/>
    </xf>
    <xf numFmtId="193" fontId="5" fillId="6" borderId="145" xfId="0" applyNumberFormat="1" applyFont="1" applyFill="1" applyBorder="1" applyAlignment="1">
      <alignment horizontal="right" vertical="center"/>
    </xf>
    <xf numFmtId="193" fontId="5" fillId="6" borderId="146" xfId="0" applyNumberFormat="1" applyFont="1" applyFill="1" applyBorder="1" applyAlignment="1">
      <alignment horizontal="right" vertical="center"/>
    </xf>
    <xf numFmtId="196" fontId="5" fillId="6" borderId="138" xfId="0" applyNumberFormat="1" applyFont="1" applyFill="1" applyBorder="1" applyAlignment="1">
      <alignment vertical="center"/>
    </xf>
    <xf numFmtId="196" fontId="5" fillId="6" borderId="136" xfId="0" applyNumberFormat="1" applyFont="1" applyFill="1" applyBorder="1" applyAlignment="1">
      <alignment vertical="center"/>
    </xf>
    <xf numFmtId="185" fontId="5" fillId="6" borderId="136" xfId="0" applyNumberFormat="1" applyFont="1" applyFill="1" applyBorder="1" applyAlignment="1">
      <alignment vertical="center"/>
    </xf>
    <xf numFmtId="185" fontId="5" fillId="6" borderId="149" xfId="0" applyNumberFormat="1" applyFont="1" applyFill="1" applyBorder="1" applyAlignment="1">
      <alignment vertical="center"/>
    </xf>
    <xf numFmtId="196" fontId="5" fillId="6" borderId="31" xfId="0" applyNumberFormat="1" applyFont="1" applyFill="1" applyBorder="1" applyAlignment="1">
      <alignment vertical="center"/>
    </xf>
    <xf numFmtId="196" fontId="5" fillId="6" borderId="2" xfId="0" applyNumberFormat="1" applyFont="1" applyFill="1" applyBorder="1" applyAlignment="1">
      <alignment vertical="center"/>
    </xf>
    <xf numFmtId="185" fontId="5" fillId="6" borderId="2" xfId="0" applyNumberFormat="1" applyFont="1" applyFill="1" applyBorder="1" applyAlignment="1">
      <alignment vertical="center"/>
    </xf>
    <xf numFmtId="185" fontId="5" fillId="6" borderId="43" xfId="0" applyNumberFormat="1" applyFont="1" applyFill="1" applyBorder="1" applyAlignment="1">
      <alignment vertical="center"/>
    </xf>
    <xf numFmtId="196" fontId="5" fillId="6" borderId="152" xfId="0" applyNumberFormat="1" applyFont="1" applyFill="1" applyBorder="1" applyAlignment="1">
      <alignment vertical="center"/>
    </xf>
    <xf numFmtId="196" fontId="5" fillId="6" borderId="153" xfId="0" applyNumberFormat="1" applyFont="1" applyFill="1" applyBorder="1" applyAlignment="1">
      <alignment vertical="center"/>
    </xf>
    <xf numFmtId="185" fontId="5" fillId="6" borderId="153" xfId="0" applyNumberFormat="1" applyFont="1" applyFill="1" applyBorder="1" applyAlignment="1">
      <alignment vertical="center"/>
    </xf>
    <xf numFmtId="185" fontId="5" fillId="6" borderId="161" xfId="0" applyNumberFormat="1" applyFont="1" applyFill="1" applyBorder="1" applyAlignment="1">
      <alignment vertical="center"/>
    </xf>
    <xf numFmtId="196" fontId="5" fillId="6" borderId="97" xfId="0" applyNumberFormat="1" applyFont="1" applyFill="1" applyBorder="1" applyAlignment="1">
      <alignment vertical="center"/>
    </xf>
    <xf numFmtId="196" fontId="5" fillId="6" borderId="59" xfId="0" applyNumberFormat="1" applyFont="1" applyFill="1" applyBorder="1" applyAlignment="1">
      <alignment vertical="center"/>
    </xf>
    <xf numFmtId="185" fontId="5" fillId="6" borderId="59" xfId="0" applyNumberFormat="1" applyFont="1" applyFill="1" applyBorder="1" applyAlignment="1">
      <alignment vertical="center"/>
    </xf>
    <xf numFmtId="185" fontId="5" fillId="6" borderId="23" xfId="0" applyNumberFormat="1" applyFont="1" applyFill="1" applyBorder="1" applyAlignment="1">
      <alignment vertical="center"/>
    </xf>
    <xf numFmtId="196" fontId="5" fillId="6" borderId="144" xfId="0" applyNumberFormat="1" applyFont="1" applyFill="1" applyBorder="1" applyAlignment="1">
      <alignment vertical="center"/>
    </xf>
    <xf numFmtId="196" fontId="5" fillId="6" borderId="139" xfId="0" applyNumberFormat="1" applyFont="1" applyFill="1" applyBorder="1" applyAlignment="1">
      <alignment vertical="center"/>
    </xf>
    <xf numFmtId="185" fontId="5" fillId="6" borderId="139" xfId="0" applyNumberFormat="1" applyFont="1" applyFill="1" applyBorder="1" applyAlignment="1">
      <alignment vertical="center"/>
    </xf>
    <xf numFmtId="185" fontId="5" fillId="6" borderId="150" xfId="0" applyNumberFormat="1" applyFont="1" applyFill="1" applyBorder="1" applyAlignment="1">
      <alignment vertical="center"/>
    </xf>
    <xf numFmtId="185" fontId="5" fillId="6" borderId="162" xfId="0" applyNumberFormat="1" applyFont="1" applyFill="1" applyBorder="1" applyAlignment="1">
      <alignment vertical="center"/>
    </xf>
    <xf numFmtId="185" fontId="5" fillId="6" borderId="163" xfId="0" applyNumberFormat="1" applyFont="1" applyFill="1" applyBorder="1" applyAlignment="1">
      <alignment vertical="center"/>
    </xf>
    <xf numFmtId="196" fontId="5" fillId="6" borderId="30" xfId="0" applyNumberFormat="1" applyFont="1" applyFill="1" applyBorder="1" applyAlignment="1">
      <alignment vertical="center"/>
    </xf>
    <xf numFmtId="196" fontId="5" fillId="6" borderId="49" xfId="0" applyNumberFormat="1" applyFont="1" applyFill="1" applyBorder="1" applyAlignment="1">
      <alignment vertical="center"/>
    </xf>
    <xf numFmtId="185" fontId="5" fillId="6" borderId="49" xfId="0" applyNumberFormat="1" applyFont="1" applyFill="1" applyBorder="1" applyAlignment="1">
      <alignment vertical="center"/>
    </xf>
    <xf numFmtId="185" fontId="5" fillId="6" borderId="89" xfId="0" applyNumberFormat="1" applyFont="1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197" fontId="4" fillId="4" borderId="180" xfId="1" applyNumberFormat="1" applyFont="1" applyFill="1" applyBorder="1" applyAlignment="1" applyProtection="1">
      <alignment horizontal="right"/>
    </xf>
    <xf numFmtId="0" fontId="4" fillId="0" borderId="81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187" fontId="0" fillId="0" borderId="0" xfId="0" applyNumberFormat="1" applyBorder="1">
      <alignment vertical="center"/>
    </xf>
    <xf numFmtId="0" fontId="4" fillId="0" borderId="24" xfId="0" applyFont="1" applyFill="1" applyBorder="1" applyAlignment="1">
      <alignment horizontal="center" vertical="center"/>
    </xf>
    <xf numFmtId="190" fontId="4" fillId="0" borderId="24" xfId="0" applyNumberFormat="1" applyFont="1" applyFill="1" applyBorder="1" applyAlignment="1">
      <alignment horizontal="center" vertical="center"/>
    </xf>
    <xf numFmtId="0" fontId="4" fillId="0" borderId="71" xfId="0" applyFont="1" applyFill="1" applyBorder="1">
      <alignment vertical="center"/>
    </xf>
    <xf numFmtId="0" fontId="4" fillId="0" borderId="72" xfId="0" applyFont="1" applyFill="1" applyBorder="1">
      <alignment vertical="center"/>
    </xf>
    <xf numFmtId="0" fontId="4" fillId="0" borderId="73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79" xfId="0" applyFont="1" applyFill="1" applyBorder="1">
      <alignment vertical="center"/>
    </xf>
    <xf numFmtId="0" fontId="4" fillId="2" borderId="80" xfId="0" applyFont="1" applyFill="1" applyBorder="1">
      <alignment vertical="center"/>
    </xf>
    <xf numFmtId="182" fontId="4" fillId="5" borderId="67" xfId="0" applyNumberFormat="1" applyFont="1" applyFill="1" applyBorder="1" applyAlignment="1">
      <alignment horizontal="center" vertical="center"/>
    </xf>
    <xf numFmtId="182" fontId="4" fillId="5" borderId="68" xfId="0" applyNumberFormat="1" applyFont="1" applyFill="1" applyBorder="1" applyAlignment="1">
      <alignment horizontal="center" vertical="center"/>
    </xf>
    <xf numFmtId="182" fontId="4" fillId="0" borderId="67" xfId="0" applyNumberFormat="1" applyFont="1" applyFill="1" applyBorder="1" applyAlignment="1">
      <alignment horizontal="center" vertical="center"/>
    </xf>
    <xf numFmtId="182" fontId="4" fillId="5" borderId="46" xfId="0" applyNumberFormat="1" applyFont="1" applyFill="1" applyBorder="1" applyAlignment="1">
      <alignment horizontal="center" vertical="center"/>
    </xf>
    <xf numFmtId="190" fontId="4" fillId="6" borderId="112" xfId="0" applyNumberFormat="1" applyFont="1" applyFill="1" applyBorder="1" applyAlignment="1">
      <alignment horizontal="right"/>
    </xf>
    <xf numFmtId="190" fontId="4" fillId="6" borderId="32" xfId="0" quotePrefix="1" applyNumberFormat="1" applyFont="1" applyFill="1" applyBorder="1" applyAlignment="1">
      <alignment horizontal="right"/>
    </xf>
    <xf numFmtId="0" fontId="0" fillId="0" borderId="10" xfId="0" applyBorder="1">
      <alignment vertical="center"/>
    </xf>
    <xf numFmtId="184" fontId="19" fillId="4" borderId="28" xfId="0" quotePrefix="1" applyNumberFormat="1" applyFont="1" applyFill="1" applyBorder="1" applyAlignment="1">
      <alignment horizontal="center" vertical="center"/>
    </xf>
    <xf numFmtId="184" fontId="19" fillId="4" borderId="28" xfId="0" applyNumberFormat="1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194" fontId="0" fillId="6" borderId="97" xfId="1" applyNumberFormat="1" applyFont="1" applyFill="1" applyBorder="1" applyAlignment="1">
      <alignment horizontal="right" vertical="center"/>
    </xf>
    <xf numFmtId="194" fontId="0" fillId="6" borderId="59" xfId="1" applyNumberFormat="1" applyFont="1" applyFill="1" applyBorder="1" applyAlignment="1">
      <alignment horizontal="right" vertical="center"/>
    </xf>
    <xf numFmtId="194" fontId="0" fillId="6" borderId="28" xfId="1" applyNumberFormat="1" applyFont="1" applyFill="1" applyBorder="1" applyAlignment="1">
      <alignment horizontal="right" vertical="center"/>
    </xf>
    <xf numFmtId="195" fontId="13" fillId="6" borderId="28" xfId="0" applyNumberFormat="1" applyFont="1" applyFill="1" applyBorder="1" applyAlignment="1">
      <alignment vertical="center"/>
    </xf>
    <xf numFmtId="182" fontId="4" fillId="5" borderId="17" xfId="0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82" fontId="4" fillId="5" borderId="23" xfId="0" applyNumberFormat="1" applyFont="1" applyFill="1" applyBorder="1" applyAlignment="1">
      <alignment horizontal="center" vertical="center"/>
    </xf>
    <xf numFmtId="182" fontId="4" fillId="0" borderId="19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177" fontId="10" fillId="0" borderId="14" xfId="0" applyNumberFormat="1" applyFont="1" applyFill="1" applyBorder="1" applyAlignment="1">
      <alignment horizontal="center" vertical="center"/>
    </xf>
    <xf numFmtId="177" fontId="10" fillId="0" borderId="16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 wrapText="1"/>
    </xf>
    <xf numFmtId="177" fontId="10" fillId="0" borderId="18" xfId="0" applyNumberFormat="1" applyFont="1" applyFill="1" applyBorder="1" applyAlignment="1">
      <alignment horizontal="center" vertical="center" wrapText="1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177" fontId="9" fillId="0" borderId="16" xfId="0" applyNumberFormat="1" applyFont="1" applyFill="1" applyBorder="1" applyAlignment="1">
      <alignment horizontal="center" vertical="center" wrapText="1"/>
    </xf>
    <xf numFmtId="177" fontId="9" fillId="0" borderId="14" xfId="0" applyNumberFormat="1" applyFont="1" applyFill="1" applyBorder="1" applyAlignment="1">
      <alignment horizontal="center" vertical="center" wrapText="1"/>
    </xf>
    <xf numFmtId="177" fontId="9" fillId="0" borderId="18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4" fillId="0" borderId="171" xfId="0" applyFont="1" applyBorder="1" applyAlignment="1">
      <alignment horizontal="left" vertical="center"/>
    </xf>
    <xf numFmtId="0" fontId="0" fillId="0" borderId="172" xfId="0" applyBorder="1" applyAlignment="1">
      <alignment horizontal="center" vertical="center" textRotation="255"/>
    </xf>
    <xf numFmtId="0" fontId="0" fillId="0" borderId="96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14" fillId="0" borderId="38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/>
    </xf>
    <xf numFmtId="0" fontId="8" fillId="0" borderId="17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38" fontId="8" fillId="5" borderId="1" xfId="1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4" fillId="0" borderId="50" xfId="0" applyFont="1" applyBorder="1" applyAlignment="1">
      <alignment horizontal="left" vertical="center"/>
    </xf>
    <xf numFmtId="192" fontId="0" fillId="0" borderId="38" xfId="1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78" fontId="16" fillId="0" borderId="41" xfId="0" applyNumberFormat="1" applyFont="1" applyFill="1" applyBorder="1" applyAlignment="1">
      <alignment vertical="top" wrapText="1"/>
    </xf>
    <xf numFmtId="178" fontId="16" fillId="0" borderId="100" xfId="0" applyNumberFormat="1" applyFont="1" applyFill="1" applyBorder="1" applyAlignment="1">
      <alignment vertical="top" wrapText="1"/>
    </xf>
    <xf numFmtId="178" fontId="16" fillId="0" borderId="40" xfId="0" applyNumberFormat="1" applyFont="1" applyFill="1" applyBorder="1" applyAlignment="1">
      <alignment vertical="top" wrapText="1"/>
    </xf>
    <xf numFmtId="178" fontId="16" fillId="0" borderId="49" xfId="0" applyNumberFormat="1" applyFont="1" applyFill="1" applyBorder="1" applyAlignment="1">
      <alignment vertical="top" wrapText="1"/>
    </xf>
    <xf numFmtId="178" fontId="3" fillId="0" borderId="40" xfId="0" applyNumberFormat="1" applyFont="1" applyFill="1" applyBorder="1" applyAlignment="1">
      <alignment vertical="top" wrapText="1"/>
    </xf>
    <xf numFmtId="178" fontId="3" fillId="0" borderId="49" xfId="0" applyNumberFormat="1" applyFont="1" applyFill="1" applyBorder="1" applyAlignment="1">
      <alignment vertical="top" wrapText="1"/>
    </xf>
    <xf numFmtId="178" fontId="0" fillId="0" borderId="49" xfId="0" applyNumberFormat="1" applyFill="1" applyBorder="1" applyAlignment="1">
      <alignment vertical="top" wrapText="1"/>
    </xf>
    <xf numFmtId="0" fontId="8" fillId="0" borderId="17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192" fontId="5" fillId="0" borderId="51" xfId="1" applyNumberFormat="1" applyFont="1" applyFill="1" applyBorder="1" applyAlignment="1">
      <alignment vertical="top" wrapText="1"/>
    </xf>
    <xf numFmtId="192" fontId="8" fillId="0" borderId="35" xfId="1" applyNumberFormat="1" applyFont="1" applyBorder="1">
      <alignment vertical="center"/>
    </xf>
    <xf numFmtId="178" fontId="3" fillId="0" borderId="40" xfId="0" applyNumberFormat="1" applyFont="1" applyFill="1" applyBorder="1" applyAlignment="1">
      <alignment vertical="top"/>
    </xf>
    <xf numFmtId="178" fontId="3" fillId="0" borderId="49" xfId="0" applyNumberFormat="1" applyFont="1" applyFill="1" applyBorder="1" applyAlignment="1">
      <alignment vertical="top"/>
    </xf>
    <xf numFmtId="192" fontId="5" fillId="0" borderId="50" xfId="1" applyNumberFormat="1" applyFont="1" applyFill="1" applyBorder="1" applyAlignment="1">
      <alignment vertical="top" wrapText="1"/>
    </xf>
    <xf numFmtId="192" fontId="0" fillId="0" borderId="38" xfId="1" applyNumberFormat="1" applyFont="1" applyBorder="1">
      <alignment vertical="center"/>
    </xf>
    <xf numFmtId="192" fontId="8" fillId="0" borderId="38" xfId="1" applyNumberFormat="1" applyFont="1" applyBorder="1">
      <alignment vertical="center"/>
    </xf>
    <xf numFmtId="38" fontId="8" fillId="0" borderId="0" xfId="1" applyFont="1" applyAlignment="1">
      <alignment horizontal="center" vertical="center"/>
    </xf>
    <xf numFmtId="38" fontId="0" fillId="0" borderId="38" xfId="1" applyFont="1" applyBorder="1" applyAlignment="1">
      <alignment horizontal="left" vertical="center"/>
    </xf>
    <xf numFmtId="192" fontId="5" fillId="0" borderId="35" xfId="1" applyNumberFormat="1" applyFont="1" applyFill="1" applyBorder="1" applyAlignment="1">
      <alignment vertical="top" wrapText="1"/>
    </xf>
    <xf numFmtId="178" fontId="3" fillId="0" borderId="51" xfId="0" applyNumberFormat="1" applyFont="1" applyFill="1" applyBorder="1" applyAlignment="1">
      <alignment vertical="top" wrapText="1"/>
    </xf>
    <xf numFmtId="0" fontId="8" fillId="0" borderId="5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textRotation="255"/>
    </xf>
    <xf numFmtId="0" fontId="8" fillId="0" borderId="49" xfId="0" applyFont="1" applyBorder="1" applyAlignment="1">
      <alignment horizontal="center" vertical="center" textRotation="255"/>
    </xf>
    <xf numFmtId="177" fontId="3" fillId="0" borderId="1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177" fontId="3" fillId="0" borderId="54" xfId="0" applyNumberFormat="1" applyFont="1" applyFill="1" applyBorder="1" applyAlignment="1">
      <alignment vertical="center"/>
    </xf>
    <xf numFmtId="177" fontId="3" fillId="0" borderId="173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7" xfId="0" applyNumberFormat="1" applyFont="1" applyFill="1" applyBorder="1" applyAlignment="1">
      <alignment horizontal="left" vertical="center"/>
    </xf>
    <xf numFmtId="177" fontId="3" fillId="0" borderId="173" xfId="0" applyNumberFormat="1" applyFont="1" applyFill="1" applyBorder="1" applyAlignment="1">
      <alignment horizontal="left" vertical="center"/>
    </xf>
    <xf numFmtId="177" fontId="3" fillId="0" borderId="95" xfId="0" applyNumberFormat="1" applyFont="1" applyFill="1" applyBorder="1" applyAlignment="1">
      <alignment horizontal="left" vertical="center"/>
    </xf>
    <xf numFmtId="177" fontId="3" fillId="0" borderId="11" xfId="0" applyNumberFormat="1" applyFont="1" applyFill="1" applyBorder="1" applyAlignment="1">
      <alignment horizontal="left" vertical="center"/>
    </xf>
    <xf numFmtId="177" fontId="3" fillId="0" borderId="95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08" xfId="0" applyNumberFormat="1" applyFont="1" applyFill="1" applyBorder="1" applyAlignment="1">
      <alignment vertical="center"/>
    </xf>
    <xf numFmtId="177" fontId="3" fillId="0" borderId="142" xfId="0" applyNumberFormat="1" applyFont="1" applyFill="1" applyBorder="1" applyAlignment="1">
      <alignment vertical="center"/>
    </xf>
    <xf numFmtId="177" fontId="3" fillId="0" borderId="107" xfId="0" applyNumberFormat="1" applyFont="1" applyFill="1" applyBorder="1" applyAlignment="1">
      <alignment vertical="center"/>
    </xf>
    <xf numFmtId="177" fontId="3" fillId="0" borderId="108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10" fillId="0" borderId="38" xfId="0" applyFont="1" applyBorder="1" applyAlignment="1">
      <alignment horizontal="right" vertical="center"/>
    </xf>
    <xf numFmtId="178" fontId="16" fillId="0" borderId="111" xfId="0" applyNumberFormat="1" applyFont="1" applyFill="1" applyBorder="1" applyAlignment="1">
      <alignment vertical="top" wrapText="1"/>
    </xf>
    <xf numFmtId="0" fontId="0" fillId="0" borderId="45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174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192" fontId="5" fillId="0" borderId="54" xfId="1" applyNumberFormat="1" applyFont="1" applyFill="1" applyBorder="1" applyAlignment="1">
      <alignment vertical="top" wrapText="1"/>
    </xf>
    <xf numFmtId="192" fontId="8" fillId="0" borderId="1" xfId="1" applyNumberFormat="1" applyFont="1" applyBorder="1">
      <alignment vertical="center"/>
    </xf>
    <xf numFmtId="178" fontId="0" fillId="0" borderId="2" xfId="0" applyNumberFormat="1" applyFill="1" applyBorder="1" applyAlignment="1">
      <alignment vertical="top" wrapText="1"/>
    </xf>
    <xf numFmtId="178" fontId="3" fillId="0" borderId="2" xfId="0" applyNumberFormat="1" applyFont="1" applyFill="1" applyBorder="1" applyAlignment="1">
      <alignment vertical="top"/>
    </xf>
    <xf numFmtId="178" fontId="3" fillId="0" borderId="2" xfId="0" applyNumberFormat="1" applyFont="1" applyFill="1" applyBorder="1" applyAlignment="1">
      <alignment vertical="top" wrapText="1"/>
    </xf>
    <xf numFmtId="178" fontId="16" fillId="0" borderId="2" xfId="0" applyNumberFormat="1" applyFont="1" applyFill="1" applyBorder="1" applyAlignment="1">
      <alignment vertical="top" wrapText="1"/>
    </xf>
    <xf numFmtId="0" fontId="27" fillId="0" borderId="0" xfId="0" applyFont="1" applyAlignment="1">
      <alignment horizontal="center" vertical="center"/>
    </xf>
    <xf numFmtId="192" fontId="3" fillId="0" borderId="140" xfId="0" applyNumberFormat="1" applyFont="1" applyFill="1" applyBorder="1" applyAlignment="1">
      <alignment horizontal="center" wrapText="1"/>
    </xf>
    <xf numFmtId="192" fontId="3" fillId="0" borderId="175" xfId="0" applyNumberFormat="1" applyFont="1" applyFill="1" applyBorder="1" applyAlignment="1">
      <alignment horizontal="center" wrapText="1"/>
    </xf>
    <xf numFmtId="192" fontId="3" fillId="0" borderId="48" xfId="0" applyNumberFormat="1" applyFont="1" applyFill="1" applyBorder="1" applyAlignment="1">
      <alignment horizontal="center" wrapText="1"/>
    </xf>
    <xf numFmtId="192" fontId="3" fillId="0" borderId="21" xfId="0" applyNumberFormat="1" applyFont="1" applyFill="1" applyBorder="1" applyAlignment="1">
      <alignment horizontal="center" wrapText="1"/>
    </xf>
    <xf numFmtId="0" fontId="0" fillId="0" borderId="172" xfId="0" applyFill="1" applyBorder="1" applyAlignment="1">
      <alignment horizontal="center" vertical="center"/>
    </xf>
    <xf numFmtId="0" fontId="0" fillId="0" borderId="96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92" fontId="3" fillId="0" borderId="134" xfId="0" applyNumberFormat="1" applyFont="1" applyFill="1" applyBorder="1" applyAlignment="1">
      <alignment horizontal="center" wrapText="1"/>
    </xf>
    <xf numFmtId="192" fontId="3" fillId="0" borderId="117" xfId="0" applyNumberFormat="1" applyFont="1" applyFill="1" applyBorder="1" applyAlignment="1">
      <alignment horizontal="center" wrapText="1"/>
    </xf>
    <xf numFmtId="192" fontId="3" fillId="0" borderId="27" xfId="0" applyNumberFormat="1" applyFont="1" applyFill="1" applyBorder="1" applyAlignment="1">
      <alignment horizontal="center" wrapText="1"/>
    </xf>
    <xf numFmtId="192" fontId="3" fillId="0" borderId="68" xfId="0" applyNumberFormat="1" applyFont="1" applyFill="1" applyBorder="1" applyAlignment="1">
      <alignment horizontal="center" wrapText="1"/>
    </xf>
    <xf numFmtId="0" fontId="28" fillId="0" borderId="1" xfId="0" applyNumberFormat="1" applyFont="1" applyFill="1" applyBorder="1" applyAlignment="1">
      <alignment horizontal="center" wrapText="1"/>
    </xf>
    <xf numFmtId="0" fontId="28" fillId="0" borderId="0" xfId="0" applyNumberFormat="1" applyFont="1" applyFill="1" applyBorder="1" applyAlignment="1">
      <alignment horizontal="center" wrapText="1"/>
    </xf>
    <xf numFmtId="0" fontId="29" fillId="0" borderId="0" xfId="0" applyNumberFormat="1" applyFont="1" applyFill="1" applyBorder="1" applyAlignment="1">
      <alignment horizontal="center" wrapText="1"/>
    </xf>
  </cellXfs>
  <cellStyles count="7">
    <cellStyle name="桁区切り" xfId="1" builtinId="6"/>
    <cellStyle name="標準" xfId="0" builtinId="0" customBuiltin="1"/>
    <cellStyle name="標準 3" xfId="2"/>
    <cellStyle name="標準 3 3" xfId="3"/>
    <cellStyle name="標準 4 3" xfId="4"/>
    <cellStyle name="標準 5" xfId="5"/>
    <cellStyle name="標準_初-H12図表(附第３表)" xfId="6"/>
  </cellStyles>
  <dxfs count="0"/>
  <tableStyles count="0" defaultTableStyle="TableStyleMedium9" defaultPivotStyle="PivotStyleLight16"/>
  <colors>
    <mruColors>
      <color rgb="FFB48900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図１　確定初任給額の推移</a:t>
            </a:r>
          </a:p>
        </c:rich>
      </c:tx>
      <c:layout>
        <c:manualLayout>
          <c:xMode val="edge"/>
          <c:yMode val="edge"/>
          <c:x val="0.40382475812570712"/>
          <c:y val="3.1784841075794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18700468124105E-2"/>
          <c:y val="0.14914443233356944"/>
          <c:w val="0.78627714727152787"/>
          <c:h val="0.6772624222360446"/>
        </c:manualLayout>
      </c:layout>
      <c:lineChart>
        <c:grouping val="standard"/>
        <c:varyColors val="0"/>
        <c:ser>
          <c:idx val="0"/>
          <c:order val="0"/>
          <c:tx>
            <c:strRef>
              <c:f>'Ｐ2'!$B$2</c:f>
              <c:strCache>
                <c:ptCount val="1"/>
                <c:pt idx="0">
                  <c:v>大学卒男女計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'Ｐ2'!$B$3:$B$8</c:f>
              <c:numCache>
                <c:formatCode>General</c:formatCode>
                <c:ptCount val="6"/>
                <c:pt idx="0">
                  <c:v>204.5</c:v>
                </c:pt>
                <c:pt idx="1">
                  <c:v>205.2</c:v>
                </c:pt>
                <c:pt idx="2">
                  <c:v>204.4</c:v>
                </c:pt>
                <c:pt idx="3">
                  <c:v>207.2</c:v>
                </c:pt>
                <c:pt idx="4">
                  <c:v>207.3</c:v>
                </c:pt>
                <c:pt idx="5">
                  <c:v>207.1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'Ｐ2'!$C$2</c:f>
              <c:strCache>
                <c:ptCount val="1"/>
                <c:pt idx="0">
                  <c:v>大学卒男性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'Ｐ2'!$C$3:$C$8</c:f>
              <c:numCache>
                <c:formatCode>General</c:formatCode>
                <c:ptCount val="6"/>
                <c:pt idx="0">
                  <c:v>204.4</c:v>
                </c:pt>
                <c:pt idx="1">
                  <c:v>206.4</c:v>
                </c:pt>
                <c:pt idx="2">
                  <c:v>206.8</c:v>
                </c:pt>
                <c:pt idx="3" formatCode="0.0">
                  <c:v>208</c:v>
                </c:pt>
                <c:pt idx="4" formatCode="0.0">
                  <c:v>209</c:v>
                </c:pt>
                <c:pt idx="5" formatCode="0.0_ ">
                  <c:v>208.4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'Ｐ2'!$D$2</c:f>
              <c:strCache>
                <c:ptCount val="1"/>
                <c:pt idx="0">
                  <c:v>大学卒女性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'Ｐ2'!$D$3:$D$8</c:f>
              <c:numCache>
                <c:formatCode>General</c:formatCode>
                <c:ptCount val="6"/>
                <c:pt idx="0">
                  <c:v>204.6</c:v>
                </c:pt>
                <c:pt idx="1">
                  <c:v>203.2</c:v>
                </c:pt>
                <c:pt idx="2">
                  <c:v>201.1</c:v>
                </c:pt>
                <c:pt idx="3" formatCode="0.0">
                  <c:v>206</c:v>
                </c:pt>
                <c:pt idx="4">
                  <c:v>204.6</c:v>
                </c:pt>
                <c:pt idx="5" formatCode="0.0_ ">
                  <c:v>205.6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'Ｐ2'!$E$2</c:f>
              <c:strCache>
                <c:ptCount val="1"/>
                <c:pt idx="0">
                  <c:v>高専・
短大卒男女計</c:v>
                </c:pt>
              </c:strCache>
            </c:strRef>
          </c:tx>
          <c:spPr>
            <a:ln w="25400">
              <a:solidFill>
                <a:srgbClr val="B489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B489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'Ｐ2'!$E$3:$E$8</c:f>
              <c:numCache>
                <c:formatCode>General</c:formatCode>
                <c:ptCount val="6"/>
                <c:pt idx="0">
                  <c:v>185.6</c:v>
                </c:pt>
                <c:pt idx="1">
                  <c:v>174.1</c:v>
                </c:pt>
                <c:pt idx="2" formatCode="0.0">
                  <c:v>182</c:v>
                </c:pt>
                <c:pt idx="3" formatCode="0.0_ ">
                  <c:v>186</c:v>
                </c:pt>
                <c:pt idx="4" formatCode="0.0_ ">
                  <c:v>182.7</c:v>
                </c:pt>
                <c:pt idx="5" formatCode="0.0_ ">
                  <c:v>186.7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'Ｐ2'!$F$2</c:f>
              <c:strCache>
                <c:ptCount val="1"/>
                <c:pt idx="0">
                  <c:v>高専・
短大卒男性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10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'Ｐ2'!$F$3:$F$8</c:f>
              <c:numCache>
                <c:formatCode>0.0</c:formatCode>
                <c:ptCount val="6"/>
                <c:pt idx="0" formatCode="General">
                  <c:v>179.1</c:v>
                </c:pt>
                <c:pt idx="1">
                  <c:v>178</c:v>
                </c:pt>
                <c:pt idx="2" formatCode="0.0_ ">
                  <c:v>177.9</c:v>
                </c:pt>
                <c:pt idx="3" formatCode="General">
                  <c:v>184.2</c:v>
                </c:pt>
                <c:pt idx="4">
                  <c:v>183</c:v>
                </c:pt>
                <c:pt idx="5" formatCode="General">
                  <c:v>184.6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'Ｐ2'!$G$2</c:f>
              <c:strCache>
                <c:ptCount val="1"/>
                <c:pt idx="0">
                  <c:v>高専・
短大卒女性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'Ｐ2'!$G$3:$G$8</c:f>
              <c:numCache>
                <c:formatCode>General</c:formatCode>
                <c:ptCount val="6"/>
                <c:pt idx="0">
                  <c:v>187.6</c:v>
                </c:pt>
                <c:pt idx="1">
                  <c:v>171.7</c:v>
                </c:pt>
                <c:pt idx="2">
                  <c:v>184.4</c:v>
                </c:pt>
                <c:pt idx="3">
                  <c:v>186.9</c:v>
                </c:pt>
                <c:pt idx="4">
                  <c:v>182.5</c:v>
                </c:pt>
                <c:pt idx="5">
                  <c:v>187.7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'Ｐ2'!$H$2</c:f>
              <c:strCache>
                <c:ptCount val="1"/>
                <c:pt idx="0">
                  <c:v>高校卒男女計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plus"/>
            <c:size val="10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'Ｐ2'!$H$3:$H$8</c:f>
              <c:numCache>
                <c:formatCode>0.0_ </c:formatCode>
                <c:ptCount val="6"/>
                <c:pt idx="0">
                  <c:v>163.30000000000001</c:v>
                </c:pt>
                <c:pt idx="1">
                  <c:v>166.1</c:v>
                </c:pt>
                <c:pt idx="2">
                  <c:v>174.1</c:v>
                </c:pt>
                <c:pt idx="3">
                  <c:v>178.5</c:v>
                </c:pt>
                <c:pt idx="4">
                  <c:v>168</c:v>
                </c:pt>
                <c:pt idx="5">
                  <c:v>171.8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'Ｐ2'!$I$2</c:f>
              <c:strCache>
                <c:ptCount val="1"/>
                <c:pt idx="0">
                  <c:v>高校卒男性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'Ｐ2'!$I$3:$I$8</c:f>
              <c:numCache>
                <c:formatCode>0.0_ </c:formatCode>
                <c:ptCount val="6"/>
                <c:pt idx="0">
                  <c:v>162.69999999999999</c:v>
                </c:pt>
                <c:pt idx="1">
                  <c:v>167</c:v>
                </c:pt>
                <c:pt idx="2">
                  <c:v>174.3</c:v>
                </c:pt>
                <c:pt idx="3">
                  <c:v>178.7</c:v>
                </c:pt>
                <c:pt idx="4">
                  <c:v>169.6</c:v>
                </c:pt>
                <c:pt idx="5">
                  <c:v>170.8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'Ｐ2'!$J$2</c:f>
              <c:strCache>
                <c:ptCount val="1"/>
                <c:pt idx="0">
                  <c:v>高校卒女性</c:v>
                </c:pt>
              </c:strCache>
            </c:strRef>
          </c:tx>
          <c:spPr>
            <a:ln w="25400">
              <a:solidFill>
                <a:srgbClr val="00863D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863D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'Ｐ2'!$J$3:$J$8</c:f>
              <c:numCache>
                <c:formatCode>0.0_ </c:formatCode>
                <c:ptCount val="6"/>
                <c:pt idx="0">
                  <c:v>165.1</c:v>
                </c:pt>
                <c:pt idx="1">
                  <c:v>162.6</c:v>
                </c:pt>
                <c:pt idx="2">
                  <c:v>173.8</c:v>
                </c:pt>
                <c:pt idx="3">
                  <c:v>177.7</c:v>
                </c:pt>
                <c:pt idx="4">
                  <c:v>164.7</c:v>
                </c:pt>
                <c:pt idx="5">
                  <c:v>173.6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57232"/>
        <c:axId val="362047840"/>
      </c:lineChart>
      <c:catAx>
        <c:axId val="360457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zh-CN"/>
          </a:p>
        </c:txPr>
        <c:crossAx val="362047840"/>
        <c:crossesAt val="150"/>
        <c:auto val="1"/>
        <c:lblAlgn val="ctr"/>
        <c:lblOffset val="100"/>
        <c:tickLblSkip val="1"/>
        <c:tickMarkSkip val="1"/>
        <c:noMultiLvlLbl val="0"/>
      </c:catAx>
      <c:valAx>
        <c:axId val="362047840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zh-CN"/>
          </a:p>
        </c:txPr>
        <c:crossAx val="36045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1903256187611"/>
          <c:y val="0.11491468211950275"/>
          <c:w val="0.13835782338231328"/>
          <c:h val="0.816626943636935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zh-CN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図２　男女別平均賃金（賃金総額）の推移と男女間格差</a:t>
            </a:r>
          </a:p>
        </c:rich>
      </c:tx>
      <c:layout>
        <c:manualLayout>
          <c:xMode val="edge"/>
          <c:yMode val="edge"/>
          <c:x val="0.26835781041388518"/>
          <c:y val="3.571428571428571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615487316421896"/>
          <c:y val="0.19480519480519501"/>
          <c:w val="0.62349799732977418"/>
          <c:h val="0.68506493506493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'P14'!$C$16</c:f>
              <c:strCache>
                <c:ptCount val="1"/>
                <c:pt idx="0">
                  <c:v>男性平均賃金</c:v>
                </c:pt>
              </c:strCache>
            </c:strRef>
          </c:tx>
          <c:spPr>
            <a:solidFill>
              <a:prstClr val="white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'P14'!$B$17:$B$26</c:f>
              <c:strCache>
                <c:ptCount val="10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</c:v>
                </c:pt>
              </c:strCache>
            </c:strRef>
          </c:cat>
          <c:val>
            <c:numRef>
              <c:f>'P14'!$C$17:$C$26</c:f>
              <c:numCache>
                <c:formatCode>0.0_);[Red]\(0.0\)</c:formatCode>
                <c:ptCount val="10"/>
                <c:pt idx="0">
                  <c:v>406.9</c:v>
                </c:pt>
                <c:pt idx="1">
                  <c:v>377.8</c:v>
                </c:pt>
                <c:pt idx="2">
                  <c:v>392</c:v>
                </c:pt>
                <c:pt idx="3">
                  <c:v>393.7</c:v>
                </c:pt>
                <c:pt idx="4">
                  <c:v>395.7</c:v>
                </c:pt>
                <c:pt idx="5">
                  <c:v>390.4</c:v>
                </c:pt>
                <c:pt idx="6">
                  <c:v>405.1</c:v>
                </c:pt>
                <c:pt idx="7">
                  <c:v>402.4</c:v>
                </c:pt>
                <c:pt idx="8">
                  <c:v>403.7</c:v>
                </c:pt>
                <c:pt idx="9">
                  <c:v>398.7</c:v>
                </c:pt>
              </c:numCache>
            </c:numRef>
          </c:val>
        </c:ser>
        <c:ser>
          <c:idx val="0"/>
          <c:order val="1"/>
          <c:tx>
            <c:strRef>
              <c:f>'P14'!$D$16</c:f>
              <c:strCache>
                <c:ptCount val="1"/>
                <c:pt idx="0">
                  <c:v>女性平均賃金</c:v>
                </c:pt>
              </c:strCache>
            </c:strRef>
          </c:tx>
          <c:spPr>
            <a:solidFill>
              <a:prstClr val="black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'P14'!$B$17:$B$26</c:f>
              <c:strCache>
                <c:ptCount val="10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</c:v>
                </c:pt>
              </c:strCache>
            </c:strRef>
          </c:cat>
          <c:val>
            <c:numRef>
              <c:f>'P14'!$D$17:$D$26</c:f>
              <c:numCache>
                <c:formatCode>0.0_);[Red]\(0.0\)</c:formatCode>
                <c:ptCount val="10"/>
                <c:pt idx="0">
                  <c:v>277.10000000000002</c:v>
                </c:pt>
                <c:pt idx="1">
                  <c:v>271</c:v>
                </c:pt>
                <c:pt idx="2">
                  <c:v>271.89999999999998</c:v>
                </c:pt>
                <c:pt idx="3">
                  <c:v>279.10000000000002</c:v>
                </c:pt>
                <c:pt idx="4">
                  <c:v>282</c:v>
                </c:pt>
                <c:pt idx="5">
                  <c:v>277.3</c:v>
                </c:pt>
                <c:pt idx="6">
                  <c:v>286.3</c:v>
                </c:pt>
                <c:pt idx="7">
                  <c:v>288.8</c:v>
                </c:pt>
                <c:pt idx="8">
                  <c:v>291.7</c:v>
                </c:pt>
                <c:pt idx="9">
                  <c:v>286.2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045488"/>
        <c:axId val="362048624"/>
      </c:barChart>
      <c:lineChart>
        <c:grouping val="standard"/>
        <c:varyColors val="0"/>
        <c:ser>
          <c:idx val="2"/>
          <c:order val="2"/>
          <c:tx>
            <c:strRef>
              <c:f>'P14'!$E$16</c:f>
              <c:strCache>
                <c:ptCount val="1"/>
                <c:pt idx="0">
                  <c:v>男女間格差</c:v>
                </c:pt>
              </c:strCache>
            </c:strRef>
          </c:tx>
          <c:spPr>
            <a:ln w="28575" cap="rnd" cmpd="sng" algn="ctr">
              <a:solidFill>
                <a:prstClr val="black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pattFill prst="pct50">
                <a:fgClr>
                  <a:prstClr val="black"/>
                </a:fgClr>
                <a:bgClr>
                  <a:prstClr val="white"/>
                </a:bgClr>
              </a:pattFill>
              <a:ln w="9525" cap="flat" cmpd="sng" algn="ctr">
                <a:solidFill>
                  <a:prstClr val="black"/>
                </a:solidFill>
                <a:prstDash val="solid"/>
                <a:round/>
              </a:ln>
              <a:effectLst/>
            </c:spPr>
          </c:marker>
          <c:cat>
            <c:strRef>
              <c:f>'P14'!$B$17:$B$26</c:f>
              <c:strCache>
                <c:ptCount val="10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</c:v>
                </c:pt>
              </c:strCache>
            </c:strRef>
          </c:cat>
          <c:val>
            <c:numRef>
              <c:f>'P14'!$E$17:$E$26</c:f>
              <c:numCache>
                <c:formatCode>0.0_);[Red]\(0.0\)</c:formatCode>
                <c:ptCount val="10"/>
                <c:pt idx="0">
                  <c:v>68.100270336692077</c:v>
                </c:pt>
                <c:pt idx="1">
                  <c:v>71.731074642668077</c:v>
                </c:pt>
                <c:pt idx="2">
                  <c:v>69.362244897959187</c:v>
                </c:pt>
                <c:pt idx="3">
                  <c:v>70.891541783083582</c:v>
                </c:pt>
                <c:pt idx="4">
                  <c:v>71.266110689916601</c:v>
                </c:pt>
                <c:pt idx="5">
                  <c:v>71.029713114754102</c:v>
                </c:pt>
                <c:pt idx="6">
                  <c:v>70.673907677116759</c:v>
                </c:pt>
                <c:pt idx="7">
                  <c:v>71.769383697813126</c:v>
                </c:pt>
                <c:pt idx="8">
                  <c:v>72.256626207579885</c:v>
                </c:pt>
                <c:pt idx="9">
                  <c:v>71.783295711060944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049016"/>
        <c:axId val="362051368"/>
      </c:lineChart>
      <c:catAx>
        <c:axId val="362045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zh-CN"/>
          </a:p>
        </c:txPr>
        <c:crossAx val="36204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204862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5.206942590120172E-2"/>
              <c:y val="6.81818181818181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zh-CN"/>
            </a:p>
          </c:txPr>
        </c:title>
        <c:numFmt formatCode="0.0_);[Red]\(0.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zh-CN"/>
          </a:p>
        </c:txPr>
        <c:crossAx val="362045488"/>
        <c:crosses val="autoZero"/>
        <c:crossBetween val="between"/>
      </c:valAx>
      <c:catAx>
        <c:axId val="36204901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74766355140186913"/>
              <c:y val="8.1168831168831168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one"/>
        <c:crossAx val="362051368"/>
        <c:crosses val="autoZero"/>
        <c:auto val="0"/>
        <c:lblAlgn val="ctr"/>
        <c:lblOffset val="100"/>
        <c:noMultiLvlLbl val="0"/>
      </c:catAx>
      <c:valAx>
        <c:axId val="362051368"/>
        <c:scaling>
          <c:orientation val="minMax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zh-CN"/>
          </a:p>
        </c:txPr>
        <c:crossAx val="36204901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1575433911882589"/>
          <c:y val="0.42207792207792239"/>
          <c:w val="0.1735647530040052"/>
          <c:h val="0.198051948051948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1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zh-CN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図３　男女別・年齢階級別所定内賃金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企業規模計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c:rich>
      </c:tx>
      <c:layout>
        <c:manualLayout>
          <c:xMode val="edge"/>
          <c:yMode val="edge"/>
          <c:x val="0.27397274135913774"/>
          <c:y val="5.3527980535279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08231089623777"/>
          <c:y val="0.1484188441369286"/>
          <c:w val="0.66438400603596293"/>
          <c:h val="0.66666825071341618"/>
        </c:manualLayout>
      </c:layout>
      <c:lineChart>
        <c:grouping val="standard"/>
        <c:varyColors val="0"/>
        <c:ser>
          <c:idx val="0"/>
          <c:order val="0"/>
          <c:tx>
            <c:strRef>
              <c:f>'Ｐ15'!$B$2</c:f>
              <c:strCache>
                <c:ptCount val="1"/>
                <c:pt idx="0">
                  <c:v>    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'Ｐ15'!$B$3:$B$14</c:f>
              <c:numCache>
                <c:formatCode>0.0_ </c:formatCode>
                <c:ptCount val="12"/>
                <c:pt idx="0">
                  <c:v>183.8</c:v>
                </c:pt>
                <c:pt idx="1">
                  <c:v>220</c:v>
                </c:pt>
                <c:pt idx="2">
                  <c:v>262.5</c:v>
                </c:pt>
                <c:pt idx="3">
                  <c:v>305.3</c:v>
                </c:pt>
                <c:pt idx="4">
                  <c:v>346.6</c:v>
                </c:pt>
                <c:pt idx="5">
                  <c:v>380.3</c:v>
                </c:pt>
                <c:pt idx="6">
                  <c:v>416.2</c:v>
                </c:pt>
                <c:pt idx="7">
                  <c:v>449</c:v>
                </c:pt>
                <c:pt idx="8">
                  <c:v>450</c:v>
                </c:pt>
                <c:pt idx="9">
                  <c:v>313</c:v>
                </c:pt>
                <c:pt idx="10">
                  <c:v>272.39999999999998</c:v>
                </c:pt>
                <c:pt idx="11">
                  <c:v>270.60000000000002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'Ｐ15'!$C$2</c:f>
              <c:strCache>
                <c:ptCount val="1"/>
                <c:pt idx="0">
                  <c:v>    女性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'Ｐ15'!$C$3:$C$14</c:f>
              <c:numCache>
                <c:formatCode>0.0_ </c:formatCode>
                <c:ptCount val="12"/>
                <c:pt idx="0">
                  <c:v>183.4</c:v>
                </c:pt>
                <c:pt idx="1">
                  <c:v>218.7</c:v>
                </c:pt>
                <c:pt idx="2">
                  <c:v>242</c:v>
                </c:pt>
                <c:pt idx="3">
                  <c:v>264.89999999999998</c:v>
                </c:pt>
                <c:pt idx="4">
                  <c:v>288.8</c:v>
                </c:pt>
                <c:pt idx="5">
                  <c:v>290.2</c:v>
                </c:pt>
                <c:pt idx="6">
                  <c:v>283.5</c:v>
                </c:pt>
                <c:pt idx="7">
                  <c:v>292.7</c:v>
                </c:pt>
                <c:pt idx="8">
                  <c:v>284.10000000000002</c:v>
                </c:pt>
                <c:pt idx="9">
                  <c:v>248.3</c:v>
                </c:pt>
                <c:pt idx="10">
                  <c:v>243.4</c:v>
                </c:pt>
                <c:pt idx="11">
                  <c:v>251.8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047448"/>
        <c:axId val="362044704"/>
      </c:lineChart>
      <c:catAx>
        <c:axId val="36204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zh-CN"/>
          </a:p>
        </c:txPr>
        <c:crossAx val="36204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044704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千円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438386968697188E-2"/>
              <c:y val="0.1289540267320598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zh-CN"/>
          </a:p>
        </c:txPr>
        <c:crossAx val="362047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49374751850883"/>
          <c:y val="0.30657010939326096"/>
          <c:w val="0.11780848679055665"/>
          <c:h val="8.02922262454419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zh-CN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図４　男女別・企業規模別・年齢階級別所定内賃金</a:t>
            </a:r>
          </a:p>
        </c:rich>
      </c:tx>
      <c:layout>
        <c:manualLayout>
          <c:xMode val="edge"/>
          <c:yMode val="edge"/>
          <c:x val="0.2565217391304348"/>
          <c:y val="3.968253968253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8695652173921"/>
          <c:y val="0.16666709725089196"/>
          <c:w val="0.63152173913043474"/>
          <c:h val="0.60582167095959305"/>
        </c:manualLayout>
      </c:layout>
      <c:lineChart>
        <c:grouping val="standard"/>
        <c:varyColors val="0"/>
        <c:ser>
          <c:idx val="0"/>
          <c:order val="0"/>
          <c:tx>
            <c:strRef>
              <c:f>'Ｐ17'!$B$2</c:f>
              <c:strCache>
                <c:ptCount val="1"/>
                <c:pt idx="0">
                  <c:v>1000人以上・男性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'Ｐ17'!$B$3:$B$14</c:f>
              <c:numCache>
                <c:formatCode>0.0_);[Red]\(0.0\)</c:formatCode>
                <c:ptCount val="12"/>
                <c:pt idx="0">
                  <c:v>181.8</c:v>
                </c:pt>
                <c:pt idx="1">
                  <c:v>221.9</c:v>
                </c:pt>
                <c:pt idx="2">
                  <c:v>271.39999999999998</c:v>
                </c:pt>
                <c:pt idx="3">
                  <c:v>322.7</c:v>
                </c:pt>
                <c:pt idx="4">
                  <c:v>376.1</c:v>
                </c:pt>
                <c:pt idx="5">
                  <c:v>417.4</c:v>
                </c:pt>
                <c:pt idx="6">
                  <c:v>459.6</c:v>
                </c:pt>
                <c:pt idx="7">
                  <c:v>498.1</c:v>
                </c:pt>
                <c:pt idx="8">
                  <c:v>482.5</c:v>
                </c:pt>
                <c:pt idx="9">
                  <c:v>305.2</c:v>
                </c:pt>
                <c:pt idx="10">
                  <c:v>317.5</c:v>
                </c:pt>
                <c:pt idx="11">
                  <c:v>245.1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'Ｐ17'!$C$2</c:f>
              <c:strCache>
                <c:ptCount val="1"/>
                <c:pt idx="0">
                  <c:v>100人～999人・男性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'Ｐ17'!$C$3:$C$14</c:f>
              <c:numCache>
                <c:formatCode>0.0_);[Red]\(0.0\)</c:formatCode>
                <c:ptCount val="12"/>
                <c:pt idx="0">
                  <c:v>179.7</c:v>
                </c:pt>
                <c:pt idx="1">
                  <c:v>215.2</c:v>
                </c:pt>
                <c:pt idx="2">
                  <c:v>252.5</c:v>
                </c:pt>
                <c:pt idx="3">
                  <c:v>286.10000000000002</c:v>
                </c:pt>
                <c:pt idx="4">
                  <c:v>319.89999999999998</c:v>
                </c:pt>
                <c:pt idx="5">
                  <c:v>357.6</c:v>
                </c:pt>
                <c:pt idx="6">
                  <c:v>388.9</c:v>
                </c:pt>
                <c:pt idx="7">
                  <c:v>414.6</c:v>
                </c:pt>
                <c:pt idx="8">
                  <c:v>445.9</c:v>
                </c:pt>
                <c:pt idx="9">
                  <c:v>320.39999999999998</c:v>
                </c:pt>
                <c:pt idx="10">
                  <c:v>246.5</c:v>
                </c:pt>
                <c:pt idx="11">
                  <c:v>314.10000000000002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'Ｐ17'!$D$2</c:f>
              <c:strCache>
                <c:ptCount val="1"/>
                <c:pt idx="0">
                  <c:v>10人～99人・男性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'Ｐ17'!$D$3:$D$14</c:f>
              <c:numCache>
                <c:formatCode>0.0_ </c:formatCode>
                <c:ptCount val="12"/>
                <c:pt idx="0">
                  <c:v>191.5</c:v>
                </c:pt>
                <c:pt idx="1">
                  <c:v>224.6</c:v>
                </c:pt>
                <c:pt idx="2">
                  <c:v>256.5</c:v>
                </c:pt>
                <c:pt idx="3">
                  <c:v>293.39999999999998</c:v>
                </c:pt>
                <c:pt idx="4">
                  <c:v>329.3</c:v>
                </c:pt>
                <c:pt idx="5">
                  <c:v>341.7</c:v>
                </c:pt>
                <c:pt idx="6">
                  <c:v>361</c:v>
                </c:pt>
                <c:pt idx="7">
                  <c:v>374</c:v>
                </c:pt>
                <c:pt idx="8">
                  <c:v>378.8</c:v>
                </c:pt>
                <c:pt idx="9">
                  <c:v>317.10000000000002</c:v>
                </c:pt>
                <c:pt idx="10">
                  <c:v>268.39999999999998</c:v>
                </c:pt>
                <c:pt idx="11">
                  <c:v>241.8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'Ｐ17'!$E$2</c:f>
              <c:strCache>
                <c:ptCount val="1"/>
                <c:pt idx="0">
                  <c:v>1000人以上・女性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'Ｐ17'!$E$3:$E$14</c:f>
              <c:numCache>
                <c:formatCode>0.0_ </c:formatCode>
                <c:ptCount val="12"/>
                <c:pt idx="0">
                  <c:v>185.8</c:v>
                </c:pt>
                <c:pt idx="1">
                  <c:v>229.1</c:v>
                </c:pt>
                <c:pt idx="2">
                  <c:v>256.2</c:v>
                </c:pt>
                <c:pt idx="3">
                  <c:v>280.5</c:v>
                </c:pt>
                <c:pt idx="4">
                  <c:v>310.10000000000002</c:v>
                </c:pt>
                <c:pt idx="5">
                  <c:v>313.10000000000002</c:v>
                </c:pt>
                <c:pt idx="6">
                  <c:v>302.5</c:v>
                </c:pt>
                <c:pt idx="7">
                  <c:v>304.8</c:v>
                </c:pt>
                <c:pt idx="8">
                  <c:v>283.60000000000002</c:v>
                </c:pt>
                <c:pt idx="9">
                  <c:v>243.1</c:v>
                </c:pt>
                <c:pt idx="10">
                  <c:v>237.1</c:v>
                </c:pt>
                <c:pt idx="11">
                  <c:v>253.7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'Ｐ17'!$F$2</c:f>
              <c:strCache>
                <c:ptCount val="1"/>
                <c:pt idx="0">
                  <c:v>100人～999人・女性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'Ｐ17'!$F$3:$F$14</c:f>
              <c:numCache>
                <c:formatCode>0.0_ </c:formatCode>
                <c:ptCount val="12"/>
                <c:pt idx="0">
                  <c:v>180.3</c:v>
                </c:pt>
                <c:pt idx="1">
                  <c:v>211.7</c:v>
                </c:pt>
                <c:pt idx="2">
                  <c:v>235.3</c:v>
                </c:pt>
                <c:pt idx="3">
                  <c:v>258</c:v>
                </c:pt>
                <c:pt idx="4">
                  <c:v>279.89999999999998</c:v>
                </c:pt>
                <c:pt idx="5">
                  <c:v>282.60000000000002</c:v>
                </c:pt>
                <c:pt idx="6">
                  <c:v>278.7</c:v>
                </c:pt>
                <c:pt idx="7">
                  <c:v>281.7</c:v>
                </c:pt>
                <c:pt idx="8">
                  <c:v>285.10000000000002</c:v>
                </c:pt>
                <c:pt idx="9">
                  <c:v>243.1</c:v>
                </c:pt>
                <c:pt idx="10">
                  <c:v>287.7</c:v>
                </c:pt>
                <c:pt idx="11">
                  <c:v>297.7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'Ｐ17'!$G$2</c:f>
              <c:strCache>
                <c:ptCount val="1"/>
                <c:pt idx="0">
                  <c:v>10人～99人・女性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'Ｐ17'!$G$3:$G$14</c:f>
              <c:numCache>
                <c:formatCode>0.0_ </c:formatCode>
                <c:ptCount val="12"/>
                <c:pt idx="0">
                  <c:v>188.6</c:v>
                </c:pt>
                <c:pt idx="1">
                  <c:v>209.9</c:v>
                </c:pt>
                <c:pt idx="2">
                  <c:v>224.9</c:v>
                </c:pt>
                <c:pt idx="3">
                  <c:v>241</c:v>
                </c:pt>
                <c:pt idx="4">
                  <c:v>253.8</c:v>
                </c:pt>
                <c:pt idx="5">
                  <c:v>256.10000000000002</c:v>
                </c:pt>
                <c:pt idx="6">
                  <c:v>255.9</c:v>
                </c:pt>
                <c:pt idx="7">
                  <c:v>289.2</c:v>
                </c:pt>
                <c:pt idx="8">
                  <c:v>283.2</c:v>
                </c:pt>
                <c:pt idx="9">
                  <c:v>257.8</c:v>
                </c:pt>
                <c:pt idx="10">
                  <c:v>220</c:v>
                </c:pt>
                <c:pt idx="11">
                  <c:v>223.3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045880"/>
        <c:axId val="362051760"/>
      </c:lineChart>
      <c:catAx>
        <c:axId val="362045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zh-CN"/>
          </a:p>
        </c:txPr>
        <c:crossAx val="36205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051760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5.4346684925253947E-3"/>
              <c:y val="7.40743518171339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zh-CN"/>
          </a:p>
        </c:txPr>
        <c:crossAx val="362045880"/>
        <c:crosses val="autoZero"/>
        <c:crossBetween val="between"/>
      </c:valAx>
      <c:spPr>
        <a:solidFill>
          <a:srgbClr val="CC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21739130434752"/>
          <c:y val="0.26719632268188676"/>
          <c:w val="0.21413043478260912"/>
          <c:h val="0.37566220889055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zh-CN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66675</xdr:rowOff>
    </xdr:from>
    <xdr:to>
      <xdr:col>9</xdr:col>
      <xdr:colOff>676275</xdr:colOff>
      <xdr:row>34</xdr:row>
      <xdr:rowOff>9525</xdr:rowOff>
    </xdr:to>
    <xdr:graphicFrame macro="">
      <xdr:nvGraphicFramePr>
        <xdr:cNvPr id="13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29</xdr:row>
      <xdr:rowOff>9525</xdr:rowOff>
    </xdr:from>
    <xdr:to>
      <xdr:col>8</xdr:col>
      <xdr:colOff>219075</xdr:colOff>
      <xdr:row>46</xdr:row>
      <xdr:rowOff>28575</xdr:rowOff>
    </xdr:to>
    <xdr:graphicFrame macro="">
      <xdr:nvGraphicFramePr>
        <xdr:cNvPr id="12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0</xdr:rowOff>
    </xdr:from>
    <xdr:to>
      <xdr:col>7</xdr:col>
      <xdr:colOff>523875</xdr:colOff>
      <xdr:row>38</xdr:row>
      <xdr:rowOff>161925</xdr:rowOff>
    </xdr:to>
    <xdr:graphicFrame macro="">
      <xdr:nvGraphicFramePr>
        <xdr:cNvPr id="13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12</xdr:col>
      <xdr:colOff>419100</xdr:colOff>
      <xdr:row>37</xdr:row>
      <xdr:rowOff>76200</xdr:rowOff>
    </xdr:to>
    <xdr:graphicFrame macro="">
      <xdr:nvGraphicFramePr>
        <xdr:cNvPr id="14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38"/>
  <sheetViews>
    <sheetView tabSelected="1" topLeftCell="A34" workbookViewId="0">
      <selection activeCell="B44" sqref="B44"/>
    </sheetView>
  </sheetViews>
  <sheetFormatPr defaultRowHeight="13.5"/>
  <cols>
    <col min="1" max="1" width="4.125" customWidth="1"/>
    <col min="2" max="2" width="81.125" customWidth="1"/>
    <col min="3" max="3" width="4.125" customWidth="1"/>
  </cols>
  <sheetData>
    <row r="1" spans="2:2" ht="14.25">
      <c r="B1" s="340" t="s">
        <v>144</v>
      </c>
    </row>
    <row r="2" spans="2:2" ht="14.25">
      <c r="B2" s="340"/>
    </row>
    <row r="3" spans="2:2" ht="28.5">
      <c r="B3" s="341" t="s">
        <v>212</v>
      </c>
    </row>
    <row r="4" spans="2:2" ht="14.25">
      <c r="B4" s="342"/>
    </row>
    <row r="5" spans="2:2" ht="20.100000000000001" customHeight="1">
      <c r="B5" s="343" t="s">
        <v>145</v>
      </c>
    </row>
    <row r="6" spans="2:2" ht="20.100000000000001" customHeight="1">
      <c r="B6" s="344"/>
    </row>
    <row r="7" spans="2:2" ht="20.100000000000001" customHeight="1">
      <c r="B7" s="345" t="s">
        <v>230</v>
      </c>
    </row>
    <row r="8" spans="2:2" ht="20.100000000000001" customHeight="1">
      <c r="B8" s="346" t="s">
        <v>213</v>
      </c>
    </row>
    <row r="9" spans="2:2" ht="20.100000000000001" customHeight="1">
      <c r="B9" s="345" t="s">
        <v>155</v>
      </c>
    </row>
    <row r="10" spans="2:2" ht="20.100000000000001" customHeight="1">
      <c r="B10" s="345" t="s">
        <v>152</v>
      </c>
    </row>
    <row r="11" spans="2:2" ht="20.100000000000001" customHeight="1">
      <c r="B11" s="345" t="s">
        <v>214</v>
      </c>
    </row>
    <row r="12" spans="2:2" ht="20.100000000000001" customHeight="1">
      <c r="B12" s="345" t="s">
        <v>215</v>
      </c>
    </row>
    <row r="13" spans="2:2" ht="20.100000000000001" customHeight="1">
      <c r="B13" s="345" t="s">
        <v>216</v>
      </c>
    </row>
    <row r="14" spans="2:2" ht="20.100000000000001" customHeight="1">
      <c r="B14" s="345"/>
    </row>
    <row r="15" spans="2:2" ht="20.100000000000001" customHeight="1">
      <c r="B15" s="345" t="s">
        <v>147</v>
      </c>
    </row>
    <row r="16" spans="2:2" ht="20.100000000000001" customHeight="1">
      <c r="B16" s="345" t="s">
        <v>153</v>
      </c>
    </row>
    <row r="17" spans="2:2" ht="20.100000000000001" customHeight="1">
      <c r="B17" s="345" t="s">
        <v>154</v>
      </c>
    </row>
    <row r="18" spans="2:2" ht="20.100000000000001" customHeight="1">
      <c r="B18" s="345" t="s">
        <v>156</v>
      </c>
    </row>
    <row r="19" spans="2:2" ht="20.100000000000001" customHeight="1">
      <c r="B19" s="345" t="s">
        <v>217</v>
      </c>
    </row>
    <row r="20" spans="2:2" ht="20.100000000000001" customHeight="1">
      <c r="B20" s="345" t="s">
        <v>218</v>
      </c>
    </row>
    <row r="21" spans="2:2" ht="20.100000000000001" customHeight="1">
      <c r="B21" s="345" t="s">
        <v>219</v>
      </c>
    </row>
    <row r="22" spans="2:2" ht="20.100000000000001" customHeight="1">
      <c r="B22" s="345" t="s">
        <v>220</v>
      </c>
    </row>
    <row r="23" spans="2:2" ht="20.100000000000001" customHeight="1">
      <c r="B23" s="345" t="s">
        <v>158</v>
      </c>
    </row>
    <row r="24" spans="2:2" ht="20.100000000000001" customHeight="1">
      <c r="B24" s="345" t="s">
        <v>157</v>
      </c>
    </row>
    <row r="25" spans="2:2" ht="20.100000000000001" customHeight="1">
      <c r="B25" s="345" t="s">
        <v>159</v>
      </c>
    </row>
    <row r="26" spans="2:2" ht="20.100000000000001" customHeight="1">
      <c r="B26" s="345" t="s">
        <v>181</v>
      </c>
    </row>
    <row r="27" spans="2:2" ht="20.100000000000001" customHeight="1">
      <c r="B27" s="345" t="s">
        <v>160</v>
      </c>
    </row>
    <row r="28" spans="2:2" ht="20.100000000000001" customHeight="1">
      <c r="B28" s="345" t="s">
        <v>161</v>
      </c>
    </row>
    <row r="29" spans="2:2" ht="20.100000000000001" customHeight="1">
      <c r="B29" s="345" t="s">
        <v>173</v>
      </c>
    </row>
    <row r="30" spans="2:2" ht="20.100000000000001" customHeight="1">
      <c r="B30" s="345" t="s">
        <v>174</v>
      </c>
    </row>
    <row r="31" spans="2:2" ht="20.100000000000001" customHeight="1">
      <c r="B31" s="345" t="s">
        <v>162</v>
      </c>
    </row>
    <row r="32" spans="2:2" ht="20.100000000000001" customHeight="1">
      <c r="B32" s="347"/>
    </row>
    <row r="33" spans="2:2" ht="20.100000000000001" customHeight="1">
      <c r="B33" s="522"/>
    </row>
    <row r="34" spans="2:2" ht="20.100000000000001" customHeight="1">
      <c r="B34" s="348"/>
    </row>
    <row r="35" spans="2:2" ht="17.25">
      <c r="B35" s="349" t="s">
        <v>232</v>
      </c>
    </row>
    <row r="38" spans="2:2" ht="17.25">
      <c r="B38" s="349" t="s">
        <v>146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C162"/>
  <sheetViews>
    <sheetView showWhiteSpace="0" topLeftCell="A103" zoomScaleNormal="100" zoomScaleSheetLayoutView="100" workbookViewId="0">
      <selection activeCell="B109" sqref="B109:L109"/>
    </sheetView>
  </sheetViews>
  <sheetFormatPr defaultRowHeight="13.5"/>
  <cols>
    <col min="1" max="1" width="1.625" customWidth="1"/>
    <col min="2" max="2" width="36.75" style="73" customWidth="1"/>
    <col min="3" max="3" width="9.75" style="94" bestFit="1" customWidth="1"/>
    <col min="4" max="4" width="9.75" bestFit="1" customWidth="1"/>
    <col min="5" max="5" width="10.625" style="73" bestFit="1" customWidth="1"/>
    <col min="6" max="6" width="9.375" bestFit="1" customWidth="1"/>
    <col min="7" max="7" width="9.75" bestFit="1" customWidth="1"/>
    <col min="8" max="9" width="9.5" bestFit="1" customWidth="1"/>
    <col min="10" max="12" width="9.125" bestFit="1" customWidth="1"/>
    <col min="22" max="22" width="5.125" customWidth="1"/>
    <col min="23" max="23" width="37.5" style="73" bestFit="1" customWidth="1"/>
    <col min="25" max="25" width="9" style="94"/>
    <col min="28" max="28" width="9" style="78"/>
    <col min="29" max="29" width="9" style="94"/>
  </cols>
  <sheetData>
    <row r="1" spans="2:9" ht="18.75" customHeight="1" thickBot="1">
      <c r="B1" s="59" t="s">
        <v>226</v>
      </c>
      <c r="H1" s="840" t="s">
        <v>168</v>
      </c>
      <c r="I1" s="840"/>
    </row>
    <row r="2" spans="2:9" ht="10.5" customHeight="1">
      <c r="B2" s="848" t="s">
        <v>29</v>
      </c>
      <c r="C2" s="856" t="s">
        <v>80</v>
      </c>
      <c r="D2" s="95"/>
      <c r="E2" s="845" t="s">
        <v>82</v>
      </c>
      <c r="F2" s="854" t="s">
        <v>83</v>
      </c>
      <c r="G2" s="845" t="s">
        <v>84</v>
      </c>
      <c r="H2" s="843" t="s">
        <v>85</v>
      </c>
      <c r="I2" s="841" t="s">
        <v>86</v>
      </c>
    </row>
    <row r="3" spans="2:9" ht="35.25" customHeight="1" thickBot="1">
      <c r="B3" s="849"/>
      <c r="C3" s="857"/>
      <c r="D3" s="98" t="s">
        <v>81</v>
      </c>
      <c r="E3" s="847"/>
      <c r="F3" s="855"/>
      <c r="G3" s="846"/>
      <c r="H3" s="844"/>
      <c r="I3" s="842"/>
    </row>
    <row r="4" spans="2:9" ht="15" customHeight="1" thickBot="1">
      <c r="B4" s="269" t="s">
        <v>204</v>
      </c>
      <c r="C4" s="338">
        <v>362.8</v>
      </c>
      <c r="D4" s="598">
        <v>329.8</v>
      </c>
      <c r="E4" s="397">
        <v>965.4</v>
      </c>
      <c r="F4" s="281">
        <v>42.6</v>
      </c>
      <c r="G4" s="280">
        <v>12</v>
      </c>
      <c r="H4" s="273">
        <v>164</v>
      </c>
      <c r="I4" s="274">
        <v>15</v>
      </c>
    </row>
    <row r="5" spans="2:9" ht="15" customHeight="1" thickBot="1">
      <c r="B5" s="269" t="s">
        <v>185</v>
      </c>
      <c r="C5" s="279">
        <v>369.2</v>
      </c>
      <c r="D5" s="598">
        <v>335.1</v>
      </c>
      <c r="E5" s="397">
        <v>1012.4</v>
      </c>
      <c r="F5" s="279">
        <v>42.1</v>
      </c>
      <c r="G5" s="280">
        <v>12</v>
      </c>
      <c r="H5" s="273">
        <v>161</v>
      </c>
      <c r="I5" s="274">
        <v>15</v>
      </c>
    </row>
    <row r="6" spans="2:9" ht="15" customHeight="1" thickBot="1">
      <c r="B6" s="270" t="s">
        <v>91</v>
      </c>
      <c r="C6" s="633">
        <f>C4-C5</f>
        <v>-6.3999999999999773</v>
      </c>
      <c r="D6" s="634">
        <f>D4-D5</f>
        <v>-5.3000000000000114</v>
      </c>
      <c r="E6" s="633">
        <f>E4-E5</f>
        <v>-47</v>
      </c>
      <c r="F6" s="282"/>
      <c r="G6" s="283"/>
      <c r="H6" s="121"/>
      <c r="I6" s="121"/>
    </row>
    <row r="7" spans="2:9" ht="15" customHeight="1" thickBot="1">
      <c r="B7" s="271" t="s">
        <v>90</v>
      </c>
      <c r="C7" s="635">
        <f>C4/C5*100-100</f>
        <v>-1.733477789815808</v>
      </c>
      <c r="D7" s="636">
        <f>D4/D5*100-100</f>
        <v>-1.581617427633546</v>
      </c>
      <c r="E7" s="637">
        <f>E4/E5*100-100</f>
        <v>-4.6424338206242624</v>
      </c>
      <c r="F7" s="284"/>
      <c r="G7" s="285"/>
      <c r="H7" s="213"/>
      <c r="I7" s="213"/>
    </row>
    <row r="8" spans="2:9" ht="15" customHeight="1" thickTop="1">
      <c r="B8" s="223" t="s">
        <v>1</v>
      </c>
      <c r="C8" s="408">
        <v>344.4</v>
      </c>
      <c r="D8" s="409">
        <v>317.60000000000002</v>
      </c>
      <c r="E8" s="409">
        <v>1047.3</v>
      </c>
      <c r="F8" s="409">
        <v>46.4</v>
      </c>
      <c r="G8" s="409">
        <v>15.1</v>
      </c>
      <c r="H8" s="410">
        <v>174</v>
      </c>
      <c r="I8" s="411">
        <v>13</v>
      </c>
    </row>
    <row r="9" spans="2:9" ht="15" customHeight="1">
      <c r="B9" s="272" t="s">
        <v>2</v>
      </c>
      <c r="C9" s="412">
        <v>393.2</v>
      </c>
      <c r="D9" s="401">
        <v>361.3</v>
      </c>
      <c r="E9" s="401">
        <v>1106.4000000000001</v>
      </c>
      <c r="F9" s="401">
        <v>43.5</v>
      </c>
      <c r="G9" s="401">
        <v>13.3</v>
      </c>
      <c r="H9" s="413">
        <v>167</v>
      </c>
      <c r="I9" s="414">
        <v>15</v>
      </c>
    </row>
    <row r="10" spans="2:9" ht="15" customHeight="1">
      <c r="B10" s="272" t="s">
        <v>3</v>
      </c>
      <c r="C10" s="412">
        <v>377.8</v>
      </c>
      <c r="D10" s="401">
        <v>341.7</v>
      </c>
      <c r="E10" s="401">
        <v>1213.4000000000001</v>
      </c>
      <c r="F10" s="401">
        <v>43.5</v>
      </c>
      <c r="G10" s="401">
        <v>15.3</v>
      </c>
      <c r="H10" s="413">
        <v>165</v>
      </c>
      <c r="I10" s="414">
        <v>15</v>
      </c>
    </row>
    <row r="11" spans="2:9" ht="15" customHeight="1">
      <c r="B11" s="272" t="s">
        <v>4</v>
      </c>
      <c r="C11" s="412">
        <v>474.8</v>
      </c>
      <c r="D11" s="401">
        <v>420.3</v>
      </c>
      <c r="E11" s="401">
        <v>431.8</v>
      </c>
      <c r="F11" s="401">
        <v>42.2</v>
      </c>
      <c r="G11" s="401">
        <v>18.8</v>
      </c>
      <c r="H11" s="413">
        <v>155</v>
      </c>
      <c r="I11" s="414">
        <v>13</v>
      </c>
    </row>
    <row r="12" spans="2:9" ht="15" customHeight="1">
      <c r="B12" s="272" t="s">
        <v>5</v>
      </c>
      <c r="C12" s="412">
        <v>364.9</v>
      </c>
      <c r="D12" s="401">
        <v>332.1</v>
      </c>
      <c r="E12" s="401">
        <v>1039.8</v>
      </c>
      <c r="F12" s="401">
        <v>39.799999999999997</v>
      </c>
      <c r="G12" s="401">
        <v>14.2</v>
      </c>
      <c r="H12" s="413">
        <v>160</v>
      </c>
      <c r="I12" s="414">
        <v>15</v>
      </c>
    </row>
    <row r="13" spans="2:9" ht="15" customHeight="1">
      <c r="B13" s="272" t="s">
        <v>6</v>
      </c>
      <c r="C13" s="412">
        <v>360.7</v>
      </c>
      <c r="D13" s="401">
        <v>289.2</v>
      </c>
      <c r="E13" s="401">
        <v>686.5</v>
      </c>
      <c r="F13" s="401">
        <v>45.8</v>
      </c>
      <c r="G13" s="401">
        <v>12.4</v>
      </c>
      <c r="H13" s="413">
        <v>164</v>
      </c>
      <c r="I13" s="414">
        <v>35</v>
      </c>
    </row>
    <row r="14" spans="2:9" ht="15" customHeight="1">
      <c r="B14" s="272" t="s">
        <v>7</v>
      </c>
      <c r="C14" s="412">
        <v>345</v>
      </c>
      <c r="D14" s="401">
        <v>325.89999999999998</v>
      </c>
      <c r="E14" s="401">
        <v>844.1</v>
      </c>
      <c r="F14" s="401">
        <v>41</v>
      </c>
      <c r="G14" s="401">
        <v>11.7</v>
      </c>
      <c r="H14" s="413">
        <v>168</v>
      </c>
      <c r="I14" s="414">
        <v>9</v>
      </c>
    </row>
    <row r="15" spans="2:9" ht="15" customHeight="1">
      <c r="B15" s="272" t="s">
        <v>21</v>
      </c>
      <c r="C15" s="412">
        <v>381.2</v>
      </c>
      <c r="D15" s="401">
        <v>348</v>
      </c>
      <c r="E15" s="401">
        <v>1307.9000000000001</v>
      </c>
      <c r="F15" s="401">
        <v>41</v>
      </c>
      <c r="G15" s="401">
        <v>12.8</v>
      </c>
      <c r="H15" s="413">
        <v>153</v>
      </c>
      <c r="I15" s="414">
        <v>14</v>
      </c>
    </row>
    <row r="16" spans="2:9" ht="15" customHeight="1">
      <c r="B16" s="272" t="s">
        <v>20</v>
      </c>
      <c r="C16" s="412">
        <v>341.5</v>
      </c>
      <c r="D16" s="401">
        <v>312.8</v>
      </c>
      <c r="E16" s="401">
        <v>874.6</v>
      </c>
      <c r="F16" s="401">
        <v>43.8</v>
      </c>
      <c r="G16" s="401">
        <v>9.8000000000000007</v>
      </c>
      <c r="H16" s="413">
        <v>163</v>
      </c>
      <c r="I16" s="414">
        <v>14</v>
      </c>
    </row>
    <row r="17" spans="2:10" ht="15" customHeight="1">
      <c r="B17" s="272" t="s">
        <v>19</v>
      </c>
      <c r="C17" s="412">
        <v>481.4</v>
      </c>
      <c r="D17" s="401">
        <v>437.9</v>
      </c>
      <c r="E17" s="401">
        <v>1749</v>
      </c>
      <c r="F17" s="401">
        <v>43.7</v>
      </c>
      <c r="G17" s="401">
        <v>16</v>
      </c>
      <c r="H17" s="413">
        <v>161</v>
      </c>
      <c r="I17" s="414">
        <v>16</v>
      </c>
    </row>
    <row r="18" spans="2:10" ht="15" customHeight="1">
      <c r="B18" s="272" t="s">
        <v>18</v>
      </c>
      <c r="C18" s="412">
        <v>295.5</v>
      </c>
      <c r="D18" s="401">
        <v>271.5</v>
      </c>
      <c r="E18" s="401">
        <v>404.1</v>
      </c>
      <c r="F18" s="401">
        <v>40.5</v>
      </c>
      <c r="G18" s="401">
        <v>9</v>
      </c>
      <c r="H18" s="413">
        <v>173</v>
      </c>
      <c r="I18" s="414">
        <v>14</v>
      </c>
    </row>
    <row r="19" spans="2:10" ht="15" customHeight="1">
      <c r="B19" s="272" t="s">
        <v>17</v>
      </c>
      <c r="C19" s="412">
        <v>305.8</v>
      </c>
      <c r="D19" s="401">
        <v>285</v>
      </c>
      <c r="E19" s="401">
        <v>450.4</v>
      </c>
      <c r="F19" s="401">
        <v>39.1</v>
      </c>
      <c r="G19" s="401">
        <v>8.9</v>
      </c>
      <c r="H19" s="413">
        <v>169</v>
      </c>
      <c r="I19" s="414">
        <v>10</v>
      </c>
    </row>
    <row r="20" spans="2:10" ht="15" customHeight="1">
      <c r="B20" s="272" t="s">
        <v>16</v>
      </c>
      <c r="C20" s="412">
        <v>413.2</v>
      </c>
      <c r="D20" s="401">
        <v>402.5</v>
      </c>
      <c r="E20" s="401">
        <v>1421.1</v>
      </c>
      <c r="F20" s="401">
        <v>42.4</v>
      </c>
      <c r="G20" s="401">
        <v>11.6</v>
      </c>
      <c r="H20" s="413">
        <v>165</v>
      </c>
      <c r="I20" s="414">
        <v>4</v>
      </c>
    </row>
    <row r="21" spans="2:10" ht="15" customHeight="1">
      <c r="B21" s="272" t="s">
        <v>15</v>
      </c>
      <c r="C21" s="412">
        <v>324.7</v>
      </c>
      <c r="D21" s="401">
        <v>302.3</v>
      </c>
      <c r="E21" s="401">
        <v>643</v>
      </c>
      <c r="F21" s="401">
        <v>40.200000000000003</v>
      </c>
      <c r="G21" s="401">
        <v>6.7</v>
      </c>
      <c r="H21" s="413">
        <v>162</v>
      </c>
      <c r="I21" s="414">
        <v>8</v>
      </c>
    </row>
    <row r="22" spans="2:10" ht="15" customHeight="1">
      <c r="B22" s="272" t="s">
        <v>14</v>
      </c>
      <c r="C22" s="412">
        <v>338.4</v>
      </c>
      <c r="D22" s="401">
        <v>310</v>
      </c>
      <c r="E22" s="401">
        <v>1078.4000000000001</v>
      </c>
      <c r="F22" s="401">
        <v>41.1</v>
      </c>
      <c r="G22" s="401">
        <v>12.4</v>
      </c>
      <c r="H22" s="413">
        <v>161</v>
      </c>
      <c r="I22" s="414">
        <v>14</v>
      </c>
    </row>
    <row r="23" spans="2:10" ht="15" customHeight="1" thickBot="1">
      <c r="B23" s="106" t="s">
        <v>13</v>
      </c>
      <c r="C23" s="404">
        <v>295.3</v>
      </c>
      <c r="D23" s="405">
        <v>264.7</v>
      </c>
      <c r="E23" s="405">
        <v>442.4</v>
      </c>
      <c r="F23" s="405">
        <v>44.9</v>
      </c>
      <c r="G23" s="405">
        <v>8.1</v>
      </c>
      <c r="H23" s="415">
        <v>165</v>
      </c>
      <c r="I23" s="416">
        <v>16</v>
      </c>
    </row>
    <row r="24" spans="2:10" ht="15" customHeight="1"/>
    <row r="25" spans="2:10" ht="18.75" customHeight="1" thickBot="1">
      <c r="B25" s="59" t="s">
        <v>227</v>
      </c>
      <c r="H25" s="840" t="s">
        <v>168</v>
      </c>
      <c r="I25" s="840"/>
    </row>
    <row r="26" spans="2:10" ht="10.5" customHeight="1">
      <c r="B26" s="848" t="s">
        <v>29</v>
      </c>
      <c r="C26" s="856" t="s">
        <v>80</v>
      </c>
      <c r="D26" s="95"/>
      <c r="E26" s="845" t="s">
        <v>82</v>
      </c>
      <c r="F26" s="854" t="s">
        <v>83</v>
      </c>
      <c r="G26" s="845" t="s">
        <v>84</v>
      </c>
      <c r="H26" s="843" t="s">
        <v>85</v>
      </c>
      <c r="I26" s="841" t="s">
        <v>86</v>
      </c>
    </row>
    <row r="27" spans="2:10" ht="35.25" customHeight="1" thickBot="1">
      <c r="B27" s="849"/>
      <c r="C27" s="858"/>
      <c r="D27" s="98" t="s">
        <v>81</v>
      </c>
      <c r="E27" s="847"/>
      <c r="F27" s="855"/>
      <c r="G27" s="846"/>
      <c r="H27" s="844"/>
      <c r="I27" s="842"/>
    </row>
    <row r="28" spans="2:10" ht="15" customHeight="1" thickBot="1">
      <c r="B28" s="269" t="s">
        <v>204</v>
      </c>
      <c r="C28" s="338">
        <v>399.4</v>
      </c>
      <c r="D28" s="280">
        <v>358.6</v>
      </c>
      <c r="E28" s="280">
        <v>1270.3</v>
      </c>
      <c r="F28" s="280">
        <v>42</v>
      </c>
      <c r="G28" s="280">
        <v>13.5</v>
      </c>
      <c r="H28" s="275">
        <v>161</v>
      </c>
      <c r="I28" s="275">
        <v>17</v>
      </c>
      <c r="J28" s="276"/>
    </row>
    <row r="29" spans="2:10" ht="15" customHeight="1" thickBot="1">
      <c r="B29" s="269" t="s">
        <v>185</v>
      </c>
      <c r="C29" s="279">
        <v>405.9</v>
      </c>
      <c r="D29" s="280">
        <v>364.8</v>
      </c>
      <c r="E29" s="280">
        <v>1352.5</v>
      </c>
      <c r="F29" s="280">
        <v>41.6</v>
      </c>
      <c r="G29" s="280">
        <v>14.1</v>
      </c>
      <c r="H29" s="275">
        <v>157</v>
      </c>
      <c r="I29" s="275">
        <v>16</v>
      </c>
      <c r="J29" s="276"/>
    </row>
    <row r="30" spans="2:10" ht="15" customHeight="1" thickBot="1">
      <c r="B30" s="215" t="s">
        <v>91</v>
      </c>
      <c r="C30" s="214">
        <f>C28-C29</f>
        <v>-6.5</v>
      </c>
      <c r="D30" s="214">
        <f>D28-D29</f>
        <v>-6.1999999999999886</v>
      </c>
      <c r="E30" s="214">
        <f>E28-E29</f>
        <v>-82.200000000000045</v>
      </c>
      <c r="F30" s="119"/>
      <c r="G30" s="120"/>
      <c r="H30" s="121"/>
      <c r="I30" s="121"/>
    </row>
    <row r="31" spans="2:10" ht="15" customHeight="1" thickBot="1">
      <c r="B31" s="127" t="s">
        <v>90</v>
      </c>
      <c r="C31" s="656">
        <f>C28/C29*100-100</f>
        <v>-1.6013796501601405</v>
      </c>
      <c r="D31" s="657">
        <f>D28/D29*100-100</f>
        <v>-1.6995614035087669</v>
      </c>
      <c r="E31" s="658">
        <f>E28/E29*100-100</f>
        <v>-6.0776340110905664</v>
      </c>
      <c r="F31" s="659"/>
      <c r="G31" s="660"/>
      <c r="H31" s="661"/>
      <c r="I31" s="661"/>
    </row>
    <row r="32" spans="2:10" ht="15" customHeight="1" thickTop="1">
      <c r="B32" s="4" t="s">
        <v>1</v>
      </c>
      <c r="C32" s="662" t="s">
        <v>190</v>
      </c>
      <c r="D32" s="663" t="s">
        <v>190</v>
      </c>
      <c r="E32" s="663" t="s">
        <v>190</v>
      </c>
      <c r="F32" s="663" t="s">
        <v>190</v>
      </c>
      <c r="G32" s="663" t="s">
        <v>190</v>
      </c>
      <c r="H32" s="663" t="s">
        <v>190</v>
      </c>
      <c r="I32" s="664" t="s">
        <v>190</v>
      </c>
      <c r="J32" s="278"/>
    </row>
    <row r="33" spans="2:11" ht="15" customHeight="1">
      <c r="B33" s="272" t="s">
        <v>2</v>
      </c>
      <c r="C33" s="400">
        <v>475.8</v>
      </c>
      <c r="D33" s="401">
        <v>425.4</v>
      </c>
      <c r="E33" s="401">
        <v>2136.4</v>
      </c>
      <c r="F33" s="401">
        <v>42.5</v>
      </c>
      <c r="G33" s="401">
        <v>16.2</v>
      </c>
      <c r="H33" s="413">
        <v>157</v>
      </c>
      <c r="I33" s="417">
        <v>21</v>
      </c>
      <c r="J33" s="277"/>
    </row>
    <row r="34" spans="2:11" ht="15" customHeight="1">
      <c r="B34" s="272" t="s">
        <v>3</v>
      </c>
      <c r="C34" s="400">
        <v>421.8</v>
      </c>
      <c r="D34" s="401">
        <v>379.4</v>
      </c>
      <c r="E34" s="401">
        <v>1655.2</v>
      </c>
      <c r="F34" s="401">
        <v>43.7</v>
      </c>
      <c r="G34" s="401">
        <v>17.600000000000001</v>
      </c>
      <c r="H34" s="413">
        <v>162</v>
      </c>
      <c r="I34" s="417">
        <v>16</v>
      </c>
      <c r="J34" s="277"/>
    </row>
    <row r="35" spans="2:11" ht="15" customHeight="1">
      <c r="B35" s="272" t="s">
        <v>4</v>
      </c>
      <c r="C35" s="400">
        <v>490.6</v>
      </c>
      <c r="D35" s="401">
        <v>432</v>
      </c>
      <c r="E35" s="401">
        <v>302.2</v>
      </c>
      <c r="F35" s="401">
        <v>42.2</v>
      </c>
      <c r="G35" s="401">
        <v>19.100000000000001</v>
      </c>
      <c r="H35" s="413">
        <v>154</v>
      </c>
      <c r="I35" s="417">
        <v>14</v>
      </c>
      <c r="J35" s="277"/>
    </row>
    <row r="36" spans="2:11" ht="15" customHeight="1">
      <c r="B36" s="272" t="s">
        <v>5</v>
      </c>
      <c r="C36" s="400">
        <v>385.3</v>
      </c>
      <c r="D36" s="401">
        <v>349.4</v>
      </c>
      <c r="E36" s="401">
        <v>1235.8</v>
      </c>
      <c r="F36" s="401">
        <v>41.9</v>
      </c>
      <c r="G36" s="401">
        <v>17.899999999999999</v>
      </c>
      <c r="H36" s="413">
        <v>161</v>
      </c>
      <c r="I36" s="417">
        <v>16</v>
      </c>
      <c r="J36" s="277"/>
    </row>
    <row r="37" spans="2:11" ht="15" customHeight="1">
      <c r="B37" s="272" t="s">
        <v>6</v>
      </c>
      <c r="C37" s="400">
        <v>367</v>
      </c>
      <c r="D37" s="401">
        <v>288.3</v>
      </c>
      <c r="E37" s="401">
        <v>955.3</v>
      </c>
      <c r="F37" s="401">
        <v>44.6</v>
      </c>
      <c r="G37" s="401">
        <v>13.2</v>
      </c>
      <c r="H37" s="413">
        <v>160</v>
      </c>
      <c r="I37" s="417">
        <v>35</v>
      </c>
      <c r="J37" s="277"/>
    </row>
    <row r="38" spans="2:11" ht="15" customHeight="1">
      <c r="B38" s="272" t="s">
        <v>7</v>
      </c>
      <c r="C38" s="400">
        <v>354.3</v>
      </c>
      <c r="D38" s="401">
        <v>329.6</v>
      </c>
      <c r="E38" s="401">
        <v>905.1</v>
      </c>
      <c r="F38" s="401">
        <v>40.1</v>
      </c>
      <c r="G38" s="401">
        <v>12</v>
      </c>
      <c r="H38" s="413">
        <v>164</v>
      </c>
      <c r="I38" s="417">
        <v>12</v>
      </c>
      <c r="J38" s="277"/>
    </row>
    <row r="39" spans="2:11" ht="15" customHeight="1">
      <c r="B39" s="272" t="s">
        <v>21</v>
      </c>
      <c r="C39" s="400">
        <v>385</v>
      </c>
      <c r="D39" s="401">
        <v>350.1</v>
      </c>
      <c r="E39" s="401">
        <v>1324.2</v>
      </c>
      <c r="F39" s="401">
        <v>41</v>
      </c>
      <c r="G39" s="401">
        <v>12.5</v>
      </c>
      <c r="H39" s="413">
        <v>152</v>
      </c>
      <c r="I39" s="417">
        <v>14</v>
      </c>
      <c r="J39" s="277"/>
    </row>
    <row r="40" spans="2:11" ht="15" customHeight="1">
      <c r="B40" s="272" t="s">
        <v>20</v>
      </c>
      <c r="C40" s="400">
        <v>324.3</v>
      </c>
      <c r="D40" s="401">
        <v>288.5</v>
      </c>
      <c r="E40" s="401">
        <v>983.7</v>
      </c>
      <c r="F40" s="401">
        <v>47.5</v>
      </c>
      <c r="G40" s="401">
        <v>9.6</v>
      </c>
      <c r="H40" s="413">
        <v>160</v>
      </c>
      <c r="I40" s="417">
        <v>18</v>
      </c>
      <c r="J40" s="277"/>
    </row>
    <row r="41" spans="2:11" ht="15" customHeight="1">
      <c r="B41" s="272" t="s">
        <v>19</v>
      </c>
      <c r="C41" s="400">
        <v>510.9</v>
      </c>
      <c r="D41" s="401">
        <v>466.5</v>
      </c>
      <c r="E41" s="401">
        <v>2066</v>
      </c>
      <c r="F41" s="401">
        <v>43.2</v>
      </c>
      <c r="G41" s="401">
        <v>17.100000000000001</v>
      </c>
      <c r="H41" s="413">
        <v>162</v>
      </c>
      <c r="I41" s="417">
        <v>15</v>
      </c>
      <c r="J41" s="277"/>
    </row>
    <row r="42" spans="2:11" ht="15" customHeight="1">
      <c r="B42" s="272" t="s">
        <v>18</v>
      </c>
      <c r="C42" s="400">
        <v>308.2</v>
      </c>
      <c r="D42" s="401">
        <v>278.3</v>
      </c>
      <c r="E42" s="401">
        <v>548.9</v>
      </c>
      <c r="F42" s="401">
        <v>40</v>
      </c>
      <c r="G42" s="401">
        <v>10.199999999999999</v>
      </c>
      <c r="H42" s="413">
        <v>168</v>
      </c>
      <c r="I42" s="417">
        <v>17</v>
      </c>
      <c r="J42" s="277"/>
    </row>
    <row r="43" spans="2:11" ht="15" customHeight="1">
      <c r="B43" s="272" t="s">
        <v>17</v>
      </c>
      <c r="C43" s="400">
        <v>311.5</v>
      </c>
      <c r="D43" s="401">
        <v>283.2</v>
      </c>
      <c r="E43" s="401">
        <v>591.9</v>
      </c>
      <c r="F43" s="401">
        <v>34.700000000000003</v>
      </c>
      <c r="G43" s="401">
        <v>8.1999999999999993</v>
      </c>
      <c r="H43" s="413">
        <v>167</v>
      </c>
      <c r="I43" s="417">
        <v>14</v>
      </c>
      <c r="J43" s="277"/>
    </row>
    <row r="44" spans="2:11" ht="15" customHeight="1">
      <c r="B44" s="272" t="s">
        <v>16</v>
      </c>
      <c r="C44" s="400">
        <v>486.6</v>
      </c>
      <c r="D44" s="401">
        <v>476.2</v>
      </c>
      <c r="E44" s="401">
        <v>1775.8</v>
      </c>
      <c r="F44" s="401">
        <v>43.9</v>
      </c>
      <c r="G44" s="401">
        <v>11.8</v>
      </c>
      <c r="H44" s="413">
        <v>161</v>
      </c>
      <c r="I44" s="417">
        <v>3</v>
      </c>
      <c r="J44" s="277"/>
    </row>
    <row r="45" spans="2:11" ht="15" customHeight="1">
      <c r="B45" s="272" t="s">
        <v>15</v>
      </c>
      <c r="C45" s="400">
        <v>393.2</v>
      </c>
      <c r="D45" s="401">
        <v>355.4</v>
      </c>
      <c r="E45" s="401">
        <v>678.2</v>
      </c>
      <c r="F45" s="401">
        <v>37.299999999999997</v>
      </c>
      <c r="G45" s="401">
        <v>5.7</v>
      </c>
      <c r="H45" s="413">
        <v>158</v>
      </c>
      <c r="I45" s="417">
        <v>13</v>
      </c>
      <c r="J45" s="277"/>
    </row>
    <row r="46" spans="2:11" ht="15" customHeight="1">
      <c r="B46" s="272" t="s">
        <v>14</v>
      </c>
      <c r="C46" s="400">
        <v>339</v>
      </c>
      <c r="D46" s="401">
        <v>309.10000000000002</v>
      </c>
      <c r="E46" s="401">
        <v>1072.2</v>
      </c>
      <c r="F46" s="401">
        <v>41.1</v>
      </c>
      <c r="G46" s="401">
        <v>12.2</v>
      </c>
      <c r="H46" s="413">
        <v>161</v>
      </c>
      <c r="I46" s="417">
        <v>14</v>
      </c>
      <c r="J46" s="277"/>
      <c r="K46" s="278"/>
    </row>
    <row r="47" spans="2:11" ht="15" customHeight="1" thickBot="1">
      <c r="B47" s="106" t="s">
        <v>13</v>
      </c>
      <c r="C47" s="404">
        <v>297.39999999999998</v>
      </c>
      <c r="D47" s="405">
        <v>259.8</v>
      </c>
      <c r="E47" s="405">
        <v>594.9</v>
      </c>
      <c r="F47" s="405">
        <v>41.6</v>
      </c>
      <c r="G47" s="405">
        <v>8.8000000000000007</v>
      </c>
      <c r="H47" s="415">
        <v>163</v>
      </c>
      <c r="I47" s="418">
        <v>20</v>
      </c>
      <c r="J47" s="277"/>
    </row>
    <row r="48" spans="2:11" ht="15" customHeight="1"/>
    <row r="49" spans="2:10" ht="18.75" customHeight="1" thickBot="1">
      <c r="B49" s="59" t="s">
        <v>228</v>
      </c>
      <c r="C49"/>
      <c r="E49"/>
      <c r="G49" s="94"/>
      <c r="H49" s="840" t="s">
        <v>168</v>
      </c>
      <c r="I49" s="840"/>
    </row>
    <row r="50" spans="2:10" ht="10.5" customHeight="1">
      <c r="B50" s="850" t="s">
        <v>29</v>
      </c>
      <c r="C50" s="852" t="s">
        <v>80</v>
      </c>
      <c r="D50" s="95"/>
      <c r="E50" s="845" t="s">
        <v>82</v>
      </c>
      <c r="F50" s="854" t="s">
        <v>83</v>
      </c>
      <c r="G50" s="845" t="s">
        <v>84</v>
      </c>
      <c r="H50" s="843" t="s">
        <v>85</v>
      </c>
      <c r="I50" s="841" t="s">
        <v>86</v>
      </c>
    </row>
    <row r="51" spans="2:10" ht="35.25" customHeight="1" thickBot="1">
      <c r="B51" s="851"/>
      <c r="C51" s="853"/>
      <c r="D51" s="98" t="s">
        <v>81</v>
      </c>
      <c r="E51" s="847"/>
      <c r="F51" s="855"/>
      <c r="G51" s="846"/>
      <c r="H51" s="844"/>
      <c r="I51" s="842"/>
    </row>
    <row r="52" spans="2:10" ht="15" customHeight="1" thickBot="1">
      <c r="B52" s="269" t="s">
        <v>204</v>
      </c>
      <c r="C52" s="338">
        <v>341.7</v>
      </c>
      <c r="D52" s="598">
        <v>312.60000000000002</v>
      </c>
      <c r="E52" s="598">
        <v>812</v>
      </c>
      <c r="F52" s="397">
        <v>42.4</v>
      </c>
      <c r="G52" s="281">
        <v>11.6</v>
      </c>
      <c r="H52" s="398">
        <v>164</v>
      </c>
      <c r="I52" s="274">
        <v>13</v>
      </c>
      <c r="J52" s="276"/>
    </row>
    <row r="53" spans="2:10" ht="15" customHeight="1" thickBot="1">
      <c r="B53" s="269" t="s">
        <v>185</v>
      </c>
      <c r="C53" s="279">
        <v>348.4</v>
      </c>
      <c r="D53" s="598">
        <v>317.10000000000002</v>
      </c>
      <c r="E53" s="598">
        <v>850.5</v>
      </c>
      <c r="F53" s="397">
        <v>42.1</v>
      </c>
      <c r="G53" s="279">
        <v>11</v>
      </c>
      <c r="H53" s="398">
        <v>162</v>
      </c>
      <c r="I53" s="336">
        <v>14</v>
      </c>
      <c r="J53" s="276"/>
    </row>
    <row r="54" spans="2:10" ht="15" customHeight="1" thickBot="1">
      <c r="B54" s="14" t="s">
        <v>91</v>
      </c>
      <c r="C54" s="214">
        <f>C52-C53</f>
        <v>-6.6999999999999886</v>
      </c>
      <c r="D54" s="214">
        <f>D52-D53</f>
        <v>-4.5</v>
      </c>
      <c r="E54" s="214">
        <f>E52-E53</f>
        <v>-38.5</v>
      </c>
      <c r="F54" s="283"/>
      <c r="G54" s="283"/>
      <c r="H54" s="332"/>
      <c r="I54" s="332"/>
    </row>
    <row r="55" spans="2:10" ht="15" customHeight="1" thickBot="1">
      <c r="B55" s="216" t="s">
        <v>132</v>
      </c>
      <c r="C55" s="632">
        <f>C54/C53*100</f>
        <v>-1.92307692307692</v>
      </c>
      <c r="D55" s="632">
        <f>D54/D53*100</f>
        <v>-1.4191106906338693</v>
      </c>
      <c r="E55" s="632">
        <f>E54/E53*100</f>
        <v>-4.5267489711934159</v>
      </c>
      <c r="F55" s="285"/>
      <c r="G55" s="285"/>
      <c r="H55" s="334"/>
      <c r="I55" s="334"/>
    </row>
    <row r="56" spans="2:10" ht="15" customHeight="1" thickTop="1">
      <c r="B56" s="4" t="s">
        <v>1</v>
      </c>
      <c r="C56" s="419">
        <v>355.8</v>
      </c>
      <c r="D56" s="420">
        <v>337.2</v>
      </c>
      <c r="E56" s="420">
        <v>917.6</v>
      </c>
      <c r="F56" s="420">
        <v>41.7</v>
      </c>
      <c r="G56" s="421">
        <v>12.4</v>
      </c>
      <c r="H56" s="422">
        <v>165</v>
      </c>
      <c r="I56" s="423">
        <v>9</v>
      </c>
      <c r="J56" s="335"/>
    </row>
    <row r="57" spans="2:10" ht="15" customHeight="1">
      <c r="B57" s="272" t="s">
        <v>2</v>
      </c>
      <c r="C57" s="400">
        <v>344.5</v>
      </c>
      <c r="D57" s="401">
        <v>321.10000000000002</v>
      </c>
      <c r="E57" s="401">
        <v>622.70000000000005</v>
      </c>
      <c r="F57" s="401">
        <v>42.4</v>
      </c>
      <c r="G57" s="401">
        <v>14.1</v>
      </c>
      <c r="H57" s="402">
        <v>173</v>
      </c>
      <c r="I57" s="403">
        <v>14</v>
      </c>
      <c r="J57" s="335"/>
    </row>
    <row r="58" spans="2:10" ht="15" customHeight="1">
      <c r="B58" s="272" t="s">
        <v>3</v>
      </c>
      <c r="C58" s="400">
        <v>363.7</v>
      </c>
      <c r="D58" s="401">
        <v>330.1</v>
      </c>
      <c r="E58" s="401">
        <v>1112.2</v>
      </c>
      <c r="F58" s="401">
        <v>42.3</v>
      </c>
      <c r="G58" s="401">
        <v>15.1</v>
      </c>
      <c r="H58" s="402">
        <v>165</v>
      </c>
      <c r="I58" s="403">
        <v>15</v>
      </c>
      <c r="J58" s="335"/>
    </row>
    <row r="59" spans="2:10" ht="15" customHeight="1">
      <c r="B59" s="272" t="s">
        <v>4</v>
      </c>
      <c r="C59" s="400">
        <v>356.5</v>
      </c>
      <c r="D59" s="401">
        <v>332.9</v>
      </c>
      <c r="E59" s="401">
        <v>1364.1</v>
      </c>
      <c r="F59" s="401">
        <v>42.2</v>
      </c>
      <c r="G59" s="401">
        <v>19.399999999999999</v>
      </c>
      <c r="H59" s="402">
        <v>162</v>
      </c>
      <c r="I59" s="403">
        <v>7</v>
      </c>
      <c r="J59" s="335"/>
    </row>
    <row r="60" spans="2:10" ht="15" customHeight="1">
      <c r="B60" s="272" t="s">
        <v>5</v>
      </c>
      <c r="C60" s="400">
        <v>358.1</v>
      </c>
      <c r="D60" s="401">
        <v>320</v>
      </c>
      <c r="E60" s="401">
        <v>1009.1</v>
      </c>
      <c r="F60" s="401">
        <v>37.6</v>
      </c>
      <c r="G60" s="401">
        <v>12.4</v>
      </c>
      <c r="H60" s="402">
        <v>155</v>
      </c>
      <c r="I60" s="403">
        <v>17</v>
      </c>
      <c r="J60" s="335"/>
    </row>
    <row r="61" spans="2:10" ht="15" customHeight="1">
      <c r="B61" s="272" t="s">
        <v>6</v>
      </c>
      <c r="C61" s="400">
        <v>367.8</v>
      </c>
      <c r="D61" s="401">
        <v>302.5</v>
      </c>
      <c r="E61" s="401">
        <v>543.4</v>
      </c>
      <c r="F61" s="401">
        <v>46.7</v>
      </c>
      <c r="G61" s="401">
        <v>12.6</v>
      </c>
      <c r="H61" s="402">
        <v>165</v>
      </c>
      <c r="I61" s="403">
        <v>35</v>
      </c>
      <c r="J61" s="335"/>
    </row>
    <row r="62" spans="2:10" ht="15" customHeight="1">
      <c r="B62" s="272" t="s">
        <v>7</v>
      </c>
      <c r="C62" s="400">
        <v>344.5</v>
      </c>
      <c r="D62" s="401">
        <v>330.9</v>
      </c>
      <c r="E62" s="401">
        <v>811.9</v>
      </c>
      <c r="F62" s="401">
        <v>40.700000000000003</v>
      </c>
      <c r="G62" s="401">
        <v>12.9</v>
      </c>
      <c r="H62" s="402">
        <v>167</v>
      </c>
      <c r="I62" s="403">
        <v>7</v>
      </c>
      <c r="J62" s="335"/>
    </row>
    <row r="63" spans="2:10" ht="15" customHeight="1">
      <c r="B63" s="272" t="s">
        <v>21</v>
      </c>
      <c r="C63" s="400">
        <v>358.2</v>
      </c>
      <c r="D63" s="401">
        <v>333.6</v>
      </c>
      <c r="E63" s="401">
        <v>1210.0999999999999</v>
      </c>
      <c r="F63" s="401">
        <v>40.799999999999997</v>
      </c>
      <c r="G63" s="401">
        <v>14.6</v>
      </c>
      <c r="H63" s="402">
        <v>158</v>
      </c>
      <c r="I63" s="403">
        <v>12</v>
      </c>
      <c r="J63" s="335"/>
    </row>
    <row r="64" spans="2:10" ht="15" customHeight="1">
      <c r="B64" s="272" t="s">
        <v>20</v>
      </c>
      <c r="C64" s="400">
        <v>341</v>
      </c>
      <c r="D64" s="401">
        <v>322.2</v>
      </c>
      <c r="E64" s="401">
        <v>853.2</v>
      </c>
      <c r="F64" s="401">
        <v>37.200000000000003</v>
      </c>
      <c r="G64" s="401">
        <v>9</v>
      </c>
      <c r="H64" s="402">
        <v>164</v>
      </c>
      <c r="I64" s="403">
        <v>10</v>
      </c>
      <c r="J64" s="335"/>
    </row>
    <row r="65" spans="2:10" ht="15" customHeight="1">
      <c r="B65" s="272" t="s">
        <v>19</v>
      </c>
      <c r="C65" s="400">
        <v>435.5</v>
      </c>
      <c r="D65" s="401">
        <v>388.8</v>
      </c>
      <c r="E65" s="401">
        <v>1159.7</v>
      </c>
      <c r="F65" s="401">
        <v>45.1</v>
      </c>
      <c r="G65" s="401">
        <v>15.6</v>
      </c>
      <c r="H65" s="402">
        <v>158</v>
      </c>
      <c r="I65" s="403">
        <v>18</v>
      </c>
      <c r="J65" s="335"/>
    </row>
    <row r="66" spans="2:10" ht="15" customHeight="1">
      <c r="B66" s="272" t="s">
        <v>18</v>
      </c>
      <c r="C66" s="400">
        <v>297.60000000000002</v>
      </c>
      <c r="D66" s="401">
        <v>278</v>
      </c>
      <c r="E66" s="401">
        <v>411.9</v>
      </c>
      <c r="F66" s="401">
        <v>40.6</v>
      </c>
      <c r="G66" s="401">
        <v>8.6999999999999993</v>
      </c>
      <c r="H66" s="402">
        <v>174</v>
      </c>
      <c r="I66" s="403">
        <v>11</v>
      </c>
      <c r="J66" s="335"/>
    </row>
    <row r="67" spans="2:10" ht="15" customHeight="1">
      <c r="B67" s="272" t="s">
        <v>17</v>
      </c>
      <c r="C67" s="400">
        <v>316.89999999999998</v>
      </c>
      <c r="D67" s="401">
        <v>296.3</v>
      </c>
      <c r="E67" s="401">
        <v>447.5</v>
      </c>
      <c r="F67" s="401">
        <v>39.700000000000003</v>
      </c>
      <c r="G67" s="401">
        <v>9.3000000000000007</v>
      </c>
      <c r="H67" s="402">
        <v>167</v>
      </c>
      <c r="I67" s="403">
        <v>10</v>
      </c>
      <c r="J67" s="335"/>
    </row>
    <row r="68" spans="2:10" ht="15" customHeight="1">
      <c r="B68" s="272" t="s">
        <v>16</v>
      </c>
      <c r="C68" s="400">
        <v>439.2</v>
      </c>
      <c r="D68" s="401">
        <v>425.2</v>
      </c>
      <c r="E68" s="401">
        <v>1586.8</v>
      </c>
      <c r="F68" s="401">
        <v>43.9</v>
      </c>
      <c r="G68" s="401">
        <v>12.7</v>
      </c>
      <c r="H68" s="402">
        <v>164</v>
      </c>
      <c r="I68" s="403">
        <v>6</v>
      </c>
      <c r="J68" s="335"/>
    </row>
    <row r="69" spans="2:10" ht="15" customHeight="1">
      <c r="B69" s="272" t="s">
        <v>15</v>
      </c>
      <c r="C69" s="400">
        <v>293.39999999999998</v>
      </c>
      <c r="D69" s="401">
        <v>275.7</v>
      </c>
      <c r="E69" s="401">
        <v>607.29999999999995</v>
      </c>
      <c r="F69" s="401">
        <v>40.4</v>
      </c>
      <c r="G69" s="401">
        <v>6.9</v>
      </c>
      <c r="H69" s="402">
        <v>164</v>
      </c>
      <c r="I69" s="403">
        <v>6</v>
      </c>
      <c r="J69" s="335"/>
    </row>
    <row r="70" spans="2:10" ht="15" customHeight="1">
      <c r="B70" s="272" t="s">
        <v>14</v>
      </c>
      <c r="C70" s="400">
        <v>315.39999999999998</v>
      </c>
      <c r="D70" s="401">
        <v>306.60000000000002</v>
      </c>
      <c r="E70" s="401">
        <v>1312.6</v>
      </c>
      <c r="F70" s="401">
        <v>39.9</v>
      </c>
      <c r="G70" s="401">
        <v>15.6</v>
      </c>
      <c r="H70" s="402">
        <v>157</v>
      </c>
      <c r="I70" s="403">
        <v>5</v>
      </c>
      <c r="J70" s="335"/>
    </row>
    <row r="71" spans="2:10" ht="15" customHeight="1" thickBot="1">
      <c r="B71" s="106" t="s">
        <v>13</v>
      </c>
      <c r="C71" s="404">
        <v>290.39999999999998</v>
      </c>
      <c r="D71" s="405">
        <v>263</v>
      </c>
      <c r="E71" s="405">
        <v>328.2</v>
      </c>
      <c r="F71" s="405">
        <v>46.7</v>
      </c>
      <c r="G71" s="405">
        <v>7.4</v>
      </c>
      <c r="H71" s="406">
        <v>166</v>
      </c>
      <c r="I71" s="407">
        <v>13</v>
      </c>
      <c r="J71" s="335"/>
    </row>
    <row r="81" spans="2:12">
      <c r="B81" s="859">
        <v>9</v>
      </c>
      <c r="C81" s="859"/>
      <c r="D81" s="859"/>
      <c r="E81" s="859"/>
      <c r="F81" s="859"/>
      <c r="G81" s="859"/>
      <c r="H81" s="859"/>
      <c r="I81" s="859"/>
      <c r="J81" s="859"/>
      <c r="K81" s="859"/>
      <c r="L81" s="859"/>
    </row>
    <row r="82" spans="2:12" ht="18.75" customHeight="1" thickBot="1">
      <c r="B82" s="59" t="s">
        <v>229</v>
      </c>
      <c r="C82"/>
      <c r="E82"/>
      <c r="G82" s="94"/>
      <c r="H82" s="840" t="s">
        <v>168</v>
      </c>
      <c r="I82" s="840"/>
    </row>
    <row r="83" spans="2:12" ht="10.5" customHeight="1">
      <c r="B83" s="850" t="s">
        <v>29</v>
      </c>
      <c r="C83" s="852" t="s">
        <v>80</v>
      </c>
      <c r="D83" s="95"/>
      <c r="E83" s="845" t="s">
        <v>82</v>
      </c>
      <c r="F83" s="854" t="s">
        <v>83</v>
      </c>
      <c r="G83" s="845" t="s">
        <v>84</v>
      </c>
      <c r="H83" s="843" t="s">
        <v>85</v>
      </c>
      <c r="I83" s="841" t="s">
        <v>86</v>
      </c>
    </row>
    <row r="84" spans="2:12" ht="35.25" customHeight="1" thickBot="1">
      <c r="B84" s="851"/>
      <c r="C84" s="853"/>
      <c r="D84" s="98" t="s">
        <v>81</v>
      </c>
      <c r="E84" s="847"/>
      <c r="F84" s="855"/>
      <c r="G84" s="846"/>
      <c r="H84" s="844"/>
      <c r="I84" s="842"/>
    </row>
    <row r="85" spans="2:12" ht="15" customHeight="1" thickBot="1">
      <c r="B85" s="269" t="s">
        <v>204</v>
      </c>
      <c r="C85" s="338">
        <v>322</v>
      </c>
      <c r="D85" s="598">
        <v>298.60000000000002</v>
      </c>
      <c r="E85" s="397">
        <v>589.1</v>
      </c>
      <c r="F85" s="281">
        <v>44.1</v>
      </c>
      <c r="G85" s="280">
        <v>9.6</v>
      </c>
      <c r="H85" s="273">
        <v>170</v>
      </c>
      <c r="I85" s="274">
        <v>12</v>
      </c>
      <c r="J85" s="276"/>
    </row>
    <row r="86" spans="2:12" ht="15" customHeight="1" thickBot="1">
      <c r="B86" s="269" t="s">
        <v>185</v>
      </c>
      <c r="C86" s="279">
        <v>325.2</v>
      </c>
      <c r="D86" s="598">
        <v>301.60000000000002</v>
      </c>
      <c r="E86" s="397">
        <v>551.5</v>
      </c>
      <c r="F86" s="279">
        <v>43.5</v>
      </c>
      <c r="G86" s="280">
        <v>9.1999999999999993</v>
      </c>
      <c r="H86" s="273">
        <v>170</v>
      </c>
      <c r="I86" s="274">
        <v>13</v>
      </c>
      <c r="J86" s="276"/>
    </row>
    <row r="87" spans="2:12" ht="15" customHeight="1" thickBot="1">
      <c r="B87" s="14" t="s">
        <v>91</v>
      </c>
      <c r="C87" s="638">
        <f>C85-C86</f>
        <v>-3.1999999999999886</v>
      </c>
      <c r="D87" s="639">
        <f>D85-D86</f>
        <v>-3</v>
      </c>
      <c r="E87" s="640">
        <f>E85-E86</f>
        <v>37.600000000000023</v>
      </c>
      <c r="F87" s="282"/>
      <c r="G87" s="283"/>
      <c r="H87" s="332"/>
      <c r="I87" s="332"/>
      <c r="J87" s="276"/>
    </row>
    <row r="88" spans="2:12" ht="15" customHeight="1" thickBot="1">
      <c r="B88" s="127" t="s">
        <v>90</v>
      </c>
      <c r="C88" s="128">
        <f>C85/C86*100-100</f>
        <v>-0.98400984009839476</v>
      </c>
      <c r="D88" s="129">
        <f>D85/D86*100-100</f>
        <v>-0.99469496021220039</v>
      </c>
      <c r="E88" s="641">
        <f>E85/E86*100-100</f>
        <v>6.8177697189483126</v>
      </c>
      <c r="F88" s="339"/>
      <c r="G88" s="331"/>
      <c r="H88" s="333"/>
      <c r="I88" s="333"/>
      <c r="J88" s="276"/>
    </row>
    <row r="89" spans="2:12" ht="15" customHeight="1" thickTop="1">
      <c r="B89" s="337" t="s">
        <v>1</v>
      </c>
      <c r="C89" s="395">
        <v>341.5</v>
      </c>
      <c r="D89" s="396">
        <v>312.60000000000002</v>
      </c>
      <c r="E89" s="396">
        <v>1080.4000000000001</v>
      </c>
      <c r="F89" s="397">
        <v>47.6</v>
      </c>
      <c r="G89" s="397">
        <v>15.7</v>
      </c>
      <c r="H89" s="398">
        <v>176</v>
      </c>
      <c r="I89" s="399">
        <v>14</v>
      </c>
      <c r="J89" s="276"/>
    </row>
    <row r="90" spans="2:12" ht="15" customHeight="1">
      <c r="B90" s="272" t="s">
        <v>2</v>
      </c>
      <c r="C90" s="400">
        <v>355.9</v>
      </c>
      <c r="D90" s="401">
        <v>333</v>
      </c>
      <c r="E90" s="401">
        <v>603.1</v>
      </c>
      <c r="F90" s="401">
        <v>44.4</v>
      </c>
      <c r="G90" s="401">
        <v>11.1</v>
      </c>
      <c r="H90" s="402">
        <v>171</v>
      </c>
      <c r="I90" s="403">
        <v>11</v>
      </c>
      <c r="J90" s="276"/>
    </row>
    <row r="91" spans="2:12" ht="15" customHeight="1">
      <c r="B91" s="272" t="s">
        <v>3</v>
      </c>
      <c r="C91" s="400">
        <v>320</v>
      </c>
      <c r="D91" s="401">
        <v>291.60000000000002</v>
      </c>
      <c r="E91" s="401">
        <v>554.4</v>
      </c>
      <c r="F91" s="401">
        <v>45.5</v>
      </c>
      <c r="G91" s="401">
        <v>11.2</v>
      </c>
      <c r="H91" s="402">
        <v>173</v>
      </c>
      <c r="I91" s="403">
        <v>15</v>
      </c>
      <c r="J91" s="276"/>
    </row>
    <row r="92" spans="2:12" ht="15" customHeight="1">
      <c r="B92" s="272" t="s">
        <v>4</v>
      </c>
      <c r="C92" s="400">
        <v>396.4</v>
      </c>
      <c r="D92" s="401">
        <v>361</v>
      </c>
      <c r="E92" s="401">
        <v>1139.4000000000001</v>
      </c>
      <c r="F92" s="401">
        <v>43.1</v>
      </c>
      <c r="G92" s="401">
        <v>12.9</v>
      </c>
      <c r="H92" s="402">
        <v>162</v>
      </c>
      <c r="I92" s="403">
        <v>16</v>
      </c>
      <c r="J92" s="276"/>
    </row>
    <row r="93" spans="2:12" ht="15" customHeight="1">
      <c r="B93" s="272" t="s">
        <v>5</v>
      </c>
      <c r="C93" s="400">
        <v>330.1</v>
      </c>
      <c r="D93" s="401">
        <v>313.3</v>
      </c>
      <c r="E93" s="401">
        <v>646.9</v>
      </c>
      <c r="F93" s="401">
        <v>38.799999999999997</v>
      </c>
      <c r="G93" s="401">
        <v>8.6999999999999993</v>
      </c>
      <c r="H93" s="402">
        <v>167</v>
      </c>
      <c r="I93" s="403">
        <v>9</v>
      </c>
      <c r="J93" s="276"/>
    </row>
    <row r="94" spans="2:12" ht="15" customHeight="1">
      <c r="B94" s="272" t="s">
        <v>6</v>
      </c>
      <c r="C94" s="400">
        <v>333.2</v>
      </c>
      <c r="D94" s="401">
        <v>269.10000000000002</v>
      </c>
      <c r="E94" s="401">
        <v>249.2</v>
      </c>
      <c r="F94" s="401">
        <v>47.4</v>
      </c>
      <c r="G94" s="401">
        <v>10.1</v>
      </c>
      <c r="H94" s="402">
        <v>174</v>
      </c>
      <c r="I94" s="403">
        <v>37</v>
      </c>
      <c r="J94" s="276"/>
    </row>
    <row r="95" spans="2:12" ht="15" customHeight="1">
      <c r="B95" s="272" t="s">
        <v>7</v>
      </c>
      <c r="C95" s="400">
        <v>330.4</v>
      </c>
      <c r="D95" s="401">
        <v>313.3</v>
      </c>
      <c r="E95" s="401">
        <v>787</v>
      </c>
      <c r="F95" s="401">
        <v>43</v>
      </c>
      <c r="G95" s="401">
        <v>9.5</v>
      </c>
      <c r="H95" s="402">
        <v>175</v>
      </c>
      <c r="I95" s="403">
        <v>8</v>
      </c>
      <c r="J95" s="276"/>
    </row>
    <row r="96" spans="2:12" ht="15" customHeight="1">
      <c r="B96" s="272" t="s">
        <v>21</v>
      </c>
      <c r="C96" s="400">
        <v>368.7</v>
      </c>
      <c r="D96" s="401">
        <v>354.6</v>
      </c>
      <c r="E96" s="401">
        <v>1236.3</v>
      </c>
      <c r="F96" s="401">
        <v>39.6</v>
      </c>
      <c r="G96" s="401">
        <v>12.7</v>
      </c>
      <c r="H96" s="402">
        <v>162</v>
      </c>
      <c r="I96" s="403">
        <v>6</v>
      </c>
      <c r="J96" s="276"/>
    </row>
    <row r="97" spans="2:12" ht="15" customHeight="1">
      <c r="B97" s="272" t="s">
        <v>20</v>
      </c>
      <c r="C97" s="400">
        <v>376.3</v>
      </c>
      <c r="D97" s="401">
        <v>351.3</v>
      </c>
      <c r="E97" s="401">
        <v>679.7</v>
      </c>
      <c r="F97" s="401">
        <v>43.8</v>
      </c>
      <c r="G97" s="401">
        <v>11.1</v>
      </c>
      <c r="H97" s="402">
        <v>170</v>
      </c>
      <c r="I97" s="403">
        <v>10</v>
      </c>
      <c r="J97" s="276"/>
    </row>
    <row r="98" spans="2:12" ht="15" customHeight="1">
      <c r="B98" s="272" t="s">
        <v>19</v>
      </c>
      <c r="C98" s="400">
        <v>366.5</v>
      </c>
      <c r="D98" s="401">
        <v>337.9</v>
      </c>
      <c r="E98" s="401">
        <v>762.5</v>
      </c>
      <c r="F98" s="401">
        <v>43.4</v>
      </c>
      <c r="G98" s="401">
        <v>8</v>
      </c>
      <c r="H98" s="402">
        <v>167</v>
      </c>
      <c r="I98" s="403">
        <v>13</v>
      </c>
      <c r="J98" s="276"/>
    </row>
    <row r="99" spans="2:12" ht="15" customHeight="1">
      <c r="B99" s="272" t="s">
        <v>18</v>
      </c>
      <c r="C99" s="400">
        <v>267.10000000000002</v>
      </c>
      <c r="D99" s="401">
        <v>248.1</v>
      </c>
      <c r="E99" s="401">
        <v>101.9</v>
      </c>
      <c r="F99" s="401">
        <v>41.5</v>
      </c>
      <c r="G99" s="401">
        <v>6.7</v>
      </c>
      <c r="H99" s="402">
        <v>179</v>
      </c>
      <c r="I99" s="403">
        <v>12</v>
      </c>
      <c r="J99" s="276"/>
    </row>
    <row r="100" spans="2:12" ht="15" customHeight="1">
      <c r="B100" s="272" t="s">
        <v>17</v>
      </c>
      <c r="C100" s="400">
        <v>286.60000000000002</v>
      </c>
      <c r="D100" s="401">
        <v>271</v>
      </c>
      <c r="E100" s="401">
        <v>355.1</v>
      </c>
      <c r="F100" s="401">
        <v>41.3</v>
      </c>
      <c r="G100" s="401">
        <v>8.9</v>
      </c>
      <c r="H100" s="402">
        <v>173</v>
      </c>
      <c r="I100" s="403">
        <v>7</v>
      </c>
      <c r="J100" s="276"/>
    </row>
    <row r="101" spans="2:12" ht="15" customHeight="1">
      <c r="B101" s="272" t="s">
        <v>16</v>
      </c>
      <c r="C101" s="400">
        <v>301.5</v>
      </c>
      <c r="D101" s="401">
        <v>293.8</v>
      </c>
      <c r="E101" s="401">
        <v>841.1</v>
      </c>
      <c r="F101" s="401">
        <v>38.9</v>
      </c>
      <c r="G101" s="401">
        <v>10.199999999999999</v>
      </c>
      <c r="H101" s="402">
        <v>171</v>
      </c>
      <c r="I101" s="403">
        <v>4</v>
      </c>
      <c r="J101" s="276"/>
    </row>
    <row r="102" spans="2:12" ht="15" customHeight="1">
      <c r="B102" s="272" t="s">
        <v>15</v>
      </c>
      <c r="C102" s="400">
        <v>294.3</v>
      </c>
      <c r="D102" s="401">
        <v>283.8</v>
      </c>
      <c r="E102" s="401">
        <v>668.4</v>
      </c>
      <c r="F102" s="401">
        <v>43.9</v>
      </c>
      <c r="G102" s="401">
        <v>7.6</v>
      </c>
      <c r="H102" s="402">
        <v>163</v>
      </c>
      <c r="I102" s="403">
        <v>4</v>
      </c>
      <c r="J102" s="276"/>
    </row>
    <row r="103" spans="2:12" ht="15" customHeight="1">
      <c r="B103" s="272" t="s">
        <v>14</v>
      </c>
      <c r="C103" s="400">
        <v>392.1</v>
      </c>
      <c r="D103" s="401">
        <v>369.3</v>
      </c>
      <c r="E103" s="401">
        <v>530.5</v>
      </c>
      <c r="F103" s="401">
        <v>46.6</v>
      </c>
      <c r="G103" s="401">
        <v>11.3</v>
      </c>
      <c r="H103" s="402">
        <v>159</v>
      </c>
      <c r="I103" s="403">
        <v>9</v>
      </c>
      <c r="J103" s="276"/>
    </row>
    <row r="104" spans="2:12" ht="15" customHeight="1" thickBot="1">
      <c r="B104" s="106" t="s">
        <v>13</v>
      </c>
      <c r="C104" s="404">
        <v>301.89999999999998</v>
      </c>
      <c r="D104" s="405">
        <v>277.10000000000002</v>
      </c>
      <c r="E104" s="405">
        <v>408.6</v>
      </c>
      <c r="F104" s="405">
        <v>47.1</v>
      </c>
      <c r="G104" s="405">
        <v>8.3000000000000007</v>
      </c>
      <c r="H104" s="406">
        <v>165</v>
      </c>
      <c r="I104" s="407">
        <v>13</v>
      </c>
      <c r="J104" s="276"/>
    </row>
    <row r="105" spans="2:12" ht="13.5" customHeight="1"/>
    <row r="106" spans="2:12" ht="18.75" customHeight="1" thickBot="1">
      <c r="B106" s="860" t="s">
        <v>139</v>
      </c>
      <c r="C106" s="860"/>
      <c r="D106" s="94"/>
      <c r="E106"/>
      <c r="G106" s="73"/>
      <c r="H106" s="73"/>
      <c r="K106" s="840" t="s">
        <v>168</v>
      </c>
      <c r="L106" s="840"/>
    </row>
    <row r="107" spans="2:12" ht="10.5" customHeight="1">
      <c r="B107" s="850" t="s">
        <v>29</v>
      </c>
      <c r="C107" s="852" t="s">
        <v>80</v>
      </c>
      <c r="D107" s="99"/>
      <c r="E107" s="104"/>
      <c r="F107" s="95"/>
      <c r="G107" s="862" t="s">
        <v>82</v>
      </c>
      <c r="H107" s="95"/>
      <c r="I107" s="854" t="s">
        <v>83</v>
      </c>
      <c r="J107" s="845" t="s">
        <v>84</v>
      </c>
      <c r="K107" s="843" t="s">
        <v>85</v>
      </c>
      <c r="L107" s="841" t="s">
        <v>86</v>
      </c>
    </row>
    <row r="108" spans="2:12" ht="35.25" customHeight="1" thickBot="1">
      <c r="B108" s="851"/>
      <c r="C108" s="861"/>
      <c r="D108" s="100" t="s">
        <v>89</v>
      </c>
      <c r="E108" s="98" t="s">
        <v>81</v>
      </c>
      <c r="F108" s="102" t="s">
        <v>89</v>
      </c>
      <c r="G108" s="846"/>
      <c r="H108" s="103" t="s">
        <v>89</v>
      </c>
      <c r="I108" s="855"/>
      <c r="J108" s="846"/>
      <c r="K108" s="844"/>
      <c r="L108" s="842"/>
    </row>
    <row r="109" spans="2:12" ht="20.100000000000001" customHeight="1">
      <c r="B109" s="101" t="s">
        <v>88</v>
      </c>
      <c r="C109" s="601">
        <v>371</v>
      </c>
      <c r="D109" s="599" t="e">
        <f t="shared" ref="D109" si="0">C109/C108*100-100</f>
        <v>#DIV/0!</v>
      </c>
      <c r="E109" s="602">
        <v>333.6</v>
      </c>
      <c r="F109" s="599" t="e">
        <f t="shared" ref="F109" si="1">E109/E108*100-100</f>
        <v>#VALUE!</v>
      </c>
      <c r="G109" s="602">
        <v>1088</v>
      </c>
      <c r="H109" s="599" t="e">
        <f t="shared" ref="H109" si="2">G109/G108*100-100</f>
        <v>#DIV/0!</v>
      </c>
      <c r="I109" s="602">
        <v>41.2</v>
      </c>
      <c r="J109" s="602">
        <v>11.7</v>
      </c>
      <c r="K109" s="603">
        <v>162</v>
      </c>
      <c r="L109" s="604">
        <v>16</v>
      </c>
    </row>
    <row r="110" spans="2:12" ht="20.100000000000001" customHeight="1">
      <c r="B110" s="97" t="s">
        <v>87</v>
      </c>
      <c r="C110" s="605">
        <v>347</v>
      </c>
      <c r="D110" s="599">
        <f t="shared" ref="D110:D114" si="3">C110/C109*100-100</f>
        <v>-6.4690026954177853</v>
      </c>
      <c r="E110" s="606">
        <v>318.3</v>
      </c>
      <c r="F110" s="599">
        <f t="shared" ref="F110:F114" si="4">E110/E109*100-100</f>
        <v>-4.5863309352518087</v>
      </c>
      <c r="G110" s="606">
        <v>1029.3</v>
      </c>
      <c r="H110" s="599">
        <f t="shared" ref="H110:H114" si="5">G110/G109*100-100</f>
        <v>-5.3952205882352899</v>
      </c>
      <c r="I110" s="606">
        <v>40.9</v>
      </c>
      <c r="J110" s="606">
        <v>11.3</v>
      </c>
      <c r="K110" s="607">
        <v>160</v>
      </c>
      <c r="L110" s="608">
        <v>13</v>
      </c>
    </row>
    <row r="111" spans="2:12" ht="20.100000000000001" customHeight="1">
      <c r="B111" s="212" t="s">
        <v>120</v>
      </c>
      <c r="C111" s="601">
        <v>359</v>
      </c>
      <c r="D111" s="599">
        <f t="shared" si="3"/>
        <v>3.458213256484143</v>
      </c>
      <c r="E111" s="602">
        <v>324.89999999999998</v>
      </c>
      <c r="F111" s="599">
        <f t="shared" si="4"/>
        <v>2.0735155513666399</v>
      </c>
      <c r="G111" s="602">
        <v>879.6</v>
      </c>
      <c r="H111" s="599">
        <f t="shared" si="5"/>
        <v>-14.543864762459918</v>
      </c>
      <c r="I111" s="602">
        <v>41.7</v>
      </c>
      <c r="J111" s="602">
        <v>11.8</v>
      </c>
      <c r="K111" s="603">
        <v>164</v>
      </c>
      <c r="L111" s="604">
        <v>15</v>
      </c>
    </row>
    <row r="112" spans="2:12" ht="20.100000000000001" customHeight="1">
      <c r="B112" s="212" t="s">
        <v>127</v>
      </c>
      <c r="C112" s="609">
        <v>361.5</v>
      </c>
      <c r="D112" s="599">
        <f t="shared" si="3"/>
        <v>0.69637883008356027</v>
      </c>
      <c r="E112" s="600">
        <v>329.8</v>
      </c>
      <c r="F112" s="599">
        <f t="shared" si="4"/>
        <v>1.5081563558017876</v>
      </c>
      <c r="G112" s="609">
        <v>963.2</v>
      </c>
      <c r="H112" s="599">
        <f t="shared" si="5"/>
        <v>9.504320145520694</v>
      </c>
      <c r="I112" s="424">
        <v>41.3</v>
      </c>
      <c r="J112" s="424">
        <v>11.9</v>
      </c>
      <c r="K112" s="425">
        <v>164</v>
      </c>
      <c r="L112" s="426">
        <v>14</v>
      </c>
    </row>
    <row r="113" spans="2:12" ht="20.100000000000001" customHeight="1">
      <c r="B113" s="218" t="s">
        <v>130</v>
      </c>
      <c r="C113" s="610">
        <v>363.3</v>
      </c>
      <c r="D113" s="599">
        <f t="shared" si="3"/>
        <v>0.49792531120331773</v>
      </c>
      <c r="E113" s="611">
        <v>329</v>
      </c>
      <c r="F113" s="599">
        <f t="shared" si="4"/>
        <v>-0.24257125530624535</v>
      </c>
      <c r="G113" s="612">
        <v>964.6</v>
      </c>
      <c r="H113" s="599">
        <f t="shared" si="5"/>
        <v>0.1453488372092977</v>
      </c>
      <c r="I113" s="424">
        <v>41.7</v>
      </c>
      <c r="J113" s="424">
        <v>11.7</v>
      </c>
      <c r="K113" s="425">
        <v>163</v>
      </c>
      <c r="L113" s="426">
        <v>15</v>
      </c>
    </row>
    <row r="114" spans="2:12" ht="20.100000000000001" customHeight="1">
      <c r="B114" s="101" t="s">
        <v>134</v>
      </c>
      <c r="C114" s="609">
        <v>359.6</v>
      </c>
      <c r="D114" s="613">
        <f t="shared" si="3"/>
        <v>-1.0184420589044834</v>
      </c>
      <c r="E114" s="611">
        <v>325</v>
      </c>
      <c r="F114" s="613">
        <f t="shared" si="4"/>
        <v>-1.2158054711246251</v>
      </c>
      <c r="G114" s="612">
        <v>936.5</v>
      </c>
      <c r="H114" s="613">
        <f t="shared" si="5"/>
        <v>-2.9131246112378193</v>
      </c>
      <c r="I114" s="424">
        <v>41.9</v>
      </c>
      <c r="J114" s="424">
        <v>11.6</v>
      </c>
      <c r="K114" s="425">
        <v>162</v>
      </c>
      <c r="L114" s="426">
        <v>16</v>
      </c>
    </row>
    <row r="115" spans="2:12" ht="20.100000000000001" customHeight="1">
      <c r="B115" s="614" t="s">
        <v>143</v>
      </c>
      <c r="C115" s="615">
        <v>371.1</v>
      </c>
      <c r="D115" s="616">
        <f>C115/C114*100-100</f>
        <v>3.1979977753058932</v>
      </c>
      <c r="E115" s="617">
        <v>336</v>
      </c>
      <c r="F115" s="616">
        <f>E115/E114*100-100</f>
        <v>3.3846153846153868</v>
      </c>
      <c r="G115" s="610">
        <v>989.2</v>
      </c>
      <c r="H115" s="616">
        <f>G115/G114*100-100</f>
        <v>5.6273358248798928</v>
      </c>
      <c r="I115" s="618">
        <v>42.2</v>
      </c>
      <c r="J115" s="618">
        <v>12.2</v>
      </c>
      <c r="K115" s="619">
        <v>160</v>
      </c>
      <c r="L115" s="620">
        <v>15</v>
      </c>
    </row>
    <row r="116" spans="2:12" ht="20.100000000000001" customHeight="1">
      <c r="B116" s="218" t="s">
        <v>178</v>
      </c>
      <c r="C116" s="642">
        <v>367.4</v>
      </c>
      <c r="D116" s="643">
        <f>C116/C115*100-100</f>
        <v>-0.99703583939640339</v>
      </c>
      <c r="E116" s="644">
        <v>335.1</v>
      </c>
      <c r="F116" s="643">
        <f>E116/E115*100-100</f>
        <v>-0.26785714285712459</v>
      </c>
      <c r="G116" s="645">
        <v>1033.8</v>
      </c>
      <c r="H116" s="643">
        <f>G116/G115*100-100</f>
        <v>4.5086938940557957</v>
      </c>
      <c r="I116" s="646">
        <v>42.3</v>
      </c>
      <c r="J116" s="646">
        <v>12</v>
      </c>
      <c r="K116" s="647">
        <v>162</v>
      </c>
      <c r="L116" s="648">
        <v>14</v>
      </c>
    </row>
    <row r="117" spans="2:12" ht="20.100000000000001" customHeight="1">
      <c r="B117" s="218" t="s">
        <v>185</v>
      </c>
      <c r="C117" s="642">
        <v>369.2</v>
      </c>
      <c r="D117" s="643">
        <f>C117/C116*100-100</f>
        <v>0.48992923244419728</v>
      </c>
      <c r="E117" s="644">
        <v>335.1</v>
      </c>
      <c r="F117" s="643">
        <f>E117/E116*100-100</f>
        <v>0</v>
      </c>
      <c r="G117" s="645">
        <v>1012.4</v>
      </c>
      <c r="H117" s="643">
        <f>G117/G116*100-100</f>
        <v>-2.0700328883729924</v>
      </c>
      <c r="I117" s="646">
        <v>42.1</v>
      </c>
      <c r="J117" s="646">
        <v>12</v>
      </c>
      <c r="K117" s="647">
        <v>161</v>
      </c>
      <c r="L117" s="648">
        <v>15</v>
      </c>
    </row>
    <row r="118" spans="2:12" ht="20.100000000000001" customHeight="1" thickBot="1">
      <c r="B118" s="621" t="s">
        <v>204</v>
      </c>
      <c r="C118" s="622">
        <v>362.8</v>
      </c>
      <c r="D118" s="623">
        <f>C118/C117*100-100</f>
        <v>-1.733477789815808</v>
      </c>
      <c r="E118" s="792">
        <v>329.8</v>
      </c>
      <c r="F118" s="623">
        <f>E118/E117*100-100</f>
        <v>-1.581617427633546</v>
      </c>
      <c r="G118" s="622">
        <v>965.4</v>
      </c>
      <c r="H118" s="623">
        <f>G118/G117*100-100</f>
        <v>-4.6424338206242624</v>
      </c>
      <c r="I118" s="624">
        <v>42.6</v>
      </c>
      <c r="J118" s="624">
        <v>12</v>
      </c>
      <c r="K118" s="625">
        <v>164</v>
      </c>
      <c r="L118" s="626">
        <v>15</v>
      </c>
    </row>
    <row r="119" spans="2:12" ht="5.25" customHeight="1"/>
    <row r="162" spans="2:12">
      <c r="B162" s="859">
        <v>10</v>
      </c>
      <c r="C162" s="859"/>
      <c r="D162" s="859"/>
      <c r="E162" s="859"/>
      <c r="F162" s="859"/>
      <c r="G162" s="859"/>
      <c r="H162" s="859"/>
      <c r="I162" s="859"/>
      <c r="J162" s="859"/>
      <c r="K162" s="859"/>
      <c r="L162" s="859"/>
    </row>
  </sheetData>
  <protectedRanges>
    <protectedRange sqref="I117:L118" name="範囲11"/>
    <protectedRange sqref="E117:E118" name="範囲9"/>
    <protectedRange sqref="C110:C118" name="範囲7"/>
    <protectedRange sqref="C52:I53" name="範囲5"/>
    <protectedRange sqref="C28:I29" name="範囲3"/>
    <protectedRange sqref="C4:I5" name="範囲1"/>
    <protectedRange sqref="C8:I23" name="範囲2"/>
    <protectedRange sqref="C32:I47" name="範囲4"/>
    <protectedRange sqref="C56:I71" name="範囲6"/>
    <protectedRange sqref="C117:C118" name="範囲8"/>
    <protectedRange sqref="G117:G118" name="範囲10"/>
    <protectedRange sqref="C85:I86" name="範囲1_1"/>
    <protectedRange sqref="C109" name="範囲7_2"/>
  </protectedRanges>
  <mergeCells count="43">
    <mergeCell ref="B162:L162"/>
    <mergeCell ref="I107:I108"/>
    <mergeCell ref="J107:J108"/>
    <mergeCell ref="I83:I84"/>
    <mergeCell ref="B83:B84"/>
    <mergeCell ref="C83:C84"/>
    <mergeCell ref="E83:E84"/>
    <mergeCell ref="F83:F84"/>
    <mergeCell ref="G83:G84"/>
    <mergeCell ref="L107:L108"/>
    <mergeCell ref="B2:B3"/>
    <mergeCell ref="F2:F3"/>
    <mergeCell ref="G2:G3"/>
    <mergeCell ref="H2:H3"/>
    <mergeCell ref="K107:K108"/>
    <mergeCell ref="I2:I3"/>
    <mergeCell ref="C2:C3"/>
    <mergeCell ref="E2:E3"/>
    <mergeCell ref="C26:C27"/>
    <mergeCell ref="B81:L81"/>
    <mergeCell ref="B106:C106"/>
    <mergeCell ref="B107:B108"/>
    <mergeCell ref="C107:C108"/>
    <mergeCell ref="G107:G108"/>
    <mergeCell ref="F26:F27"/>
    <mergeCell ref="G26:G27"/>
    <mergeCell ref="B26:B27"/>
    <mergeCell ref="B50:B51"/>
    <mergeCell ref="C50:C51"/>
    <mergeCell ref="E50:E51"/>
    <mergeCell ref="F50:F51"/>
    <mergeCell ref="G50:G51"/>
    <mergeCell ref="E26:E27"/>
    <mergeCell ref="H1:I1"/>
    <mergeCell ref="H25:I25"/>
    <mergeCell ref="H49:I49"/>
    <mergeCell ref="H82:I82"/>
    <mergeCell ref="K106:L106"/>
    <mergeCell ref="I50:I51"/>
    <mergeCell ref="H83:H84"/>
    <mergeCell ref="H26:H27"/>
    <mergeCell ref="I26:I27"/>
    <mergeCell ref="H50:H51"/>
  </mergeCells>
  <phoneticPr fontId="2"/>
  <pageMargins left="0.75" right="0.3" top="0.65" bottom="0.47" header="0.3" footer="0.3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9"/>
  <sheetViews>
    <sheetView topLeftCell="A13" zoomScaleNormal="100" workbookViewId="0">
      <selection activeCell="E9" sqref="E9"/>
    </sheetView>
  </sheetViews>
  <sheetFormatPr defaultRowHeight="13.5"/>
  <cols>
    <col min="1" max="1" width="1.625" customWidth="1"/>
    <col min="2" max="2" width="33.625" style="73" customWidth="1"/>
    <col min="3" max="3" width="3.625" style="73" customWidth="1"/>
    <col min="4" max="4" width="9.75" style="94" bestFit="1" customWidth="1"/>
    <col min="5" max="5" width="9.75" bestFit="1" customWidth="1"/>
    <col min="6" max="6" width="10.625" style="73" bestFit="1" customWidth="1"/>
    <col min="7" max="10" width="9.375" bestFit="1" customWidth="1"/>
    <col min="23" max="23" width="5.125" customWidth="1"/>
    <col min="24" max="24" width="37.5" style="73" bestFit="1" customWidth="1"/>
    <col min="26" max="26" width="9" style="94"/>
    <col min="29" max="29" width="9" style="78"/>
    <col min="30" max="30" width="9" style="94"/>
  </cols>
  <sheetData>
    <row r="1" spans="2:10" ht="18.75" customHeight="1" thickBot="1">
      <c r="B1" s="59" t="s">
        <v>149</v>
      </c>
      <c r="I1" s="840" t="s">
        <v>168</v>
      </c>
      <c r="J1" s="840"/>
    </row>
    <row r="2" spans="2:10" ht="10.5" customHeight="1">
      <c r="B2" s="863" t="s">
        <v>29</v>
      </c>
      <c r="C2" s="865" t="s">
        <v>125</v>
      </c>
      <c r="D2" s="856" t="s">
        <v>80</v>
      </c>
      <c r="E2" s="95"/>
      <c r="F2" s="845" t="s">
        <v>82</v>
      </c>
      <c r="G2" s="854" t="s">
        <v>83</v>
      </c>
      <c r="H2" s="845" t="s">
        <v>84</v>
      </c>
      <c r="I2" s="843" t="s">
        <v>85</v>
      </c>
      <c r="J2" s="841" t="s">
        <v>86</v>
      </c>
    </row>
    <row r="3" spans="2:10" ht="35.25" customHeight="1" thickBot="1">
      <c r="B3" s="864"/>
      <c r="C3" s="866"/>
      <c r="D3" s="858"/>
      <c r="E3" s="98" t="s">
        <v>81</v>
      </c>
      <c r="F3" s="847"/>
      <c r="G3" s="855"/>
      <c r="H3" s="846"/>
      <c r="I3" s="844"/>
      <c r="J3" s="842"/>
    </row>
    <row r="4" spans="2:10">
      <c r="B4" s="869" t="s">
        <v>204</v>
      </c>
      <c r="C4" s="531" t="s">
        <v>92</v>
      </c>
      <c r="D4" s="435">
        <v>398.7</v>
      </c>
      <c r="E4" s="427">
        <v>358.8</v>
      </c>
      <c r="F4" s="427">
        <v>1121.5999999999999</v>
      </c>
      <c r="G4" s="427">
        <v>43.4</v>
      </c>
      <c r="H4" s="427">
        <v>13.5</v>
      </c>
      <c r="I4" s="428">
        <v>165</v>
      </c>
      <c r="J4" s="429">
        <v>17</v>
      </c>
    </row>
    <row r="5" spans="2:10" ht="14.25" thickBot="1">
      <c r="B5" s="868"/>
      <c r="C5" s="528" t="s">
        <v>93</v>
      </c>
      <c r="D5" s="420">
        <v>286.2</v>
      </c>
      <c r="E5" s="421">
        <v>267.7</v>
      </c>
      <c r="F5" s="421">
        <v>631.5</v>
      </c>
      <c r="G5" s="421">
        <v>40.799999999999997</v>
      </c>
      <c r="H5" s="421">
        <v>8.9</v>
      </c>
      <c r="I5" s="430">
        <v>162</v>
      </c>
      <c r="J5" s="431">
        <v>9</v>
      </c>
    </row>
    <row r="6" spans="2:10">
      <c r="B6" s="869" t="s">
        <v>1</v>
      </c>
      <c r="C6" s="529" t="s">
        <v>92</v>
      </c>
      <c r="D6" s="435">
        <v>360.4</v>
      </c>
      <c r="E6" s="427">
        <v>329.6</v>
      </c>
      <c r="F6" s="427">
        <v>1065.9000000000001</v>
      </c>
      <c r="G6" s="427">
        <v>46.7</v>
      </c>
      <c r="H6" s="427">
        <v>15.3</v>
      </c>
      <c r="I6" s="428">
        <v>176</v>
      </c>
      <c r="J6" s="429">
        <v>15</v>
      </c>
    </row>
    <row r="7" spans="2:10">
      <c r="B7" s="867"/>
      <c r="C7" s="532" t="s">
        <v>93</v>
      </c>
      <c r="D7" s="420">
        <v>274.60000000000002</v>
      </c>
      <c r="E7" s="421">
        <v>265.10000000000002</v>
      </c>
      <c r="F7" s="421">
        <v>966.2</v>
      </c>
      <c r="G7" s="421">
        <v>45</v>
      </c>
      <c r="H7" s="421">
        <v>14.1</v>
      </c>
      <c r="I7" s="430">
        <v>165</v>
      </c>
      <c r="J7" s="431">
        <v>5</v>
      </c>
    </row>
    <row r="8" spans="2:10">
      <c r="B8" s="870" t="s">
        <v>2</v>
      </c>
      <c r="C8" s="527" t="s">
        <v>92</v>
      </c>
      <c r="D8" s="540">
        <v>410.4</v>
      </c>
      <c r="E8" s="541">
        <v>375.6</v>
      </c>
      <c r="F8" s="541">
        <v>1168.2</v>
      </c>
      <c r="G8" s="541">
        <v>43.7</v>
      </c>
      <c r="H8" s="541">
        <v>13.8</v>
      </c>
      <c r="I8" s="542">
        <v>168</v>
      </c>
      <c r="J8" s="557">
        <v>16</v>
      </c>
    </row>
    <row r="9" spans="2:10">
      <c r="B9" s="871"/>
      <c r="C9" s="530" t="s">
        <v>93</v>
      </c>
      <c r="D9" s="543">
        <v>267.3</v>
      </c>
      <c r="E9" s="544">
        <v>256.10000000000002</v>
      </c>
      <c r="F9" s="544">
        <v>653.29999999999995</v>
      </c>
      <c r="G9" s="544">
        <v>41.4</v>
      </c>
      <c r="H9" s="544">
        <v>9.6999999999999993</v>
      </c>
      <c r="I9" s="545">
        <v>163</v>
      </c>
      <c r="J9" s="553">
        <v>6</v>
      </c>
    </row>
    <row r="10" spans="2:10">
      <c r="B10" s="867" t="s">
        <v>3</v>
      </c>
      <c r="C10" s="531" t="s">
        <v>92</v>
      </c>
      <c r="D10" s="552">
        <v>403.8</v>
      </c>
      <c r="E10" s="436">
        <v>363.4</v>
      </c>
      <c r="F10" s="436">
        <v>1343.8</v>
      </c>
      <c r="G10" s="436">
        <v>43.7</v>
      </c>
      <c r="H10" s="436">
        <v>16.2</v>
      </c>
      <c r="I10" s="437">
        <v>166</v>
      </c>
      <c r="J10" s="539">
        <v>17</v>
      </c>
    </row>
    <row r="11" spans="2:10">
      <c r="B11" s="867"/>
      <c r="C11" s="532" t="s">
        <v>93</v>
      </c>
      <c r="D11" s="420">
        <v>267.5</v>
      </c>
      <c r="E11" s="421">
        <v>249.9</v>
      </c>
      <c r="F11" s="421">
        <v>661.7</v>
      </c>
      <c r="G11" s="421">
        <v>42.7</v>
      </c>
      <c r="H11" s="421">
        <v>11.6</v>
      </c>
      <c r="I11" s="430">
        <v>163</v>
      </c>
      <c r="J11" s="431">
        <v>9</v>
      </c>
    </row>
    <row r="12" spans="2:10">
      <c r="B12" s="870" t="s">
        <v>4</v>
      </c>
      <c r="C12" s="555" t="s">
        <v>92</v>
      </c>
      <c r="D12" s="546">
        <v>483.8</v>
      </c>
      <c r="E12" s="547">
        <v>425.7</v>
      </c>
      <c r="F12" s="547">
        <v>453.4</v>
      </c>
      <c r="G12" s="547">
        <v>42.5</v>
      </c>
      <c r="H12" s="547">
        <v>18.8</v>
      </c>
      <c r="I12" s="548">
        <v>155</v>
      </c>
      <c r="J12" s="558">
        <v>14</v>
      </c>
    </row>
    <row r="13" spans="2:10">
      <c r="B13" s="871"/>
      <c r="C13" s="556" t="s">
        <v>93</v>
      </c>
      <c r="D13" s="549">
        <v>424.4</v>
      </c>
      <c r="E13" s="550">
        <v>389.9</v>
      </c>
      <c r="F13" s="550">
        <v>311</v>
      </c>
      <c r="G13" s="550">
        <v>40.5</v>
      </c>
      <c r="H13" s="550">
        <v>18.399999999999999</v>
      </c>
      <c r="I13" s="551">
        <v>157</v>
      </c>
      <c r="J13" s="559">
        <v>9</v>
      </c>
    </row>
    <row r="14" spans="2:10">
      <c r="B14" s="867" t="s">
        <v>5</v>
      </c>
      <c r="C14" s="531" t="s">
        <v>92</v>
      </c>
      <c r="D14" s="552">
        <v>388.5</v>
      </c>
      <c r="E14" s="436">
        <v>354.4</v>
      </c>
      <c r="F14" s="436">
        <v>1153.7</v>
      </c>
      <c r="G14" s="436">
        <v>40.799999999999997</v>
      </c>
      <c r="H14" s="436">
        <v>15.3</v>
      </c>
      <c r="I14" s="437">
        <v>161</v>
      </c>
      <c r="J14" s="539">
        <v>15</v>
      </c>
    </row>
    <row r="15" spans="2:10">
      <c r="B15" s="867"/>
      <c r="C15" s="532" t="s">
        <v>93</v>
      </c>
      <c r="D15" s="420">
        <v>294.89999999999998</v>
      </c>
      <c r="E15" s="421">
        <v>265.89999999999998</v>
      </c>
      <c r="F15" s="421">
        <v>701.5</v>
      </c>
      <c r="G15" s="421">
        <v>36.9</v>
      </c>
      <c r="H15" s="421">
        <v>10.7</v>
      </c>
      <c r="I15" s="430">
        <v>159</v>
      </c>
      <c r="J15" s="431">
        <v>14</v>
      </c>
    </row>
    <row r="16" spans="2:10">
      <c r="B16" s="870" t="s">
        <v>6</v>
      </c>
      <c r="C16" s="527" t="s">
        <v>92</v>
      </c>
      <c r="D16" s="540">
        <v>375</v>
      </c>
      <c r="E16" s="541">
        <v>298.10000000000002</v>
      </c>
      <c r="F16" s="541">
        <v>718.1</v>
      </c>
      <c r="G16" s="541">
        <v>46.2</v>
      </c>
      <c r="H16" s="541">
        <v>12.7</v>
      </c>
      <c r="I16" s="542">
        <v>165</v>
      </c>
      <c r="J16" s="557">
        <v>38</v>
      </c>
    </row>
    <row r="17" spans="2:10">
      <c r="B17" s="871"/>
      <c r="C17" s="530" t="s">
        <v>93</v>
      </c>
      <c r="D17" s="543">
        <v>252.5</v>
      </c>
      <c r="E17" s="544">
        <v>221.7</v>
      </c>
      <c r="F17" s="544">
        <v>447.2</v>
      </c>
      <c r="G17" s="544">
        <v>43.4</v>
      </c>
      <c r="H17" s="544">
        <v>9.6999999999999993</v>
      </c>
      <c r="I17" s="545">
        <v>160</v>
      </c>
      <c r="J17" s="553">
        <v>18</v>
      </c>
    </row>
    <row r="18" spans="2:10">
      <c r="B18" s="867" t="s">
        <v>7</v>
      </c>
      <c r="C18" s="531" t="s">
        <v>92</v>
      </c>
      <c r="D18" s="552">
        <v>382.1</v>
      </c>
      <c r="E18" s="436">
        <v>359.6</v>
      </c>
      <c r="F18" s="436">
        <v>1009</v>
      </c>
      <c r="G18" s="436">
        <v>41.9</v>
      </c>
      <c r="H18" s="436">
        <v>12.9</v>
      </c>
      <c r="I18" s="437">
        <v>170</v>
      </c>
      <c r="J18" s="539">
        <v>10</v>
      </c>
    </row>
    <row r="19" spans="2:10">
      <c r="B19" s="867"/>
      <c r="C19" s="532" t="s">
        <v>93</v>
      </c>
      <c r="D19" s="420">
        <v>272.10000000000002</v>
      </c>
      <c r="E19" s="421">
        <v>259.60000000000002</v>
      </c>
      <c r="F19" s="421">
        <v>520.4</v>
      </c>
      <c r="G19" s="421">
        <v>39.200000000000003</v>
      </c>
      <c r="H19" s="421">
        <v>9.1999999999999993</v>
      </c>
      <c r="I19" s="430">
        <v>164</v>
      </c>
      <c r="J19" s="431">
        <v>7</v>
      </c>
    </row>
    <row r="20" spans="2:10">
      <c r="B20" s="870" t="s">
        <v>21</v>
      </c>
      <c r="C20" s="527" t="s">
        <v>92</v>
      </c>
      <c r="D20" s="540">
        <v>499.5</v>
      </c>
      <c r="E20" s="541">
        <v>452.1</v>
      </c>
      <c r="F20" s="541">
        <v>1904.5</v>
      </c>
      <c r="G20" s="541">
        <v>41.8</v>
      </c>
      <c r="H20" s="541">
        <v>15.8</v>
      </c>
      <c r="I20" s="542">
        <v>158</v>
      </c>
      <c r="J20" s="557">
        <v>17</v>
      </c>
    </row>
    <row r="21" spans="2:10">
      <c r="B21" s="871"/>
      <c r="C21" s="530" t="s">
        <v>93</v>
      </c>
      <c r="D21" s="543">
        <v>295.7</v>
      </c>
      <c r="E21" s="544">
        <v>272.8</v>
      </c>
      <c r="F21" s="544">
        <v>876.4</v>
      </c>
      <c r="G21" s="544">
        <v>40.4</v>
      </c>
      <c r="H21" s="544">
        <v>10.7</v>
      </c>
      <c r="I21" s="545">
        <v>149</v>
      </c>
      <c r="J21" s="553">
        <v>11</v>
      </c>
    </row>
    <row r="22" spans="2:10">
      <c r="B22" s="867" t="s">
        <v>20</v>
      </c>
      <c r="C22" s="531" t="s">
        <v>92</v>
      </c>
      <c r="D22" s="552">
        <v>368.1</v>
      </c>
      <c r="E22" s="436">
        <v>334.5</v>
      </c>
      <c r="F22" s="436">
        <v>974.4</v>
      </c>
      <c r="G22" s="436">
        <v>46.2</v>
      </c>
      <c r="H22" s="436">
        <v>10.5</v>
      </c>
      <c r="I22" s="437">
        <v>164</v>
      </c>
      <c r="J22" s="539">
        <v>15</v>
      </c>
    </row>
    <row r="23" spans="2:10">
      <c r="B23" s="867"/>
      <c r="C23" s="532" t="s">
        <v>93</v>
      </c>
      <c r="D23" s="420">
        <v>277.60000000000002</v>
      </c>
      <c r="E23" s="421">
        <v>260.8</v>
      </c>
      <c r="F23" s="421">
        <v>635.29999999999995</v>
      </c>
      <c r="G23" s="421">
        <v>38.200000000000003</v>
      </c>
      <c r="H23" s="421">
        <v>8.1999999999999993</v>
      </c>
      <c r="I23" s="430">
        <v>161</v>
      </c>
      <c r="J23" s="431">
        <v>9</v>
      </c>
    </row>
    <row r="24" spans="2:10">
      <c r="B24" s="870" t="s">
        <v>19</v>
      </c>
      <c r="C24" s="527" t="s">
        <v>92</v>
      </c>
      <c r="D24" s="540">
        <v>505.5</v>
      </c>
      <c r="E24" s="541">
        <v>458.1</v>
      </c>
      <c r="F24" s="541">
        <v>1880.4</v>
      </c>
      <c r="G24" s="541">
        <v>44.2</v>
      </c>
      <c r="H24" s="541">
        <v>16.7</v>
      </c>
      <c r="I24" s="542">
        <v>162</v>
      </c>
      <c r="J24" s="557">
        <v>17</v>
      </c>
    </row>
    <row r="25" spans="2:10">
      <c r="B25" s="871"/>
      <c r="C25" s="530" t="s">
        <v>93</v>
      </c>
      <c r="D25" s="543">
        <v>375.4</v>
      </c>
      <c r="E25" s="544">
        <v>348.8</v>
      </c>
      <c r="F25" s="544">
        <v>1170</v>
      </c>
      <c r="G25" s="544">
        <v>41.5</v>
      </c>
      <c r="H25" s="544">
        <v>12.8</v>
      </c>
      <c r="I25" s="545">
        <v>160</v>
      </c>
      <c r="J25" s="553">
        <v>10</v>
      </c>
    </row>
    <row r="26" spans="2:10">
      <c r="B26" s="872" t="s">
        <v>18</v>
      </c>
      <c r="C26" s="531" t="s">
        <v>92</v>
      </c>
      <c r="D26" s="552">
        <v>324.5</v>
      </c>
      <c r="E26" s="436">
        <v>298.60000000000002</v>
      </c>
      <c r="F26" s="436">
        <v>496.5</v>
      </c>
      <c r="G26" s="436">
        <v>41.2</v>
      </c>
      <c r="H26" s="436">
        <v>9.6999999999999993</v>
      </c>
      <c r="I26" s="437">
        <v>174</v>
      </c>
      <c r="J26" s="539">
        <v>15</v>
      </c>
    </row>
    <row r="27" spans="2:10">
      <c r="B27" s="872"/>
      <c r="C27" s="532" t="s">
        <v>93</v>
      </c>
      <c r="D27" s="420">
        <v>243.7</v>
      </c>
      <c r="E27" s="421">
        <v>223.1</v>
      </c>
      <c r="F27" s="421">
        <v>238.5</v>
      </c>
      <c r="G27" s="421">
        <v>39.4</v>
      </c>
      <c r="H27" s="421">
        <v>7.6</v>
      </c>
      <c r="I27" s="430">
        <v>170</v>
      </c>
      <c r="J27" s="431">
        <v>13</v>
      </c>
    </row>
    <row r="28" spans="2:10">
      <c r="B28" s="874" t="s">
        <v>17</v>
      </c>
      <c r="C28" s="527" t="s">
        <v>92</v>
      </c>
      <c r="D28" s="540">
        <v>336.4</v>
      </c>
      <c r="E28" s="541">
        <v>312.60000000000002</v>
      </c>
      <c r="F28" s="541">
        <v>557.4</v>
      </c>
      <c r="G28" s="541">
        <v>39.4</v>
      </c>
      <c r="H28" s="541">
        <v>9.8000000000000007</v>
      </c>
      <c r="I28" s="542">
        <v>172</v>
      </c>
      <c r="J28" s="557">
        <v>11</v>
      </c>
    </row>
    <row r="29" spans="2:10">
      <c r="B29" s="873"/>
      <c r="C29" s="530" t="s">
        <v>93</v>
      </c>
      <c r="D29" s="543">
        <v>267.3</v>
      </c>
      <c r="E29" s="544">
        <v>250.5</v>
      </c>
      <c r="F29" s="544">
        <v>316.3</v>
      </c>
      <c r="G29" s="544">
        <v>38.700000000000003</v>
      </c>
      <c r="H29" s="544">
        <v>7.8</v>
      </c>
      <c r="I29" s="545">
        <v>166</v>
      </c>
      <c r="J29" s="553">
        <v>9</v>
      </c>
    </row>
    <row r="30" spans="2:10">
      <c r="B30" s="872" t="s">
        <v>16</v>
      </c>
      <c r="C30" s="531" t="s">
        <v>92</v>
      </c>
      <c r="D30" s="552">
        <v>490.4</v>
      </c>
      <c r="E30" s="436">
        <v>477.5</v>
      </c>
      <c r="F30" s="436">
        <v>1756.3</v>
      </c>
      <c r="G30" s="436">
        <v>46.3</v>
      </c>
      <c r="H30" s="436">
        <v>13.4</v>
      </c>
      <c r="I30" s="437">
        <v>165</v>
      </c>
      <c r="J30" s="539">
        <v>5</v>
      </c>
    </row>
    <row r="31" spans="2:10">
      <c r="B31" s="872"/>
      <c r="C31" s="532" t="s">
        <v>93</v>
      </c>
      <c r="D31" s="420">
        <v>336.8</v>
      </c>
      <c r="E31" s="421">
        <v>328.3</v>
      </c>
      <c r="F31" s="421">
        <v>1089.7</v>
      </c>
      <c r="G31" s="421">
        <v>38.5</v>
      </c>
      <c r="H31" s="421">
        <v>9.8000000000000007</v>
      </c>
      <c r="I31" s="430">
        <v>165</v>
      </c>
      <c r="J31" s="431">
        <v>4</v>
      </c>
    </row>
    <row r="32" spans="2:10">
      <c r="B32" s="874" t="s">
        <v>15</v>
      </c>
      <c r="C32" s="527" t="s">
        <v>92</v>
      </c>
      <c r="D32" s="540">
        <v>390.3</v>
      </c>
      <c r="E32" s="541">
        <v>359.1</v>
      </c>
      <c r="F32" s="541">
        <v>685.4</v>
      </c>
      <c r="G32" s="541">
        <v>39.200000000000003</v>
      </c>
      <c r="H32" s="541">
        <v>6.7</v>
      </c>
      <c r="I32" s="542">
        <v>164</v>
      </c>
      <c r="J32" s="557">
        <v>11</v>
      </c>
    </row>
    <row r="33" spans="2:30">
      <c r="B33" s="873"/>
      <c r="C33" s="530" t="s">
        <v>93</v>
      </c>
      <c r="D33" s="543">
        <v>295.89999999999998</v>
      </c>
      <c r="E33" s="544">
        <v>277.39999999999998</v>
      </c>
      <c r="F33" s="544">
        <v>624.4</v>
      </c>
      <c r="G33" s="544">
        <v>40.700000000000003</v>
      </c>
      <c r="H33" s="544">
        <v>6.7</v>
      </c>
      <c r="I33" s="545">
        <v>161</v>
      </c>
      <c r="J33" s="553">
        <v>7</v>
      </c>
    </row>
    <row r="34" spans="2:30">
      <c r="B34" s="872" t="s">
        <v>14</v>
      </c>
      <c r="C34" s="531" t="s">
        <v>92</v>
      </c>
      <c r="D34" s="552">
        <v>354.9</v>
      </c>
      <c r="E34" s="436">
        <v>322.8</v>
      </c>
      <c r="F34" s="436">
        <v>1114.7</v>
      </c>
      <c r="G34" s="436">
        <v>42.1</v>
      </c>
      <c r="H34" s="436">
        <v>13.2</v>
      </c>
      <c r="I34" s="437">
        <v>160</v>
      </c>
      <c r="J34" s="539">
        <v>15</v>
      </c>
    </row>
    <row r="35" spans="2:30">
      <c r="B35" s="873"/>
      <c r="C35" s="530" t="s">
        <v>93</v>
      </c>
      <c r="D35" s="543">
        <v>279.89999999999998</v>
      </c>
      <c r="E35" s="544">
        <v>264.8</v>
      </c>
      <c r="F35" s="544">
        <v>949.2</v>
      </c>
      <c r="G35" s="544">
        <v>37.5</v>
      </c>
      <c r="H35" s="544">
        <v>9.6</v>
      </c>
      <c r="I35" s="545">
        <v>161</v>
      </c>
      <c r="J35" s="553">
        <v>8</v>
      </c>
    </row>
    <row r="36" spans="2:30">
      <c r="B36" s="867" t="s">
        <v>13</v>
      </c>
      <c r="C36" s="531" t="s">
        <v>92</v>
      </c>
      <c r="D36" s="552">
        <v>317</v>
      </c>
      <c r="E36" s="436">
        <v>280.60000000000002</v>
      </c>
      <c r="F36" s="436">
        <v>524.79999999999995</v>
      </c>
      <c r="G36" s="436">
        <v>45.4</v>
      </c>
      <c r="H36" s="436">
        <v>8.6</v>
      </c>
      <c r="I36" s="437">
        <v>166</v>
      </c>
      <c r="J36" s="539">
        <v>18</v>
      </c>
    </row>
    <row r="37" spans="2:30" ht="14.25" thickBot="1">
      <c r="B37" s="868"/>
      <c r="C37" s="560" t="s">
        <v>93</v>
      </c>
      <c r="D37" s="554">
        <v>248</v>
      </c>
      <c r="E37" s="432">
        <v>229.9</v>
      </c>
      <c r="F37" s="432">
        <v>262.39999999999998</v>
      </c>
      <c r="G37" s="432">
        <v>43.9</v>
      </c>
      <c r="H37" s="432">
        <v>7</v>
      </c>
      <c r="I37" s="433">
        <v>162</v>
      </c>
      <c r="J37" s="434">
        <v>11</v>
      </c>
    </row>
    <row r="38" spans="2:30">
      <c r="C38" s="350"/>
      <c r="D38" s="86"/>
      <c r="E38" s="86"/>
      <c r="F38" s="105"/>
      <c r="G38" s="105"/>
      <c r="H38" s="2"/>
      <c r="I38" s="2"/>
      <c r="J38" s="3"/>
      <c r="Q38" s="73"/>
      <c r="S38" s="94"/>
      <c r="V38" s="78"/>
      <c r="W38" s="94"/>
      <c r="X38"/>
      <c r="Z38"/>
      <c r="AC38"/>
      <c r="AD38"/>
    </row>
    <row r="39" spans="2:30" ht="13.5" customHeight="1">
      <c r="D39" s="86"/>
      <c r="E39" s="86"/>
      <c r="F39" s="105"/>
      <c r="G39" s="105"/>
      <c r="H39" s="2"/>
      <c r="I39" s="2"/>
      <c r="J39" s="3"/>
      <c r="P39" s="73"/>
      <c r="S39" s="78"/>
      <c r="T39" s="94"/>
      <c r="X39"/>
      <c r="Z39"/>
      <c r="AC39"/>
      <c r="AD39"/>
    </row>
    <row r="40" spans="2:30">
      <c r="D40"/>
      <c r="F40"/>
      <c r="P40" s="73"/>
      <c r="S40" s="78"/>
      <c r="T40" s="94"/>
      <c r="X40"/>
      <c r="Z40"/>
      <c r="AC40"/>
      <c r="AD40"/>
    </row>
    <row r="41" spans="2:30">
      <c r="D41"/>
      <c r="F41"/>
      <c r="P41" s="73"/>
      <c r="R41" s="94"/>
      <c r="U41" s="78"/>
      <c r="V41" s="94"/>
      <c r="X41"/>
      <c r="Z41"/>
      <c r="AC41"/>
      <c r="AD41"/>
    </row>
    <row r="42" spans="2:30">
      <c r="D42" s="96"/>
      <c r="F42"/>
      <c r="Q42" s="73"/>
      <c r="S42" s="94"/>
      <c r="V42" s="78"/>
      <c r="W42" s="94"/>
      <c r="X42"/>
      <c r="Z42"/>
      <c r="AC42"/>
      <c r="AD42"/>
    </row>
    <row r="43" spans="2:30">
      <c r="D43"/>
      <c r="F43"/>
      <c r="Q43" s="73"/>
      <c r="S43" s="94"/>
      <c r="V43" s="78"/>
      <c r="W43" s="94"/>
      <c r="X43"/>
      <c r="Z43"/>
      <c r="AC43"/>
      <c r="AD43"/>
    </row>
    <row r="44" spans="2:30">
      <c r="D44"/>
      <c r="F44"/>
      <c r="Q44" s="73"/>
      <c r="S44" s="94"/>
      <c r="V44" s="78"/>
      <c r="W44" s="94"/>
      <c r="X44"/>
      <c r="Z44"/>
      <c r="AC44"/>
      <c r="AD44"/>
    </row>
    <row r="69" spans="1:10">
      <c r="A69" s="799">
        <v>11</v>
      </c>
      <c r="B69" s="799"/>
      <c r="C69" s="799"/>
      <c r="D69" s="799"/>
      <c r="E69" s="799"/>
      <c r="F69" s="799"/>
      <c r="G69" s="799"/>
      <c r="H69" s="799"/>
      <c r="I69" s="799"/>
      <c r="J69" s="799"/>
    </row>
  </sheetData>
  <protectedRanges>
    <protectedRange sqref="D4:J37" name="範囲1"/>
  </protectedRanges>
  <mergeCells count="27">
    <mergeCell ref="B6:B7"/>
    <mergeCell ref="B34:B35"/>
    <mergeCell ref="B32:B33"/>
    <mergeCell ref="B30:B31"/>
    <mergeCell ref="B28:B29"/>
    <mergeCell ref="B18:B19"/>
    <mergeCell ref="B16:B17"/>
    <mergeCell ref="B14:B15"/>
    <mergeCell ref="B12:B13"/>
    <mergeCell ref="B10:B11"/>
    <mergeCell ref="B26:B27"/>
    <mergeCell ref="A69:J69"/>
    <mergeCell ref="I1:J1"/>
    <mergeCell ref="J2:J3"/>
    <mergeCell ref="D2:D3"/>
    <mergeCell ref="F2:F3"/>
    <mergeCell ref="B2:B3"/>
    <mergeCell ref="G2:G3"/>
    <mergeCell ref="H2:H3"/>
    <mergeCell ref="I2:I3"/>
    <mergeCell ref="C2:C3"/>
    <mergeCell ref="B36:B37"/>
    <mergeCell ref="B4:B5"/>
    <mergeCell ref="B24:B25"/>
    <mergeCell ref="B22:B23"/>
    <mergeCell ref="B20:B21"/>
    <mergeCell ref="B8:B9"/>
  </mergeCells>
  <phoneticPr fontId="2"/>
  <pageMargins left="0.76" right="0.26" top="1.03" bottom="0.47" header="0.3" footer="0.3"/>
  <pageSetup paperSize="9"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40"/>
  <sheetViews>
    <sheetView showWhiteSpace="0" zoomScale="130" zoomScaleNormal="130" workbookViewId="0">
      <pane ySplit="1" topLeftCell="A71" activePane="bottomLeft" state="frozen"/>
      <selection pane="bottomLeft" activeCell="C79" sqref="C79:C80"/>
    </sheetView>
  </sheetViews>
  <sheetFormatPr defaultRowHeight="13.5"/>
  <cols>
    <col min="1" max="1" width="5.625" customWidth="1"/>
    <col min="2" max="2" width="3.75" bestFit="1" customWidth="1"/>
    <col min="3" max="3" width="33.625" customWidth="1"/>
    <col min="4" max="4" width="3.125" customWidth="1"/>
    <col min="5" max="6" width="8.125" customWidth="1"/>
    <col min="7" max="7" width="9.375" customWidth="1"/>
    <col min="8" max="11" width="5.875" customWidth="1"/>
  </cols>
  <sheetData>
    <row r="1" spans="2:11" ht="14.25" thickBot="1">
      <c r="B1" s="526"/>
      <c r="C1" s="59" t="s">
        <v>150</v>
      </c>
      <c r="D1" s="73"/>
      <c r="E1" s="94"/>
      <c r="G1" s="73"/>
      <c r="I1" s="586" t="s">
        <v>168</v>
      </c>
      <c r="J1" s="586"/>
      <c r="K1" s="586"/>
    </row>
    <row r="2" spans="2:11" ht="10.5" customHeight="1">
      <c r="B2" s="533"/>
      <c r="C2" s="863" t="s">
        <v>29</v>
      </c>
      <c r="D2" s="865" t="s">
        <v>125</v>
      </c>
      <c r="E2" s="856" t="s">
        <v>80</v>
      </c>
      <c r="F2" s="95"/>
      <c r="G2" s="845" t="s">
        <v>82</v>
      </c>
      <c r="H2" s="854" t="s">
        <v>83</v>
      </c>
      <c r="I2" s="845" t="s">
        <v>84</v>
      </c>
      <c r="J2" s="843" t="s">
        <v>85</v>
      </c>
      <c r="K2" s="841" t="s">
        <v>86</v>
      </c>
    </row>
    <row r="3" spans="2:11" ht="31.5" customHeight="1" thickBot="1">
      <c r="B3" s="534"/>
      <c r="C3" s="864"/>
      <c r="D3" s="866"/>
      <c r="E3" s="858"/>
      <c r="F3" s="98" t="s">
        <v>81</v>
      </c>
      <c r="G3" s="847"/>
      <c r="H3" s="855"/>
      <c r="I3" s="846"/>
      <c r="J3" s="844"/>
      <c r="K3" s="842"/>
    </row>
    <row r="4" spans="2:11" ht="10.7" customHeight="1">
      <c r="B4" s="818" t="s">
        <v>99</v>
      </c>
      <c r="C4" s="869" t="s">
        <v>204</v>
      </c>
      <c r="D4" s="665" t="s">
        <v>92</v>
      </c>
      <c r="E4" s="672">
        <v>438.1</v>
      </c>
      <c r="F4" s="673">
        <v>390.5</v>
      </c>
      <c r="G4" s="673">
        <v>1486.1</v>
      </c>
      <c r="H4" s="673">
        <v>42.9</v>
      </c>
      <c r="I4" s="673">
        <v>15.3</v>
      </c>
      <c r="J4" s="674">
        <v>162</v>
      </c>
      <c r="K4" s="675">
        <v>19</v>
      </c>
    </row>
    <row r="5" spans="2:11" ht="10.7" customHeight="1" thickBot="1">
      <c r="B5" s="818"/>
      <c r="C5" s="868"/>
      <c r="D5" s="666" t="s">
        <v>93</v>
      </c>
      <c r="E5" s="676">
        <v>307.3</v>
      </c>
      <c r="F5" s="677">
        <v>282.8</v>
      </c>
      <c r="G5" s="677">
        <v>756.5</v>
      </c>
      <c r="H5" s="677">
        <v>39.700000000000003</v>
      </c>
      <c r="I5" s="677">
        <v>9.4</v>
      </c>
      <c r="J5" s="678">
        <v>158</v>
      </c>
      <c r="K5" s="679">
        <v>11</v>
      </c>
    </row>
    <row r="6" spans="2:11" ht="10.7" customHeight="1">
      <c r="B6" s="883"/>
      <c r="C6" s="880" t="s">
        <v>1</v>
      </c>
      <c r="D6" s="667" t="s">
        <v>92</v>
      </c>
      <c r="E6" s="680" t="s">
        <v>188</v>
      </c>
      <c r="F6" s="672" t="s">
        <v>188</v>
      </c>
      <c r="G6" s="672" t="s">
        <v>188</v>
      </c>
      <c r="H6" s="672" t="s">
        <v>188</v>
      </c>
      <c r="I6" s="673" t="s">
        <v>189</v>
      </c>
      <c r="J6" s="681" t="s">
        <v>188</v>
      </c>
      <c r="K6" s="682" t="s">
        <v>188</v>
      </c>
    </row>
    <row r="7" spans="2:11" ht="10.7" customHeight="1">
      <c r="B7" s="883"/>
      <c r="C7" s="878"/>
      <c r="D7" s="668" t="s">
        <v>93</v>
      </c>
      <c r="E7" s="683" t="s">
        <v>188</v>
      </c>
      <c r="F7" s="684" t="s">
        <v>188</v>
      </c>
      <c r="G7" s="684" t="s">
        <v>188</v>
      </c>
      <c r="H7" s="684" t="s">
        <v>188</v>
      </c>
      <c r="I7" s="685" t="s">
        <v>188</v>
      </c>
      <c r="J7" s="686" t="s">
        <v>188</v>
      </c>
      <c r="K7" s="687" t="s">
        <v>188</v>
      </c>
    </row>
    <row r="8" spans="2:11" ht="10.7" customHeight="1">
      <c r="B8" s="883"/>
      <c r="C8" s="879" t="s">
        <v>2</v>
      </c>
      <c r="D8" s="665" t="s">
        <v>92</v>
      </c>
      <c r="E8" s="688">
        <v>493.1</v>
      </c>
      <c r="F8" s="689">
        <v>439.4</v>
      </c>
      <c r="G8" s="689">
        <v>2244.6</v>
      </c>
      <c r="H8" s="689">
        <v>43</v>
      </c>
      <c r="I8" s="689">
        <v>16.899999999999999</v>
      </c>
      <c r="J8" s="690">
        <v>157</v>
      </c>
      <c r="K8" s="691">
        <v>23</v>
      </c>
    </row>
    <row r="9" spans="2:11" ht="10.7" customHeight="1">
      <c r="B9" s="883"/>
      <c r="C9" s="878"/>
      <c r="D9" s="668" t="s">
        <v>93</v>
      </c>
      <c r="E9" s="684">
        <v>312.3</v>
      </c>
      <c r="F9" s="685">
        <v>293.10000000000002</v>
      </c>
      <c r="G9" s="685">
        <v>1113</v>
      </c>
      <c r="H9" s="685">
        <v>37.6</v>
      </c>
      <c r="I9" s="685">
        <v>10.5</v>
      </c>
      <c r="J9" s="692">
        <v>157</v>
      </c>
      <c r="K9" s="693">
        <v>10</v>
      </c>
    </row>
    <row r="10" spans="2:11" ht="10.7" customHeight="1">
      <c r="B10" s="883"/>
      <c r="C10" s="879" t="s">
        <v>3</v>
      </c>
      <c r="D10" s="665" t="s">
        <v>92</v>
      </c>
      <c r="E10" s="688">
        <v>446.8</v>
      </c>
      <c r="F10" s="689">
        <v>399.8</v>
      </c>
      <c r="G10" s="689">
        <v>1792.2</v>
      </c>
      <c r="H10" s="689">
        <v>43.9</v>
      </c>
      <c r="I10" s="689">
        <v>18.5</v>
      </c>
      <c r="J10" s="694">
        <v>162</v>
      </c>
      <c r="K10" s="691">
        <v>17</v>
      </c>
    </row>
    <row r="11" spans="2:11" ht="10.7" customHeight="1">
      <c r="B11" s="883"/>
      <c r="C11" s="878"/>
      <c r="D11" s="668" t="s">
        <v>93</v>
      </c>
      <c r="E11" s="684">
        <v>297.89999999999998</v>
      </c>
      <c r="F11" s="685">
        <v>278</v>
      </c>
      <c r="G11" s="685">
        <v>974.2</v>
      </c>
      <c r="H11" s="685">
        <v>42.8</v>
      </c>
      <c r="I11" s="685">
        <v>13.1</v>
      </c>
      <c r="J11" s="692">
        <v>160</v>
      </c>
      <c r="K11" s="693">
        <v>9</v>
      </c>
    </row>
    <row r="12" spans="2:11" ht="10.7" customHeight="1">
      <c r="B12" s="883"/>
      <c r="C12" s="879" t="s">
        <v>4</v>
      </c>
      <c r="D12" s="665" t="s">
        <v>92</v>
      </c>
      <c r="E12" s="688">
        <v>494.9</v>
      </c>
      <c r="F12" s="689">
        <v>433.4</v>
      </c>
      <c r="G12" s="689">
        <v>327.5</v>
      </c>
      <c r="H12" s="689">
        <v>42.2</v>
      </c>
      <c r="I12" s="689">
        <v>18.8</v>
      </c>
      <c r="J12" s="694">
        <v>154</v>
      </c>
      <c r="K12" s="691">
        <v>14</v>
      </c>
    </row>
    <row r="13" spans="2:11" ht="10.7" customHeight="1">
      <c r="B13" s="883"/>
      <c r="C13" s="878"/>
      <c r="D13" s="668" t="s">
        <v>93</v>
      </c>
      <c r="E13" s="684">
        <v>463.8</v>
      </c>
      <c r="F13" s="685">
        <v>423.4</v>
      </c>
      <c r="G13" s="685">
        <v>142.6</v>
      </c>
      <c r="H13" s="685">
        <v>41.8</v>
      </c>
      <c r="I13" s="685">
        <v>20.6</v>
      </c>
      <c r="J13" s="692">
        <v>155</v>
      </c>
      <c r="K13" s="693">
        <v>10</v>
      </c>
    </row>
    <row r="14" spans="2:11" ht="10.7" customHeight="1">
      <c r="B14" s="883"/>
      <c r="C14" s="879" t="s">
        <v>5</v>
      </c>
      <c r="D14" s="665" t="s">
        <v>92</v>
      </c>
      <c r="E14" s="688">
        <v>414.5</v>
      </c>
      <c r="F14" s="689">
        <v>378.7</v>
      </c>
      <c r="G14" s="689">
        <v>1422.4</v>
      </c>
      <c r="H14" s="689">
        <v>43.4</v>
      </c>
      <c r="I14" s="689">
        <v>19.8</v>
      </c>
      <c r="J14" s="694">
        <v>162</v>
      </c>
      <c r="K14" s="691">
        <v>16</v>
      </c>
    </row>
    <row r="15" spans="2:11" ht="10.7" customHeight="1">
      <c r="B15" s="883"/>
      <c r="C15" s="879"/>
      <c r="D15" s="669" t="s">
        <v>93</v>
      </c>
      <c r="E15" s="695">
        <v>301.2</v>
      </c>
      <c r="F15" s="696">
        <v>265.10000000000002</v>
      </c>
      <c r="G15" s="696">
        <v>697.9</v>
      </c>
      <c r="H15" s="696">
        <v>37.700000000000003</v>
      </c>
      <c r="I15" s="696">
        <v>12.5</v>
      </c>
      <c r="J15" s="697">
        <v>160</v>
      </c>
      <c r="K15" s="679">
        <v>17</v>
      </c>
    </row>
    <row r="16" spans="2:11" ht="10.7" customHeight="1">
      <c r="B16" s="883"/>
      <c r="C16" s="877" t="s">
        <v>6</v>
      </c>
      <c r="D16" s="670" t="s">
        <v>92</v>
      </c>
      <c r="E16" s="698">
        <v>384.3</v>
      </c>
      <c r="F16" s="699">
        <v>299.3</v>
      </c>
      <c r="G16" s="699">
        <v>1025.4000000000001</v>
      </c>
      <c r="H16" s="699">
        <v>44.9</v>
      </c>
      <c r="I16" s="699">
        <v>13.8</v>
      </c>
      <c r="J16" s="700">
        <v>160</v>
      </c>
      <c r="K16" s="701">
        <v>37</v>
      </c>
    </row>
    <row r="17" spans="2:11" ht="10.7" customHeight="1">
      <c r="B17" s="883"/>
      <c r="C17" s="878"/>
      <c r="D17" s="668" t="s">
        <v>93</v>
      </c>
      <c r="E17" s="684">
        <v>256</v>
      </c>
      <c r="F17" s="685">
        <v>218.5</v>
      </c>
      <c r="G17" s="685">
        <v>507.3</v>
      </c>
      <c r="H17" s="685">
        <v>43.3</v>
      </c>
      <c r="I17" s="685">
        <v>9</v>
      </c>
      <c r="J17" s="692">
        <v>158</v>
      </c>
      <c r="K17" s="693">
        <v>20</v>
      </c>
    </row>
    <row r="18" spans="2:11" ht="10.7" customHeight="1">
      <c r="B18" s="883"/>
      <c r="C18" s="879" t="s">
        <v>7</v>
      </c>
      <c r="D18" s="665" t="s">
        <v>92</v>
      </c>
      <c r="E18" s="688">
        <v>394.5</v>
      </c>
      <c r="F18" s="689">
        <v>364.9</v>
      </c>
      <c r="G18" s="689">
        <v>1096.9000000000001</v>
      </c>
      <c r="H18" s="689">
        <v>40.6</v>
      </c>
      <c r="I18" s="689">
        <v>13.6</v>
      </c>
      <c r="J18" s="694">
        <v>165</v>
      </c>
      <c r="K18" s="691">
        <v>14</v>
      </c>
    </row>
    <row r="19" spans="2:11" ht="10.7" customHeight="1">
      <c r="B19" s="883"/>
      <c r="C19" s="879"/>
      <c r="D19" s="669" t="s">
        <v>93</v>
      </c>
      <c r="E19" s="695">
        <v>275.7</v>
      </c>
      <c r="F19" s="696">
        <v>260.5</v>
      </c>
      <c r="G19" s="696">
        <v>530.79999999999995</v>
      </c>
      <c r="H19" s="696">
        <v>39</v>
      </c>
      <c r="I19" s="696">
        <v>9</v>
      </c>
      <c r="J19" s="697">
        <v>162</v>
      </c>
      <c r="K19" s="679">
        <v>8</v>
      </c>
    </row>
    <row r="20" spans="2:11" ht="10.7" customHeight="1">
      <c r="B20" s="883"/>
      <c r="C20" s="877" t="s">
        <v>21</v>
      </c>
      <c r="D20" s="670" t="s">
        <v>92</v>
      </c>
      <c r="E20" s="698">
        <v>526.79999999999995</v>
      </c>
      <c r="F20" s="699">
        <v>473.4</v>
      </c>
      <c r="G20" s="699">
        <v>2052.5</v>
      </c>
      <c r="H20" s="699">
        <v>41.6</v>
      </c>
      <c r="I20" s="699">
        <v>15.6</v>
      </c>
      <c r="J20" s="700">
        <v>157</v>
      </c>
      <c r="K20" s="701">
        <v>19</v>
      </c>
    </row>
    <row r="21" spans="2:11" ht="10.7" customHeight="1">
      <c r="B21" s="883"/>
      <c r="C21" s="878"/>
      <c r="D21" s="668" t="s">
        <v>93</v>
      </c>
      <c r="E21" s="684">
        <v>297.5</v>
      </c>
      <c r="F21" s="685">
        <v>274.10000000000002</v>
      </c>
      <c r="G21" s="685">
        <v>875.1</v>
      </c>
      <c r="H21" s="685">
        <v>40.700000000000003</v>
      </c>
      <c r="I21" s="685">
        <v>10.6</v>
      </c>
      <c r="J21" s="692">
        <v>149</v>
      </c>
      <c r="K21" s="693">
        <v>11</v>
      </c>
    </row>
    <row r="22" spans="2:11" ht="10.7" customHeight="1">
      <c r="B22" s="883"/>
      <c r="C22" s="879" t="s">
        <v>20</v>
      </c>
      <c r="D22" s="665" t="s">
        <v>92</v>
      </c>
      <c r="E22" s="688">
        <v>336.2</v>
      </c>
      <c r="F22" s="689">
        <v>297.60000000000002</v>
      </c>
      <c r="G22" s="689">
        <v>1055.7</v>
      </c>
      <c r="H22" s="689">
        <v>49.4</v>
      </c>
      <c r="I22" s="689">
        <v>10</v>
      </c>
      <c r="J22" s="694">
        <v>160</v>
      </c>
      <c r="K22" s="691">
        <v>18</v>
      </c>
    </row>
    <row r="23" spans="2:11" ht="10.7" customHeight="1">
      <c r="B23" s="883"/>
      <c r="C23" s="879"/>
      <c r="D23" s="669" t="s">
        <v>93</v>
      </c>
      <c r="E23" s="695">
        <v>278.2</v>
      </c>
      <c r="F23" s="696">
        <v>253.1</v>
      </c>
      <c r="G23" s="696">
        <v>704.6</v>
      </c>
      <c r="H23" s="696">
        <v>40.1</v>
      </c>
      <c r="I23" s="696">
        <v>8.1</v>
      </c>
      <c r="J23" s="697">
        <v>159</v>
      </c>
      <c r="K23" s="679">
        <v>14</v>
      </c>
    </row>
    <row r="24" spans="2:11" ht="10.7" customHeight="1">
      <c r="B24" s="883"/>
      <c r="C24" s="877" t="s">
        <v>19</v>
      </c>
      <c r="D24" s="670" t="s">
        <v>92</v>
      </c>
      <c r="E24" s="698">
        <v>528.6</v>
      </c>
      <c r="F24" s="699">
        <v>481.3</v>
      </c>
      <c r="G24" s="699">
        <v>2147.9</v>
      </c>
      <c r="H24" s="699">
        <v>43.6</v>
      </c>
      <c r="I24" s="699">
        <v>17.600000000000001</v>
      </c>
      <c r="J24" s="700">
        <v>163</v>
      </c>
      <c r="K24" s="701">
        <v>16</v>
      </c>
    </row>
    <row r="25" spans="2:11" ht="10.7" customHeight="1">
      <c r="B25" s="883"/>
      <c r="C25" s="878"/>
      <c r="D25" s="668" t="s">
        <v>93</v>
      </c>
      <c r="E25" s="684">
        <v>413.7</v>
      </c>
      <c r="F25" s="685">
        <v>385.6</v>
      </c>
      <c r="G25" s="685">
        <v>1618.4</v>
      </c>
      <c r="H25" s="685">
        <v>41.3</v>
      </c>
      <c r="I25" s="685">
        <v>14.8</v>
      </c>
      <c r="J25" s="692">
        <v>156</v>
      </c>
      <c r="K25" s="693">
        <v>10</v>
      </c>
    </row>
    <row r="26" spans="2:11" ht="10.7" customHeight="1">
      <c r="B26" s="883"/>
      <c r="C26" s="882" t="s">
        <v>18</v>
      </c>
      <c r="D26" s="665" t="s">
        <v>92</v>
      </c>
      <c r="E26" s="688">
        <v>340.4</v>
      </c>
      <c r="F26" s="689">
        <v>310.39999999999998</v>
      </c>
      <c r="G26" s="689">
        <v>679.6</v>
      </c>
      <c r="H26" s="689">
        <v>41.2</v>
      </c>
      <c r="I26" s="689">
        <v>11.6</v>
      </c>
      <c r="J26" s="694">
        <v>170</v>
      </c>
      <c r="K26" s="691">
        <v>17</v>
      </c>
    </row>
    <row r="27" spans="2:11" ht="10.7" customHeight="1">
      <c r="B27" s="883"/>
      <c r="C27" s="882"/>
      <c r="D27" s="669" t="s">
        <v>93</v>
      </c>
      <c r="E27" s="695">
        <v>247.4</v>
      </c>
      <c r="F27" s="696">
        <v>217.8</v>
      </c>
      <c r="G27" s="696">
        <v>302.60000000000002</v>
      </c>
      <c r="H27" s="696">
        <v>37.9</v>
      </c>
      <c r="I27" s="696">
        <v>7.7</v>
      </c>
      <c r="J27" s="697">
        <v>165</v>
      </c>
      <c r="K27" s="679">
        <v>19</v>
      </c>
    </row>
    <row r="28" spans="2:11" ht="10.7" customHeight="1">
      <c r="B28" s="883"/>
      <c r="C28" s="875" t="s">
        <v>17</v>
      </c>
      <c r="D28" s="670" t="s">
        <v>92</v>
      </c>
      <c r="E28" s="698">
        <v>342.6</v>
      </c>
      <c r="F28" s="699">
        <v>311.10000000000002</v>
      </c>
      <c r="G28" s="699">
        <v>680.6</v>
      </c>
      <c r="H28" s="699">
        <v>36.200000000000003</v>
      </c>
      <c r="I28" s="699">
        <v>9.3000000000000007</v>
      </c>
      <c r="J28" s="700">
        <v>169</v>
      </c>
      <c r="K28" s="701">
        <v>15</v>
      </c>
    </row>
    <row r="29" spans="2:11" ht="10.7" customHeight="1">
      <c r="B29" s="883"/>
      <c r="C29" s="876"/>
      <c r="D29" s="668" t="s">
        <v>93</v>
      </c>
      <c r="E29" s="684">
        <v>262.60000000000002</v>
      </c>
      <c r="F29" s="685">
        <v>239.2</v>
      </c>
      <c r="G29" s="685">
        <v>452.7</v>
      </c>
      <c r="H29" s="685">
        <v>32.200000000000003</v>
      </c>
      <c r="I29" s="685">
        <v>6.4</v>
      </c>
      <c r="J29" s="692">
        <v>165</v>
      </c>
      <c r="K29" s="693">
        <v>13</v>
      </c>
    </row>
    <row r="30" spans="2:11" ht="10.7" customHeight="1">
      <c r="B30" s="883"/>
      <c r="C30" s="882" t="s">
        <v>16</v>
      </c>
      <c r="D30" s="665" t="s">
        <v>92</v>
      </c>
      <c r="E30" s="688">
        <v>542.70000000000005</v>
      </c>
      <c r="F30" s="689">
        <v>531.5</v>
      </c>
      <c r="G30" s="689">
        <v>2071.1</v>
      </c>
      <c r="H30" s="689">
        <v>46.1</v>
      </c>
      <c r="I30" s="689">
        <v>12.9</v>
      </c>
      <c r="J30" s="694">
        <v>163</v>
      </c>
      <c r="K30" s="691">
        <v>3</v>
      </c>
    </row>
    <row r="31" spans="2:11" ht="10.7" customHeight="1">
      <c r="B31" s="883"/>
      <c r="C31" s="882"/>
      <c r="D31" s="669" t="s">
        <v>93</v>
      </c>
      <c r="E31" s="695">
        <v>386.5</v>
      </c>
      <c r="F31" s="696">
        <v>377.6</v>
      </c>
      <c r="G31" s="696">
        <v>1248.9000000000001</v>
      </c>
      <c r="H31" s="696">
        <v>40</v>
      </c>
      <c r="I31" s="696">
        <v>9.9</v>
      </c>
      <c r="J31" s="697">
        <v>157</v>
      </c>
      <c r="K31" s="679">
        <v>4</v>
      </c>
    </row>
    <row r="32" spans="2:11" ht="10.7" customHeight="1">
      <c r="B32" s="883"/>
      <c r="C32" s="875" t="s">
        <v>15</v>
      </c>
      <c r="D32" s="670" t="s">
        <v>92</v>
      </c>
      <c r="E32" s="698">
        <v>511.3</v>
      </c>
      <c r="F32" s="699">
        <v>459.4</v>
      </c>
      <c r="G32" s="699">
        <v>659.9</v>
      </c>
      <c r="H32" s="699">
        <v>37.299999999999997</v>
      </c>
      <c r="I32" s="699">
        <v>5.4</v>
      </c>
      <c r="J32" s="700">
        <v>162</v>
      </c>
      <c r="K32" s="701">
        <v>16</v>
      </c>
    </row>
    <row r="33" spans="2:14" ht="10.7" customHeight="1">
      <c r="B33" s="883"/>
      <c r="C33" s="876"/>
      <c r="D33" s="668" t="s">
        <v>93</v>
      </c>
      <c r="E33" s="684">
        <v>339.5</v>
      </c>
      <c r="F33" s="685">
        <v>308.10000000000002</v>
      </c>
      <c r="G33" s="685">
        <v>686.5</v>
      </c>
      <c r="H33" s="685">
        <v>37.299999999999997</v>
      </c>
      <c r="I33" s="685">
        <v>5.9</v>
      </c>
      <c r="J33" s="692">
        <v>157</v>
      </c>
      <c r="K33" s="693">
        <v>12</v>
      </c>
    </row>
    <row r="34" spans="2:14" ht="10.7" customHeight="1">
      <c r="B34" s="883"/>
      <c r="C34" s="882" t="s">
        <v>14</v>
      </c>
      <c r="D34" s="665" t="s">
        <v>92</v>
      </c>
      <c r="E34" s="688">
        <v>354</v>
      </c>
      <c r="F34" s="689">
        <v>320.39999999999998</v>
      </c>
      <c r="G34" s="689">
        <v>1106.2</v>
      </c>
      <c r="H34" s="689">
        <v>42</v>
      </c>
      <c r="I34" s="689">
        <v>13.1</v>
      </c>
      <c r="J34" s="694">
        <v>160</v>
      </c>
      <c r="K34" s="691">
        <v>16</v>
      </c>
    </row>
    <row r="35" spans="2:14" ht="10.7" customHeight="1">
      <c r="B35" s="883"/>
      <c r="C35" s="876"/>
      <c r="D35" s="668" t="s">
        <v>93</v>
      </c>
      <c r="E35" s="684">
        <v>280.3</v>
      </c>
      <c r="F35" s="685">
        <v>264.5</v>
      </c>
      <c r="G35" s="685">
        <v>938.5</v>
      </c>
      <c r="H35" s="685">
        <v>37.200000000000003</v>
      </c>
      <c r="I35" s="685">
        <v>8.8000000000000007</v>
      </c>
      <c r="J35" s="692">
        <v>163</v>
      </c>
      <c r="K35" s="693">
        <v>8</v>
      </c>
    </row>
    <row r="36" spans="2:14" ht="10.7" customHeight="1">
      <c r="B36" s="883"/>
      <c r="C36" s="879" t="s">
        <v>13</v>
      </c>
      <c r="D36" s="665" t="s">
        <v>92</v>
      </c>
      <c r="E36" s="688">
        <v>324.7</v>
      </c>
      <c r="F36" s="689">
        <v>277.10000000000002</v>
      </c>
      <c r="G36" s="689">
        <v>762.6</v>
      </c>
      <c r="H36" s="689">
        <v>41.6</v>
      </c>
      <c r="I36" s="689">
        <v>9.6999999999999993</v>
      </c>
      <c r="J36" s="694">
        <v>163</v>
      </c>
      <c r="K36" s="691">
        <v>25</v>
      </c>
    </row>
    <row r="37" spans="2:14" ht="10.7" customHeight="1" thickBot="1">
      <c r="B37" s="884"/>
      <c r="C37" s="881"/>
      <c r="D37" s="671" t="s">
        <v>93</v>
      </c>
      <c r="E37" s="676">
        <v>246.5</v>
      </c>
      <c r="F37" s="677">
        <v>227.5</v>
      </c>
      <c r="G37" s="677">
        <v>282.8</v>
      </c>
      <c r="H37" s="677">
        <v>41.5</v>
      </c>
      <c r="I37" s="677">
        <v>7.1</v>
      </c>
      <c r="J37" s="678">
        <v>163</v>
      </c>
      <c r="K37" s="702">
        <v>11</v>
      </c>
    </row>
    <row r="38" spans="2:14" ht="10.7" customHeight="1" thickBot="1">
      <c r="C38" s="73"/>
      <c r="D38" s="351"/>
      <c r="E38" s="535"/>
      <c r="F38" s="535"/>
      <c r="G38" s="536"/>
      <c r="H38" s="536"/>
      <c r="I38" s="537"/>
      <c r="J38" s="537"/>
      <c r="K38" s="538"/>
    </row>
    <row r="39" spans="2:14" ht="10.7" customHeight="1">
      <c r="B39" s="817" t="s">
        <v>100</v>
      </c>
      <c r="C39" s="880" t="s">
        <v>204</v>
      </c>
      <c r="D39" s="667" t="s">
        <v>92</v>
      </c>
      <c r="E39" s="703">
        <v>374.8</v>
      </c>
      <c r="F39" s="704">
        <v>339</v>
      </c>
      <c r="G39" s="704">
        <v>931.7</v>
      </c>
      <c r="H39" s="704">
        <v>43.2</v>
      </c>
      <c r="I39" s="704">
        <v>13.1</v>
      </c>
      <c r="J39" s="705">
        <v>165</v>
      </c>
      <c r="K39" s="675">
        <v>16</v>
      </c>
    </row>
    <row r="40" spans="2:14" ht="10.7" customHeight="1" thickBot="1">
      <c r="B40" s="818"/>
      <c r="C40" s="881"/>
      <c r="D40" s="666" t="s">
        <v>93</v>
      </c>
      <c r="E40" s="706">
        <v>277.60000000000002</v>
      </c>
      <c r="F40" s="707">
        <v>261.7</v>
      </c>
      <c r="G40" s="707">
        <v>580.5</v>
      </c>
      <c r="H40" s="707">
        <v>40.700000000000003</v>
      </c>
      <c r="I40" s="707">
        <v>8.8000000000000007</v>
      </c>
      <c r="J40" s="708">
        <v>163</v>
      </c>
      <c r="K40" s="679">
        <v>8</v>
      </c>
    </row>
    <row r="41" spans="2:14" ht="10.7" customHeight="1">
      <c r="B41" s="883"/>
      <c r="C41" s="880" t="s">
        <v>1</v>
      </c>
      <c r="D41" s="667" t="s">
        <v>92</v>
      </c>
      <c r="E41" s="709">
        <v>371.1</v>
      </c>
      <c r="F41" s="704">
        <v>352.8</v>
      </c>
      <c r="G41" s="704">
        <v>934.3</v>
      </c>
      <c r="H41" s="704">
        <v>43.1</v>
      </c>
      <c r="I41" s="704">
        <v>12.6</v>
      </c>
      <c r="J41" s="710">
        <v>168</v>
      </c>
      <c r="K41" s="682">
        <v>9</v>
      </c>
    </row>
    <row r="42" spans="2:14" ht="10.7" customHeight="1">
      <c r="B42" s="883"/>
      <c r="C42" s="879"/>
      <c r="D42" s="669" t="s">
        <v>93</v>
      </c>
      <c r="E42" s="711">
        <v>309.89999999999998</v>
      </c>
      <c r="F42" s="707">
        <v>290.3</v>
      </c>
      <c r="G42" s="707">
        <v>867.3</v>
      </c>
      <c r="H42" s="707">
        <v>37.5</v>
      </c>
      <c r="I42" s="707">
        <v>12</v>
      </c>
      <c r="J42" s="712">
        <v>159</v>
      </c>
      <c r="K42" s="713">
        <v>9</v>
      </c>
    </row>
    <row r="43" spans="2:14" ht="10.7" customHeight="1">
      <c r="B43" s="883"/>
      <c r="C43" s="877" t="s">
        <v>2</v>
      </c>
      <c r="D43" s="670" t="s">
        <v>92</v>
      </c>
      <c r="E43" s="714">
        <v>356.6</v>
      </c>
      <c r="F43" s="715">
        <v>332.1</v>
      </c>
      <c r="G43" s="715">
        <v>644.70000000000005</v>
      </c>
      <c r="H43" s="715">
        <v>43.1</v>
      </c>
      <c r="I43" s="715">
        <v>14.9</v>
      </c>
      <c r="J43" s="716">
        <v>174</v>
      </c>
      <c r="K43" s="701">
        <v>14</v>
      </c>
    </row>
    <row r="44" spans="2:14" ht="10.7" customHeight="1">
      <c r="B44" s="883"/>
      <c r="C44" s="878"/>
      <c r="D44" s="668" t="s">
        <v>93</v>
      </c>
      <c r="E44" s="717">
        <v>256.3</v>
      </c>
      <c r="F44" s="718">
        <v>240.7</v>
      </c>
      <c r="G44" s="718">
        <v>462</v>
      </c>
      <c r="H44" s="718">
        <v>36.6</v>
      </c>
      <c r="I44" s="718">
        <v>8.9</v>
      </c>
      <c r="J44" s="719">
        <v>168</v>
      </c>
      <c r="K44" s="693">
        <v>9</v>
      </c>
      <c r="N44" s="352"/>
    </row>
    <row r="45" spans="2:14" ht="10.7" customHeight="1">
      <c r="B45" s="883"/>
      <c r="C45" s="879" t="s">
        <v>3</v>
      </c>
      <c r="D45" s="665" t="s">
        <v>92</v>
      </c>
      <c r="E45" s="720">
        <v>390.9</v>
      </c>
      <c r="F45" s="721">
        <v>353.1</v>
      </c>
      <c r="G45" s="721">
        <v>1248.4000000000001</v>
      </c>
      <c r="H45" s="721">
        <v>42.5</v>
      </c>
      <c r="I45" s="721">
        <v>16.2</v>
      </c>
      <c r="J45" s="722">
        <v>165</v>
      </c>
      <c r="K45" s="691">
        <v>16</v>
      </c>
    </row>
    <row r="46" spans="2:14" ht="10.7" customHeight="1">
      <c r="B46" s="883"/>
      <c r="C46" s="879"/>
      <c r="D46" s="669" t="s">
        <v>93</v>
      </c>
      <c r="E46" s="723">
        <v>257.2</v>
      </c>
      <c r="F46" s="724">
        <v>240.3</v>
      </c>
      <c r="G46" s="724">
        <v>580.20000000000005</v>
      </c>
      <c r="H46" s="724">
        <v>41.5</v>
      </c>
      <c r="I46" s="724">
        <v>11</v>
      </c>
      <c r="J46" s="725">
        <v>163</v>
      </c>
      <c r="K46" s="726">
        <v>9</v>
      </c>
    </row>
    <row r="47" spans="2:14" ht="10.7" customHeight="1">
      <c r="B47" s="883"/>
      <c r="C47" s="877" t="s">
        <v>4</v>
      </c>
      <c r="D47" s="670" t="s">
        <v>92</v>
      </c>
      <c r="E47" s="714">
        <v>388</v>
      </c>
      <c r="F47" s="715">
        <v>358</v>
      </c>
      <c r="G47" s="715">
        <v>1492</v>
      </c>
      <c r="H47" s="715">
        <v>44.7</v>
      </c>
      <c r="I47" s="715">
        <v>21.7</v>
      </c>
      <c r="J47" s="716">
        <v>162</v>
      </c>
      <c r="K47" s="701">
        <v>8</v>
      </c>
    </row>
    <row r="48" spans="2:14" ht="10.7" customHeight="1">
      <c r="B48" s="883"/>
      <c r="C48" s="878"/>
      <c r="D48" s="668" t="s">
        <v>93</v>
      </c>
      <c r="E48" s="717">
        <v>259</v>
      </c>
      <c r="F48" s="718">
        <v>255.1</v>
      </c>
      <c r="G48" s="718">
        <v>967.5</v>
      </c>
      <c r="H48" s="718">
        <v>34.4</v>
      </c>
      <c r="I48" s="718">
        <v>12</v>
      </c>
      <c r="J48" s="719">
        <v>165</v>
      </c>
      <c r="K48" s="693">
        <v>2</v>
      </c>
    </row>
    <row r="49" spans="2:14" ht="10.7" customHeight="1">
      <c r="B49" s="883"/>
      <c r="C49" s="879" t="s">
        <v>5</v>
      </c>
      <c r="D49" s="665" t="s">
        <v>92</v>
      </c>
      <c r="E49" s="720">
        <v>380.6</v>
      </c>
      <c r="F49" s="721">
        <v>338.7</v>
      </c>
      <c r="G49" s="721">
        <v>1090.4000000000001</v>
      </c>
      <c r="H49" s="721">
        <v>38.5</v>
      </c>
      <c r="I49" s="721">
        <v>13.4</v>
      </c>
      <c r="J49" s="722">
        <v>155</v>
      </c>
      <c r="K49" s="691">
        <v>18</v>
      </c>
    </row>
    <row r="50" spans="2:14" ht="10.7" customHeight="1">
      <c r="B50" s="883"/>
      <c r="C50" s="879"/>
      <c r="D50" s="669" t="s">
        <v>93</v>
      </c>
      <c r="E50" s="723">
        <v>296.8</v>
      </c>
      <c r="F50" s="724">
        <v>269.2</v>
      </c>
      <c r="G50" s="724">
        <v>787.4</v>
      </c>
      <c r="H50" s="724">
        <v>35.1</v>
      </c>
      <c r="I50" s="724">
        <v>9.6999999999999993</v>
      </c>
      <c r="J50" s="725">
        <v>155</v>
      </c>
      <c r="K50" s="726">
        <v>14</v>
      </c>
    </row>
    <row r="51" spans="2:14" ht="10.7" customHeight="1">
      <c r="B51" s="883"/>
      <c r="C51" s="877" t="s">
        <v>6</v>
      </c>
      <c r="D51" s="670" t="s">
        <v>92</v>
      </c>
      <c r="E51" s="714">
        <v>381.2</v>
      </c>
      <c r="F51" s="715">
        <v>311</v>
      </c>
      <c r="G51" s="715">
        <v>554.79999999999995</v>
      </c>
      <c r="H51" s="715">
        <v>47.3</v>
      </c>
      <c r="I51" s="715">
        <v>12.7</v>
      </c>
      <c r="J51" s="716">
        <v>166</v>
      </c>
      <c r="K51" s="701">
        <v>37</v>
      </c>
    </row>
    <row r="52" spans="2:14" ht="10.7" customHeight="1">
      <c r="B52" s="883"/>
      <c r="C52" s="878"/>
      <c r="D52" s="668" t="s">
        <v>93</v>
      </c>
      <c r="E52" s="727">
        <v>256.10000000000002</v>
      </c>
      <c r="F52" s="728">
        <v>231.8</v>
      </c>
      <c r="G52" s="728">
        <v>448.3</v>
      </c>
      <c r="H52" s="728">
        <v>42.2</v>
      </c>
      <c r="I52" s="728">
        <v>11.1</v>
      </c>
      <c r="J52" s="729">
        <v>156</v>
      </c>
      <c r="K52" s="730">
        <v>16</v>
      </c>
    </row>
    <row r="53" spans="2:14" ht="10.7" customHeight="1">
      <c r="B53" s="883"/>
      <c r="C53" s="879" t="s">
        <v>7</v>
      </c>
      <c r="D53" s="665" t="s">
        <v>92</v>
      </c>
      <c r="E53" s="720">
        <v>386.3</v>
      </c>
      <c r="F53" s="721">
        <v>369.7</v>
      </c>
      <c r="G53" s="721">
        <v>970.4</v>
      </c>
      <c r="H53" s="721">
        <v>42.6</v>
      </c>
      <c r="I53" s="721">
        <v>14.4</v>
      </c>
      <c r="J53" s="722">
        <v>168</v>
      </c>
      <c r="K53" s="691">
        <v>8</v>
      </c>
      <c r="N53" s="78"/>
    </row>
    <row r="54" spans="2:14" ht="10.7" customHeight="1">
      <c r="B54" s="883"/>
      <c r="C54" s="879"/>
      <c r="D54" s="669" t="s">
        <v>93</v>
      </c>
      <c r="E54" s="723">
        <v>269.3</v>
      </c>
      <c r="F54" s="724">
        <v>261.2</v>
      </c>
      <c r="G54" s="724">
        <v>526.9</v>
      </c>
      <c r="H54" s="724">
        <v>37.299999999999997</v>
      </c>
      <c r="I54" s="724">
        <v>10</v>
      </c>
      <c r="J54" s="725">
        <v>165</v>
      </c>
      <c r="K54" s="726">
        <v>5</v>
      </c>
    </row>
    <row r="55" spans="2:14" ht="10.7" customHeight="1">
      <c r="B55" s="883"/>
      <c r="C55" s="877" t="s">
        <v>21</v>
      </c>
      <c r="D55" s="670" t="s">
        <v>92</v>
      </c>
      <c r="E55" s="714">
        <v>405</v>
      </c>
      <c r="F55" s="715">
        <v>377.1</v>
      </c>
      <c r="G55" s="715">
        <v>1398.6</v>
      </c>
      <c r="H55" s="715">
        <v>42.7</v>
      </c>
      <c r="I55" s="715">
        <v>16.5</v>
      </c>
      <c r="J55" s="716">
        <v>160</v>
      </c>
      <c r="K55" s="701">
        <v>13</v>
      </c>
    </row>
    <row r="56" spans="2:14" ht="10.7" customHeight="1">
      <c r="B56" s="883"/>
      <c r="C56" s="878"/>
      <c r="D56" s="668" t="s">
        <v>93</v>
      </c>
      <c r="E56" s="727">
        <v>278.10000000000002</v>
      </c>
      <c r="F56" s="728">
        <v>259.2</v>
      </c>
      <c r="G56" s="728">
        <v>887.7</v>
      </c>
      <c r="H56" s="728">
        <v>37.4</v>
      </c>
      <c r="I56" s="728">
        <v>11.3</v>
      </c>
      <c r="J56" s="729">
        <v>155</v>
      </c>
      <c r="K56" s="730">
        <v>10</v>
      </c>
    </row>
    <row r="57" spans="2:14" ht="10.7" customHeight="1">
      <c r="B57" s="883"/>
      <c r="C57" s="879" t="s">
        <v>20</v>
      </c>
      <c r="D57" s="665" t="s">
        <v>92</v>
      </c>
      <c r="E57" s="720">
        <v>396.4</v>
      </c>
      <c r="F57" s="721">
        <v>373.8</v>
      </c>
      <c r="G57" s="721">
        <v>1041.0999999999999</v>
      </c>
      <c r="H57" s="721">
        <v>40.200000000000003</v>
      </c>
      <c r="I57" s="721">
        <v>10.7</v>
      </c>
      <c r="J57" s="722">
        <v>166</v>
      </c>
      <c r="K57" s="691">
        <v>11</v>
      </c>
    </row>
    <row r="58" spans="2:14" ht="10.7" customHeight="1">
      <c r="B58" s="883"/>
      <c r="C58" s="879"/>
      <c r="D58" s="669" t="s">
        <v>93</v>
      </c>
      <c r="E58" s="723">
        <v>268.10000000000002</v>
      </c>
      <c r="F58" s="724">
        <v>254.2</v>
      </c>
      <c r="G58" s="724">
        <v>606</v>
      </c>
      <c r="H58" s="724">
        <v>33.200000000000003</v>
      </c>
      <c r="I58" s="724">
        <v>6.9</v>
      </c>
      <c r="J58" s="725">
        <v>161</v>
      </c>
      <c r="K58" s="726">
        <v>8</v>
      </c>
    </row>
    <row r="59" spans="2:14" ht="10.7" customHeight="1">
      <c r="B59" s="883"/>
      <c r="C59" s="877" t="s">
        <v>19</v>
      </c>
      <c r="D59" s="670" t="s">
        <v>92</v>
      </c>
      <c r="E59" s="714">
        <v>468.4</v>
      </c>
      <c r="F59" s="715">
        <v>415.1</v>
      </c>
      <c r="G59" s="715">
        <v>1334</v>
      </c>
      <c r="H59" s="715">
        <v>46.1</v>
      </c>
      <c r="I59" s="715">
        <v>16.899999999999999</v>
      </c>
      <c r="J59" s="716">
        <v>156</v>
      </c>
      <c r="K59" s="701">
        <v>20</v>
      </c>
    </row>
    <row r="60" spans="2:14" ht="10.7" customHeight="1">
      <c r="B60" s="883"/>
      <c r="C60" s="878"/>
      <c r="D60" s="668" t="s">
        <v>93</v>
      </c>
      <c r="E60" s="727">
        <v>332.3</v>
      </c>
      <c r="F60" s="728">
        <v>306.10000000000002</v>
      </c>
      <c r="G60" s="728">
        <v>612.6</v>
      </c>
      <c r="H60" s="728">
        <v>42</v>
      </c>
      <c r="I60" s="728">
        <v>11.6</v>
      </c>
      <c r="J60" s="729">
        <v>165</v>
      </c>
      <c r="K60" s="730">
        <v>11</v>
      </c>
    </row>
    <row r="61" spans="2:14" ht="10.7" customHeight="1">
      <c r="B61" s="883"/>
      <c r="C61" s="882" t="s">
        <v>18</v>
      </c>
      <c r="D61" s="665" t="s">
        <v>92</v>
      </c>
      <c r="E61" s="720">
        <v>329.4</v>
      </c>
      <c r="F61" s="721">
        <v>308.39999999999998</v>
      </c>
      <c r="G61" s="721">
        <v>509.1</v>
      </c>
      <c r="H61" s="721">
        <v>42</v>
      </c>
      <c r="I61" s="721">
        <v>9.6999999999999993</v>
      </c>
      <c r="J61" s="722">
        <v>176</v>
      </c>
      <c r="K61" s="691">
        <v>12</v>
      </c>
    </row>
    <row r="62" spans="2:14" ht="10.7" customHeight="1">
      <c r="B62" s="883"/>
      <c r="C62" s="882"/>
      <c r="D62" s="669" t="s">
        <v>93</v>
      </c>
      <c r="E62" s="723">
        <v>247.3</v>
      </c>
      <c r="F62" s="724">
        <v>229.8</v>
      </c>
      <c r="G62" s="724">
        <v>257.89999999999998</v>
      </c>
      <c r="H62" s="724">
        <v>38.4</v>
      </c>
      <c r="I62" s="724">
        <v>7.1</v>
      </c>
      <c r="J62" s="725">
        <v>171</v>
      </c>
      <c r="K62" s="726">
        <v>11</v>
      </c>
    </row>
    <row r="63" spans="2:14" ht="10.7" customHeight="1">
      <c r="B63" s="883"/>
      <c r="C63" s="875" t="s">
        <v>17</v>
      </c>
      <c r="D63" s="670" t="s">
        <v>92</v>
      </c>
      <c r="E63" s="714">
        <v>342.5</v>
      </c>
      <c r="F63" s="715">
        <v>321.2</v>
      </c>
      <c r="G63" s="715">
        <v>558</v>
      </c>
      <c r="H63" s="715">
        <v>40.200000000000003</v>
      </c>
      <c r="I63" s="715">
        <v>10.3</v>
      </c>
      <c r="J63" s="716">
        <v>171</v>
      </c>
      <c r="K63" s="701">
        <v>10</v>
      </c>
    </row>
    <row r="64" spans="2:14" ht="10.7" customHeight="1">
      <c r="B64" s="883"/>
      <c r="C64" s="876"/>
      <c r="D64" s="668" t="s">
        <v>93</v>
      </c>
      <c r="E64" s="727">
        <v>289</v>
      </c>
      <c r="F64" s="728">
        <v>269.10000000000002</v>
      </c>
      <c r="G64" s="728">
        <v>327.39999999999998</v>
      </c>
      <c r="H64" s="728">
        <v>39.299999999999997</v>
      </c>
      <c r="I64" s="728">
        <v>8.1999999999999993</v>
      </c>
      <c r="J64" s="729">
        <v>163</v>
      </c>
      <c r="K64" s="730">
        <v>10</v>
      </c>
    </row>
    <row r="65" spans="2:12" ht="10.7" customHeight="1">
      <c r="B65" s="883"/>
      <c r="C65" s="882" t="s">
        <v>16</v>
      </c>
      <c r="D65" s="665" t="s">
        <v>92</v>
      </c>
      <c r="E65" s="720">
        <v>483.8</v>
      </c>
      <c r="F65" s="721">
        <v>470.4</v>
      </c>
      <c r="G65" s="721">
        <v>1755.1</v>
      </c>
      <c r="H65" s="721">
        <v>45.7</v>
      </c>
      <c r="I65" s="721">
        <v>13.5</v>
      </c>
      <c r="J65" s="722">
        <v>165</v>
      </c>
      <c r="K65" s="691">
        <v>6</v>
      </c>
    </row>
    <row r="66" spans="2:12" ht="10.7" customHeight="1">
      <c r="B66" s="883"/>
      <c r="C66" s="882"/>
      <c r="D66" s="669" t="s">
        <v>93</v>
      </c>
      <c r="E66" s="723">
        <v>392.3</v>
      </c>
      <c r="F66" s="724">
        <v>377.6</v>
      </c>
      <c r="G66" s="724">
        <v>1409.7</v>
      </c>
      <c r="H66" s="724">
        <v>42</v>
      </c>
      <c r="I66" s="724">
        <v>12</v>
      </c>
      <c r="J66" s="725">
        <v>163</v>
      </c>
      <c r="K66" s="726">
        <v>6</v>
      </c>
    </row>
    <row r="67" spans="2:12" ht="10.7" customHeight="1">
      <c r="B67" s="883"/>
      <c r="C67" s="875" t="s">
        <v>15</v>
      </c>
      <c r="D67" s="670" t="s">
        <v>92</v>
      </c>
      <c r="E67" s="714">
        <v>317.3</v>
      </c>
      <c r="F67" s="715">
        <v>292.89999999999998</v>
      </c>
      <c r="G67" s="715">
        <v>610.9</v>
      </c>
      <c r="H67" s="715">
        <v>39.1</v>
      </c>
      <c r="I67" s="715">
        <v>6.6</v>
      </c>
      <c r="J67" s="716">
        <v>165</v>
      </c>
      <c r="K67" s="701">
        <v>9</v>
      </c>
    </row>
    <row r="68" spans="2:12" ht="10.7" customHeight="1">
      <c r="B68" s="883"/>
      <c r="C68" s="876"/>
      <c r="D68" s="668" t="s">
        <v>93</v>
      </c>
      <c r="E68" s="727">
        <v>280.89999999999998</v>
      </c>
      <c r="F68" s="728">
        <v>266.7</v>
      </c>
      <c r="G68" s="728">
        <v>605.29999999999995</v>
      </c>
      <c r="H68" s="728">
        <v>41.1</v>
      </c>
      <c r="I68" s="728">
        <v>7.1</v>
      </c>
      <c r="J68" s="729">
        <v>164</v>
      </c>
      <c r="K68" s="730">
        <v>5</v>
      </c>
    </row>
    <row r="69" spans="2:12" ht="10.7" customHeight="1">
      <c r="B69" s="818"/>
      <c r="C69" s="882" t="s">
        <v>14</v>
      </c>
      <c r="D69" s="665" t="s">
        <v>92</v>
      </c>
      <c r="E69" s="720">
        <v>347.7</v>
      </c>
      <c r="F69" s="721">
        <v>339.7</v>
      </c>
      <c r="G69" s="721">
        <v>1509.1</v>
      </c>
      <c r="H69" s="721">
        <v>41.4</v>
      </c>
      <c r="I69" s="721">
        <v>16.899999999999999</v>
      </c>
      <c r="J69" s="722">
        <v>159</v>
      </c>
      <c r="K69" s="691">
        <v>4</v>
      </c>
    </row>
    <row r="70" spans="2:12" ht="10.7" customHeight="1">
      <c r="B70" s="818"/>
      <c r="C70" s="876"/>
      <c r="D70" s="668" t="s">
        <v>93</v>
      </c>
      <c r="E70" s="727">
        <v>276.5</v>
      </c>
      <c r="F70" s="728">
        <v>266.8</v>
      </c>
      <c r="G70" s="728">
        <v>1076.4000000000001</v>
      </c>
      <c r="H70" s="728">
        <v>38.1</v>
      </c>
      <c r="I70" s="728">
        <v>14.1</v>
      </c>
      <c r="J70" s="729">
        <v>155</v>
      </c>
      <c r="K70" s="730">
        <v>6</v>
      </c>
    </row>
    <row r="71" spans="2:12" ht="10.7" customHeight="1">
      <c r="B71" s="818"/>
      <c r="C71" s="879" t="s">
        <v>13</v>
      </c>
      <c r="D71" s="665" t="s">
        <v>92</v>
      </c>
      <c r="E71" s="720">
        <v>310.5</v>
      </c>
      <c r="F71" s="721">
        <v>278.3</v>
      </c>
      <c r="G71" s="721">
        <v>359.3</v>
      </c>
      <c r="H71" s="721">
        <v>46.9</v>
      </c>
      <c r="I71" s="721">
        <v>7.6</v>
      </c>
      <c r="J71" s="722">
        <v>168</v>
      </c>
      <c r="K71" s="691">
        <v>15</v>
      </c>
    </row>
    <row r="72" spans="2:12" ht="10.7" customHeight="1" thickBot="1">
      <c r="B72" s="819"/>
      <c r="C72" s="881"/>
      <c r="D72" s="671" t="s">
        <v>93</v>
      </c>
      <c r="E72" s="731">
        <v>245.7</v>
      </c>
      <c r="F72" s="732">
        <v>229</v>
      </c>
      <c r="G72" s="732">
        <v>259.10000000000002</v>
      </c>
      <c r="H72" s="732">
        <v>46.3</v>
      </c>
      <c r="I72" s="733">
        <v>7.1</v>
      </c>
      <c r="J72" s="734">
        <v>161</v>
      </c>
      <c r="K72" s="735">
        <v>10</v>
      </c>
    </row>
    <row r="73" spans="2:12" ht="10.7" customHeight="1">
      <c r="B73" s="520"/>
      <c r="C73" s="521"/>
      <c r="D73" s="523"/>
      <c r="E73" s="524"/>
      <c r="F73" s="524"/>
      <c r="G73" s="524"/>
      <c r="H73" s="524"/>
      <c r="I73" s="524"/>
      <c r="J73" s="525"/>
      <c r="K73" s="525"/>
    </row>
    <row r="74" spans="2:12" ht="10.7" customHeight="1" thickBot="1">
      <c r="B74" s="799">
        <v>12</v>
      </c>
      <c r="C74" s="799"/>
      <c r="D74" s="799"/>
      <c r="E74" s="799"/>
      <c r="F74" s="799"/>
      <c r="G74" s="799"/>
      <c r="H74" s="799"/>
      <c r="I74" s="799"/>
      <c r="J74" s="799"/>
      <c r="K74" s="799"/>
      <c r="L74" s="799"/>
    </row>
    <row r="75" spans="2:12" ht="10.5" customHeight="1">
      <c r="B75" s="533"/>
      <c r="C75" s="863" t="s">
        <v>29</v>
      </c>
      <c r="D75" s="865" t="s">
        <v>125</v>
      </c>
      <c r="E75" s="856" t="s">
        <v>80</v>
      </c>
      <c r="F75" s="95"/>
      <c r="G75" s="845" t="s">
        <v>82</v>
      </c>
      <c r="H75" s="854" t="s">
        <v>83</v>
      </c>
      <c r="I75" s="845" t="s">
        <v>84</v>
      </c>
      <c r="J75" s="843" t="s">
        <v>85</v>
      </c>
      <c r="K75" s="841" t="s">
        <v>86</v>
      </c>
    </row>
    <row r="76" spans="2:12" ht="31.5" customHeight="1" thickBot="1">
      <c r="B76" s="534"/>
      <c r="C76" s="864"/>
      <c r="D76" s="866"/>
      <c r="E76" s="858"/>
      <c r="F76" s="98" t="s">
        <v>81</v>
      </c>
      <c r="G76" s="847"/>
      <c r="H76" s="855"/>
      <c r="I76" s="846"/>
      <c r="J76" s="844"/>
      <c r="K76" s="842"/>
    </row>
    <row r="77" spans="2:12" ht="10.7" customHeight="1">
      <c r="B77" s="817" t="s">
        <v>101</v>
      </c>
      <c r="C77" s="880" t="s">
        <v>204</v>
      </c>
      <c r="D77" s="667" t="s">
        <v>92</v>
      </c>
      <c r="E77" s="736">
        <v>351.7</v>
      </c>
      <c r="F77" s="737">
        <v>322.39999999999998</v>
      </c>
      <c r="G77" s="737">
        <v>639.29999999999995</v>
      </c>
      <c r="H77" s="737">
        <v>44.7</v>
      </c>
      <c r="I77" s="737">
        <v>10.4</v>
      </c>
      <c r="J77" s="738">
        <v>172</v>
      </c>
      <c r="K77" s="739">
        <v>15</v>
      </c>
    </row>
    <row r="78" spans="2:12" ht="10.7" customHeight="1" thickBot="1">
      <c r="B78" s="818"/>
      <c r="C78" s="881"/>
      <c r="D78" s="666" t="s">
        <v>93</v>
      </c>
      <c r="E78" s="740">
        <v>261.89999999999998</v>
      </c>
      <c r="F78" s="741">
        <v>250.2</v>
      </c>
      <c r="G78" s="741">
        <v>487.4</v>
      </c>
      <c r="H78" s="741">
        <v>42.8</v>
      </c>
      <c r="I78" s="741">
        <v>8.1</v>
      </c>
      <c r="J78" s="742">
        <v>166</v>
      </c>
      <c r="K78" s="743">
        <v>6</v>
      </c>
    </row>
    <row r="79" spans="2:12" ht="10.7" customHeight="1">
      <c r="B79" s="883"/>
      <c r="C79" s="880" t="s">
        <v>1</v>
      </c>
      <c r="D79" s="667" t="s">
        <v>92</v>
      </c>
      <c r="E79" s="736">
        <v>357.9</v>
      </c>
      <c r="F79" s="737">
        <v>324.3</v>
      </c>
      <c r="G79" s="737">
        <v>1096.2</v>
      </c>
      <c r="H79" s="737">
        <v>47.6</v>
      </c>
      <c r="I79" s="737">
        <v>15.9</v>
      </c>
      <c r="J79" s="738">
        <v>177</v>
      </c>
      <c r="K79" s="739">
        <v>16</v>
      </c>
    </row>
    <row r="80" spans="2:12" ht="10.7" customHeight="1">
      <c r="B80" s="883"/>
      <c r="C80" s="879"/>
      <c r="D80" s="669" t="s">
        <v>93</v>
      </c>
      <c r="E80" s="740">
        <v>261.39999999999998</v>
      </c>
      <c r="F80" s="741">
        <v>255.6</v>
      </c>
      <c r="G80" s="741">
        <v>1003.3</v>
      </c>
      <c r="H80" s="741">
        <v>47.8</v>
      </c>
      <c r="I80" s="741">
        <v>14.9</v>
      </c>
      <c r="J80" s="742">
        <v>167</v>
      </c>
      <c r="K80" s="743">
        <v>4</v>
      </c>
    </row>
    <row r="81" spans="2:11" ht="10.7" customHeight="1">
      <c r="B81" s="883"/>
      <c r="C81" s="877" t="s">
        <v>2</v>
      </c>
      <c r="D81" s="670" t="s">
        <v>92</v>
      </c>
      <c r="E81" s="744">
        <v>372.4</v>
      </c>
      <c r="F81" s="745">
        <v>347</v>
      </c>
      <c r="G81" s="745">
        <v>619.20000000000005</v>
      </c>
      <c r="H81" s="745">
        <v>44.4</v>
      </c>
      <c r="I81" s="745">
        <v>11.4</v>
      </c>
      <c r="J81" s="746">
        <v>172</v>
      </c>
      <c r="K81" s="747">
        <v>12</v>
      </c>
    </row>
    <row r="82" spans="2:11" ht="10.7" customHeight="1">
      <c r="B82" s="883"/>
      <c r="C82" s="878"/>
      <c r="D82" s="668" t="s">
        <v>93</v>
      </c>
      <c r="E82" s="748">
        <v>250.1</v>
      </c>
      <c r="F82" s="749">
        <v>243.8</v>
      </c>
      <c r="G82" s="749">
        <v>499.9</v>
      </c>
      <c r="H82" s="749">
        <v>44.4</v>
      </c>
      <c r="I82" s="749">
        <v>9.5</v>
      </c>
      <c r="J82" s="750">
        <v>164</v>
      </c>
      <c r="K82" s="751">
        <v>4</v>
      </c>
    </row>
    <row r="83" spans="2:11" ht="10.7" customHeight="1">
      <c r="B83" s="883"/>
      <c r="C83" s="879" t="s">
        <v>3</v>
      </c>
      <c r="D83" s="665" t="s">
        <v>92</v>
      </c>
      <c r="E83" s="752">
        <v>341.5</v>
      </c>
      <c r="F83" s="753">
        <v>309.5</v>
      </c>
      <c r="G83" s="753">
        <v>613.1</v>
      </c>
      <c r="H83" s="753">
        <v>45.7</v>
      </c>
      <c r="I83" s="753">
        <v>11.4</v>
      </c>
      <c r="J83" s="754">
        <v>174</v>
      </c>
      <c r="K83" s="755">
        <v>17</v>
      </c>
    </row>
    <row r="84" spans="2:11" ht="10.7" customHeight="1">
      <c r="B84" s="883"/>
      <c r="C84" s="879"/>
      <c r="D84" s="669" t="s">
        <v>93</v>
      </c>
      <c r="E84" s="740">
        <v>240.6</v>
      </c>
      <c r="F84" s="741">
        <v>225</v>
      </c>
      <c r="G84" s="741">
        <v>336.7</v>
      </c>
      <c r="H84" s="741">
        <v>44.9</v>
      </c>
      <c r="I84" s="741">
        <v>10.5</v>
      </c>
      <c r="J84" s="742">
        <v>169</v>
      </c>
      <c r="K84" s="743">
        <v>10</v>
      </c>
    </row>
    <row r="85" spans="2:11" ht="10.7" customHeight="1">
      <c r="B85" s="883"/>
      <c r="C85" s="877" t="s">
        <v>4</v>
      </c>
      <c r="D85" s="670" t="s">
        <v>92</v>
      </c>
      <c r="E85" s="744">
        <v>422.4</v>
      </c>
      <c r="F85" s="745">
        <v>384.4</v>
      </c>
      <c r="G85" s="745">
        <v>1249.8</v>
      </c>
      <c r="H85" s="745">
        <v>44.9</v>
      </c>
      <c r="I85" s="745">
        <v>14.3</v>
      </c>
      <c r="J85" s="746">
        <v>161</v>
      </c>
      <c r="K85" s="747">
        <v>17</v>
      </c>
    </row>
    <row r="86" spans="2:11" ht="10.7" customHeight="1">
      <c r="B86" s="883"/>
      <c r="C86" s="878"/>
      <c r="D86" s="668" t="s">
        <v>93</v>
      </c>
      <c r="E86" s="748">
        <v>322.8</v>
      </c>
      <c r="F86" s="749">
        <v>294.7</v>
      </c>
      <c r="G86" s="749">
        <v>826.5</v>
      </c>
      <c r="H86" s="749">
        <v>38.1</v>
      </c>
      <c r="I86" s="749">
        <v>9</v>
      </c>
      <c r="J86" s="750">
        <v>166</v>
      </c>
      <c r="K86" s="751">
        <v>13</v>
      </c>
    </row>
    <row r="87" spans="2:11" ht="10.7" customHeight="1">
      <c r="B87" s="883"/>
      <c r="C87" s="879" t="s">
        <v>5</v>
      </c>
      <c r="D87" s="665" t="s">
        <v>92</v>
      </c>
      <c r="E87" s="752">
        <v>345.2</v>
      </c>
      <c r="F87" s="753">
        <v>327.39999999999998</v>
      </c>
      <c r="G87" s="753">
        <v>679.3</v>
      </c>
      <c r="H87" s="753">
        <v>38.9</v>
      </c>
      <c r="I87" s="753">
        <v>8.9</v>
      </c>
      <c r="J87" s="754">
        <v>168</v>
      </c>
      <c r="K87" s="755">
        <v>10</v>
      </c>
    </row>
    <row r="88" spans="2:11" ht="10.7" customHeight="1">
      <c r="B88" s="883"/>
      <c r="C88" s="879"/>
      <c r="D88" s="669" t="s">
        <v>93</v>
      </c>
      <c r="E88" s="740">
        <v>273.5</v>
      </c>
      <c r="F88" s="741">
        <v>261</v>
      </c>
      <c r="G88" s="741">
        <v>526</v>
      </c>
      <c r="H88" s="741">
        <v>38.5</v>
      </c>
      <c r="I88" s="741">
        <v>8.1</v>
      </c>
      <c r="J88" s="742">
        <v>163</v>
      </c>
      <c r="K88" s="743">
        <v>8</v>
      </c>
    </row>
    <row r="89" spans="2:11" ht="10.7" customHeight="1">
      <c r="B89" s="883"/>
      <c r="C89" s="877" t="s">
        <v>6</v>
      </c>
      <c r="D89" s="670" t="s">
        <v>92</v>
      </c>
      <c r="E89" s="744">
        <v>342.8</v>
      </c>
      <c r="F89" s="745">
        <v>274.3</v>
      </c>
      <c r="G89" s="745">
        <v>253.2</v>
      </c>
      <c r="H89" s="745">
        <v>47.4</v>
      </c>
      <c r="I89" s="745">
        <v>10.199999999999999</v>
      </c>
      <c r="J89" s="746">
        <v>175</v>
      </c>
      <c r="K89" s="747">
        <v>39</v>
      </c>
    </row>
    <row r="90" spans="2:11" ht="10.7" customHeight="1">
      <c r="B90" s="883"/>
      <c r="C90" s="878"/>
      <c r="D90" s="668" t="s">
        <v>93</v>
      </c>
      <c r="E90" s="748">
        <v>231</v>
      </c>
      <c r="F90" s="749">
        <v>213.8</v>
      </c>
      <c r="G90" s="749">
        <v>207.3</v>
      </c>
      <c r="H90" s="749">
        <v>46.7</v>
      </c>
      <c r="I90" s="749">
        <v>9.1</v>
      </c>
      <c r="J90" s="750">
        <v>172</v>
      </c>
      <c r="K90" s="751">
        <v>11</v>
      </c>
    </row>
    <row r="91" spans="2:11" ht="10.7" customHeight="1">
      <c r="B91" s="883"/>
      <c r="C91" s="879" t="s">
        <v>7</v>
      </c>
      <c r="D91" s="665" t="s">
        <v>92</v>
      </c>
      <c r="E91" s="752">
        <v>357.4</v>
      </c>
      <c r="F91" s="753">
        <v>339.1</v>
      </c>
      <c r="G91" s="753">
        <v>919.2</v>
      </c>
      <c r="H91" s="753">
        <v>43.1</v>
      </c>
      <c r="I91" s="753">
        <v>10.1</v>
      </c>
      <c r="J91" s="754">
        <v>178</v>
      </c>
      <c r="K91" s="755">
        <v>9</v>
      </c>
    </row>
    <row r="92" spans="2:11" ht="10.7" customHeight="1">
      <c r="B92" s="883"/>
      <c r="C92" s="879"/>
      <c r="D92" s="669" t="s">
        <v>93</v>
      </c>
      <c r="E92" s="740">
        <v>270</v>
      </c>
      <c r="F92" s="741">
        <v>255.7</v>
      </c>
      <c r="G92" s="741">
        <v>491.9</v>
      </c>
      <c r="H92" s="741">
        <v>42.6</v>
      </c>
      <c r="I92" s="741">
        <v>8.1999999999999993</v>
      </c>
      <c r="J92" s="742">
        <v>166</v>
      </c>
      <c r="K92" s="743">
        <v>7</v>
      </c>
    </row>
    <row r="93" spans="2:11" ht="10.7" customHeight="1">
      <c r="B93" s="883"/>
      <c r="C93" s="877" t="s">
        <v>21</v>
      </c>
      <c r="D93" s="670" t="s">
        <v>92</v>
      </c>
      <c r="E93" s="744">
        <v>406.8</v>
      </c>
      <c r="F93" s="745">
        <v>389.5</v>
      </c>
      <c r="G93" s="745">
        <v>1364.5</v>
      </c>
      <c r="H93" s="745">
        <v>41</v>
      </c>
      <c r="I93" s="745">
        <v>14.8</v>
      </c>
      <c r="J93" s="746">
        <v>162</v>
      </c>
      <c r="K93" s="756">
        <v>8</v>
      </c>
    </row>
    <row r="94" spans="2:11" ht="10.7" customHeight="1">
      <c r="B94" s="883"/>
      <c r="C94" s="878"/>
      <c r="D94" s="668" t="s">
        <v>93</v>
      </c>
      <c r="E94" s="748">
        <v>269.39999999999998</v>
      </c>
      <c r="F94" s="749">
        <v>263.5</v>
      </c>
      <c r="G94" s="749">
        <v>901.8</v>
      </c>
      <c r="H94" s="749">
        <v>35.9</v>
      </c>
      <c r="I94" s="749">
        <v>7.3</v>
      </c>
      <c r="J94" s="750">
        <v>162</v>
      </c>
      <c r="K94" s="757">
        <v>3</v>
      </c>
    </row>
    <row r="95" spans="2:11" ht="10.7" customHeight="1">
      <c r="B95" s="883"/>
      <c r="C95" s="879" t="s">
        <v>20</v>
      </c>
      <c r="D95" s="665" t="s">
        <v>92</v>
      </c>
      <c r="E95" s="752">
        <v>417</v>
      </c>
      <c r="F95" s="753">
        <v>385.1</v>
      </c>
      <c r="G95" s="753">
        <v>722.2</v>
      </c>
      <c r="H95" s="753">
        <v>44.1</v>
      </c>
      <c r="I95" s="753">
        <v>11.4</v>
      </c>
      <c r="J95" s="754">
        <v>174</v>
      </c>
      <c r="K95" s="755">
        <v>13</v>
      </c>
    </row>
    <row r="96" spans="2:11" ht="10.7" customHeight="1">
      <c r="B96" s="883"/>
      <c r="C96" s="879"/>
      <c r="D96" s="669" t="s">
        <v>93</v>
      </c>
      <c r="E96" s="740">
        <v>290.60000000000002</v>
      </c>
      <c r="F96" s="741">
        <v>280.3</v>
      </c>
      <c r="G96" s="741">
        <v>590.20000000000005</v>
      </c>
      <c r="H96" s="741">
        <v>43.2</v>
      </c>
      <c r="I96" s="741">
        <v>10.3</v>
      </c>
      <c r="J96" s="742">
        <v>162</v>
      </c>
      <c r="K96" s="743">
        <v>5</v>
      </c>
    </row>
    <row r="97" spans="2:11" ht="10.7" customHeight="1">
      <c r="B97" s="883"/>
      <c r="C97" s="877" t="s">
        <v>19</v>
      </c>
      <c r="D97" s="670" t="s">
        <v>92</v>
      </c>
      <c r="E97" s="744">
        <v>390.6</v>
      </c>
      <c r="F97" s="745">
        <v>359.3</v>
      </c>
      <c r="G97" s="745">
        <v>883.2</v>
      </c>
      <c r="H97" s="745">
        <v>44.2</v>
      </c>
      <c r="I97" s="745">
        <v>8.6</v>
      </c>
      <c r="J97" s="746">
        <v>168</v>
      </c>
      <c r="K97" s="747">
        <v>14</v>
      </c>
    </row>
    <row r="98" spans="2:11" ht="10.7" customHeight="1">
      <c r="B98" s="883"/>
      <c r="C98" s="878"/>
      <c r="D98" s="668" t="s">
        <v>93</v>
      </c>
      <c r="E98" s="748">
        <v>303.7</v>
      </c>
      <c r="F98" s="749">
        <v>282.39999999999998</v>
      </c>
      <c r="G98" s="749">
        <v>449.1</v>
      </c>
      <c r="H98" s="749">
        <v>41.2</v>
      </c>
      <c r="I98" s="749">
        <v>6.5</v>
      </c>
      <c r="J98" s="750">
        <v>165</v>
      </c>
      <c r="K98" s="751">
        <v>11</v>
      </c>
    </row>
    <row r="99" spans="2:11" ht="10.7" customHeight="1">
      <c r="B99" s="883"/>
      <c r="C99" s="882" t="s">
        <v>18</v>
      </c>
      <c r="D99" s="665" t="s">
        <v>92</v>
      </c>
      <c r="E99" s="752">
        <v>286.2</v>
      </c>
      <c r="F99" s="753">
        <v>261.2</v>
      </c>
      <c r="G99" s="753">
        <v>116.4</v>
      </c>
      <c r="H99" s="753">
        <v>40</v>
      </c>
      <c r="I99" s="753">
        <v>5.8</v>
      </c>
      <c r="J99" s="754">
        <v>181</v>
      </c>
      <c r="K99" s="755">
        <v>16</v>
      </c>
    </row>
    <row r="100" spans="2:11" ht="10.7" customHeight="1">
      <c r="B100" s="883"/>
      <c r="C100" s="882"/>
      <c r="D100" s="669" t="s">
        <v>93</v>
      </c>
      <c r="E100" s="740">
        <v>229.8</v>
      </c>
      <c r="F100" s="741">
        <v>222.3</v>
      </c>
      <c r="G100" s="741">
        <v>73.5</v>
      </c>
      <c r="H100" s="741">
        <v>44.4</v>
      </c>
      <c r="I100" s="741">
        <v>8.5</v>
      </c>
      <c r="J100" s="742">
        <v>177</v>
      </c>
      <c r="K100" s="743">
        <v>4</v>
      </c>
    </row>
    <row r="101" spans="2:11" ht="10.7" customHeight="1">
      <c r="B101" s="883"/>
      <c r="C101" s="875" t="s">
        <v>17</v>
      </c>
      <c r="D101" s="670" t="s">
        <v>92</v>
      </c>
      <c r="E101" s="744">
        <v>324.2</v>
      </c>
      <c r="F101" s="745">
        <v>302.8</v>
      </c>
      <c r="G101" s="745">
        <v>463.5</v>
      </c>
      <c r="H101" s="745">
        <v>40.799999999999997</v>
      </c>
      <c r="I101" s="745">
        <v>9.6</v>
      </c>
      <c r="J101" s="746">
        <v>175</v>
      </c>
      <c r="K101" s="747">
        <v>10</v>
      </c>
    </row>
    <row r="102" spans="2:11" ht="10.7" customHeight="1">
      <c r="B102" s="883"/>
      <c r="C102" s="876"/>
      <c r="D102" s="668" t="s">
        <v>93</v>
      </c>
      <c r="E102" s="748">
        <v>237.7</v>
      </c>
      <c r="F102" s="749">
        <v>229.7</v>
      </c>
      <c r="G102" s="749">
        <v>214.1</v>
      </c>
      <c r="H102" s="749">
        <v>42</v>
      </c>
      <c r="I102" s="749">
        <v>8.1</v>
      </c>
      <c r="J102" s="750">
        <v>171</v>
      </c>
      <c r="K102" s="751">
        <v>4</v>
      </c>
    </row>
    <row r="103" spans="2:11" ht="10.7" customHeight="1">
      <c r="B103" s="883"/>
      <c r="C103" s="882" t="s">
        <v>16</v>
      </c>
      <c r="D103" s="665" t="s">
        <v>92</v>
      </c>
      <c r="E103" s="752">
        <v>377.5</v>
      </c>
      <c r="F103" s="753">
        <v>361.4</v>
      </c>
      <c r="G103" s="753">
        <v>1012.4</v>
      </c>
      <c r="H103" s="753">
        <v>47.4</v>
      </c>
      <c r="I103" s="753">
        <v>14.3</v>
      </c>
      <c r="J103" s="754">
        <v>169</v>
      </c>
      <c r="K103" s="755">
        <v>8</v>
      </c>
    </row>
    <row r="104" spans="2:11" ht="10.7" customHeight="1">
      <c r="B104" s="883"/>
      <c r="C104" s="882"/>
      <c r="D104" s="669" t="s">
        <v>93</v>
      </c>
      <c r="E104" s="740">
        <v>266.60000000000002</v>
      </c>
      <c r="F104" s="741">
        <v>262.8</v>
      </c>
      <c r="G104" s="741">
        <v>762.5</v>
      </c>
      <c r="H104" s="741">
        <v>35</v>
      </c>
      <c r="I104" s="741">
        <v>8.3000000000000007</v>
      </c>
      <c r="J104" s="742">
        <v>171</v>
      </c>
      <c r="K104" s="743">
        <v>2</v>
      </c>
    </row>
    <row r="105" spans="2:11" ht="10.7" customHeight="1">
      <c r="B105" s="883"/>
      <c r="C105" s="875" t="s">
        <v>15</v>
      </c>
      <c r="D105" s="670" t="s">
        <v>92</v>
      </c>
      <c r="E105" s="744">
        <v>388</v>
      </c>
      <c r="F105" s="745">
        <v>376.1</v>
      </c>
      <c r="G105" s="745">
        <v>987.1</v>
      </c>
      <c r="H105" s="745">
        <v>43.3</v>
      </c>
      <c r="I105" s="745">
        <v>9.6999999999999993</v>
      </c>
      <c r="J105" s="746">
        <v>165</v>
      </c>
      <c r="K105" s="747">
        <v>5</v>
      </c>
    </row>
    <row r="106" spans="2:11" ht="10.7" customHeight="1">
      <c r="B106" s="883"/>
      <c r="C106" s="876"/>
      <c r="D106" s="668" t="s">
        <v>93</v>
      </c>
      <c r="E106" s="748">
        <v>268.89999999999998</v>
      </c>
      <c r="F106" s="749">
        <v>258.7</v>
      </c>
      <c r="G106" s="749">
        <v>581.79999999999995</v>
      </c>
      <c r="H106" s="749">
        <v>44.1</v>
      </c>
      <c r="I106" s="749">
        <v>7</v>
      </c>
      <c r="J106" s="750">
        <v>163</v>
      </c>
      <c r="K106" s="751">
        <v>4</v>
      </c>
    </row>
    <row r="107" spans="2:11" ht="10.7" customHeight="1">
      <c r="B107" s="818"/>
      <c r="C107" s="882" t="s">
        <v>14</v>
      </c>
      <c r="D107" s="665" t="s">
        <v>92</v>
      </c>
      <c r="E107" s="752">
        <v>415.6</v>
      </c>
      <c r="F107" s="753">
        <v>393.5</v>
      </c>
      <c r="G107" s="753">
        <v>564</v>
      </c>
      <c r="H107" s="753">
        <v>45.3</v>
      </c>
      <c r="I107" s="753">
        <v>10.9</v>
      </c>
      <c r="J107" s="754">
        <v>161</v>
      </c>
      <c r="K107" s="755">
        <v>9</v>
      </c>
    </row>
    <row r="108" spans="2:11" ht="10.7" customHeight="1">
      <c r="B108" s="818"/>
      <c r="C108" s="876"/>
      <c r="D108" s="668" t="s">
        <v>93</v>
      </c>
      <c r="E108" s="748">
        <v>286.2</v>
      </c>
      <c r="F108" s="749">
        <v>260.60000000000002</v>
      </c>
      <c r="G108" s="749">
        <v>379.7</v>
      </c>
      <c r="H108" s="749">
        <v>52.5</v>
      </c>
      <c r="I108" s="749">
        <v>13</v>
      </c>
      <c r="J108" s="750">
        <v>151</v>
      </c>
      <c r="K108" s="751">
        <v>13</v>
      </c>
    </row>
    <row r="109" spans="2:11" ht="10.7" customHeight="1">
      <c r="B109" s="818"/>
      <c r="C109" s="879" t="s">
        <v>13</v>
      </c>
      <c r="D109" s="665" t="s">
        <v>92</v>
      </c>
      <c r="E109" s="752">
        <v>317.39999999999998</v>
      </c>
      <c r="F109" s="753">
        <v>290.89999999999998</v>
      </c>
      <c r="G109" s="753">
        <v>474.1</v>
      </c>
      <c r="H109" s="753">
        <v>48.3</v>
      </c>
      <c r="I109" s="753">
        <v>8.8000000000000007</v>
      </c>
      <c r="J109" s="754">
        <v>166</v>
      </c>
      <c r="K109" s="755">
        <v>13</v>
      </c>
    </row>
    <row r="110" spans="2:11" ht="10.7" customHeight="1" thickBot="1">
      <c r="B110" s="819"/>
      <c r="C110" s="881"/>
      <c r="D110" s="671" t="s">
        <v>93</v>
      </c>
      <c r="E110" s="758">
        <v>257.5</v>
      </c>
      <c r="F110" s="759">
        <v>237.8</v>
      </c>
      <c r="G110" s="759">
        <v>221.5</v>
      </c>
      <c r="H110" s="759">
        <v>43.5</v>
      </c>
      <c r="I110" s="759">
        <v>6.8</v>
      </c>
      <c r="J110" s="760">
        <v>164</v>
      </c>
      <c r="K110" s="761">
        <v>13</v>
      </c>
    </row>
    <row r="140" spans="2:12">
      <c r="B140" s="799">
        <v>13</v>
      </c>
      <c r="C140" s="799"/>
      <c r="D140" s="799"/>
      <c r="E140" s="799"/>
      <c r="F140" s="799"/>
      <c r="G140" s="799"/>
      <c r="H140" s="799"/>
      <c r="I140" s="799"/>
      <c r="J140" s="799"/>
      <c r="K140" s="799"/>
      <c r="L140" s="799"/>
    </row>
  </sheetData>
  <protectedRanges>
    <protectedRange sqref="E39:K72" name="範囲3"/>
    <protectedRange sqref="E4:K37" name="範囲1"/>
    <protectedRange sqref="E77:K110" name="範囲2"/>
  </protectedRanges>
  <mergeCells count="72">
    <mergeCell ref="B140:L140"/>
    <mergeCell ref="C2:C3"/>
    <mergeCell ref="D2:D3"/>
    <mergeCell ref="E2:E3"/>
    <mergeCell ref="G2:G3"/>
    <mergeCell ref="H2:H3"/>
    <mergeCell ref="I2:I3"/>
    <mergeCell ref="J2:J3"/>
    <mergeCell ref="K2:K3"/>
    <mergeCell ref="B4:B37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B39:B72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77:C78"/>
    <mergeCell ref="C79:C80"/>
    <mergeCell ref="C65:C66"/>
    <mergeCell ref="C67:C68"/>
    <mergeCell ref="C69:C70"/>
    <mergeCell ref="C71:C72"/>
    <mergeCell ref="B74:L74"/>
    <mergeCell ref="B77:B110"/>
    <mergeCell ref="C85:C86"/>
    <mergeCell ref="C103:C104"/>
    <mergeCell ref="C107:C108"/>
    <mergeCell ref="C109:C110"/>
    <mergeCell ref="C95:C96"/>
    <mergeCell ref="C97:C98"/>
    <mergeCell ref="C99:C100"/>
    <mergeCell ref="C101:C102"/>
    <mergeCell ref="C105:C106"/>
    <mergeCell ref="C89:C90"/>
    <mergeCell ref="C91:C92"/>
    <mergeCell ref="C93:C94"/>
    <mergeCell ref="C81:C82"/>
    <mergeCell ref="C83:C84"/>
    <mergeCell ref="C87:C88"/>
    <mergeCell ref="I75:I76"/>
    <mergeCell ref="J75:J76"/>
    <mergeCell ref="K75:K76"/>
    <mergeCell ref="C75:C76"/>
    <mergeCell ref="D75:D76"/>
    <mergeCell ref="E75:E76"/>
    <mergeCell ref="G75:G76"/>
    <mergeCell ref="H75:H76"/>
  </mergeCells>
  <phoneticPr fontId="2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topLeftCell="A28" zoomScale="130" zoomScaleNormal="130" workbookViewId="0">
      <selection activeCell="C26" sqref="C26"/>
    </sheetView>
  </sheetViews>
  <sheetFormatPr defaultRowHeight="13.5"/>
  <cols>
    <col min="1" max="1" width="6.875" customWidth="1"/>
    <col min="2" max="2" width="22.875" style="73" bestFit="1" customWidth="1"/>
    <col min="3" max="4" width="13" bestFit="1" customWidth="1"/>
    <col min="5" max="5" width="12.75" bestFit="1" customWidth="1"/>
    <col min="6" max="6" width="9.375" bestFit="1" customWidth="1"/>
    <col min="7" max="7" width="9.75" style="94" bestFit="1" customWidth="1"/>
    <col min="8" max="8" width="9.75" bestFit="1" customWidth="1"/>
    <col min="9" max="9" width="10.625" style="73" bestFit="1" customWidth="1"/>
    <col min="21" max="21" width="5.125" customWidth="1"/>
    <col min="22" max="22" width="37.5" style="73" bestFit="1" customWidth="1"/>
    <col min="24" max="24" width="9" style="94"/>
    <col min="27" max="27" width="9" style="78"/>
    <col min="28" max="28" width="9" style="94"/>
  </cols>
  <sheetData>
    <row r="1" spans="1:9" ht="14.25" thickBot="1">
      <c r="A1" s="220" t="s">
        <v>151</v>
      </c>
      <c r="B1" s="109"/>
      <c r="H1" s="885" t="s">
        <v>168</v>
      </c>
      <c r="I1" s="885"/>
    </row>
    <row r="2" spans="1:9">
      <c r="A2" s="863" t="s">
        <v>30</v>
      </c>
      <c r="B2" s="892"/>
      <c r="C2" s="894" t="s">
        <v>80</v>
      </c>
      <c r="D2" s="95"/>
      <c r="E2" s="845" t="s">
        <v>82</v>
      </c>
      <c r="F2" s="854" t="s">
        <v>83</v>
      </c>
      <c r="G2" s="845" t="s">
        <v>84</v>
      </c>
      <c r="H2" s="843" t="s">
        <v>85</v>
      </c>
      <c r="I2" s="841" t="s">
        <v>86</v>
      </c>
    </row>
    <row r="3" spans="1:9" ht="38.25" customHeight="1" thickBot="1">
      <c r="A3" s="864"/>
      <c r="B3" s="893"/>
      <c r="C3" s="895"/>
      <c r="D3" s="108" t="s">
        <v>81</v>
      </c>
      <c r="E3" s="896"/>
      <c r="F3" s="897"/>
      <c r="G3" s="898"/>
      <c r="H3" s="899"/>
      <c r="I3" s="886"/>
    </row>
    <row r="4" spans="1:9">
      <c r="A4" s="887" t="s">
        <v>33</v>
      </c>
      <c r="B4" s="438" t="s">
        <v>206</v>
      </c>
      <c r="C4" s="464">
        <v>398.7</v>
      </c>
      <c r="D4" s="465">
        <v>358.8</v>
      </c>
      <c r="E4" s="466">
        <v>1121.5999999999999</v>
      </c>
      <c r="F4" s="467">
        <v>43.4</v>
      </c>
      <c r="G4" s="467">
        <v>13.5</v>
      </c>
      <c r="H4" s="439">
        <v>165</v>
      </c>
      <c r="I4" s="440">
        <v>17</v>
      </c>
    </row>
    <row r="5" spans="1:9" ht="14.25" thickBot="1">
      <c r="A5" s="888"/>
      <c r="B5" s="441" t="s">
        <v>205</v>
      </c>
      <c r="C5" s="468">
        <v>403.7</v>
      </c>
      <c r="D5" s="469">
        <v>364.3</v>
      </c>
      <c r="E5" s="470">
        <v>1173.7</v>
      </c>
      <c r="F5" s="471">
        <v>42.9</v>
      </c>
      <c r="G5" s="471">
        <v>13.5</v>
      </c>
      <c r="H5" s="442">
        <v>162</v>
      </c>
      <c r="I5" s="443">
        <v>17</v>
      </c>
    </row>
    <row r="6" spans="1:9">
      <c r="A6" s="888"/>
      <c r="B6" s="353" t="s">
        <v>91</v>
      </c>
      <c r="C6" s="472">
        <f>C4-C5</f>
        <v>-5</v>
      </c>
      <c r="D6" s="473">
        <f>D4-D5</f>
        <v>-5.5</v>
      </c>
      <c r="E6" s="474">
        <f>E4-E5</f>
        <v>-52.100000000000136</v>
      </c>
      <c r="F6" s="475"/>
      <c r="G6" s="476"/>
      <c r="H6" s="354"/>
      <c r="I6" s="354"/>
    </row>
    <row r="7" spans="1:9" ht="14.25" thickBot="1">
      <c r="A7" s="889"/>
      <c r="B7" s="355" t="s">
        <v>90</v>
      </c>
      <c r="C7" s="477">
        <f>C4/C5*100-100</f>
        <v>-1.2385434728759037</v>
      </c>
      <c r="D7" s="478">
        <f>D4/D5*100-100</f>
        <v>-1.5097447158934898</v>
      </c>
      <c r="E7" s="479">
        <f>E4/E5*100-100</f>
        <v>-4.4389537360484042</v>
      </c>
      <c r="F7" s="480"/>
      <c r="G7" s="481"/>
      <c r="H7" s="356"/>
      <c r="I7" s="356"/>
    </row>
    <row r="8" spans="1:9">
      <c r="A8" s="887" t="s">
        <v>34</v>
      </c>
      <c r="B8" s="438" t="s">
        <v>208</v>
      </c>
      <c r="C8" s="482">
        <v>286.2</v>
      </c>
      <c r="D8" s="467">
        <v>267.7</v>
      </c>
      <c r="E8" s="483">
        <v>631.5</v>
      </c>
      <c r="F8" s="467">
        <v>40.799999999999997</v>
      </c>
      <c r="G8" s="467">
        <v>8.9</v>
      </c>
      <c r="H8" s="439">
        <v>162</v>
      </c>
      <c r="I8" s="440">
        <v>9</v>
      </c>
    </row>
    <row r="9" spans="1:9" ht="14.25" thickBot="1">
      <c r="A9" s="888"/>
      <c r="B9" s="441" t="s">
        <v>207</v>
      </c>
      <c r="C9" s="484">
        <v>291.7</v>
      </c>
      <c r="D9" s="471">
        <v>269.5</v>
      </c>
      <c r="E9" s="485">
        <v>650.20000000000005</v>
      </c>
      <c r="F9" s="471">
        <v>40.4</v>
      </c>
      <c r="G9" s="471">
        <v>8.5</v>
      </c>
      <c r="H9" s="442">
        <v>161</v>
      </c>
      <c r="I9" s="443">
        <v>10</v>
      </c>
    </row>
    <row r="10" spans="1:9">
      <c r="A10" s="888"/>
      <c r="B10" s="353" t="s">
        <v>91</v>
      </c>
      <c r="C10" s="472">
        <f>C8-C9</f>
        <v>-5.5</v>
      </c>
      <c r="D10" s="473">
        <f>D8-D9</f>
        <v>-1.8000000000000114</v>
      </c>
      <c r="E10" s="474">
        <f>E8-E9</f>
        <v>-18.700000000000045</v>
      </c>
      <c r="F10" s="475"/>
      <c r="G10" s="476"/>
      <c r="H10" s="354"/>
      <c r="I10" s="354"/>
    </row>
    <row r="11" spans="1:9" ht="14.25" thickBot="1">
      <c r="A11" s="889"/>
      <c r="B11" s="355" t="s">
        <v>90</v>
      </c>
      <c r="C11" s="477">
        <f>C8/C9*100-100</f>
        <v>-1.8854988001371282</v>
      </c>
      <c r="D11" s="478">
        <f>D8/D9*100-100</f>
        <v>-0.66790352504638406</v>
      </c>
      <c r="E11" s="479">
        <f>E8/E9*100-100</f>
        <v>-2.8760381421101329</v>
      </c>
      <c r="F11" s="480"/>
      <c r="G11" s="481"/>
      <c r="H11" s="356"/>
      <c r="I11" s="356"/>
    </row>
    <row r="12" spans="1:9">
      <c r="A12" s="890" t="s">
        <v>96</v>
      </c>
      <c r="B12" s="627" t="s">
        <v>210</v>
      </c>
      <c r="C12" s="486">
        <f>C4-C8</f>
        <v>112.5</v>
      </c>
      <c r="D12" s="487">
        <f t="shared" ref="C12:I13" si="0">D4-D8</f>
        <v>91.100000000000023</v>
      </c>
      <c r="E12" s="488">
        <f t="shared" si="0"/>
        <v>490.09999999999991</v>
      </c>
      <c r="F12" s="487">
        <f t="shared" si="0"/>
        <v>2.6000000000000014</v>
      </c>
      <c r="G12" s="487">
        <f t="shared" si="0"/>
        <v>4.5999999999999996</v>
      </c>
      <c r="H12" s="444">
        <f t="shared" si="0"/>
        <v>3</v>
      </c>
      <c r="I12" s="445">
        <f>I4-I8</f>
        <v>8</v>
      </c>
    </row>
    <row r="13" spans="1:9" ht="14.25" thickBot="1">
      <c r="A13" s="891"/>
      <c r="B13" s="628" t="s">
        <v>209</v>
      </c>
      <c r="C13" s="489">
        <f t="shared" si="0"/>
        <v>112</v>
      </c>
      <c r="D13" s="490">
        <f t="shared" si="0"/>
        <v>94.800000000000011</v>
      </c>
      <c r="E13" s="491">
        <f t="shared" si="0"/>
        <v>523.5</v>
      </c>
      <c r="F13" s="490">
        <f t="shared" si="0"/>
        <v>2.5</v>
      </c>
      <c r="G13" s="490">
        <f t="shared" si="0"/>
        <v>5</v>
      </c>
      <c r="H13" s="446">
        <f t="shared" si="0"/>
        <v>1</v>
      </c>
      <c r="I13" s="447">
        <f t="shared" si="0"/>
        <v>7</v>
      </c>
    </row>
    <row r="14" spans="1:9" ht="104.25" customHeight="1"/>
    <row r="15" spans="1:9" ht="18.75" customHeight="1">
      <c r="A15" s="221" t="s">
        <v>169</v>
      </c>
      <c r="E15" s="126" t="s">
        <v>163</v>
      </c>
    </row>
    <row r="16" spans="1:9">
      <c r="B16" s="107"/>
      <c r="C16" s="37" t="s">
        <v>97</v>
      </c>
      <c r="D16" s="37" t="s">
        <v>98</v>
      </c>
      <c r="E16" s="762" t="s">
        <v>196</v>
      </c>
    </row>
    <row r="17" spans="2:9">
      <c r="B17" s="448" t="s">
        <v>95</v>
      </c>
      <c r="C17" s="463">
        <v>406.9</v>
      </c>
      <c r="D17" s="463">
        <v>277.10000000000002</v>
      </c>
      <c r="E17" s="462">
        <f t="shared" ref="E17:E22" si="1">D17/C17*100</f>
        <v>68.100270336692077</v>
      </c>
      <c r="G17" s="110"/>
    </row>
    <row r="18" spans="2:9">
      <c r="B18" s="448" t="s">
        <v>94</v>
      </c>
      <c r="C18" s="463">
        <v>377.8</v>
      </c>
      <c r="D18" s="463">
        <v>271</v>
      </c>
      <c r="E18" s="462">
        <f t="shared" si="1"/>
        <v>71.731074642668077</v>
      </c>
      <c r="G18" s="110"/>
      <c r="H18" s="110"/>
      <c r="I18" s="110"/>
    </row>
    <row r="19" spans="2:9">
      <c r="B19" s="448" t="s">
        <v>121</v>
      </c>
      <c r="C19" s="463">
        <v>392</v>
      </c>
      <c r="D19" s="463">
        <v>271.89999999999998</v>
      </c>
      <c r="E19" s="462">
        <f t="shared" si="1"/>
        <v>69.362244897959187</v>
      </c>
      <c r="H19" s="110"/>
      <c r="I19" s="110"/>
    </row>
    <row r="20" spans="2:9">
      <c r="B20" s="448" t="s">
        <v>128</v>
      </c>
      <c r="C20" s="463">
        <v>393.7</v>
      </c>
      <c r="D20" s="463">
        <v>279.10000000000002</v>
      </c>
      <c r="E20" s="462">
        <f t="shared" si="1"/>
        <v>70.891541783083582</v>
      </c>
      <c r="H20" s="110"/>
      <c r="I20" s="110"/>
    </row>
    <row r="21" spans="2:9">
      <c r="B21" s="448" t="s">
        <v>131</v>
      </c>
      <c r="C21" s="463">
        <v>395.7</v>
      </c>
      <c r="D21" s="463">
        <v>282</v>
      </c>
      <c r="E21" s="462">
        <f t="shared" si="1"/>
        <v>71.266110689916601</v>
      </c>
      <c r="H21" s="110"/>
      <c r="I21" s="110"/>
    </row>
    <row r="22" spans="2:9">
      <c r="B22" s="448" t="s">
        <v>135</v>
      </c>
      <c r="C22" s="461">
        <v>390.4</v>
      </c>
      <c r="D22" s="461">
        <v>277.3</v>
      </c>
      <c r="E22" s="462">
        <f t="shared" si="1"/>
        <v>71.029713114754102</v>
      </c>
      <c r="H22" s="110"/>
      <c r="I22" s="110"/>
    </row>
    <row r="23" spans="2:9">
      <c r="B23" s="448" t="s">
        <v>148</v>
      </c>
      <c r="C23" s="461">
        <v>405.1</v>
      </c>
      <c r="D23" s="461">
        <v>286.3</v>
      </c>
      <c r="E23" s="462">
        <f>D23/C23*100</f>
        <v>70.673907677116759</v>
      </c>
      <c r="H23" s="110"/>
      <c r="I23" s="110"/>
    </row>
    <row r="24" spans="2:9">
      <c r="B24" s="629" t="s">
        <v>179</v>
      </c>
      <c r="C24" s="461">
        <v>402.4</v>
      </c>
      <c r="D24" s="461">
        <v>288.8</v>
      </c>
      <c r="E24" s="462">
        <f>D24/C24*100</f>
        <v>71.769383697813126</v>
      </c>
      <c r="H24" s="110"/>
      <c r="I24" s="110"/>
    </row>
    <row r="25" spans="2:9">
      <c r="B25" s="629" t="s">
        <v>186</v>
      </c>
      <c r="C25" s="463">
        <v>403.7</v>
      </c>
      <c r="D25" s="463">
        <v>291.7</v>
      </c>
      <c r="E25" s="462">
        <f t="shared" ref="E25" si="2">D25/C25*100</f>
        <v>72.256626207579885</v>
      </c>
      <c r="H25" s="110"/>
    </row>
    <row r="26" spans="2:9">
      <c r="B26" s="629" t="s">
        <v>197</v>
      </c>
      <c r="C26" s="463">
        <v>398.7</v>
      </c>
      <c r="D26" s="463">
        <v>286.2</v>
      </c>
      <c r="E26" s="462">
        <f t="shared" ref="E26" si="3">D26/C26*100</f>
        <v>71.783295711060944</v>
      </c>
      <c r="H26" s="110"/>
      <c r="I26" s="110"/>
    </row>
    <row r="64" spans="1:9">
      <c r="A64" s="799">
        <v>14</v>
      </c>
      <c r="B64" s="799"/>
      <c r="C64" s="799"/>
      <c r="D64" s="799"/>
      <c r="E64" s="799"/>
      <c r="F64" s="799"/>
      <c r="G64" s="799"/>
      <c r="H64" s="799"/>
      <c r="I64" s="799"/>
    </row>
  </sheetData>
  <protectedRanges>
    <protectedRange sqref="C25:D26" name="範囲3"/>
    <protectedRange sqref="C4:I4" name="範囲1"/>
    <protectedRange sqref="C8:I8" name="範囲2"/>
  </protectedRanges>
  <mergeCells count="12">
    <mergeCell ref="H1:I1"/>
    <mergeCell ref="A64:I64"/>
    <mergeCell ref="I2:I3"/>
    <mergeCell ref="A4:A7"/>
    <mergeCell ref="A8:A11"/>
    <mergeCell ref="A12:A13"/>
    <mergeCell ref="A2:B3"/>
    <mergeCell ref="C2:C3"/>
    <mergeCell ref="E2:E3"/>
    <mergeCell ref="F2:F3"/>
    <mergeCell ref="G2:G3"/>
    <mergeCell ref="H2:H3"/>
  </mergeCells>
  <phoneticPr fontId="2"/>
  <pageMargins left="1.1417322834645669" right="0.35433070866141736" top="0.74803149606299213" bottom="0.47244094488188981" header="0.31496062992125984" footer="0.31496062992125984"/>
  <pageSetup paperSize="9" scale="8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5"/>
  <sheetViews>
    <sheetView topLeftCell="A67" zoomScaleNormal="100" workbookViewId="0">
      <selection activeCell="D54" sqref="D54"/>
    </sheetView>
  </sheetViews>
  <sheetFormatPr defaultRowHeight="13.5"/>
  <cols>
    <col min="1" max="1" width="15" customWidth="1"/>
    <col min="2" max="2" width="13.875" style="94" customWidth="1"/>
    <col min="3" max="3" width="13.875" style="111" customWidth="1"/>
    <col min="5" max="6" width="13.875" customWidth="1"/>
    <col min="7" max="7" width="11.125" customWidth="1"/>
  </cols>
  <sheetData>
    <row r="1" spans="1:7" ht="19.5" customHeight="1" thickBot="1">
      <c r="A1" t="s">
        <v>167</v>
      </c>
    </row>
    <row r="2" spans="1:7" ht="13.5" customHeight="1">
      <c r="A2" s="113"/>
      <c r="B2" s="571" t="s">
        <v>73</v>
      </c>
      <c r="C2" s="572" t="s">
        <v>74</v>
      </c>
      <c r="D2" s="900"/>
      <c r="E2" s="900"/>
      <c r="F2" s="900"/>
      <c r="G2" s="900"/>
    </row>
    <row r="3" spans="1:7" ht="13.5" customHeight="1">
      <c r="A3" s="84" t="s">
        <v>60</v>
      </c>
      <c r="B3" s="457">
        <v>183.8</v>
      </c>
      <c r="C3" s="458">
        <v>183.4</v>
      </c>
      <c r="D3" s="900"/>
      <c r="E3" s="900"/>
      <c r="F3" s="900"/>
      <c r="G3" s="900"/>
    </row>
    <row r="4" spans="1:7">
      <c r="A4" s="84" t="s">
        <v>61</v>
      </c>
      <c r="B4" s="457">
        <v>220</v>
      </c>
      <c r="C4" s="458">
        <v>218.7</v>
      </c>
    </row>
    <row r="5" spans="1:7">
      <c r="A5" s="77" t="s">
        <v>62</v>
      </c>
      <c r="B5" s="457">
        <v>262.5</v>
      </c>
      <c r="C5" s="458">
        <v>242</v>
      </c>
    </row>
    <row r="6" spans="1:7">
      <c r="A6" s="84" t="s">
        <v>63</v>
      </c>
      <c r="B6" s="457">
        <v>305.3</v>
      </c>
      <c r="C6" s="458">
        <v>264.89999999999998</v>
      </c>
    </row>
    <row r="7" spans="1:7">
      <c r="A7" s="84" t="s">
        <v>64</v>
      </c>
      <c r="B7" s="457">
        <v>346.6</v>
      </c>
      <c r="C7" s="458">
        <v>288.8</v>
      </c>
    </row>
    <row r="8" spans="1:7">
      <c r="A8" s="84" t="s">
        <v>65</v>
      </c>
      <c r="B8" s="457">
        <v>380.3</v>
      </c>
      <c r="C8" s="458">
        <v>290.2</v>
      </c>
    </row>
    <row r="9" spans="1:7">
      <c r="A9" s="84" t="s">
        <v>66</v>
      </c>
      <c r="B9" s="457">
        <v>416.2</v>
      </c>
      <c r="C9" s="458">
        <v>283.5</v>
      </c>
    </row>
    <row r="10" spans="1:7">
      <c r="A10" s="84" t="s">
        <v>67</v>
      </c>
      <c r="B10" s="457">
        <v>449</v>
      </c>
      <c r="C10" s="458">
        <v>292.7</v>
      </c>
    </row>
    <row r="11" spans="1:7">
      <c r="A11" s="84" t="s">
        <v>68</v>
      </c>
      <c r="B11" s="457">
        <v>450</v>
      </c>
      <c r="C11" s="458">
        <v>284.10000000000002</v>
      </c>
    </row>
    <row r="12" spans="1:7">
      <c r="A12" s="84" t="s">
        <v>69</v>
      </c>
      <c r="B12" s="457">
        <v>313</v>
      </c>
      <c r="C12" s="458">
        <v>248.3</v>
      </c>
    </row>
    <row r="13" spans="1:7">
      <c r="A13" s="84" t="s">
        <v>70</v>
      </c>
      <c r="B13" s="457">
        <v>272.39999999999998</v>
      </c>
      <c r="C13" s="458">
        <v>243.4</v>
      </c>
    </row>
    <row r="14" spans="1:7" ht="14.25" thickBot="1">
      <c r="A14" s="85" t="s">
        <v>71</v>
      </c>
      <c r="B14" s="459">
        <v>270.60000000000002</v>
      </c>
      <c r="C14" s="460">
        <v>251.8</v>
      </c>
    </row>
    <row r="15" spans="1:7">
      <c r="C15" s="94"/>
    </row>
    <row r="21" spans="3:3">
      <c r="C21" s="112"/>
    </row>
    <row r="46" spans="1:7" ht="14.25" thickBot="1">
      <c r="A46" t="s">
        <v>175</v>
      </c>
      <c r="C46" s="94"/>
      <c r="D46" s="94"/>
      <c r="E46" s="111"/>
      <c r="F46" s="885" t="s">
        <v>168</v>
      </c>
      <c r="G46" s="885"/>
    </row>
    <row r="47" spans="1:7">
      <c r="A47" s="113" t="s">
        <v>30</v>
      </c>
      <c r="B47" s="901" t="s">
        <v>73</v>
      </c>
      <c r="C47" s="902"/>
      <c r="D47" s="903"/>
      <c r="E47" s="901" t="s">
        <v>74</v>
      </c>
      <c r="F47" s="902"/>
      <c r="G47" s="904"/>
    </row>
    <row r="48" spans="1:7">
      <c r="A48" s="77"/>
      <c r="B48" s="449" t="s">
        <v>102</v>
      </c>
      <c r="C48" s="449" t="s">
        <v>103</v>
      </c>
      <c r="D48" s="450" t="s">
        <v>104</v>
      </c>
      <c r="E48" s="449" t="s">
        <v>102</v>
      </c>
      <c r="F48" s="449" t="s">
        <v>103</v>
      </c>
      <c r="G48" s="114" t="s">
        <v>104</v>
      </c>
    </row>
    <row r="49" spans="1:7">
      <c r="A49" s="88" t="s">
        <v>22</v>
      </c>
      <c r="B49" s="451">
        <v>358.8</v>
      </c>
      <c r="C49" s="451">
        <v>13.5</v>
      </c>
      <c r="D49" s="452">
        <f>B49/$B$51*100</f>
        <v>163.09090909090909</v>
      </c>
      <c r="E49" s="451">
        <v>267.7</v>
      </c>
      <c r="F49" s="451">
        <v>8.9</v>
      </c>
      <c r="G49" s="453">
        <f>E49/$E$51*100</f>
        <v>122.40512117055327</v>
      </c>
    </row>
    <row r="50" spans="1:7">
      <c r="A50" s="87" t="s">
        <v>60</v>
      </c>
      <c r="B50" s="451">
        <v>183.8</v>
      </c>
      <c r="C50" s="451">
        <v>0.9</v>
      </c>
      <c r="D50" s="452">
        <f t="shared" ref="D50:D61" si="0">B50/$B$51*100</f>
        <v>83.545454545454561</v>
      </c>
      <c r="E50" s="451">
        <v>183.4</v>
      </c>
      <c r="F50" s="451">
        <v>0.9</v>
      </c>
      <c r="G50" s="453">
        <f t="shared" ref="G50:G61" si="1">E50/$E$51*100</f>
        <v>83.859167809785092</v>
      </c>
    </row>
    <row r="51" spans="1:7">
      <c r="A51" s="87" t="s">
        <v>61</v>
      </c>
      <c r="B51" s="451">
        <v>220</v>
      </c>
      <c r="C51" s="451">
        <v>2</v>
      </c>
      <c r="D51" s="452">
        <f t="shared" si="0"/>
        <v>100</v>
      </c>
      <c r="E51" s="451">
        <v>218.7</v>
      </c>
      <c r="F51" s="451">
        <v>1.8</v>
      </c>
      <c r="G51" s="453">
        <f t="shared" si="1"/>
        <v>100</v>
      </c>
    </row>
    <row r="52" spans="1:7">
      <c r="A52" s="88" t="s">
        <v>62</v>
      </c>
      <c r="B52" s="451">
        <v>262.5</v>
      </c>
      <c r="C52" s="451">
        <v>4.3</v>
      </c>
      <c r="D52" s="452">
        <f t="shared" si="0"/>
        <v>119.31818181818181</v>
      </c>
      <c r="E52" s="451">
        <v>242</v>
      </c>
      <c r="F52" s="451">
        <v>4</v>
      </c>
      <c r="G52" s="453">
        <f t="shared" si="1"/>
        <v>110.6538637402835</v>
      </c>
    </row>
    <row r="53" spans="1:7">
      <c r="A53" s="87" t="s">
        <v>63</v>
      </c>
      <c r="B53" s="451">
        <v>305.3</v>
      </c>
      <c r="C53" s="451">
        <v>7.2</v>
      </c>
      <c r="D53" s="452">
        <f t="shared" si="0"/>
        <v>138.77272727272728</v>
      </c>
      <c r="E53" s="451">
        <v>264.89999999999998</v>
      </c>
      <c r="F53" s="451">
        <v>6.6</v>
      </c>
      <c r="G53" s="453">
        <f t="shared" si="1"/>
        <v>121.12482853223594</v>
      </c>
    </row>
    <row r="54" spans="1:7">
      <c r="A54" s="87" t="s">
        <v>64</v>
      </c>
      <c r="B54" s="451">
        <v>346.6</v>
      </c>
      <c r="C54" s="451">
        <v>10.3</v>
      </c>
      <c r="D54" s="452">
        <f t="shared" si="0"/>
        <v>157.54545454545456</v>
      </c>
      <c r="E54" s="451">
        <v>288.8</v>
      </c>
      <c r="F54" s="451">
        <v>8.6999999999999993</v>
      </c>
      <c r="G54" s="453">
        <f t="shared" si="1"/>
        <v>132.05304069501602</v>
      </c>
    </row>
    <row r="55" spans="1:7">
      <c r="A55" s="87" t="s">
        <v>65</v>
      </c>
      <c r="B55" s="451">
        <v>380.3</v>
      </c>
      <c r="C55" s="451">
        <v>13.8</v>
      </c>
      <c r="D55" s="452">
        <f t="shared" si="0"/>
        <v>172.86363636363637</v>
      </c>
      <c r="E55" s="451">
        <v>290.2</v>
      </c>
      <c r="F55" s="451">
        <v>10.3</v>
      </c>
      <c r="G55" s="453">
        <f t="shared" si="1"/>
        <v>132.69318701417467</v>
      </c>
    </row>
    <row r="56" spans="1:7">
      <c r="A56" s="87" t="s">
        <v>66</v>
      </c>
      <c r="B56" s="451">
        <v>416.2</v>
      </c>
      <c r="C56" s="451">
        <v>17</v>
      </c>
      <c r="D56" s="452">
        <f t="shared" si="0"/>
        <v>189.18181818181819</v>
      </c>
      <c r="E56" s="451">
        <v>283.5</v>
      </c>
      <c r="F56" s="451">
        <v>11.4</v>
      </c>
      <c r="G56" s="453">
        <f t="shared" si="1"/>
        <v>129.62962962962962</v>
      </c>
    </row>
    <row r="57" spans="1:7">
      <c r="A57" s="87" t="s">
        <v>67</v>
      </c>
      <c r="B57" s="451">
        <v>449</v>
      </c>
      <c r="C57" s="451">
        <v>21.8</v>
      </c>
      <c r="D57" s="452">
        <f t="shared" si="0"/>
        <v>204.09090909090909</v>
      </c>
      <c r="E57" s="451">
        <v>292.7</v>
      </c>
      <c r="F57" s="451">
        <v>13</v>
      </c>
      <c r="G57" s="453">
        <f t="shared" si="1"/>
        <v>133.83630544124372</v>
      </c>
    </row>
    <row r="58" spans="1:7">
      <c r="A58" s="87" t="s">
        <v>68</v>
      </c>
      <c r="B58" s="451">
        <v>450</v>
      </c>
      <c r="C58" s="451">
        <v>23.5</v>
      </c>
      <c r="D58" s="452">
        <f t="shared" si="0"/>
        <v>204.54545454545453</v>
      </c>
      <c r="E58" s="451">
        <v>284.10000000000002</v>
      </c>
      <c r="F58" s="451">
        <v>14</v>
      </c>
      <c r="G58" s="453">
        <f t="shared" si="1"/>
        <v>129.90397805212621</v>
      </c>
    </row>
    <row r="59" spans="1:7">
      <c r="A59" s="87" t="s">
        <v>69</v>
      </c>
      <c r="B59" s="451">
        <v>313</v>
      </c>
      <c r="C59" s="451">
        <v>18.3</v>
      </c>
      <c r="D59" s="452">
        <f t="shared" si="0"/>
        <v>142.27272727272725</v>
      </c>
      <c r="E59" s="451">
        <v>248.3</v>
      </c>
      <c r="F59" s="451">
        <v>14.3</v>
      </c>
      <c r="G59" s="453">
        <f t="shared" si="1"/>
        <v>113.53452217649749</v>
      </c>
    </row>
    <row r="60" spans="1:7">
      <c r="A60" s="87" t="s">
        <v>70</v>
      </c>
      <c r="B60" s="451">
        <v>272.39999999999998</v>
      </c>
      <c r="C60" s="451">
        <v>11.7</v>
      </c>
      <c r="D60" s="452">
        <f t="shared" si="0"/>
        <v>123.8181818181818</v>
      </c>
      <c r="E60" s="451">
        <v>243.4</v>
      </c>
      <c r="F60" s="451">
        <v>17</v>
      </c>
      <c r="G60" s="453">
        <f t="shared" si="1"/>
        <v>111.29401005944217</v>
      </c>
    </row>
    <row r="61" spans="1:7" ht="14.25" thickBot="1">
      <c r="A61" s="89" t="s">
        <v>71</v>
      </c>
      <c r="B61" s="454">
        <v>270.60000000000002</v>
      </c>
      <c r="C61" s="454">
        <v>15.2</v>
      </c>
      <c r="D61" s="455">
        <f t="shared" si="0"/>
        <v>123.00000000000001</v>
      </c>
      <c r="E61" s="454">
        <v>251.8</v>
      </c>
      <c r="F61" s="454">
        <v>18.7</v>
      </c>
      <c r="G61" s="456">
        <f t="shared" si="1"/>
        <v>115.13488797439415</v>
      </c>
    </row>
    <row r="75" spans="1:9">
      <c r="A75" s="799">
        <v>15</v>
      </c>
      <c r="B75" s="799"/>
      <c r="C75" s="799"/>
      <c r="D75" s="799"/>
      <c r="E75" s="799"/>
      <c r="F75" s="799"/>
      <c r="G75" s="799"/>
      <c r="H75" s="799"/>
      <c r="I75" s="799"/>
    </row>
  </sheetData>
  <protectedRanges>
    <protectedRange sqref="F49:F61" name="範囲5"/>
    <protectedRange sqref="B49" name="範囲3"/>
    <protectedRange sqref="B3:C14" name="範囲1"/>
    <protectedRange sqref="C49:C61" name="範囲2"/>
    <protectedRange sqref="E49" name="範囲4"/>
  </protectedRanges>
  <mergeCells count="5">
    <mergeCell ref="D2:G3"/>
    <mergeCell ref="B47:D47"/>
    <mergeCell ref="E47:G47"/>
    <mergeCell ref="A75:I75"/>
    <mergeCell ref="F46:G46"/>
  </mergeCells>
  <phoneticPr fontId="2"/>
  <pageMargins left="0.91" right="0.7" top="0.75" bottom="0.47" header="0.3" footer="0.3"/>
  <pageSetup paperSize="9" scale="8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7"/>
  <sheetViews>
    <sheetView topLeftCell="A13" zoomScaleNormal="100" workbookViewId="0">
      <selection activeCell="F30" sqref="F30"/>
    </sheetView>
  </sheetViews>
  <sheetFormatPr defaultRowHeight="13.5"/>
  <cols>
    <col min="1" max="1" width="11.625" customWidth="1"/>
    <col min="2" max="9" width="8.625" customWidth="1"/>
  </cols>
  <sheetData>
    <row r="1" spans="1:9" ht="14.25" thickBot="1">
      <c r="A1" t="s">
        <v>172</v>
      </c>
      <c r="B1" s="94"/>
      <c r="C1" s="94"/>
      <c r="D1" s="94"/>
      <c r="E1" s="94"/>
      <c r="F1" s="94"/>
      <c r="G1" s="94"/>
      <c r="H1" s="586" t="s">
        <v>168</v>
      </c>
      <c r="I1" s="586"/>
    </row>
    <row r="2" spans="1:9">
      <c r="A2" s="905" t="s">
        <v>30</v>
      </c>
      <c r="B2" s="902" t="s">
        <v>73</v>
      </c>
      <c r="C2" s="902"/>
      <c r="D2" s="902"/>
      <c r="E2" s="902"/>
      <c r="F2" s="902"/>
      <c r="G2" s="902"/>
      <c r="H2" s="902"/>
      <c r="I2" s="904"/>
    </row>
    <row r="3" spans="1:9">
      <c r="A3" s="906"/>
      <c r="B3" s="908" t="s">
        <v>105</v>
      </c>
      <c r="C3" s="908"/>
      <c r="D3" s="909" t="s">
        <v>100</v>
      </c>
      <c r="E3" s="908"/>
      <c r="F3" s="910"/>
      <c r="G3" s="909" t="s">
        <v>101</v>
      </c>
      <c r="H3" s="908"/>
      <c r="I3" s="911"/>
    </row>
    <row r="4" spans="1:9" ht="27.75" thickBot="1">
      <c r="A4" s="907"/>
      <c r="B4" s="495" t="s">
        <v>107</v>
      </c>
      <c r="C4" s="492" t="s">
        <v>195</v>
      </c>
      <c r="D4" s="492" t="s">
        <v>107</v>
      </c>
      <c r="E4" s="492" t="s">
        <v>195</v>
      </c>
      <c r="F4" s="493" t="s">
        <v>108</v>
      </c>
      <c r="G4" s="492" t="s">
        <v>107</v>
      </c>
      <c r="H4" s="492" t="s">
        <v>195</v>
      </c>
      <c r="I4" s="494" t="s">
        <v>108</v>
      </c>
    </row>
    <row r="5" spans="1:9">
      <c r="A5" s="496" t="s">
        <v>22</v>
      </c>
      <c r="B5" s="500">
        <v>390.5</v>
      </c>
      <c r="C5" s="501">
        <v>15.3</v>
      </c>
      <c r="D5" s="649">
        <v>339</v>
      </c>
      <c r="E5" s="501">
        <v>13.1</v>
      </c>
      <c r="F5" s="501">
        <f>D5/B5*100</f>
        <v>86.811779769526254</v>
      </c>
      <c r="G5" s="501">
        <v>322.39999999999998</v>
      </c>
      <c r="H5" s="501">
        <v>10.4</v>
      </c>
      <c r="I5" s="502">
        <f>G5/B5*100</f>
        <v>82.560819462227911</v>
      </c>
    </row>
    <row r="6" spans="1:9">
      <c r="A6" s="497" t="s">
        <v>60</v>
      </c>
      <c r="B6" s="503">
        <v>181.8</v>
      </c>
      <c r="C6" s="451">
        <v>1</v>
      </c>
      <c r="D6" s="650">
        <v>179.7</v>
      </c>
      <c r="E6" s="451">
        <v>0.8</v>
      </c>
      <c r="F6" s="451">
        <f t="shared" ref="F6:F17" si="0">D6/B6*100</f>
        <v>98.844884488448841</v>
      </c>
      <c r="G6" s="451">
        <v>191.5</v>
      </c>
      <c r="H6" s="451">
        <v>0.9</v>
      </c>
      <c r="I6" s="504">
        <f t="shared" ref="I6:I17" si="1">G6/B6*100</f>
        <v>105.33553355335532</v>
      </c>
    </row>
    <row r="7" spans="1:9">
      <c r="A7" s="497" t="s">
        <v>61</v>
      </c>
      <c r="B7" s="503">
        <v>221.9</v>
      </c>
      <c r="C7" s="451">
        <v>1.9</v>
      </c>
      <c r="D7" s="650">
        <v>215.2</v>
      </c>
      <c r="E7" s="451">
        <v>2.1</v>
      </c>
      <c r="F7" s="451">
        <f t="shared" si="0"/>
        <v>96.98062190175753</v>
      </c>
      <c r="G7" s="451">
        <v>224.6</v>
      </c>
      <c r="H7" s="451">
        <v>2.1</v>
      </c>
      <c r="I7" s="504">
        <f t="shared" si="1"/>
        <v>101.21676430824695</v>
      </c>
    </row>
    <row r="8" spans="1:9">
      <c r="A8" s="498" t="s">
        <v>62</v>
      </c>
      <c r="B8" s="503">
        <v>271.39999999999998</v>
      </c>
      <c r="C8" s="451">
        <v>4.3</v>
      </c>
      <c r="D8" s="650">
        <v>252.5</v>
      </c>
      <c r="E8" s="451">
        <v>4.5</v>
      </c>
      <c r="F8" s="451">
        <f t="shared" si="0"/>
        <v>93.036109064112011</v>
      </c>
      <c r="G8" s="451">
        <v>256.5</v>
      </c>
      <c r="H8" s="451">
        <v>4</v>
      </c>
      <c r="I8" s="504">
        <f t="shared" si="1"/>
        <v>94.509948415622702</v>
      </c>
    </row>
    <row r="9" spans="1:9">
      <c r="A9" s="497" t="s">
        <v>63</v>
      </c>
      <c r="B9" s="503">
        <v>322.7</v>
      </c>
      <c r="C9" s="451">
        <v>7.6</v>
      </c>
      <c r="D9" s="650">
        <v>286.10000000000002</v>
      </c>
      <c r="E9" s="451">
        <v>7.2</v>
      </c>
      <c r="F9" s="451">
        <f t="shared" si="0"/>
        <v>88.658196467307107</v>
      </c>
      <c r="G9" s="451">
        <v>293.39999999999998</v>
      </c>
      <c r="H9" s="451">
        <v>6.2</v>
      </c>
      <c r="I9" s="504">
        <f t="shared" si="1"/>
        <v>90.920359466997198</v>
      </c>
    </row>
    <row r="10" spans="1:9">
      <c r="A10" s="497" t="s">
        <v>64</v>
      </c>
      <c r="B10" s="503">
        <v>376.1</v>
      </c>
      <c r="C10" s="451">
        <v>11.1</v>
      </c>
      <c r="D10" s="650">
        <v>319.89999999999998</v>
      </c>
      <c r="E10" s="451">
        <v>10.199999999999999</v>
      </c>
      <c r="F10" s="451">
        <f t="shared" si="0"/>
        <v>85.057165647434189</v>
      </c>
      <c r="G10" s="451">
        <v>329.3</v>
      </c>
      <c r="H10" s="451">
        <v>9.1</v>
      </c>
      <c r="I10" s="504">
        <f t="shared" si="1"/>
        <v>87.556500930603562</v>
      </c>
    </row>
    <row r="11" spans="1:9">
      <c r="A11" s="497" t="s">
        <v>65</v>
      </c>
      <c r="B11" s="503">
        <v>417.4</v>
      </c>
      <c r="C11" s="451">
        <v>15.2</v>
      </c>
      <c r="D11" s="650">
        <v>357.6</v>
      </c>
      <c r="E11" s="451">
        <v>13.6</v>
      </c>
      <c r="F11" s="451">
        <f t="shared" si="0"/>
        <v>85.673215141351236</v>
      </c>
      <c r="G11" s="451">
        <v>341.7</v>
      </c>
      <c r="H11" s="451">
        <v>11.2</v>
      </c>
      <c r="I11" s="504">
        <f t="shared" si="1"/>
        <v>81.863919501677046</v>
      </c>
    </row>
    <row r="12" spans="1:9">
      <c r="A12" s="497" t="s">
        <v>66</v>
      </c>
      <c r="B12" s="503">
        <v>459.6</v>
      </c>
      <c r="C12" s="451">
        <v>19.399999999999999</v>
      </c>
      <c r="D12" s="650">
        <v>388.9</v>
      </c>
      <c r="E12" s="451">
        <v>16.899999999999999</v>
      </c>
      <c r="F12" s="451">
        <f t="shared" si="0"/>
        <v>84.617058311575278</v>
      </c>
      <c r="G12" s="451">
        <v>361</v>
      </c>
      <c r="H12" s="451">
        <v>11.5</v>
      </c>
      <c r="I12" s="504">
        <f t="shared" si="1"/>
        <v>78.546562228024357</v>
      </c>
    </row>
    <row r="13" spans="1:9">
      <c r="A13" s="497" t="s">
        <v>67</v>
      </c>
      <c r="B13" s="503">
        <v>498.1</v>
      </c>
      <c r="C13" s="451">
        <v>24.9</v>
      </c>
      <c r="D13" s="650">
        <v>414.6</v>
      </c>
      <c r="E13" s="451">
        <v>21.2</v>
      </c>
      <c r="F13" s="451">
        <f t="shared" si="0"/>
        <v>83.236297932142151</v>
      </c>
      <c r="G13" s="451">
        <v>374</v>
      </c>
      <c r="H13" s="451">
        <v>14.2</v>
      </c>
      <c r="I13" s="504">
        <f t="shared" si="1"/>
        <v>75.085324232081902</v>
      </c>
    </row>
    <row r="14" spans="1:9">
      <c r="A14" s="497" t="s">
        <v>68</v>
      </c>
      <c r="B14" s="503">
        <v>482.5</v>
      </c>
      <c r="C14" s="451">
        <v>27.6</v>
      </c>
      <c r="D14" s="650">
        <v>445.9</v>
      </c>
      <c r="E14" s="451">
        <v>22.4</v>
      </c>
      <c r="F14" s="451">
        <f t="shared" si="0"/>
        <v>92.414507772020713</v>
      </c>
      <c r="G14" s="451">
        <v>378.8</v>
      </c>
      <c r="H14" s="451">
        <v>15.1</v>
      </c>
      <c r="I14" s="504">
        <f t="shared" si="1"/>
        <v>78.507772020725383</v>
      </c>
    </row>
    <row r="15" spans="1:9">
      <c r="A15" s="497" t="s">
        <v>69</v>
      </c>
      <c r="B15" s="503">
        <v>305.2</v>
      </c>
      <c r="C15" s="451">
        <v>20.399999999999999</v>
      </c>
      <c r="D15" s="650">
        <v>320.39999999999998</v>
      </c>
      <c r="E15" s="451">
        <v>19.5</v>
      </c>
      <c r="F15" s="451">
        <f t="shared" si="0"/>
        <v>104.98034076015728</v>
      </c>
      <c r="G15" s="451">
        <v>317.10000000000002</v>
      </c>
      <c r="H15" s="451">
        <v>13.9</v>
      </c>
      <c r="I15" s="504">
        <f t="shared" si="1"/>
        <v>103.89908256880736</v>
      </c>
    </row>
    <row r="16" spans="1:9">
      <c r="A16" s="497" t="s">
        <v>70</v>
      </c>
      <c r="B16" s="503">
        <v>317.5</v>
      </c>
      <c r="C16" s="451">
        <v>13.3</v>
      </c>
      <c r="D16" s="650">
        <v>246.5</v>
      </c>
      <c r="E16" s="451">
        <v>9.1</v>
      </c>
      <c r="F16" s="451">
        <f t="shared" si="0"/>
        <v>77.637795275590548</v>
      </c>
      <c r="G16" s="451">
        <v>268.39999999999998</v>
      </c>
      <c r="H16" s="451">
        <v>13.1</v>
      </c>
      <c r="I16" s="504">
        <f t="shared" si="1"/>
        <v>84.535433070866134</v>
      </c>
    </row>
    <row r="17" spans="1:9" ht="14.25" thickBot="1">
      <c r="A17" s="499" t="s">
        <v>71</v>
      </c>
      <c r="B17" s="505">
        <v>245.1</v>
      </c>
      <c r="C17" s="454">
        <v>16.3</v>
      </c>
      <c r="D17" s="651">
        <v>314.10000000000002</v>
      </c>
      <c r="E17" s="454">
        <v>8.6999999999999993</v>
      </c>
      <c r="F17" s="454">
        <f t="shared" si="0"/>
        <v>128.15177478580173</v>
      </c>
      <c r="G17" s="454">
        <v>241.8</v>
      </c>
      <c r="H17" s="454">
        <v>20</v>
      </c>
      <c r="I17" s="506">
        <f t="shared" si="1"/>
        <v>98.653610771113847</v>
      </c>
    </row>
    <row r="18" spans="1:9">
      <c r="B18" s="94"/>
      <c r="C18" s="94"/>
      <c r="D18" s="94"/>
      <c r="E18" s="94"/>
      <c r="F18" s="94"/>
      <c r="G18" s="94"/>
      <c r="H18" s="94"/>
      <c r="I18" s="94"/>
    </row>
    <row r="19" spans="1:9" ht="14.25" thickBot="1">
      <c r="B19" s="94"/>
      <c r="C19" s="94"/>
      <c r="D19" s="94"/>
      <c r="E19" s="94"/>
      <c r="F19" s="94"/>
      <c r="G19" s="94"/>
      <c r="H19" s="94"/>
      <c r="I19" s="94"/>
    </row>
    <row r="20" spans="1:9">
      <c r="A20" s="905" t="s">
        <v>30</v>
      </c>
      <c r="B20" s="902" t="s">
        <v>106</v>
      </c>
      <c r="C20" s="902"/>
      <c r="D20" s="902"/>
      <c r="E20" s="902"/>
      <c r="F20" s="902"/>
      <c r="G20" s="902"/>
      <c r="H20" s="902"/>
      <c r="I20" s="904"/>
    </row>
    <row r="21" spans="1:9">
      <c r="A21" s="906"/>
      <c r="B21" s="908" t="s">
        <v>105</v>
      </c>
      <c r="C21" s="908"/>
      <c r="D21" s="909" t="s">
        <v>100</v>
      </c>
      <c r="E21" s="908"/>
      <c r="F21" s="910"/>
      <c r="G21" s="909" t="s">
        <v>101</v>
      </c>
      <c r="H21" s="908"/>
      <c r="I21" s="911"/>
    </row>
    <row r="22" spans="1:9" ht="27.75" thickBot="1">
      <c r="A22" s="907"/>
      <c r="B22" s="495" t="s">
        <v>107</v>
      </c>
      <c r="C22" s="492" t="s">
        <v>195</v>
      </c>
      <c r="D22" s="492" t="s">
        <v>107</v>
      </c>
      <c r="E22" s="492" t="s">
        <v>195</v>
      </c>
      <c r="F22" s="493" t="s">
        <v>108</v>
      </c>
      <c r="G22" s="492" t="s">
        <v>107</v>
      </c>
      <c r="H22" s="492" t="s">
        <v>195</v>
      </c>
      <c r="I22" s="494" t="s">
        <v>108</v>
      </c>
    </row>
    <row r="23" spans="1:9">
      <c r="A23" s="496" t="s">
        <v>22</v>
      </c>
      <c r="B23" s="500">
        <v>282.8</v>
      </c>
      <c r="C23" s="501">
        <v>9.4</v>
      </c>
      <c r="D23" s="501">
        <v>261.7</v>
      </c>
      <c r="E23" s="501">
        <v>8.8000000000000007</v>
      </c>
      <c r="F23" s="501">
        <f>D23/B23*100</f>
        <v>92.538896746817528</v>
      </c>
      <c r="G23" s="501">
        <v>250.2</v>
      </c>
      <c r="H23" s="501">
        <v>8.1</v>
      </c>
      <c r="I23" s="507">
        <f>G23/B23*100</f>
        <v>88.472418670438472</v>
      </c>
    </row>
    <row r="24" spans="1:9">
      <c r="A24" s="497" t="s">
        <v>60</v>
      </c>
      <c r="B24" s="503">
        <v>185.8</v>
      </c>
      <c r="C24" s="451">
        <v>1</v>
      </c>
      <c r="D24" s="451">
        <v>180.3</v>
      </c>
      <c r="E24" s="451">
        <v>0.9</v>
      </c>
      <c r="F24" s="451">
        <f t="shared" ref="F24:F35" si="2">D24/B24*100</f>
        <v>97.039827771797633</v>
      </c>
      <c r="G24" s="451">
        <v>188.6</v>
      </c>
      <c r="H24" s="451">
        <v>0.7</v>
      </c>
      <c r="I24" s="508">
        <f t="shared" ref="I24:I35" si="3">G24/B24*100</f>
        <v>101.50699677072119</v>
      </c>
    </row>
    <row r="25" spans="1:9">
      <c r="A25" s="497" t="s">
        <v>61</v>
      </c>
      <c r="B25" s="503">
        <v>229.1</v>
      </c>
      <c r="C25" s="451">
        <v>1.7</v>
      </c>
      <c r="D25" s="451">
        <v>211.7</v>
      </c>
      <c r="E25" s="451">
        <v>1.7</v>
      </c>
      <c r="F25" s="451">
        <f t="shared" si="2"/>
        <v>92.405063291139228</v>
      </c>
      <c r="G25" s="451">
        <v>209.9</v>
      </c>
      <c r="H25" s="451">
        <v>1.9</v>
      </c>
      <c r="I25" s="508">
        <f t="shared" si="3"/>
        <v>91.619380183326058</v>
      </c>
    </row>
    <row r="26" spans="1:9">
      <c r="A26" s="498" t="s">
        <v>62</v>
      </c>
      <c r="B26" s="503">
        <v>256.2</v>
      </c>
      <c r="C26" s="451">
        <v>4</v>
      </c>
      <c r="D26" s="451">
        <v>235.3</v>
      </c>
      <c r="E26" s="451">
        <v>4.2</v>
      </c>
      <c r="F26" s="451">
        <f t="shared" si="2"/>
        <v>91.842310694769722</v>
      </c>
      <c r="G26" s="451">
        <v>224.9</v>
      </c>
      <c r="H26" s="451">
        <v>3.7</v>
      </c>
      <c r="I26" s="508">
        <f t="shared" si="3"/>
        <v>87.782982045277137</v>
      </c>
    </row>
    <row r="27" spans="1:9">
      <c r="A27" s="497" t="s">
        <v>63</v>
      </c>
      <c r="B27" s="503">
        <v>280.5</v>
      </c>
      <c r="C27" s="451">
        <v>7.1</v>
      </c>
      <c r="D27" s="451">
        <v>258</v>
      </c>
      <c r="E27" s="451">
        <v>6.6</v>
      </c>
      <c r="F27" s="451">
        <f t="shared" si="2"/>
        <v>91.978609625668454</v>
      </c>
      <c r="G27" s="451">
        <v>241</v>
      </c>
      <c r="H27" s="451">
        <v>5.5</v>
      </c>
      <c r="I27" s="508">
        <f t="shared" si="3"/>
        <v>85.918003565062378</v>
      </c>
    </row>
    <row r="28" spans="1:9">
      <c r="A28" s="497" t="s">
        <v>64</v>
      </c>
      <c r="B28" s="503">
        <v>310.10000000000002</v>
      </c>
      <c r="C28" s="451">
        <v>8.8000000000000007</v>
      </c>
      <c r="D28" s="451">
        <v>279.89999999999998</v>
      </c>
      <c r="E28" s="451">
        <v>9.4</v>
      </c>
      <c r="F28" s="451">
        <f t="shared" si="2"/>
        <v>90.261206062560447</v>
      </c>
      <c r="G28" s="451">
        <v>253.8</v>
      </c>
      <c r="H28" s="451">
        <v>7.2</v>
      </c>
      <c r="I28" s="508">
        <f t="shared" si="3"/>
        <v>81.844566268945499</v>
      </c>
    </row>
    <row r="29" spans="1:9">
      <c r="A29" s="497" t="s">
        <v>65</v>
      </c>
      <c r="B29" s="503">
        <v>313.10000000000002</v>
      </c>
      <c r="C29" s="451">
        <v>11.3</v>
      </c>
      <c r="D29" s="451">
        <v>282.60000000000002</v>
      </c>
      <c r="E29" s="451">
        <v>10.4</v>
      </c>
      <c r="F29" s="451">
        <f t="shared" si="2"/>
        <v>90.258703289683808</v>
      </c>
      <c r="G29" s="451">
        <v>256.10000000000002</v>
      </c>
      <c r="H29" s="451">
        <v>8</v>
      </c>
      <c r="I29" s="508">
        <f t="shared" si="3"/>
        <v>81.794953688917289</v>
      </c>
    </row>
    <row r="30" spans="1:9">
      <c r="A30" s="497" t="s">
        <v>66</v>
      </c>
      <c r="B30" s="503">
        <v>302.5</v>
      </c>
      <c r="C30" s="451">
        <v>13.5</v>
      </c>
      <c r="D30" s="451">
        <v>278.7</v>
      </c>
      <c r="E30" s="451">
        <v>10.8</v>
      </c>
      <c r="F30" s="451">
        <f t="shared" si="2"/>
        <v>92.132231404958674</v>
      </c>
      <c r="G30" s="451">
        <v>255.9</v>
      </c>
      <c r="H30" s="451">
        <v>8.4</v>
      </c>
      <c r="I30" s="508">
        <f t="shared" si="3"/>
        <v>84.595041322314046</v>
      </c>
    </row>
    <row r="31" spans="1:9">
      <c r="A31" s="497" t="s">
        <v>67</v>
      </c>
      <c r="B31" s="503">
        <v>304.8</v>
      </c>
      <c r="C31" s="451">
        <v>14.7</v>
      </c>
      <c r="D31" s="451">
        <v>281.7</v>
      </c>
      <c r="E31" s="451">
        <v>11.9</v>
      </c>
      <c r="F31" s="451">
        <f>D31/B31*100</f>
        <v>92.421259842519675</v>
      </c>
      <c r="G31" s="451">
        <v>289.2</v>
      </c>
      <c r="H31" s="451">
        <v>11.8</v>
      </c>
      <c r="I31" s="508">
        <f t="shared" si="3"/>
        <v>94.881889763779526</v>
      </c>
    </row>
    <row r="32" spans="1:9">
      <c r="A32" s="497" t="s">
        <v>68</v>
      </c>
      <c r="B32" s="503">
        <v>283.60000000000002</v>
      </c>
      <c r="C32" s="451">
        <v>16.5</v>
      </c>
      <c r="D32" s="451">
        <v>285.10000000000002</v>
      </c>
      <c r="E32" s="451">
        <v>14.1</v>
      </c>
      <c r="F32" s="451">
        <f t="shared" si="2"/>
        <v>100.52891396332863</v>
      </c>
      <c r="G32" s="451">
        <v>283.2</v>
      </c>
      <c r="H32" s="451">
        <v>10.9</v>
      </c>
      <c r="I32" s="508">
        <f t="shared" si="3"/>
        <v>99.858956276445682</v>
      </c>
    </row>
    <row r="33" spans="1:12">
      <c r="A33" s="497" t="s">
        <v>69</v>
      </c>
      <c r="B33" s="503">
        <v>243.1</v>
      </c>
      <c r="C33" s="451">
        <v>14.2</v>
      </c>
      <c r="D33" s="451">
        <v>243.1</v>
      </c>
      <c r="E33" s="451">
        <v>15.8</v>
      </c>
      <c r="F33" s="451">
        <f t="shared" si="2"/>
        <v>100</v>
      </c>
      <c r="G33" s="451">
        <v>257.8</v>
      </c>
      <c r="H33" s="451">
        <v>12.6</v>
      </c>
      <c r="I33" s="508">
        <f t="shared" si="3"/>
        <v>106.0468942821884</v>
      </c>
    </row>
    <row r="34" spans="1:12">
      <c r="A34" s="497" t="s">
        <v>70</v>
      </c>
      <c r="B34" s="503">
        <v>237.1</v>
      </c>
      <c r="C34" s="451">
        <v>15.6</v>
      </c>
      <c r="D34" s="451">
        <v>287.7</v>
      </c>
      <c r="E34" s="451">
        <v>15</v>
      </c>
      <c r="F34" s="451">
        <f t="shared" si="2"/>
        <v>121.34120624209194</v>
      </c>
      <c r="G34" s="451">
        <v>220</v>
      </c>
      <c r="H34" s="451">
        <v>19.399999999999999</v>
      </c>
      <c r="I34" s="508">
        <f t="shared" si="3"/>
        <v>92.787853226486718</v>
      </c>
    </row>
    <row r="35" spans="1:12" ht="14.25" thickBot="1">
      <c r="A35" s="499" t="s">
        <v>71</v>
      </c>
      <c r="B35" s="505">
        <v>253.7</v>
      </c>
      <c r="C35" s="454">
        <v>20.3</v>
      </c>
      <c r="D35" s="454">
        <v>297.7</v>
      </c>
      <c r="E35" s="454">
        <v>14.1</v>
      </c>
      <c r="F35" s="454">
        <f t="shared" si="2"/>
        <v>117.34331888056759</v>
      </c>
      <c r="G35" s="454">
        <v>223.3</v>
      </c>
      <c r="H35" s="454">
        <v>20.3</v>
      </c>
      <c r="I35" s="509">
        <f t="shared" si="3"/>
        <v>88.017343318880577</v>
      </c>
    </row>
    <row r="36" spans="1:12">
      <c r="B36" s="94"/>
      <c r="C36" s="94"/>
      <c r="D36" s="94"/>
      <c r="E36" s="94"/>
      <c r="F36" s="94"/>
      <c r="G36" s="94"/>
      <c r="H36" s="94"/>
      <c r="I36" s="94"/>
    </row>
    <row r="37" spans="1:12">
      <c r="B37" s="94"/>
      <c r="C37" s="94"/>
      <c r="D37" s="94"/>
      <c r="E37" s="94"/>
      <c r="F37" s="94"/>
      <c r="G37" s="94"/>
      <c r="H37" s="94"/>
      <c r="I37" s="94"/>
    </row>
    <row r="38" spans="1:12">
      <c r="B38" s="94"/>
      <c r="C38" s="94"/>
      <c r="D38" s="94"/>
      <c r="E38" s="94"/>
      <c r="F38" s="94"/>
      <c r="G38" s="94"/>
      <c r="H38" s="94"/>
      <c r="I38" s="94"/>
      <c r="L38" s="126"/>
    </row>
    <row r="39" spans="1:12">
      <c r="B39" s="94"/>
      <c r="C39" s="94"/>
      <c r="D39" s="94"/>
      <c r="E39" s="94"/>
      <c r="F39" s="94"/>
      <c r="G39" s="94"/>
      <c r="H39" s="94"/>
      <c r="I39" s="94"/>
    </row>
    <row r="40" spans="1:12">
      <c r="B40" s="94"/>
      <c r="C40" s="94"/>
      <c r="D40" s="94"/>
      <c r="E40" s="94"/>
      <c r="F40" s="94"/>
      <c r="G40" s="94"/>
      <c r="H40" s="94"/>
      <c r="I40" s="94"/>
    </row>
    <row r="41" spans="1:12">
      <c r="B41" s="94"/>
      <c r="C41" s="94"/>
      <c r="D41" s="94"/>
      <c r="E41" s="94"/>
      <c r="F41" s="94"/>
      <c r="G41" s="94"/>
      <c r="H41" s="94"/>
      <c r="I41" s="94"/>
    </row>
    <row r="42" spans="1:12">
      <c r="B42" s="94"/>
      <c r="C42" s="94"/>
      <c r="D42" s="94"/>
      <c r="E42" s="94"/>
      <c r="F42" s="94"/>
      <c r="G42" s="94"/>
      <c r="H42" s="94"/>
      <c r="I42" s="94"/>
    </row>
    <row r="43" spans="1:12">
      <c r="B43" s="94"/>
      <c r="C43" s="94"/>
      <c r="D43" s="94"/>
      <c r="E43" s="94"/>
      <c r="F43" s="94"/>
      <c r="G43" s="94"/>
      <c r="H43" s="94"/>
      <c r="I43" s="94"/>
    </row>
    <row r="44" spans="1:12">
      <c r="B44" s="94"/>
      <c r="C44" s="94"/>
      <c r="D44" s="94"/>
      <c r="E44" s="94"/>
      <c r="F44" s="94"/>
      <c r="G44" s="94"/>
      <c r="H44" s="94"/>
      <c r="I44" s="94"/>
    </row>
    <row r="45" spans="1:12">
      <c r="B45" s="94"/>
      <c r="C45" s="94"/>
      <c r="D45" s="94"/>
      <c r="E45" s="94"/>
      <c r="F45" s="94"/>
      <c r="G45" s="94"/>
      <c r="H45" s="94"/>
      <c r="I45" s="94"/>
    </row>
    <row r="46" spans="1:12">
      <c r="B46" s="94"/>
      <c r="C46" s="94"/>
      <c r="D46" s="94"/>
      <c r="E46" s="94"/>
      <c r="F46" s="94"/>
      <c r="G46" s="94"/>
      <c r="H46" s="94"/>
      <c r="I46" s="94"/>
    </row>
    <row r="47" spans="1:12">
      <c r="B47" s="94"/>
      <c r="C47" s="94"/>
      <c r="D47" s="94"/>
      <c r="E47" s="94"/>
      <c r="F47" s="94"/>
      <c r="G47" s="94"/>
      <c r="H47" s="94"/>
      <c r="I47" s="94"/>
    </row>
    <row r="48" spans="1:12">
      <c r="B48" s="94"/>
      <c r="C48" s="94"/>
      <c r="D48" s="94"/>
      <c r="E48" s="94"/>
      <c r="F48" s="94"/>
      <c r="G48" s="94"/>
      <c r="H48" s="94"/>
      <c r="I48" s="94"/>
    </row>
    <row r="49" spans="2:9">
      <c r="B49" s="94"/>
      <c r="C49" s="94"/>
      <c r="D49" s="94"/>
      <c r="E49" s="94"/>
      <c r="F49" s="94"/>
      <c r="G49" s="94"/>
      <c r="H49" s="94"/>
      <c r="I49" s="94"/>
    </row>
    <row r="50" spans="2:9">
      <c r="B50" s="94"/>
      <c r="C50" s="94"/>
      <c r="D50" s="94"/>
      <c r="E50" s="94"/>
      <c r="F50" s="94"/>
      <c r="G50" s="94"/>
      <c r="H50" s="94"/>
      <c r="I50" s="94"/>
    </row>
    <row r="51" spans="2:9">
      <c r="B51" s="94"/>
      <c r="C51" s="94"/>
      <c r="D51" s="94"/>
      <c r="E51" s="94"/>
      <c r="F51" s="94"/>
      <c r="G51" s="94"/>
      <c r="H51" s="94"/>
      <c r="I51" s="94"/>
    </row>
    <row r="52" spans="2:9">
      <c r="B52" s="94"/>
      <c r="C52" s="94"/>
      <c r="D52" s="94"/>
      <c r="E52" s="94"/>
      <c r="F52" s="94"/>
      <c r="G52" s="94"/>
      <c r="H52" s="94"/>
      <c r="I52" s="94"/>
    </row>
    <row r="53" spans="2:9">
      <c r="B53" s="94"/>
      <c r="C53" s="94"/>
      <c r="D53" s="94"/>
      <c r="E53" s="94"/>
      <c r="F53" s="94"/>
      <c r="G53" s="94"/>
      <c r="H53" s="94"/>
      <c r="I53" s="94"/>
    </row>
    <row r="54" spans="2:9">
      <c r="B54" s="94"/>
      <c r="C54" s="94"/>
      <c r="D54" s="94"/>
      <c r="E54" s="94"/>
      <c r="F54" s="94"/>
      <c r="G54" s="94"/>
      <c r="H54" s="94"/>
      <c r="I54" s="94"/>
    </row>
    <row r="55" spans="2:9">
      <c r="B55" s="94"/>
      <c r="C55" s="94"/>
      <c r="D55" s="94"/>
      <c r="E55" s="94"/>
      <c r="F55" s="94"/>
      <c r="G55" s="94"/>
      <c r="H55" s="94"/>
      <c r="I55" s="94"/>
    </row>
    <row r="56" spans="2:9">
      <c r="B56" s="94"/>
      <c r="C56" s="94"/>
      <c r="D56" s="94"/>
      <c r="E56" s="94"/>
      <c r="F56" s="94"/>
      <c r="G56" s="94"/>
      <c r="H56" s="94"/>
      <c r="I56" s="94"/>
    </row>
    <row r="57" spans="2:9">
      <c r="B57" s="94"/>
      <c r="C57" s="94"/>
      <c r="D57" s="94"/>
      <c r="E57" s="94"/>
      <c r="F57" s="94"/>
      <c r="G57" s="94"/>
      <c r="H57" s="94"/>
      <c r="I57" s="94"/>
    </row>
    <row r="58" spans="2:9">
      <c r="B58" s="94"/>
      <c r="C58" s="94"/>
      <c r="D58" s="94"/>
      <c r="E58" s="94"/>
      <c r="F58" s="94"/>
      <c r="G58" s="94"/>
      <c r="H58" s="94"/>
      <c r="I58" s="94"/>
    </row>
    <row r="67" spans="1:11" ht="14.25">
      <c r="A67" s="826">
        <v>16</v>
      </c>
      <c r="B67" s="826"/>
      <c r="C67" s="826"/>
      <c r="D67" s="826"/>
      <c r="E67" s="826"/>
      <c r="F67" s="826"/>
      <c r="G67" s="826"/>
      <c r="H67" s="826"/>
      <c r="I67" s="826"/>
      <c r="J67" s="826"/>
      <c r="K67" s="826"/>
    </row>
  </sheetData>
  <protectedRanges>
    <protectedRange sqref="G23:H35" name="範囲4"/>
    <protectedRange sqref="G5:H17" name="範囲2"/>
    <protectedRange sqref="B5:E17" name="範囲1"/>
    <protectedRange sqref="B23:E35" name="範囲3"/>
  </protectedRanges>
  <mergeCells count="11">
    <mergeCell ref="A2:A4"/>
    <mergeCell ref="B2:I2"/>
    <mergeCell ref="B3:C3"/>
    <mergeCell ref="D3:F3"/>
    <mergeCell ref="G3:I3"/>
    <mergeCell ref="A67:K67"/>
    <mergeCell ref="A20:A22"/>
    <mergeCell ref="B20:I20"/>
    <mergeCell ref="B21:C21"/>
    <mergeCell ref="D21:F21"/>
    <mergeCell ref="G21:I21"/>
  </mergeCells>
  <phoneticPr fontId="2"/>
  <pageMargins left="0.7" right="0.7" top="0.75" bottom="0.75" header="0.3" footer="0.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4"/>
  <sheetViews>
    <sheetView zoomScaleNormal="100" workbookViewId="0">
      <selection activeCell="D4" sqref="D4"/>
    </sheetView>
  </sheetViews>
  <sheetFormatPr defaultRowHeight="13.5"/>
  <cols>
    <col min="1" max="1" width="11.625" customWidth="1"/>
    <col min="2" max="4" width="8.625" style="94" customWidth="1"/>
  </cols>
  <sheetData>
    <row r="1" spans="1:17" ht="19.5" customHeight="1" thickBot="1">
      <c r="A1" t="s">
        <v>170</v>
      </c>
      <c r="G1" s="585" t="s">
        <v>163</v>
      </c>
    </row>
    <row r="2" spans="1:17" ht="22.5" customHeight="1" thickBot="1">
      <c r="A2" s="513"/>
      <c r="B2" s="512" t="s">
        <v>112</v>
      </c>
      <c r="C2" s="510" t="s">
        <v>113</v>
      </c>
      <c r="D2" s="511" t="s">
        <v>114</v>
      </c>
      <c r="E2" s="512" t="s">
        <v>109</v>
      </c>
      <c r="F2" s="510" t="s">
        <v>110</v>
      </c>
      <c r="G2" s="511" t="s">
        <v>111</v>
      </c>
      <c r="H2" s="912"/>
      <c r="I2" s="913"/>
      <c r="J2" s="913"/>
      <c r="K2" s="913"/>
      <c r="N2" s="914"/>
      <c r="O2" s="914"/>
      <c r="P2" s="914"/>
      <c r="Q2" s="914"/>
    </row>
    <row r="3" spans="1:17">
      <c r="A3" s="514" t="s">
        <v>60</v>
      </c>
      <c r="B3" s="503">
        <v>181.8</v>
      </c>
      <c r="C3" s="451">
        <v>179.7</v>
      </c>
      <c r="D3" s="517">
        <v>191.5</v>
      </c>
      <c r="E3" s="515">
        <v>185.8</v>
      </c>
      <c r="F3" s="516">
        <v>180.3</v>
      </c>
      <c r="G3" s="517">
        <v>188.6</v>
      </c>
    </row>
    <row r="4" spans="1:17">
      <c r="A4" s="497" t="s">
        <v>61</v>
      </c>
      <c r="B4" s="503">
        <v>221.9</v>
      </c>
      <c r="C4" s="451">
        <v>215.2</v>
      </c>
      <c r="D4" s="458">
        <v>224.6</v>
      </c>
      <c r="E4" s="518">
        <v>229.1</v>
      </c>
      <c r="F4" s="457">
        <v>211.7</v>
      </c>
      <c r="G4" s="458">
        <v>209.9</v>
      </c>
    </row>
    <row r="5" spans="1:17">
      <c r="A5" s="498" t="s">
        <v>62</v>
      </c>
      <c r="B5" s="503">
        <v>271.39999999999998</v>
      </c>
      <c r="C5" s="451">
        <v>252.5</v>
      </c>
      <c r="D5" s="458">
        <v>256.5</v>
      </c>
      <c r="E5" s="518">
        <v>256.2</v>
      </c>
      <c r="F5" s="457">
        <v>235.3</v>
      </c>
      <c r="G5" s="458">
        <v>224.9</v>
      </c>
    </row>
    <row r="6" spans="1:17">
      <c r="A6" s="497" t="s">
        <v>63</v>
      </c>
      <c r="B6" s="503">
        <v>322.7</v>
      </c>
      <c r="C6" s="451">
        <v>286.10000000000002</v>
      </c>
      <c r="D6" s="458">
        <v>293.39999999999998</v>
      </c>
      <c r="E6" s="518">
        <v>280.5</v>
      </c>
      <c r="F6" s="457">
        <v>258</v>
      </c>
      <c r="G6" s="458">
        <v>241</v>
      </c>
    </row>
    <row r="7" spans="1:17">
      <c r="A7" s="497" t="s">
        <v>64</v>
      </c>
      <c r="B7" s="503">
        <v>376.1</v>
      </c>
      <c r="C7" s="451">
        <v>319.89999999999998</v>
      </c>
      <c r="D7" s="458">
        <v>329.3</v>
      </c>
      <c r="E7" s="518">
        <v>310.10000000000002</v>
      </c>
      <c r="F7" s="457">
        <v>279.89999999999998</v>
      </c>
      <c r="G7" s="458">
        <v>253.8</v>
      </c>
    </row>
    <row r="8" spans="1:17">
      <c r="A8" s="497" t="s">
        <v>65</v>
      </c>
      <c r="B8" s="503">
        <v>417.4</v>
      </c>
      <c r="C8" s="451">
        <v>357.6</v>
      </c>
      <c r="D8" s="458">
        <v>341.7</v>
      </c>
      <c r="E8" s="518">
        <v>313.10000000000002</v>
      </c>
      <c r="F8" s="457">
        <v>282.60000000000002</v>
      </c>
      <c r="G8" s="458">
        <v>256.10000000000002</v>
      </c>
    </row>
    <row r="9" spans="1:17">
      <c r="A9" s="497" t="s">
        <v>66</v>
      </c>
      <c r="B9" s="503">
        <v>459.6</v>
      </c>
      <c r="C9" s="451">
        <v>388.9</v>
      </c>
      <c r="D9" s="458">
        <v>361</v>
      </c>
      <c r="E9" s="518">
        <v>302.5</v>
      </c>
      <c r="F9" s="457">
        <v>278.7</v>
      </c>
      <c r="G9" s="458">
        <v>255.9</v>
      </c>
    </row>
    <row r="10" spans="1:17">
      <c r="A10" s="497" t="s">
        <v>67</v>
      </c>
      <c r="B10" s="503">
        <v>498.1</v>
      </c>
      <c r="C10" s="451">
        <v>414.6</v>
      </c>
      <c r="D10" s="458">
        <v>374</v>
      </c>
      <c r="E10" s="518">
        <v>304.8</v>
      </c>
      <c r="F10" s="457">
        <v>281.7</v>
      </c>
      <c r="G10" s="458">
        <v>289.2</v>
      </c>
    </row>
    <row r="11" spans="1:17">
      <c r="A11" s="497" t="s">
        <v>68</v>
      </c>
      <c r="B11" s="503">
        <v>482.5</v>
      </c>
      <c r="C11" s="451">
        <v>445.9</v>
      </c>
      <c r="D11" s="458">
        <v>378.8</v>
      </c>
      <c r="E11" s="518">
        <v>283.60000000000002</v>
      </c>
      <c r="F11" s="457">
        <v>285.10000000000002</v>
      </c>
      <c r="G11" s="458">
        <v>283.2</v>
      </c>
    </row>
    <row r="12" spans="1:17">
      <c r="A12" s="497" t="s">
        <v>69</v>
      </c>
      <c r="B12" s="503">
        <v>305.2</v>
      </c>
      <c r="C12" s="451">
        <v>320.39999999999998</v>
      </c>
      <c r="D12" s="458">
        <v>317.10000000000002</v>
      </c>
      <c r="E12" s="518">
        <v>243.1</v>
      </c>
      <c r="F12" s="457">
        <v>243.1</v>
      </c>
      <c r="G12" s="458">
        <v>257.8</v>
      </c>
    </row>
    <row r="13" spans="1:17">
      <c r="A13" s="497" t="s">
        <v>70</v>
      </c>
      <c r="B13" s="503">
        <v>317.5</v>
      </c>
      <c r="C13" s="451">
        <v>246.5</v>
      </c>
      <c r="D13" s="458">
        <v>268.39999999999998</v>
      </c>
      <c r="E13" s="518">
        <v>237.1</v>
      </c>
      <c r="F13" s="457">
        <v>287.7</v>
      </c>
      <c r="G13" s="458">
        <v>220</v>
      </c>
    </row>
    <row r="14" spans="1:17" ht="14.25" thickBot="1">
      <c r="A14" s="499" t="s">
        <v>71</v>
      </c>
      <c r="B14" s="505">
        <v>245.1</v>
      </c>
      <c r="C14" s="454">
        <v>314.10000000000002</v>
      </c>
      <c r="D14" s="460">
        <v>241.8</v>
      </c>
      <c r="E14" s="519">
        <v>253.7</v>
      </c>
      <c r="F14" s="459">
        <v>297.7</v>
      </c>
      <c r="G14" s="460">
        <v>223.3</v>
      </c>
    </row>
    <row r="74" spans="1:13">
      <c r="A74" s="799">
        <v>17</v>
      </c>
      <c r="B74" s="799"/>
      <c r="C74" s="799"/>
      <c r="D74" s="799"/>
      <c r="E74" s="799"/>
      <c r="F74" s="799"/>
      <c r="G74" s="799"/>
      <c r="H74" s="799"/>
      <c r="I74" s="799"/>
      <c r="J74" s="799"/>
      <c r="K74" s="799"/>
      <c r="L74" s="799"/>
      <c r="M74" s="799"/>
    </row>
  </sheetData>
  <protectedRanges>
    <protectedRange sqref="B3:G14" name="範囲1"/>
  </protectedRanges>
  <mergeCells count="3">
    <mergeCell ref="H2:K2"/>
    <mergeCell ref="N2:Q2"/>
    <mergeCell ref="A74:M74"/>
  </mergeCells>
  <phoneticPr fontId="2"/>
  <pageMargins left="0.49" right="0.2" top="0.75" bottom="0.47" header="0.3" footer="0.3"/>
  <pageSetup paperSize="9" scale="8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8"/>
  <sheetViews>
    <sheetView topLeftCell="A16" zoomScale="80" zoomScaleNormal="80" zoomScaleSheetLayoutView="50" workbookViewId="0">
      <selection activeCell="B28" sqref="B28:D28"/>
    </sheetView>
  </sheetViews>
  <sheetFormatPr defaultRowHeight="13.5"/>
  <cols>
    <col min="1" max="1" width="12.625" customWidth="1"/>
    <col min="2" max="24" width="7.5" customWidth="1"/>
  </cols>
  <sheetData>
    <row r="1" spans="1:17" ht="15" thickBot="1">
      <c r="A1" s="800" t="s">
        <v>231</v>
      </c>
      <c r="B1" s="800"/>
      <c r="C1" s="800"/>
      <c r="D1" s="800"/>
      <c r="E1" s="800"/>
      <c r="F1" s="800"/>
      <c r="G1" s="800"/>
      <c r="H1" s="800"/>
      <c r="I1" s="800"/>
      <c r="J1" s="800"/>
      <c r="K1" s="582"/>
      <c r="L1" s="582"/>
      <c r="M1" s="582"/>
      <c r="N1" s="582"/>
      <c r="O1" s="582"/>
      <c r="P1" s="582"/>
    </row>
    <row r="2" spans="1:17" ht="32.25" thickBot="1">
      <c r="A2" s="20" t="s">
        <v>30</v>
      </c>
      <c r="B2" s="21" t="s">
        <v>9</v>
      </c>
      <c r="C2" s="22" t="s">
        <v>10</v>
      </c>
      <c r="D2" s="23" t="s">
        <v>27</v>
      </c>
      <c r="E2" s="24" t="s">
        <v>11</v>
      </c>
      <c r="F2" s="25" t="s">
        <v>26</v>
      </c>
    </row>
    <row r="3" spans="1:17" ht="14.25" thickTop="1">
      <c r="A3" s="222" t="s">
        <v>200</v>
      </c>
      <c r="B3" s="652">
        <v>200.2</v>
      </c>
      <c r="C3" s="358">
        <v>171.8</v>
      </c>
      <c r="D3" s="358">
        <v>186.7</v>
      </c>
      <c r="E3" s="357">
        <v>207.1</v>
      </c>
      <c r="F3" s="359">
        <v>240.6</v>
      </c>
    </row>
    <row r="4" spans="1:17">
      <c r="A4" s="222" t="s">
        <v>183</v>
      </c>
      <c r="B4" s="652">
        <v>197</v>
      </c>
      <c r="C4" s="358">
        <v>168</v>
      </c>
      <c r="D4" s="358">
        <v>182.7</v>
      </c>
      <c r="E4" s="357">
        <v>207.3</v>
      </c>
      <c r="F4" s="359">
        <v>231.8</v>
      </c>
    </row>
    <row r="5" spans="1:17">
      <c r="A5" s="115" t="s">
        <v>118</v>
      </c>
      <c r="B5" s="140">
        <f>B3-B4</f>
        <v>3.1999999999999886</v>
      </c>
      <c r="C5" s="140">
        <f>C3-C4</f>
        <v>3.8000000000000114</v>
      </c>
      <c r="D5" s="116">
        <f>D3-D4</f>
        <v>4</v>
      </c>
      <c r="E5" s="116">
        <f>E3-E4</f>
        <v>-0.20000000000001705</v>
      </c>
      <c r="F5" s="183">
        <f>F3-F4</f>
        <v>8.7999999999999829</v>
      </c>
    </row>
    <row r="6" spans="1:17" ht="14.25" thickBot="1">
      <c r="A6" s="117" t="s">
        <v>119</v>
      </c>
      <c r="B6" s="122">
        <f>(B3/B4:4:4*100)-100</f>
        <v>1.6243654822335003</v>
      </c>
      <c r="C6" s="122">
        <f>(C3/C4:4:4*100)-100</f>
        <v>2.2619047619047734</v>
      </c>
      <c r="D6" s="122">
        <f>(D3/D4:4:4*100)-100</f>
        <v>2.1893814997263235</v>
      </c>
      <c r="E6" s="122">
        <f>(E3/E4:4:4*100)-100</f>
        <v>-9.6478533526294541E-2</v>
      </c>
      <c r="F6" s="184">
        <f>(F3/F4:4:4*100)-100</f>
        <v>3.7963761863675387</v>
      </c>
      <c r="G6" s="17"/>
    </row>
    <row r="7" spans="1:17">
      <c r="A7" s="123"/>
      <c r="B7" s="123"/>
      <c r="C7" s="124"/>
      <c r="D7" s="125"/>
      <c r="E7" s="125"/>
      <c r="F7" s="123"/>
      <c r="G7" s="17"/>
    </row>
    <row r="9" spans="1:17" ht="19.5" customHeight="1" thickBot="1">
      <c r="A9" s="800" t="s">
        <v>180</v>
      </c>
      <c r="B9" s="800"/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</row>
    <row r="10" spans="1:17" ht="29.25" customHeight="1" thickBot="1">
      <c r="A10" s="26" t="s">
        <v>30</v>
      </c>
      <c r="B10" s="801" t="s">
        <v>9</v>
      </c>
      <c r="C10" s="802"/>
      <c r="D10" s="803"/>
      <c r="E10" s="804" t="s">
        <v>10</v>
      </c>
      <c r="F10" s="804"/>
      <c r="G10" s="804"/>
      <c r="H10" s="805" t="s">
        <v>27</v>
      </c>
      <c r="I10" s="806"/>
      <c r="J10" s="807"/>
      <c r="K10" s="808" t="s">
        <v>11</v>
      </c>
      <c r="L10" s="804"/>
      <c r="M10" s="809"/>
      <c r="N10" s="810" t="s">
        <v>26</v>
      </c>
      <c r="O10" s="811"/>
      <c r="P10" s="812"/>
    </row>
    <row r="11" spans="1:17" ht="36" customHeight="1" thickTop="1" thickBot="1">
      <c r="A11" s="191"/>
      <c r="B11" s="192" t="s">
        <v>8</v>
      </c>
      <c r="C11" s="193" t="s">
        <v>33</v>
      </c>
      <c r="D11" s="194" t="s">
        <v>34</v>
      </c>
      <c r="E11" s="195" t="s">
        <v>8</v>
      </c>
      <c r="F11" s="193" t="s">
        <v>33</v>
      </c>
      <c r="G11" s="196" t="s">
        <v>34</v>
      </c>
      <c r="H11" s="192" t="s">
        <v>8</v>
      </c>
      <c r="I11" s="193" t="s">
        <v>33</v>
      </c>
      <c r="J11" s="194" t="s">
        <v>34</v>
      </c>
      <c r="K11" s="192" t="s">
        <v>8</v>
      </c>
      <c r="L11" s="193" t="s">
        <v>33</v>
      </c>
      <c r="M11" s="194" t="s">
        <v>34</v>
      </c>
      <c r="N11" s="192" t="s">
        <v>8</v>
      </c>
      <c r="O11" s="193" t="s">
        <v>33</v>
      </c>
      <c r="P11" s="194" t="s">
        <v>34</v>
      </c>
    </row>
    <row r="12" spans="1:17" ht="36" customHeight="1">
      <c r="A12" s="145" t="s">
        <v>211</v>
      </c>
      <c r="B12" s="771">
        <v>200.2</v>
      </c>
      <c r="C12" s="189">
        <v>202.8</v>
      </c>
      <c r="D12" s="148">
        <v>196.9</v>
      </c>
      <c r="E12" s="175">
        <v>171.8</v>
      </c>
      <c r="F12" s="150">
        <v>170.8</v>
      </c>
      <c r="G12" s="151">
        <v>173.6</v>
      </c>
      <c r="H12" s="175">
        <v>186.7</v>
      </c>
      <c r="I12" s="176">
        <v>184.6</v>
      </c>
      <c r="J12" s="148">
        <v>187.7</v>
      </c>
      <c r="K12" s="146">
        <v>207.1</v>
      </c>
      <c r="L12" s="176">
        <v>208.4</v>
      </c>
      <c r="M12" s="177">
        <v>205.6</v>
      </c>
      <c r="N12" s="178">
        <v>240.6</v>
      </c>
      <c r="O12" s="211">
        <v>241.6</v>
      </c>
      <c r="P12" s="177">
        <v>234.6</v>
      </c>
    </row>
    <row r="13" spans="1:17" ht="28.5" customHeight="1" thickBot="1">
      <c r="A13" s="29" t="s">
        <v>35</v>
      </c>
      <c r="B13" s="185">
        <f>(B12/B14*100)-100</f>
        <v>1.6243654822335003</v>
      </c>
      <c r="C13" s="186">
        <f>(C12/C14*100)-100</f>
        <v>1.2987012987013031</v>
      </c>
      <c r="D13" s="187">
        <f t="shared" ref="D13:N13" si="0">(D12/D14*100)-100</f>
        <v>2.6055237102657713</v>
      </c>
      <c r="E13" s="136">
        <f t="shared" si="0"/>
        <v>2.2619047619047734</v>
      </c>
      <c r="F13" s="130">
        <f t="shared" si="0"/>
        <v>0.7075471698113347</v>
      </c>
      <c r="G13" s="137">
        <f t="shared" si="0"/>
        <v>5.4037644201578701</v>
      </c>
      <c r="H13" s="136">
        <f t="shared" si="0"/>
        <v>2.1893814997263235</v>
      </c>
      <c r="I13" s="130">
        <f t="shared" si="0"/>
        <v>0.87431693989070425</v>
      </c>
      <c r="J13" s="137">
        <f t="shared" si="0"/>
        <v>2.849315068493155</v>
      </c>
      <c r="K13" s="136">
        <f t="shared" si="0"/>
        <v>-9.6478533526294541E-2</v>
      </c>
      <c r="L13" s="130">
        <f t="shared" si="0"/>
        <v>-0.28708133971291261</v>
      </c>
      <c r="M13" s="188">
        <f>(M12/M14*100)-100</f>
        <v>0.48875855327467832</v>
      </c>
      <c r="N13" s="137">
        <f t="shared" si="0"/>
        <v>3.7963761863675387</v>
      </c>
      <c r="O13" s="137">
        <f>(O12/O14*100)-100</f>
        <v>4.0482342807924141</v>
      </c>
      <c r="P13" s="188">
        <f>(P12/P14*100)-100</f>
        <v>2.3560209424083922</v>
      </c>
    </row>
    <row r="14" spans="1:17" ht="36" customHeight="1">
      <c r="A14" s="145" t="s">
        <v>183</v>
      </c>
      <c r="B14" s="772">
        <v>197</v>
      </c>
      <c r="C14" s="189">
        <v>200.2</v>
      </c>
      <c r="D14" s="148">
        <v>191.9</v>
      </c>
      <c r="E14" s="175">
        <v>168</v>
      </c>
      <c r="F14" s="150">
        <v>169.6</v>
      </c>
      <c r="G14" s="151">
        <v>164.7</v>
      </c>
      <c r="H14" s="175">
        <v>182.7</v>
      </c>
      <c r="I14" s="176">
        <v>183</v>
      </c>
      <c r="J14" s="148">
        <v>182.5</v>
      </c>
      <c r="K14" s="146">
        <v>207.3</v>
      </c>
      <c r="L14" s="176">
        <v>209</v>
      </c>
      <c r="M14" s="177">
        <v>204.6</v>
      </c>
      <c r="N14" s="178">
        <v>231.8</v>
      </c>
      <c r="O14" s="211">
        <v>232.2</v>
      </c>
      <c r="P14" s="177">
        <v>229.2</v>
      </c>
    </row>
    <row r="15" spans="1:17" ht="28.5" customHeight="1" thickBot="1">
      <c r="A15" s="29" t="s">
        <v>35</v>
      </c>
      <c r="B15" s="185">
        <f>(B14/B16*100)-100</f>
        <v>-1.2531328320802118</v>
      </c>
      <c r="C15" s="186">
        <f>(C14/C16*100)-100</f>
        <v>-0.49701789264413776</v>
      </c>
      <c r="D15" s="187">
        <f t="shared" ref="D15:N15" si="1">(D14/D16*100)-100</f>
        <v>-2.6382546930492197</v>
      </c>
      <c r="E15" s="136">
        <f t="shared" si="1"/>
        <v>-5.8823529411764781</v>
      </c>
      <c r="F15" s="130">
        <f t="shared" si="1"/>
        <v>-5.0923335198657043</v>
      </c>
      <c r="G15" s="137">
        <f t="shared" si="1"/>
        <v>-7.3157006190208307</v>
      </c>
      <c r="H15" s="136">
        <f t="shared" si="1"/>
        <v>-1.7741935483871032</v>
      </c>
      <c r="I15" s="130">
        <f t="shared" si="1"/>
        <v>-0.65146579804559224</v>
      </c>
      <c r="J15" s="137">
        <f t="shared" si="1"/>
        <v>-2.3542001070090919</v>
      </c>
      <c r="K15" s="136">
        <f t="shared" si="1"/>
        <v>4.8262548262556493E-2</v>
      </c>
      <c r="L15" s="130">
        <f t="shared" si="1"/>
        <v>0.4807692307692264</v>
      </c>
      <c r="M15" s="188">
        <f t="shared" si="1"/>
        <v>-0.67961165048544103</v>
      </c>
      <c r="N15" s="137">
        <f t="shared" si="1"/>
        <v>-0.47230571060539717</v>
      </c>
      <c r="O15" s="137">
        <f>(O14/O16*100)-100</f>
        <v>-0.25773195876290345</v>
      </c>
      <c r="P15" s="188">
        <f>(P14/P16*100)-100</f>
        <v>-1.7994858611825322</v>
      </c>
    </row>
    <row r="16" spans="1:17" ht="36" customHeight="1">
      <c r="A16" s="145" t="s">
        <v>176</v>
      </c>
      <c r="B16" s="771">
        <v>199.5</v>
      </c>
      <c r="C16" s="189">
        <v>201.2</v>
      </c>
      <c r="D16" s="148">
        <v>197.1</v>
      </c>
      <c r="E16" s="175">
        <v>178.5</v>
      </c>
      <c r="F16" s="150">
        <v>178.7</v>
      </c>
      <c r="G16" s="151">
        <v>177.7</v>
      </c>
      <c r="H16" s="175">
        <v>186</v>
      </c>
      <c r="I16" s="176">
        <v>184.2</v>
      </c>
      <c r="J16" s="148">
        <v>186.9</v>
      </c>
      <c r="K16" s="146">
        <v>207.2</v>
      </c>
      <c r="L16" s="176">
        <v>208</v>
      </c>
      <c r="M16" s="177">
        <v>206</v>
      </c>
      <c r="N16" s="178">
        <v>232.9</v>
      </c>
      <c r="O16" s="211">
        <v>232.8</v>
      </c>
      <c r="P16" s="177">
        <v>233.4</v>
      </c>
    </row>
    <row r="17" spans="1:16" ht="28.5" customHeight="1" thickBot="1">
      <c r="A17" s="29" t="s">
        <v>35</v>
      </c>
      <c r="B17" s="185">
        <f>(B16/B18*100)-100</f>
        <v>0.55443548387097508</v>
      </c>
      <c r="C17" s="186">
        <f>(C16/C18*100)-100</f>
        <v>-0.24789291026277738</v>
      </c>
      <c r="D17" s="187">
        <f t="shared" ref="D17:N17" si="2">(D16/D18*100)-100</f>
        <v>1.8604651162790589</v>
      </c>
      <c r="E17" s="136">
        <f t="shared" si="2"/>
        <v>2.5272831705916161</v>
      </c>
      <c r="F17" s="130">
        <f t="shared" si="2"/>
        <v>2.5243832472747982</v>
      </c>
      <c r="G17" s="137">
        <f t="shared" si="2"/>
        <v>2.24395857307249</v>
      </c>
      <c r="H17" s="136">
        <f t="shared" si="2"/>
        <v>2.19780219780219</v>
      </c>
      <c r="I17" s="130">
        <f t="shared" si="2"/>
        <v>3.5413153456998145</v>
      </c>
      <c r="J17" s="137">
        <f t="shared" si="2"/>
        <v>1.355748373101946</v>
      </c>
      <c r="K17" s="136">
        <f t="shared" si="2"/>
        <v>1.3698630136986196</v>
      </c>
      <c r="L17" s="130">
        <f t="shared" si="2"/>
        <v>0.58027079303674611</v>
      </c>
      <c r="M17" s="188">
        <f t="shared" si="2"/>
        <v>2.4365987071109032</v>
      </c>
      <c r="N17" s="137">
        <f t="shared" si="2"/>
        <v>2.1939447125932361</v>
      </c>
      <c r="O17" s="137">
        <f>(O16/O18*100)-100</f>
        <v>1.7038007863695981</v>
      </c>
      <c r="P17" s="188">
        <f>(P16/P18*100)-100</f>
        <v>4.8988764044943736</v>
      </c>
    </row>
    <row r="18" spans="1:16" ht="36" customHeight="1">
      <c r="A18" s="145" t="s">
        <v>140</v>
      </c>
      <c r="B18" s="771">
        <v>198.4</v>
      </c>
      <c r="C18" s="189">
        <v>201.7</v>
      </c>
      <c r="D18" s="148">
        <v>193.5</v>
      </c>
      <c r="E18" s="175">
        <v>174.1</v>
      </c>
      <c r="F18" s="150">
        <v>174.3</v>
      </c>
      <c r="G18" s="151">
        <v>173.8</v>
      </c>
      <c r="H18" s="175">
        <v>182</v>
      </c>
      <c r="I18" s="176">
        <v>177.9</v>
      </c>
      <c r="J18" s="148">
        <v>184.4</v>
      </c>
      <c r="K18" s="146">
        <v>204.4</v>
      </c>
      <c r="L18" s="176">
        <v>206.8</v>
      </c>
      <c r="M18" s="177">
        <v>201.1</v>
      </c>
      <c r="N18" s="178">
        <v>227.9</v>
      </c>
      <c r="O18" s="211">
        <v>228.9</v>
      </c>
      <c r="P18" s="177">
        <v>222.5</v>
      </c>
    </row>
    <row r="19" spans="1:16" ht="28.5" customHeight="1" thickBot="1">
      <c r="A19" s="29" t="s">
        <v>35</v>
      </c>
      <c r="B19" s="185">
        <f>(B18/B20*100)-100</f>
        <v>1.1728709841917464</v>
      </c>
      <c r="C19" s="186">
        <f>(C18/C20*100)-100</f>
        <v>1.1027568922305591</v>
      </c>
      <c r="D19" s="187">
        <f t="shared" ref="D19:N19" si="3">(D18/D20*100)-100</f>
        <v>1.7885323513939966</v>
      </c>
      <c r="E19" s="136">
        <f t="shared" si="3"/>
        <v>4.8163756773028155</v>
      </c>
      <c r="F19" s="130">
        <f t="shared" si="3"/>
        <v>4.3712574850299575</v>
      </c>
      <c r="G19" s="137">
        <f t="shared" si="3"/>
        <v>6.8880688806888202</v>
      </c>
      <c r="H19" s="136">
        <f t="shared" si="3"/>
        <v>4.5376220562894929</v>
      </c>
      <c r="I19" s="130">
        <f t="shared" si="3"/>
        <v>-5.6179775280895683E-2</v>
      </c>
      <c r="J19" s="137">
        <f t="shared" si="3"/>
        <v>7.3966220151427109</v>
      </c>
      <c r="K19" s="136">
        <f t="shared" si="3"/>
        <v>-0.38986354775826726</v>
      </c>
      <c r="L19" s="130">
        <f t="shared" si="3"/>
        <v>0.19379844961240167</v>
      </c>
      <c r="M19" s="188">
        <f t="shared" si="3"/>
        <v>-1.0334645669291262</v>
      </c>
      <c r="N19" s="137">
        <f t="shared" si="3"/>
        <v>-0.21891418563923537</v>
      </c>
      <c r="O19" s="137">
        <f>(O18/O20*100)-100</f>
        <v>0.13123359580053773</v>
      </c>
      <c r="P19" s="188">
        <f>(P18/P20*100)-100</f>
        <v>-2.1978021978022042</v>
      </c>
    </row>
    <row r="20" spans="1:16" ht="36" customHeight="1">
      <c r="A20" s="145" t="s">
        <v>133</v>
      </c>
      <c r="B20" s="771">
        <v>196.1</v>
      </c>
      <c r="C20" s="189">
        <v>199.5</v>
      </c>
      <c r="D20" s="148">
        <v>190.1</v>
      </c>
      <c r="E20" s="175">
        <v>166.1</v>
      </c>
      <c r="F20" s="150">
        <v>167</v>
      </c>
      <c r="G20" s="151">
        <v>162.6</v>
      </c>
      <c r="H20" s="146">
        <v>174.1</v>
      </c>
      <c r="I20" s="176">
        <v>178</v>
      </c>
      <c r="J20" s="148">
        <v>171.7</v>
      </c>
      <c r="K20" s="146">
        <v>205.2</v>
      </c>
      <c r="L20" s="176">
        <v>206.4</v>
      </c>
      <c r="M20" s="177">
        <v>203.2</v>
      </c>
      <c r="N20" s="178">
        <v>228.4</v>
      </c>
      <c r="O20" s="211">
        <v>228.6</v>
      </c>
      <c r="P20" s="177">
        <v>227.5</v>
      </c>
    </row>
    <row r="21" spans="1:16" ht="24.75" thickBot="1">
      <c r="A21" s="29" t="s">
        <v>35</v>
      </c>
      <c r="B21" s="185">
        <f>(B20/B22*100)-100</f>
        <v>-0.50735667174024002</v>
      </c>
      <c r="C21" s="186">
        <f>(C20/C22*100)-100</f>
        <v>1.1663286004056914</v>
      </c>
      <c r="D21" s="187">
        <f t="shared" ref="D21:N21" si="4">(D20/D22*100)-100</f>
        <v>-3.5514967021816375</v>
      </c>
      <c r="E21" s="136">
        <f t="shared" si="4"/>
        <v>1.714635639926513</v>
      </c>
      <c r="F21" s="130">
        <f t="shared" si="4"/>
        <v>2.6429010448678696</v>
      </c>
      <c r="G21" s="137">
        <f t="shared" si="4"/>
        <v>-1.5142337976983669</v>
      </c>
      <c r="H21" s="136">
        <f t="shared" si="4"/>
        <v>-6.1961206896551744</v>
      </c>
      <c r="I21" s="130">
        <f t="shared" si="4"/>
        <v>-0.61418202121718934</v>
      </c>
      <c r="J21" s="137">
        <f t="shared" si="4"/>
        <v>-8.4754797441364644</v>
      </c>
      <c r="K21" s="136">
        <f t="shared" si="4"/>
        <v>0.34229828850855881</v>
      </c>
      <c r="L21" s="130">
        <f t="shared" si="4"/>
        <v>0.97847358121330785</v>
      </c>
      <c r="M21" s="188">
        <f t="shared" si="4"/>
        <v>-0.68426197458455817</v>
      </c>
      <c r="N21" s="137">
        <f t="shared" si="4"/>
        <v>-1.0827197921177998</v>
      </c>
      <c r="O21" s="137">
        <f>(O20/O22*100)-100</f>
        <v>-0.60869565217392108</v>
      </c>
      <c r="P21" s="188">
        <f>(P20/P22*100)-100</f>
        <v>-3.1914893617021249</v>
      </c>
    </row>
    <row r="22" spans="1:16" s="179" customFormat="1" ht="36" customHeight="1">
      <c r="A22" s="145" t="s">
        <v>129</v>
      </c>
      <c r="B22" s="771">
        <v>197.1</v>
      </c>
      <c r="C22" s="189">
        <v>197.2</v>
      </c>
      <c r="D22" s="148">
        <v>197.1</v>
      </c>
      <c r="E22" s="175">
        <v>163.30000000000001</v>
      </c>
      <c r="F22" s="150">
        <v>162.69999999999999</v>
      </c>
      <c r="G22" s="151">
        <v>165.1</v>
      </c>
      <c r="H22" s="146">
        <v>185.6</v>
      </c>
      <c r="I22" s="147">
        <v>179.1</v>
      </c>
      <c r="J22" s="148">
        <v>187.6</v>
      </c>
      <c r="K22" s="146">
        <v>204.5</v>
      </c>
      <c r="L22" s="176">
        <v>204.4</v>
      </c>
      <c r="M22" s="177">
        <v>204.6</v>
      </c>
      <c r="N22" s="178">
        <v>230.9</v>
      </c>
      <c r="O22" s="211">
        <v>230</v>
      </c>
      <c r="P22" s="177">
        <v>235</v>
      </c>
    </row>
    <row r="23" spans="1:16" ht="24.75" thickBot="1">
      <c r="A23" s="29" t="s">
        <v>35</v>
      </c>
      <c r="B23" s="185">
        <f>(B22/B24*100)-100</f>
        <v>2.4428274428274506</v>
      </c>
      <c r="C23" s="186">
        <f>(C22/C24*100)-100</f>
        <v>1.2840267077555154</v>
      </c>
      <c r="D23" s="187">
        <f t="shared" ref="D23:N23" si="5">(D22/D24*100)-100</f>
        <v>4.2305658381808655</v>
      </c>
      <c r="E23" s="136">
        <f t="shared" si="5"/>
        <v>-0.30525030525029706</v>
      </c>
      <c r="F23" s="130">
        <f t="shared" si="5"/>
        <v>-0.36742192284141595</v>
      </c>
      <c r="G23" s="137">
        <f t="shared" si="5"/>
        <v>0.12128562765312267</v>
      </c>
      <c r="H23" s="136">
        <f t="shared" si="5"/>
        <v>3.2258064516128968</v>
      </c>
      <c r="I23" s="130">
        <f t="shared" si="5"/>
        <v>-1.3223140495867796</v>
      </c>
      <c r="J23" s="137">
        <f t="shared" si="5"/>
        <v>5.0391937290033724</v>
      </c>
      <c r="K23" s="136">
        <f t="shared" si="5"/>
        <v>0.9378084896347616</v>
      </c>
      <c r="L23" s="130">
        <f t="shared" si="5"/>
        <v>0</v>
      </c>
      <c r="M23" s="188">
        <f t="shared" si="5"/>
        <v>2.0958083832335319</v>
      </c>
      <c r="N23" s="137">
        <f t="shared" si="5"/>
        <v>0.39130434782607892</v>
      </c>
      <c r="O23" s="137">
        <f>(O22/O24*100)-100</f>
        <v>0.13060513713540445</v>
      </c>
      <c r="P23" s="188">
        <f>(P22/P24*100)-100</f>
        <v>0.98839707778255104</v>
      </c>
    </row>
    <row r="24" spans="1:16" ht="36" customHeight="1">
      <c r="A24" s="145" t="s">
        <v>126</v>
      </c>
      <c r="B24" s="771">
        <v>192.4</v>
      </c>
      <c r="C24" s="189">
        <v>194.7</v>
      </c>
      <c r="D24" s="148">
        <v>189.1</v>
      </c>
      <c r="E24" s="175">
        <v>163.80000000000001</v>
      </c>
      <c r="F24" s="150">
        <v>163.30000000000001</v>
      </c>
      <c r="G24" s="151">
        <v>164.9</v>
      </c>
      <c r="H24" s="146">
        <v>179.8</v>
      </c>
      <c r="I24" s="147">
        <v>181.5</v>
      </c>
      <c r="J24" s="148">
        <v>178.6</v>
      </c>
      <c r="K24" s="146">
        <v>202.6</v>
      </c>
      <c r="L24" s="176">
        <v>204.4</v>
      </c>
      <c r="M24" s="177">
        <v>200.4</v>
      </c>
      <c r="N24" s="178">
        <v>230</v>
      </c>
      <c r="O24" s="147">
        <v>229.7</v>
      </c>
      <c r="P24" s="177">
        <v>232.7</v>
      </c>
    </row>
    <row r="25" spans="1:16" ht="24.75" thickBot="1">
      <c r="A25" s="30" t="s">
        <v>35</v>
      </c>
      <c r="B25" s="180">
        <f t="shared" ref="B25:P25" si="6">(B24/B26*100)-100</f>
        <v>-0.31088082901553094</v>
      </c>
      <c r="C25" s="181">
        <f t="shared" si="6"/>
        <v>-0.46012269938651684</v>
      </c>
      <c r="D25" s="182">
        <f t="shared" si="6"/>
        <v>0.31830238726790583</v>
      </c>
      <c r="E25" s="142">
        <f t="shared" si="6"/>
        <v>-3.8167938931297698</v>
      </c>
      <c r="F25" s="143">
        <f t="shared" si="6"/>
        <v>-5.2234474753337139</v>
      </c>
      <c r="G25" s="144">
        <f t="shared" si="6"/>
        <v>-0.48280024140009914</v>
      </c>
      <c r="H25" s="142">
        <f t="shared" si="6"/>
        <v>0.84127874369039546</v>
      </c>
      <c r="I25" s="143">
        <f t="shared" si="6"/>
        <v>3.8329519450800831</v>
      </c>
      <c r="J25" s="144">
        <f t="shared" si="6"/>
        <v>-0.99778270509978029</v>
      </c>
      <c r="K25" s="142">
        <f t="shared" si="6"/>
        <v>0.39643211100097631</v>
      </c>
      <c r="L25" s="143">
        <f t="shared" si="6"/>
        <v>0.68965517241379359</v>
      </c>
      <c r="M25" s="144">
        <f t="shared" si="6"/>
        <v>0.20000000000000284</v>
      </c>
      <c r="N25" s="180">
        <f t="shared" si="6"/>
        <v>-0.13026487190622049</v>
      </c>
      <c r="O25" s="181">
        <f t="shared" si="6"/>
        <v>-0.21720243266723571</v>
      </c>
      <c r="P25" s="182">
        <f t="shared" si="6"/>
        <v>0.7795582503248113</v>
      </c>
    </row>
    <row r="26" spans="1:16" ht="36" customHeight="1">
      <c r="A26" s="145" t="s">
        <v>117</v>
      </c>
      <c r="B26" s="796">
        <v>193</v>
      </c>
      <c r="C26" s="147">
        <v>195.6</v>
      </c>
      <c r="D26" s="148">
        <v>188.5</v>
      </c>
      <c r="E26" s="149">
        <v>170.3</v>
      </c>
      <c r="F26" s="150">
        <v>172.3</v>
      </c>
      <c r="G26" s="151">
        <v>165.7</v>
      </c>
      <c r="H26" s="146">
        <v>178.3</v>
      </c>
      <c r="I26" s="147">
        <v>174.8</v>
      </c>
      <c r="J26" s="148">
        <v>180.4</v>
      </c>
      <c r="K26" s="146">
        <v>201.8</v>
      </c>
      <c r="L26" s="147">
        <v>203</v>
      </c>
      <c r="M26" s="148">
        <v>200</v>
      </c>
      <c r="N26" s="178">
        <v>230.3</v>
      </c>
      <c r="O26" s="147">
        <v>230.2</v>
      </c>
      <c r="P26" s="177">
        <v>230.9</v>
      </c>
    </row>
    <row r="27" spans="1:16" ht="24.75" thickBot="1">
      <c r="A27" s="29" t="s">
        <v>35</v>
      </c>
      <c r="B27" s="180">
        <f>(B26/B28*100)-100</f>
        <v>-0.66906845084920974</v>
      </c>
      <c r="C27" s="181">
        <f>(C26/C28*100)-100</f>
        <v>-0.40733197556008349</v>
      </c>
      <c r="D27" s="182">
        <f>(D26/D28*100)-100</f>
        <v>-1.3605442176870781</v>
      </c>
      <c r="E27" s="136">
        <f t="shared" ref="E27:M27" si="7">(E26/E28*100)-100</f>
        <v>3.2121212121212182</v>
      </c>
      <c r="F27" s="130">
        <f t="shared" si="7"/>
        <v>4.9330085261875922</v>
      </c>
      <c r="G27" s="137">
        <f t="shared" si="7"/>
        <v>-0.83782166367444688</v>
      </c>
      <c r="H27" s="136">
        <f t="shared" si="7"/>
        <v>-0.50223214285712459</v>
      </c>
      <c r="I27" s="130">
        <f t="shared" si="7"/>
        <v>-2.2917831190609235</v>
      </c>
      <c r="J27" s="137">
        <f t="shared" si="7"/>
        <v>0.61349693251533211</v>
      </c>
      <c r="K27" s="136">
        <f t="shared" si="7"/>
        <v>-1.3685239491691021</v>
      </c>
      <c r="L27" s="130">
        <f t="shared" si="7"/>
        <v>-0.83048363458719621</v>
      </c>
      <c r="M27" s="137">
        <f t="shared" si="7"/>
        <v>-2.2004889975550128</v>
      </c>
      <c r="N27" s="180">
        <f>(N26/N28*100)-100</f>
        <v>-0.30303030303029743</v>
      </c>
      <c r="O27" s="181">
        <f>(O26/O28*100)-100</f>
        <v>-0.69025021570320177</v>
      </c>
      <c r="P27" s="182">
        <f>(P26/P28*100)-100</f>
        <v>2.62222222222222</v>
      </c>
    </row>
    <row r="28" spans="1:16" ht="36" customHeight="1">
      <c r="A28" s="28" t="s">
        <v>31</v>
      </c>
      <c r="B28" s="797">
        <v>194.3</v>
      </c>
      <c r="C28" s="794">
        <v>196.4</v>
      </c>
      <c r="D28" s="798">
        <v>191.1</v>
      </c>
      <c r="E28" s="131">
        <v>165</v>
      </c>
      <c r="F28" s="132">
        <v>164.2</v>
      </c>
      <c r="G28" s="133">
        <v>167.1</v>
      </c>
      <c r="H28" s="134">
        <v>179.2</v>
      </c>
      <c r="I28" s="132">
        <v>178.9</v>
      </c>
      <c r="J28" s="135">
        <v>179.3</v>
      </c>
      <c r="K28" s="134">
        <v>204.6</v>
      </c>
      <c r="L28" s="132">
        <v>204.7</v>
      </c>
      <c r="M28" s="135">
        <v>204.5</v>
      </c>
      <c r="N28" s="793">
        <v>231</v>
      </c>
      <c r="O28" s="794">
        <v>231.8</v>
      </c>
      <c r="P28" s="795">
        <v>225</v>
      </c>
    </row>
    <row r="29" spans="1:16" ht="24.75" thickBot="1">
      <c r="A29" s="141" t="s">
        <v>35</v>
      </c>
      <c r="B29" s="773"/>
      <c r="C29" s="774"/>
      <c r="D29" s="775"/>
      <c r="E29" s="136">
        <f t="shared" ref="E29:M29" si="8">(E28/E30*100)-100</f>
        <v>0.54844606946984698</v>
      </c>
      <c r="F29" s="130">
        <f t="shared" si="8"/>
        <v>-0.18237082066869448</v>
      </c>
      <c r="G29" s="137">
        <f t="shared" si="8"/>
        <v>2.4524831391784119</v>
      </c>
      <c r="H29" s="136">
        <f t="shared" si="8"/>
        <v>-2.8726287262872745</v>
      </c>
      <c r="I29" s="130">
        <f t="shared" si="8"/>
        <v>-0.11166945840311371</v>
      </c>
      <c r="J29" s="137">
        <f t="shared" si="8"/>
        <v>-4.6783625730994061</v>
      </c>
      <c r="K29" s="136">
        <f t="shared" si="8"/>
        <v>0.7385524372230492</v>
      </c>
      <c r="L29" s="130">
        <f t="shared" si="8"/>
        <v>-0.43774319066147882</v>
      </c>
      <c r="M29" s="137">
        <f t="shared" si="8"/>
        <v>2.9189733266230462</v>
      </c>
      <c r="N29" s="773"/>
      <c r="O29" s="774"/>
      <c r="P29" s="775"/>
    </row>
    <row r="30" spans="1:16" ht="36" customHeight="1" thickBot="1">
      <c r="A30" s="190" t="s">
        <v>32</v>
      </c>
      <c r="B30" s="776"/>
      <c r="C30" s="777"/>
      <c r="D30" s="778"/>
      <c r="E30" s="765">
        <v>164.1</v>
      </c>
      <c r="F30" s="766">
        <v>164.5</v>
      </c>
      <c r="G30" s="767">
        <v>163.1</v>
      </c>
      <c r="H30" s="768">
        <v>184.5</v>
      </c>
      <c r="I30" s="766">
        <v>179.1</v>
      </c>
      <c r="J30" s="769">
        <v>188.1</v>
      </c>
      <c r="K30" s="768">
        <v>203.1</v>
      </c>
      <c r="L30" s="766">
        <v>205.6</v>
      </c>
      <c r="M30" s="769">
        <v>198.7</v>
      </c>
      <c r="N30" s="776"/>
      <c r="O30" s="777"/>
      <c r="P30" s="778"/>
    </row>
    <row r="31" spans="1:16" ht="6.75" customHeight="1"/>
    <row r="32" spans="1:16">
      <c r="B32" t="s">
        <v>115</v>
      </c>
    </row>
    <row r="34" spans="17:17">
      <c r="Q34" s="126"/>
    </row>
    <row r="35" spans="17:17" ht="15.75" customHeight="1"/>
    <row r="51" spans="1:16">
      <c r="A51" s="799">
        <v>1</v>
      </c>
      <c r="B51" s="799"/>
      <c r="C51" s="799"/>
      <c r="D51" s="799"/>
      <c r="E51" s="799"/>
      <c r="F51" s="799"/>
      <c r="G51" s="799"/>
      <c r="H51" s="799"/>
      <c r="I51" s="799"/>
      <c r="J51" s="799"/>
      <c r="K51" s="799"/>
      <c r="L51" s="799"/>
      <c r="M51" s="799"/>
      <c r="N51" s="799"/>
      <c r="O51" s="799"/>
      <c r="P51" s="799"/>
    </row>
    <row r="52" spans="1:16" ht="14.25">
      <c r="A52" s="576"/>
    </row>
    <row r="59" spans="1:16">
      <c r="A59" s="1"/>
    </row>
    <row r="68" ht="15.75" customHeight="1"/>
  </sheetData>
  <protectedRanges>
    <protectedRange sqref="B12:P12 B14:P14" name="範囲1"/>
  </protectedRanges>
  <mergeCells count="8">
    <mergeCell ref="A51:P51"/>
    <mergeCell ref="A1:J1"/>
    <mergeCell ref="A9:Q9"/>
    <mergeCell ref="B10:D10"/>
    <mergeCell ref="E10:G10"/>
    <mergeCell ref="H10:J10"/>
    <mergeCell ref="K10:M10"/>
    <mergeCell ref="N10:P10"/>
  </mergeCells>
  <phoneticPr fontId="2"/>
  <pageMargins left="1.0236220472440944" right="0.19685039370078741" top="0.9055118110236221" bottom="0.47244094488188981" header="0.31496062992125984" footer="0.31496062992125984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6"/>
  <sheetViews>
    <sheetView zoomScaleNormal="100" workbookViewId="0">
      <selection activeCell="F7" sqref="F7"/>
    </sheetView>
  </sheetViews>
  <sheetFormatPr defaultRowHeight="13.5"/>
  <cols>
    <col min="1" max="11" width="11.75" customWidth="1"/>
  </cols>
  <sheetData>
    <row r="1" spans="1:13" ht="15.75" customHeight="1" thickBot="1">
      <c r="A1" t="s">
        <v>166</v>
      </c>
      <c r="J1" t="s">
        <v>163</v>
      </c>
    </row>
    <row r="2" spans="1:13" ht="36" customHeight="1">
      <c r="A2" s="152"/>
      <c r="B2" s="153" t="s">
        <v>39</v>
      </c>
      <c r="C2" s="154" t="s">
        <v>40</v>
      </c>
      <c r="D2" s="155" t="s">
        <v>41</v>
      </c>
      <c r="E2" s="156" t="s">
        <v>122</v>
      </c>
      <c r="F2" s="157" t="s">
        <v>123</v>
      </c>
      <c r="G2" s="158" t="s">
        <v>124</v>
      </c>
      <c r="H2" s="159" t="s">
        <v>36</v>
      </c>
      <c r="I2" s="154" t="s">
        <v>37</v>
      </c>
      <c r="J2" s="160" t="s">
        <v>38</v>
      </c>
      <c r="K2" s="813"/>
      <c r="L2" s="814"/>
      <c r="M2" s="814"/>
    </row>
    <row r="3" spans="1:13" ht="36" customHeight="1">
      <c r="A3" s="161" t="s">
        <v>131</v>
      </c>
      <c r="B3" s="162">
        <v>204.5</v>
      </c>
      <c r="C3" s="163">
        <v>204.4</v>
      </c>
      <c r="D3" s="164">
        <v>204.6</v>
      </c>
      <c r="E3" s="162">
        <v>185.6</v>
      </c>
      <c r="F3" s="163">
        <v>179.1</v>
      </c>
      <c r="G3" s="164">
        <v>187.6</v>
      </c>
      <c r="H3" s="165">
        <v>163.30000000000001</v>
      </c>
      <c r="I3" s="166">
        <v>162.69999999999999</v>
      </c>
      <c r="J3" s="167">
        <v>165.1</v>
      </c>
      <c r="K3" s="813"/>
      <c r="L3" s="814"/>
      <c r="M3" s="814"/>
    </row>
    <row r="4" spans="1:13" ht="36" customHeight="1">
      <c r="A4" s="168" t="s">
        <v>135</v>
      </c>
      <c r="B4" s="169">
        <v>205.2</v>
      </c>
      <c r="C4" s="170">
        <v>206.4</v>
      </c>
      <c r="D4" s="171">
        <v>203.2</v>
      </c>
      <c r="E4" s="169">
        <v>174.1</v>
      </c>
      <c r="F4" s="781">
        <v>178</v>
      </c>
      <c r="G4" s="171">
        <v>171.7</v>
      </c>
      <c r="H4" s="172">
        <v>166.1</v>
      </c>
      <c r="I4" s="173">
        <v>167</v>
      </c>
      <c r="J4" s="174">
        <v>162.6</v>
      </c>
      <c r="K4" s="219"/>
      <c r="L4" s="219"/>
      <c r="M4" s="219"/>
    </row>
    <row r="5" spans="1:13" ht="36" customHeight="1">
      <c r="A5" s="204" t="s">
        <v>141</v>
      </c>
      <c r="B5" s="205">
        <v>204.4</v>
      </c>
      <c r="C5" s="206">
        <v>206.8</v>
      </c>
      <c r="D5" s="207">
        <v>201.1</v>
      </c>
      <c r="E5" s="782">
        <v>182</v>
      </c>
      <c r="F5" s="631">
        <v>177.9</v>
      </c>
      <c r="G5" s="207">
        <v>184.4</v>
      </c>
      <c r="H5" s="208">
        <v>174.1</v>
      </c>
      <c r="I5" s="209">
        <v>174.3</v>
      </c>
      <c r="J5" s="210">
        <v>173.8</v>
      </c>
    </row>
    <row r="6" spans="1:13" ht="36" customHeight="1">
      <c r="A6" s="204" t="s">
        <v>177</v>
      </c>
      <c r="B6" s="205">
        <v>207.2</v>
      </c>
      <c r="C6" s="779">
        <v>208</v>
      </c>
      <c r="D6" s="780">
        <v>206</v>
      </c>
      <c r="E6" s="630">
        <v>186</v>
      </c>
      <c r="F6" s="206">
        <v>184.2</v>
      </c>
      <c r="G6" s="207">
        <v>186.9</v>
      </c>
      <c r="H6" s="208">
        <v>178.5</v>
      </c>
      <c r="I6" s="209">
        <v>178.7</v>
      </c>
      <c r="J6" s="210">
        <v>177.7</v>
      </c>
    </row>
    <row r="7" spans="1:13" ht="36" customHeight="1">
      <c r="A7" s="204" t="s">
        <v>184</v>
      </c>
      <c r="B7" s="205">
        <v>207.3</v>
      </c>
      <c r="C7" s="779">
        <v>209</v>
      </c>
      <c r="D7" s="207">
        <v>204.6</v>
      </c>
      <c r="E7" s="630">
        <v>182.7</v>
      </c>
      <c r="F7" s="779">
        <v>183</v>
      </c>
      <c r="G7" s="207">
        <v>182.5</v>
      </c>
      <c r="H7" s="208">
        <v>168</v>
      </c>
      <c r="I7" s="209">
        <v>169.6</v>
      </c>
      <c r="J7" s="210">
        <v>164.7</v>
      </c>
    </row>
    <row r="8" spans="1:13" ht="36" customHeight="1" thickBot="1">
      <c r="A8" s="197" t="s">
        <v>197</v>
      </c>
      <c r="B8" s="198">
        <v>207.1</v>
      </c>
      <c r="C8" s="591">
        <v>208.4</v>
      </c>
      <c r="D8" s="592">
        <v>205.6</v>
      </c>
      <c r="E8" s="593">
        <v>186.7</v>
      </c>
      <c r="F8" s="199">
        <v>184.6</v>
      </c>
      <c r="G8" s="200">
        <v>187.7</v>
      </c>
      <c r="H8" s="201">
        <v>171.8</v>
      </c>
      <c r="I8" s="202">
        <v>170.8</v>
      </c>
      <c r="J8" s="203">
        <v>173.6</v>
      </c>
    </row>
    <row r="18" spans="1:1" ht="14.25" customHeight="1"/>
    <row r="26" spans="1:1">
      <c r="A26" s="1"/>
    </row>
    <row r="35" ht="15.75" customHeight="1"/>
    <row r="49" spans="3:15">
      <c r="C49" s="799"/>
      <c r="D49" s="799"/>
      <c r="E49" s="799"/>
      <c r="F49" s="799"/>
      <c r="G49" s="799"/>
      <c r="H49" s="799"/>
      <c r="I49" s="799"/>
      <c r="J49" s="799"/>
      <c r="K49" s="799"/>
      <c r="L49" s="799"/>
      <c r="M49" s="799"/>
      <c r="N49" s="799"/>
      <c r="O49" s="799"/>
    </row>
    <row r="96" spans="1:15">
      <c r="A96" s="799">
        <v>2</v>
      </c>
      <c r="B96" s="799"/>
      <c r="C96" s="799"/>
      <c r="D96" s="799"/>
      <c r="E96" s="799"/>
      <c r="F96" s="799"/>
      <c r="G96" s="799"/>
      <c r="H96" s="799"/>
      <c r="I96" s="799"/>
      <c r="J96" s="799"/>
      <c r="K96" s="799"/>
      <c r="L96" s="799"/>
      <c r="M96" s="799"/>
      <c r="N96" s="799"/>
      <c r="O96" s="799"/>
    </row>
  </sheetData>
  <protectedRanges>
    <protectedRange sqref="B8:J8" name="範囲1"/>
  </protectedRanges>
  <mergeCells count="3">
    <mergeCell ref="K2:M3"/>
    <mergeCell ref="C49:O49"/>
    <mergeCell ref="A96:O96"/>
  </mergeCells>
  <phoneticPr fontId="2"/>
  <pageMargins left="0.71" right="0.21" top="0.75" bottom="0.47" header="0.3" footer="0.3"/>
  <pageSetup paperSize="9" scale="5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46"/>
  <sheetViews>
    <sheetView topLeftCell="A7" zoomScaleNormal="100" zoomScaleSheetLayoutView="100" workbookViewId="0">
      <selection activeCell="D15" sqref="D15"/>
    </sheetView>
  </sheetViews>
  <sheetFormatPr defaultRowHeight="13.5"/>
  <cols>
    <col min="1" max="1" width="17.375" customWidth="1"/>
    <col min="2" max="2" width="18.875" customWidth="1"/>
    <col min="3" max="3" width="20.125" customWidth="1"/>
    <col min="4" max="4" width="19.5" customWidth="1"/>
    <col min="5" max="5" width="11.75" customWidth="1"/>
  </cols>
  <sheetData>
    <row r="2" spans="1:5" ht="14.25">
      <c r="A2" s="816" t="s">
        <v>198</v>
      </c>
      <c r="B2" s="816"/>
      <c r="C2" s="816"/>
      <c r="D2" s="583" t="s">
        <v>163</v>
      </c>
      <c r="E2" s="581"/>
    </row>
    <row r="3" spans="1:5" ht="47.25" customHeight="1">
      <c r="A3" s="37"/>
      <c r="B3" s="40" t="s">
        <v>43</v>
      </c>
      <c r="C3" s="41" t="s">
        <v>44</v>
      </c>
      <c r="D3" s="39" t="s">
        <v>42</v>
      </c>
    </row>
    <row r="4" spans="1:5" ht="21.75" customHeight="1">
      <c r="A4" s="38" t="s">
        <v>9</v>
      </c>
      <c r="B4" s="360">
        <v>205.9</v>
      </c>
      <c r="C4" s="360">
        <v>194.5</v>
      </c>
      <c r="D4" s="361">
        <f>C4/B4*100</f>
        <v>94.46333171442447</v>
      </c>
    </row>
    <row r="5" spans="1:5" ht="21.75" customHeight="1">
      <c r="A5" s="34" t="s">
        <v>26</v>
      </c>
      <c r="B5" s="360">
        <v>238</v>
      </c>
      <c r="C5" s="360">
        <v>234.6</v>
      </c>
      <c r="D5" s="361">
        <f>C5/B5*100</f>
        <v>98.571428571428569</v>
      </c>
    </row>
    <row r="6" spans="1:5" ht="21.75" customHeight="1">
      <c r="A6" s="35" t="s">
        <v>11</v>
      </c>
      <c r="B6" s="360">
        <v>208.3</v>
      </c>
      <c r="C6" s="360">
        <v>205.7</v>
      </c>
      <c r="D6" s="361">
        <f>C6/B6*100</f>
        <v>98.75180028804607</v>
      </c>
    </row>
    <row r="7" spans="1:5" ht="21.75" customHeight="1">
      <c r="A7" s="36" t="s">
        <v>27</v>
      </c>
      <c r="B7" s="360">
        <v>189</v>
      </c>
      <c r="C7" s="360">
        <v>181.9</v>
      </c>
      <c r="D7" s="361">
        <f>C7/B7*100</f>
        <v>96.24338624338624</v>
      </c>
    </row>
    <row r="8" spans="1:5" ht="21.75" customHeight="1">
      <c r="A8" s="35" t="s">
        <v>10</v>
      </c>
      <c r="B8" s="362">
        <v>171</v>
      </c>
      <c r="C8" s="362">
        <v>168.8</v>
      </c>
      <c r="D8" s="361">
        <f>C8/B8*100</f>
        <v>98.713450292397667</v>
      </c>
    </row>
    <row r="10" spans="1:5" ht="47.25" customHeight="1">
      <c r="A10" s="37"/>
      <c r="B10" s="40" t="s">
        <v>43</v>
      </c>
      <c r="C10" s="42" t="s">
        <v>45</v>
      </c>
      <c r="D10" s="39" t="s">
        <v>42</v>
      </c>
    </row>
    <row r="11" spans="1:5" ht="21.75" customHeight="1">
      <c r="A11" s="38" t="s">
        <v>9</v>
      </c>
      <c r="B11" s="360">
        <v>205.9</v>
      </c>
      <c r="C11" s="360">
        <v>195.7</v>
      </c>
      <c r="D11" s="361">
        <f>C11/B11*100</f>
        <v>95.046138902379781</v>
      </c>
    </row>
    <row r="12" spans="1:5" ht="21.75" customHeight="1">
      <c r="A12" s="34" t="s">
        <v>26</v>
      </c>
      <c r="B12" s="360">
        <v>238</v>
      </c>
      <c r="C12" s="360">
        <v>282.60000000000002</v>
      </c>
      <c r="D12" s="361">
        <f>C12/B12*100</f>
        <v>118.73949579831933</v>
      </c>
    </row>
    <row r="13" spans="1:5" ht="21.75" customHeight="1">
      <c r="A13" s="35" t="s">
        <v>11</v>
      </c>
      <c r="B13" s="360">
        <v>208.3</v>
      </c>
      <c r="C13" s="360">
        <v>205</v>
      </c>
      <c r="D13" s="361">
        <f>C13/B13*100</f>
        <v>98.415746519443104</v>
      </c>
    </row>
    <row r="14" spans="1:5" ht="21.75" customHeight="1">
      <c r="A14" s="36" t="s">
        <v>27</v>
      </c>
      <c r="B14" s="360">
        <v>189</v>
      </c>
      <c r="C14" s="360">
        <v>192.7</v>
      </c>
      <c r="D14" s="361">
        <v>102</v>
      </c>
    </row>
    <row r="15" spans="1:5" ht="21.75" customHeight="1">
      <c r="A15" s="35" t="s">
        <v>10</v>
      </c>
      <c r="B15" s="362">
        <v>171</v>
      </c>
      <c r="C15" s="362">
        <v>176.4</v>
      </c>
      <c r="D15" s="361">
        <f>C15/B15*100</f>
        <v>103.15789473684211</v>
      </c>
    </row>
    <row r="16" spans="1:5" ht="21.75" customHeight="1">
      <c r="A16" s="573"/>
      <c r="B16" s="574"/>
      <c r="C16" s="574"/>
      <c r="D16" s="575"/>
    </row>
    <row r="17" spans="1:4" ht="21.75" customHeight="1">
      <c r="A17" s="573"/>
      <c r="B17" s="574"/>
      <c r="C17" s="574"/>
      <c r="D17" s="575"/>
    </row>
    <row r="18" spans="1:4" ht="21.75" customHeight="1">
      <c r="A18" s="573"/>
      <c r="B18" s="574"/>
      <c r="C18" s="574"/>
      <c r="D18" s="575"/>
    </row>
    <row r="19" spans="1:4" ht="21.75" customHeight="1">
      <c r="A19" s="573"/>
      <c r="B19" s="574"/>
      <c r="C19" s="574"/>
      <c r="D19" s="575"/>
    </row>
    <row r="20" spans="1:4" ht="21.75" customHeight="1">
      <c r="A20" s="573"/>
      <c r="B20" s="574"/>
      <c r="C20" s="574"/>
      <c r="D20" s="575"/>
    </row>
    <row r="21" spans="1:4" ht="21.75" customHeight="1">
      <c r="A21" s="573"/>
      <c r="B21" s="574"/>
      <c r="C21" s="574"/>
      <c r="D21" s="575"/>
    </row>
    <row r="22" spans="1:4" ht="21.75" customHeight="1">
      <c r="A22" s="573"/>
      <c r="B22" s="574"/>
      <c r="C22" s="574"/>
      <c r="D22" s="575"/>
    </row>
    <row r="23" spans="1:4" ht="21.75" customHeight="1">
      <c r="A23" s="573"/>
      <c r="B23" s="574"/>
      <c r="C23" s="574"/>
      <c r="D23" s="575"/>
    </row>
    <row r="24" spans="1:4" ht="21.75" customHeight="1">
      <c r="A24" s="573"/>
      <c r="B24" s="574"/>
      <c r="C24" s="574"/>
      <c r="D24" s="575"/>
    </row>
    <row r="25" spans="1:4" ht="21.75" customHeight="1">
      <c r="A25" s="573"/>
      <c r="B25" s="574"/>
      <c r="C25" s="574"/>
      <c r="D25" s="575"/>
    </row>
    <row r="26" spans="1:4" ht="21.75" customHeight="1">
      <c r="A26" s="573"/>
      <c r="B26" s="574"/>
      <c r="C26" s="574"/>
      <c r="D26" s="575"/>
    </row>
    <row r="27" spans="1:4" ht="21.75" customHeight="1">
      <c r="A27" s="573"/>
      <c r="B27" s="574"/>
      <c r="C27" s="574"/>
      <c r="D27" s="575"/>
    </row>
    <row r="28" spans="1:4" ht="21.75" customHeight="1">
      <c r="A28" s="573"/>
      <c r="B28" s="574"/>
      <c r="C28" s="574"/>
      <c r="D28" s="575"/>
    </row>
    <row r="29" spans="1:4" ht="21.75" customHeight="1">
      <c r="A29" s="573"/>
      <c r="B29" s="574"/>
      <c r="C29" s="574"/>
      <c r="D29" s="575"/>
    </row>
    <row r="30" spans="1:4" ht="21.75" customHeight="1">
      <c r="A30" s="573"/>
      <c r="B30" s="574"/>
      <c r="C30" s="574"/>
      <c r="D30" s="575"/>
    </row>
    <row r="31" spans="1:4" ht="21.75" customHeight="1">
      <c r="A31" s="573"/>
      <c r="B31" s="574"/>
      <c r="C31" s="574"/>
      <c r="D31" s="575"/>
    </row>
    <row r="32" spans="1:4" ht="21.75" customHeight="1">
      <c r="A32" s="573"/>
      <c r="B32" s="574"/>
      <c r="C32" s="574"/>
      <c r="D32" s="575"/>
    </row>
    <row r="33" spans="1:6" ht="21.75" customHeight="1">
      <c r="A33" s="573"/>
      <c r="B33" s="574"/>
      <c r="C33" s="574"/>
      <c r="D33" s="575"/>
    </row>
    <row r="34" spans="1:6" ht="21.75" customHeight="1">
      <c r="A34" s="573"/>
      <c r="B34" s="574"/>
      <c r="C34" s="574"/>
      <c r="D34" s="575"/>
    </row>
    <row r="35" spans="1:6" ht="21.75" customHeight="1">
      <c r="A35" s="573"/>
      <c r="B35" s="574"/>
      <c r="C35" s="574"/>
      <c r="D35" s="575"/>
    </row>
    <row r="36" spans="1:6" ht="21.75" customHeight="1">
      <c r="A36" s="573"/>
      <c r="B36" s="574"/>
      <c r="C36" s="574"/>
      <c r="D36" s="575"/>
    </row>
    <row r="37" spans="1:6" ht="21.75" customHeight="1">
      <c r="A37" s="573"/>
      <c r="B37" s="574"/>
      <c r="C37" s="574"/>
      <c r="D37" s="575"/>
    </row>
    <row r="38" spans="1:6" ht="21.75" customHeight="1">
      <c r="A38" s="573"/>
      <c r="B38" s="574"/>
      <c r="C38" s="574"/>
      <c r="D38" s="575"/>
    </row>
    <row r="39" spans="1:6" ht="21.75" customHeight="1">
      <c r="A39" s="573"/>
      <c r="B39" s="574"/>
      <c r="C39" s="574"/>
      <c r="D39" s="575"/>
    </row>
    <row r="40" spans="1:6" ht="21.75" customHeight="1">
      <c r="A40" s="573"/>
      <c r="B40" s="574"/>
      <c r="C40" s="574"/>
      <c r="D40" s="575"/>
    </row>
    <row r="41" spans="1:6" ht="21.75" customHeight="1">
      <c r="A41" s="573"/>
      <c r="B41" s="574"/>
      <c r="C41" s="574"/>
      <c r="D41" s="575"/>
    </row>
    <row r="42" spans="1:6" ht="21.75" customHeight="1">
      <c r="A42" s="573"/>
      <c r="B42" s="574"/>
      <c r="C42" s="574"/>
      <c r="D42" s="575"/>
    </row>
    <row r="43" spans="1:6" ht="21.75" customHeight="1">
      <c r="A43" s="573"/>
      <c r="B43" s="574"/>
      <c r="C43" s="574"/>
      <c r="D43" s="575"/>
    </row>
    <row r="44" spans="1:6" ht="21.75" customHeight="1">
      <c r="A44" s="573"/>
      <c r="B44" s="574"/>
      <c r="C44" s="574"/>
      <c r="D44" s="575"/>
    </row>
    <row r="45" spans="1:6" ht="21.75" customHeight="1">
      <c r="A45" s="815"/>
      <c r="B45" s="815"/>
      <c r="C45" s="815"/>
      <c r="D45" s="815"/>
      <c r="E45" s="815"/>
    </row>
    <row r="46" spans="1:6" ht="14.25" customHeight="1">
      <c r="A46" s="799">
        <v>3</v>
      </c>
      <c r="B46" s="799"/>
      <c r="C46" s="799"/>
      <c r="D46" s="799"/>
      <c r="E46" s="799"/>
      <c r="F46" s="799"/>
    </row>
  </sheetData>
  <protectedRanges>
    <protectedRange sqref="B11:C15" name="範囲2"/>
    <protectedRange sqref="B4:C8" name="範囲1"/>
  </protectedRanges>
  <mergeCells count="3">
    <mergeCell ref="A45:E45"/>
    <mergeCell ref="A2:C2"/>
    <mergeCell ref="A46:F46"/>
  </mergeCells>
  <phoneticPr fontId="2"/>
  <pageMargins left="1.35" right="0.7" top="0.75" bottom="0.47" header="0.3" footer="0.3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4"/>
  <sheetViews>
    <sheetView zoomScaleNormal="100" workbookViewId="0">
      <pane xSplit="1" ySplit="2" topLeftCell="B33" activePane="bottomRight" state="frozen"/>
      <selection pane="topRight" activeCell="B1" sqref="B1"/>
      <selection pane="bottomLeft" activeCell="A3" sqref="A3"/>
      <selection pane="bottomRight" activeCell="H40" sqref="H40"/>
    </sheetView>
  </sheetViews>
  <sheetFormatPr defaultRowHeight="13.5"/>
  <cols>
    <col min="1" max="1" width="5.75" customWidth="1"/>
    <col min="2" max="2" width="37.5" bestFit="1" customWidth="1"/>
    <col min="3" max="6" width="11.625" customWidth="1"/>
    <col min="7" max="7" width="11.75" customWidth="1"/>
  </cols>
  <sheetData>
    <row r="1" spans="1:7" ht="16.5" customHeight="1" thickBot="1">
      <c r="A1" s="820" t="s">
        <v>199</v>
      </c>
      <c r="B1" s="821"/>
      <c r="C1" s="821"/>
      <c r="D1" s="821"/>
      <c r="E1" s="821"/>
      <c r="F1" s="821"/>
      <c r="G1" s="821"/>
    </row>
    <row r="2" spans="1:7" ht="27.75" thickBot="1">
      <c r="A2" s="8" t="s">
        <v>28</v>
      </c>
      <c r="B2" s="225" t="s">
        <v>29</v>
      </c>
      <c r="C2" s="226" t="s">
        <v>9</v>
      </c>
      <c r="D2" s="224" t="s">
        <v>10</v>
      </c>
      <c r="E2" s="10" t="s">
        <v>27</v>
      </c>
      <c r="F2" s="11" t="s">
        <v>11</v>
      </c>
      <c r="G2" s="12" t="s">
        <v>26</v>
      </c>
    </row>
    <row r="3" spans="1:7" ht="15.75" customHeight="1" thickBot="1">
      <c r="A3" s="822" t="s">
        <v>22</v>
      </c>
      <c r="B3" s="13" t="s">
        <v>0</v>
      </c>
      <c r="C3" s="363">
        <v>200.2</v>
      </c>
      <c r="D3" s="364">
        <v>171.8</v>
      </c>
      <c r="E3" s="364">
        <v>186.7</v>
      </c>
      <c r="F3" s="364">
        <v>207.1</v>
      </c>
      <c r="G3" s="365">
        <v>240.6</v>
      </c>
    </row>
    <row r="4" spans="1:7">
      <c r="A4" s="822"/>
      <c r="B4" s="4" t="s">
        <v>1</v>
      </c>
      <c r="C4" s="366">
        <v>209.7</v>
      </c>
      <c r="D4" s="653" t="s">
        <v>12</v>
      </c>
      <c r="E4" s="653" t="s">
        <v>12</v>
      </c>
      <c r="F4" s="367">
        <v>209.7</v>
      </c>
      <c r="G4" s="655" t="s">
        <v>12</v>
      </c>
    </row>
    <row r="5" spans="1:7">
      <c r="A5" s="822"/>
      <c r="B5" s="7" t="s">
        <v>2</v>
      </c>
      <c r="C5" s="369">
        <v>202.2</v>
      </c>
      <c r="D5" s="370">
        <v>182.6</v>
      </c>
      <c r="E5" s="370">
        <v>187.6</v>
      </c>
      <c r="F5" s="370">
        <v>212.9</v>
      </c>
      <c r="G5" s="371">
        <v>242.5</v>
      </c>
    </row>
    <row r="6" spans="1:7">
      <c r="A6" s="822"/>
      <c r="B6" s="7" t="s">
        <v>3</v>
      </c>
      <c r="C6" s="369">
        <v>196.4</v>
      </c>
      <c r="D6" s="370">
        <v>169.7</v>
      </c>
      <c r="E6" s="370">
        <v>187</v>
      </c>
      <c r="F6" s="370">
        <v>207.3</v>
      </c>
      <c r="G6" s="371">
        <v>235.1</v>
      </c>
    </row>
    <row r="7" spans="1:7">
      <c r="A7" s="822"/>
      <c r="B7" s="7" t="s">
        <v>4</v>
      </c>
      <c r="C7" s="369">
        <v>192.3</v>
      </c>
      <c r="D7" s="370">
        <v>170.2</v>
      </c>
      <c r="E7" s="370">
        <v>182.6</v>
      </c>
      <c r="F7" s="370">
        <v>204</v>
      </c>
      <c r="G7" s="371">
        <v>227.7</v>
      </c>
    </row>
    <row r="8" spans="1:7">
      <c r="A8" s="822"/>
      <c r="B8" s="7" t="s">
        <v>5</v>
      </c>
      <c r="C8" s="369">
        <v>207.3</v>
      </c>
      <c r="D8" s="370">
        <v>180.5</v>
      </c>
      <c r="E8" s="370">
        <v>187.8</v>
      </c>
      <c r="F8" s="370">
        <v>208.2</v>
      </c>
      <c r="G8" s="371">
        <v>230.4</v>
      </c>
    </row>
    <row r="9" spans="1:7">
      <c r="A9" s="822"/>
      <c r="B9" s="7" t="s">
        <v>6</v>
      </c>
      <c r="C9" s="369">
        <v>181.7</v>
      </c>
      <c r="D9" s="370">
        <v>169.5</v>
      </c>
      <c r="E9" s="370">
        <v>167</v>
      </c>
      <c r="F9" s="370">
        <v>201.4</v>
      </c>
      <c r="G9" s="654">
        <v>204.9</v>
      </c>
    </row>
    <row r="10" spans="1:7">
      <c r="A10" s="822"/>
      <c r="B10" s="7" t="s">
        <v>7</v>
      </c>
      <c r="C10" s="369">
        <v>200.5</v>
      </c>
      <c r="D10" s="370">
        <v>168.7</v>
      </c>
      <c r="E10" s="370">
        <v>182.4</v>
      </c>
      <c r="F10" s="370">
        <v>208.9</v>
      </c>
      <c r="G10" s="371">
        <v>293.8</v>
      </c>
    </row>
    <row r="11" spans="1:7">
      <c r="A11" s="822"/>
      <c r="B11" s="7" t="s">
        <v>21</v>
      </c>
      <c r="C11" s="369">
        <v>201.8</v>
      </c>
      <c r="D11" s="372">
        <v>170</v>
      </c>
      <c r="E11" s="370">
        <v>176.1</v>
      </c>
      <c r="F11" s="370">
        <v>202.3</v>
      </c>
      <c r="G11" s="371">
        <v>219.8</v>
      </c>
    </row>
    <row r="12" spans="1:7">
      <c r="A12" s="822"/>
      <c r="B12" s="7" t="s">
        <v>20</v>
      </c>
      <c r="C12" s="369">
        <v>216.9</v>
      </c>
      <c r="D12" s="370">
        <v>167.2</v>
      </c>
      <c r="E12" s="370">
        <v>176.5</v>
      </c>
      <c r="F12" s="370">
        <v>222.7</v>
      </c>
      <c r="G12" s="654" t="s">
        <v>142</v>
      </c>
    </row>
    <row r="13" spans="1:7">
      <c r="A13" s="822"/>
      <c r="B13" s="7" t="s">
        <v>19</v>
      </c>
      <c r="C13" s="369">
        <v>225.4</v>
      </c>
      <c r="D13" s="370">
        <v>170.7</v>
      </c>
      <c r="E13" s="370">
        <v>187.7</v>
      </c>
      <c r="F13" s="370">
        <v>223.6</v>
      </c>
      <c r="G13" s="371">
        <v>242.7</v>
      </c>
    </row>
    <row r="14" spans="1:7">
      <c r="A14" s="822"/>
      <c r="B14" s="7" t="s">
        <v>18</v>
      </c>
      <c r="C14" s="369">
        <v>192.9</v>
      </c>
      <c r="D14" s="370">
        <v>181.8</v>
      </c>
      <c r="E14" s="370">
        <v>177.6</v>
      </c>
      <c r="F14" s="370">
        <v>208.6</v>
      </c>
      <c r="G14" s="654" t="s">
        <v>191</v>
      </c>
    </row>
    <row r="15" spans="1:7">
      <c r="A15" s="822"/>
      <c r="B15" s="7" t="s">
        <v>17</v>
      </c>
      <c r="C15" s="369">
        <v>190.6</v>
      </c>
      <c r="D15" s="370">
        <v>173.2</v>
      </c>
      <c r="E15" s="370">
        <v>181.1</v>
      </c>
      <c r="F15" s="370">
        <v>209.9</v>
      </c>
      <c r="G15" s="654" t="s">
        <v>142</v>
      </c>
    </row>
    <row r="16" spans="1:7">
      <c r="A16" s="822"/>
      <c r="B16" s="7" t="s">
        <v>16</v>
      </c>
      <c r="C16" s="369">
        <v>206.5</v>
      </c>
      <c r="D16" s="372">
        <v>176.5</v>
      </c>
      <c r="E16" s="370">
        <v>192.6</v>
      </c>
      <c r="F16" s="370">
        <v>213.1</v>
      </c>
      <c r="G16" s="371">
        <v>255.8</v>
      </c>
    </row>
    <row r="17" spans="1:7">
      <c r="A17" s="822"/>
      <c r="B17" s="7" t="s">
        <v>15</v>
      </c>
      <c r="C17" s="369">
        <v>195.2</v>
      </c>
      <c r="D17" s="370">
        <v>173.7</v>
      </c>
      <c r="E17" s="370">
        <v>193.7</v>
      </c>
      <c r="F17" s="370">
        <v>202.1</v>
      </c>
      <c r="G17" s="371">
        <v>229</v>
      </c>
    </row>
    <row r="18" spans="1:7">
      <c r="A18" s="822"/>
      <c r="B18" s="7" t="s">
        <v>14</v>
      </c>
      <c r="C18" s="369">
        <v>184.4</v>
      </c>
      <c r="D18" s="370">
        <v>153.80000000000001</v>
      </c>
      <c r="E18" s="370">
        <v>167.3</v>
      </c>
      <c r="F18" s="370">
        <v>186.8</v>
      </c>
      <c r="G18" s="654" t="s">
        <v>191</v>
      </c>
    </row>
    <row r="19" spans="1:7" ht="14.25" thickBot="1">
      <c r="A19" s="823"/>
      <c r="B19" s="6" t="s">
        <v>13</v>
      </c>
      <c r="C19" s="374">
        <v>189.9</v>
      </c>
      <c r="D19" s="375">
        <v>162.80000000000001</v>
      </c>
      <c r="E19" s="375">
        <v>171.3</v>
      </c>
      <c r="F19" s="375">
        <v>195.9</v>
      </c>
      <c r="G19" s="594">
        <v>202.7</v>
      </c>
    </row>
    <row r="20" spans="1:7" ht="15.75" customHeight="1" thickBot="1">
      <c r="A20" s="817" t="s">
        <v>23</v>
      </c>
      <c r="B20" s="14" t="s">
        <v>0</v>
      </c>
      <c r="C20" s="363">
        <v>205.9</v>
      </c>
      <c r="D20" s="364">
        <v>171</v>
      </c>
      <c r="E20" s="364">
        <v>189</v>
      </c>
      <c r="F20" s="364">
        <v>208.3</v>
      </c>
      <c r="G20" s="365">
        <v>238</v>
      </c>
    </row>
    <row r="21" spans="1:7">
      <c r="A21" s="818"/>
      <c r="B21" s="4" t="s">
        <v>1</v>
      </c>
      <c r="C21" s="376" t="s">
        <v>192</v>
      </c>
      <c r="D21" s="653" t="s">
        <v>12</v>
      </c>
      <c r="E21" s="653" t="s">
        <v>12</v>
      </c>
      <c r="F21" s="653" t="s">
        <v>193</v>
      </c>
      <c r="G21" s="655" t="s">
        <v>192</v>
      </c>
    </row>
    <row r="22" spans="1:7">
      <c r="A22" s="818"/>
      <c r="B22" s="7" t="s">
        <v>2</v>
      </c>
      <c r="C22" s="369">
        <v>221</v>
      </c>
      <c r="D22" s="370">
        <v>171</v>
      </c>
      <c r="E22" s="370">
        <v>194</v>
      </c>
      <c r="F22" s="370">
        <v>215.8</v>
      </c>
      <c r="G22" s="371">
        <v>242.5</v>
      </c>
    </row>
    <row r="23" spans="1:7">
      <c r="A23" s="818"/>
      <c r="B23" s="7" t="s">
        <v>3</v>
      </c>
      <c r="C23" s="369">
        <v>201.7</v>
      </c>
      <c r="D23" s="370">
        <v>168.9</v>
      </c>
      <c r="E23" s="370">
        <v>187.8</v>
      </c>
      <c r="F23" s="370">
        <v>209.6</v>
      </c>
      <c r="G23" s="371">
        <v>234.2</v>
      </c>
    </row>
    <row r="24" spans="1:7">
      <c r="A24" s="818"/>
      <c r="B24" s="7" t="s">
        <v>4</v>
      </c>
      <c r="C24" s="369">
        <v>189.3</v>
      </c>
      <c r="D24" s="370">
        <v>170.2</v>
      </c>
      <c r="E24" s="370">
        <v>182.6</v>
      </c>
      <c r="F24" s="370">
        <v>203.5</v>
      </c>
      <c r="G24" s="371">
        <v>227.7</v>
      </c>
    </row>
    <row r="25" spans="1:7">
      <c r="A25" s="818"/>
      <c r="B25" s="7" t="s">
        <v>5</v>
      </c>
      <c r="C25" s="369">
        <v>205.7</v>
      </c>
      <c r="D25" s="372">
        <v>180.5</v>
      </c>
      <c r="E25" s="370">
        <v>180.5</v>
      </c>
      <c r="F25" s="370">
        <v>206.7</v>
      </c>
      <c r="G25" s="371">
        <v>233.1</v>
      </c>
    </row>
    <row r="26" spans="1:7">
      <c r="A26" s="818"/>
      <c r="B26" s="7" t="s">
        <v>6</v>
      </c>
      <c r="C26" s="369">
        <v>190.9</v>
      </c>
      <c r="D26" s="370">
        <v>177.7</v>
      </c>
      <c r="E26" s="372">
        <v>182.3</v>
      </c>
      <c r="F26" s="370">
        <v>201</v>
      </c>
      <c r="G26" s="371">
        <v>204.9</v>
      </c>
    </row>
    <row r="27" spans="1:7">
      <c r="A27" s="818"/>
      <c r="B27" s="7" t="s">
        <v>7</v>
      </c>
      <c r="C27" s="369">
        <v>199.7</v>
      </c>
      <c r="D27" s="370">
        <v>169.9</v>
      </c>
      <c r="E27" s="370">
        <v>183.9</v>
      </c>
      <c r="F27" s="370">
        <v>205.9</v>
      </c>
      <c r="G27" s="371">
        <v>237.1</v>
      </c>
    </row>
    <row r="28" spans="1:7">
      <c r="A28" s="818"/>
      <c r="B28" s="7" t="s">
        <v>21</v>
      </c>
      <c r="C28" s="369">
        <v>202.8</v>
      </c>
      <c r="D28" s="372">
        <v>170</v>
      </c>
      <c r="E28" s="370">
        <v>176.3</v>
      </c>
      <c r="F28" s="370">
        <v>203.1</v>
      </c>
      <c r="G28" s="371">
        <v>219.8</v>
      </c>
    </row>
    <row r="29" spans="1:7">
      <c r="A29" s="818"/>
      <c r="B29" s="7" t="s">
        <v>20</v>
      </c>
      <c r="C29" s="369">
        <v>209.1</v>
      </c>
      <c r="D29" s="370">
        <v>162.69999999999999</v>
      </c>
      <c r="E29" s="372">
        <v>175</v>
      </c>
      <c r="F29" s="370">
        <v>215.2</v>
      </c>
      <c r="G29" s="654" t="s">
        <v>142</v>
      </c>
    </row>
    <row r="30" spans="1:7">
      <c r="A30" s="818"/>
      <c r="B30" s="7" t="s">
        <v>19</v>
      </c>
      <c r="C30" s="369">
        <v>232.5</v>
      </c>
      <c r="D30" s="370">
        <v>163.69999999999999</v>
      </c>
      <c r="E30" s="370">
        <v>190.7</v>
      </c>
      <c r="F30" s="370">
        <v>227.5</v>
      </c>
      <c r="G30" s="371">
        <v>244.5</v>
      </c>
    </row>
    <row r="31" spans="1:7">
      <c r="A31" s="818"/>
      <c r="B31" s="7" t="s">
        <v>18</v>
      </c>
      <c r="C31" s="369">
        <v>198.2</v>
      </c>
      <c r="D31" s="370">
        <v>147.5</v>
      </c>
      <c r="E31" s="370">
        <v>176.3</v>
      </c>
      <c r="F31" s="370">
        <v>214.5</v>
      </c>
      <c r="G31" s="373" t="s">
        <v>142</v>
      </c>
    </row>
    <row r="32" spans="1:7">
      <c r="A32" s="818"/>
      <c r="B32" s="7" t="s">
        <v>17</v>
      </c>
      <c r="C32" s="369">
        <v>204.8</v>
      </c>
      <c r="D32" s="370">
        <v>187.1</v>
      </c>
      <c r="E32" s="370">
        <v>196.2</v>
      </c>
      <c r="F32" s="370">
        <v>212.5</v>
      </c>
      <c r="G32" s="373" t="s">
        <v>142</v>
      </c>
    </row>
    <row r="33" spans="1:7">
      <c r="A33" s="818"/>
      <c r="B33" s="7" t="s">
        <v>16</v>
      </c>
      <c r="C33" s="369">
        <v>228.8</v>
      </c>
      <c r="D33" s="372">
        <v>166.5</v>
      </c>
      <c r="E33" s="372" t="s">
        <v>142</v>
      </c>
      <c r="F33" s="370">
        <v>225.5</v>
      </c>
      <c r="G33" s="371">
        <v>261.10000000000002</v>
      </c>
    </row>
    <row r="34" spans="1:7">
      <c r="A34" s="818"/>
      <c r="B34" s="7" t="s">
        <v>15</v>
      </c>
      <c r="C34" s="369">
        <v>219</v>
      </c>
      <c r="D34" s="370">
        <v>187</v>
      </c>
      <c r="E34" s="370">
        <v>212.4</v>
      </c>
      <c r="F34" s="370">
        <v>225.8</v>
      </c>
      <c r="G34" s="371">
        <v>229</v>
      </c>
    </row>
    <row r="35" spans="1:7">
      <c r="A35" s="818"/>
      <c r="B35" s="7" t="s">
        <v>14</v>
      </c>
      <c r="C35" s="369">
        <v>181.8</v>
      </c>
      <c r="D35" s="370">
        <v>153.80000000000001</v>
      </c>
      <c r="E35" s="372">
        <v>167.3</v>
      </c>
      <c r="F35" s="370">
        <v>184.1</v>
      </c>
      <c r="G35" s="373" t="s">
        <v>191</v>
      </c>
    </row>
    <row r="36" spans="1:7" ht="14.25" thickBot="1">
      <c r="A36" s="819"/>
      <c r="B36" s="6" t="s">
        <v>13</v>
      </c>
      <c r="C36" s="366">
        <v>193.3</v>
      </c>
      <c r="D36" s="367">
        <v>163.5</v>
      </c>
      <c r="E36" s="367">
        <v>181.7</v>
      </c>
      <c r="F36" s="367">
        <v>195</v>
      </c>
      <c r="G36" s="377">
        <v>202.7</v>
      </c>
    </row>
    <row r="37" spans="1:7" ht="14.25" customHeight="1" thickBot="1">
      <c r="A37" s="817" t="s">
        <v>24</v>
      </c>
      <c r="B37" s="14" t="s">
        <v>0</v>
      </c>
      <c r="C37" s="363">
        <v>194.5</v>
      </c>
      <c r="D37" s="364">
        <v>168.8</v>
      </c>
      <c r="E37" s="364">
        <v>181.9</v>
      </c>
      <c r="F37" s="364">
        <v>205.7</v>
      </c>
      <c r="G37" s="365">
        <v>234.6</v>
      </c>
    </row>
    <row r="38" spans="1:7">
      <c r="A38" s="818"/>
      <c r="B38" s="4" t="s">
        <v>1</v>
      </c>
      <c r="C38" s="376">
        <v>220</v>
      </c>
      <c r="D38" s="368" t="s">
        <v>142</v>
      </c>
      <c r="E38" s="368" t="s">
        <v>142</v>
      </c>
      <c r="F38" s="368">
        <v>220</v>
      </c>
      <c r="G38" s="373" t="s">
        <v>142</v>
      </c>
    </row>
    <row r="39" spans="1:7">
      <c r="A39" s="818"/>
      <c r="B39" s="7" t="s">
        <v>2</v>
      </c>
      <c r="C39" s="369">
        <v>194.4</v>
      </c>
      <c r="D39" s="370">
        <v>179.2</v>
      </c>
      <c r="E39" s="372">
        <v>180</v>
      </c>
      <c r="F39" s="370">
        <v>207.4</v>
      </c>
      <c r="G39" s="373" t="s">
        <v>142</v>
      </c>
    </row>
    <row r="40" spans="1:7">
      <c r="A40" s="818"/>
      <c r="B40" s="7" t="s">
        <v>3</v>
      </c>
      <c r="C40" s="369">
        <v>196.5</v>
      </c>
      <c r="D40" s="370">
        <v>167.1</v>
      </c>
      <c r="E40" s="370">
        <v>181.9</v>
      </c>
      <c r="F40" s="370">
        <v>204.5</v>
      </c>
      <c r="G40" s="371">
        <v>236.3</v>
      </c>
    </row>
    <row r="41" spans="1:7">
      <c r="A41" s="818"/>
      <c r="B41" s="7" t="s">
        <v>4</v>
      </c>
      <c r="C41" s="378">
        <v>205</v>
      </c>
      <c r="D41" s="372" t="s">
        <v>142</v>
      </c>
      <c r="E41" s="372" t="s">
        <v>142</v>
      </c>
      <c r="F41" s="372">
        <v>205</v>
      </c>
      <c r="G41" s="373" t="s">
        <v>142</v>
      </c>
    </row>
    <row r="42" spans="1:7">
      <c r="A42" s="818"/>
      <c r="B42" s="7" t="s">
        <v>5</v>
      </c>
      <c r="C42" s="369">
        <v>205.9</v>
      </c>
      <c r="D42" s="370" t="s">
        <v>142</v>
      </c>
      <c r="E42" s="370">
        <v>175.4</v>
      </c>
      <c r="F42" s="370">
        <v>206.6</v>
      </c>
      <c r="G42" s="371">
        <v>225.1</v>
      </c>
    </row>
    <row r="43" spans="1:7">
      <c r="A43" s="818"/>
      <c r="B43" s="7" t="s">
        <v>6</v>
      </c>
      <c r="C43" s="369">
        <v>169</v>
      </c>
      <c r="D43" s="370">
        <v>162.69999999999999</v>
      </c>
      <c r="E43" s="370">
        <v>157.19999999999999</v>
      </c>
      <c r="F43" s="370">
        <v>202.9</v>
      </c>
      <c r="G43" s="373" t="s">
        <v>142</v>
      </c>
    </row>
    <row r="44" spans="1:7">
      <c r="A44" s="818"/>
      <c r="B44" s="7" t="s">
        <v>7</v>
      </c>
      <c r="C44" s="369">
        <v>196.4</v>
      </c>
      <c r="D44" s="370">
        <v>170.2</v>
      </c>
      <c r="E44" s="370">
        <v>182.1</v>
      </c>
      <c r="F44" s="370">
        <v>217.9</v>
      </c>
      <c r="G44" s="371">
        <v>220</v>
      </c>
    </row>
    <row r="45" spans="1:7">
      <c r="A45" s="818"/>
      <c r="B45" s="7" t="s">
        <v>21</v>
      </c>
      <c r="C45" s="369">
        <v>196.3</v>
      </c>
      <c r="D45" s="372" t="s">
        <v>142</v>
      </c>
      <c r="E45" s="372">
        <v>175.4</v>
      </c>
      <c r="F45" s="370">
        <v>197.2</v>
      </c>
      <c r="G45" s="373" t="s">
        <v>142</v>
      </c>
    </row>
    <row r="46" spans="1:7">
      <c r="A46" s="818"/>
      <c r="B46" s="7" t="s">
        <v>20</v>
      </c>
      <c r="C46" s="369">
        <v>218.3</v>
      </c>
      <c r="D46" s="372">
        <v>150</v>
      </c>
      <c r="E46" s="372">
        <v>177.4</v>
      </c>
      <c r="F46" s="370">
        <v>224.3</v>
      </c>
      <c r="G46" s="373" t="s">
        <v>142</v>
      </c>
    </row>
    <row r="47" spans="1:7">
      <c r="A47" s="818"/>
      <c r="B47" s="7" t="s">
        <v>19</v>
      </c>
      <c r="C47" s="369">
        <v>209.2</v>
      </c>
      <c r="D47" s="372" t="s">
        <v>142</v>
      </c>
      <c r="E47" s="372">
        <v>187</v>
      </c>
      <c r="F47" s="370">
        <v>223.4</v>
      </c>
      <c r="G47" s="371">
        <v>213.6</v>
      </c>
    </row>
    <row r="48" spans="1:7">
      <c r="A48" s="818"/>
      <c r="B48" s="7" t="s">
        <v>18</v>
      </c>
      <c r="C48" s="369">
        <v>181.4</v>
      </c>
      <c r="D48" s="370">
        <v>182.3</v>
      </c>
      <c r="E48" s="370">
        <v>171.3</v>
      </c>
      <c r="F48" s="370">
        <v>194</v>
      </c>
      <c r="G48" s="373" t="s">
        <v>142</v>
      </c>
    </row>
    <row r="49" spans="1:7">
      <c r="A49" s="818"/>
      <c r="B49" s="7" t="s">
        <v>17</v>
      </c>
      <c r="C49" s="369">
        <v>179</v>
      </c>
      <c r="D49" s="370">
        <v>166.4</v>
      </c>
      <c r="E49" s="370">
        <v>172.7</v>
      </c>
      <c r="F49" s="370">
        <v>202.6</v>
      </c>
      <c r="G49" s="373" t="s">
        <v>142</v>
      </c>
    </row>
    <row r="50" spans="1:7">
      <c r="A50" s="818"/>
      <c r="B50" s="7" t="s">
        <v>16</v>
      </c>
      <c r="C50" s="369">
        <v>222.9</v>
      </c>
      <c r="D50" s="372">
        <v>184</v>
      </c>
      <c r="E50" s="370">
        <v>200</v>
      </c>
      <c r="F50" s="370">
        <v>224.4</v>
      </c>
      <c r="G50" s="373">
        <v>260.8</v>
      </c>
    </row>
    <row r="51" spans="1:7">
      <c r="A51" s="818"/>
      <c r="B51" s="7" t="s">
        <v>15</v>
      </c>
      <c r="C51" s="369">
        <v>187.8</v>
      </c>
      <c r="D51" s="370">
        <v>172.5</v>
      </c>
      <c r="E51" s="370">
        <v>188.1</v>
      </c>
      <c r="F51" s="370">
        <v>192.9</v>
      </c>
      <c r="G51" s="373" t="s">
        <v>142</v>
      </c>
    </row>
    <row r="52" spans="1:7">
      <c r="A52" s="818"/>
      <c r="B52" s="7" t="s">
        <v>14</v>
      </c>
      <c r="C52" s="369">
        <v>206.8</v>
      </c>
      <c r="D52" s="372" t="s">
        <v>142</v>
      </c>
      <c r="E52" s="372" t="s">
        <v>142</v>
      </c>
      <c r="F52" s="784">
        <v>206.8</v>
      </c>
      <c r="G52" s="373" t="s">
        <v>142</v>
      </c>
    </row>
    <row r="53" spans="1:7" ht="14.25" thickBot="1">
      <c r="A53" s="819"/>
      <c r="B53" s="6" t="s">
        <v>13</v>
      </c>
      <c r="C53" s="366">
        <v>176.7</v>
      </c>
      <c r="D53" s="367">
        <v>162.30000000000001</v>
      </c>
      <c r="E53" s="367">
        <v>158.80000000000001</v>
      </c>
      <c r="F53" s="367">
        <v>209.3</v>
      </c>
      <c r="G53" s="373" t="s">
        <v>142</v>
      </c>
    </row>
    <row r="54" spans="1:7" ht="15.75" customHeight="1" thickBot="1">
      <c r="A54" s="817" t="s">
        <v>25</v>
      </c>
      <c r="B54" s="14" t="s">
        <v>0</v>
      </c>
      <c r="C54" s="363">
        <v>195.7</v>
      </c>
      <c r="D54" s="364">
        <v>176.4</v>
      </c>
      <c r="E54" s="364">
        <v>192.7</v>
      </c>
      <c r="F54" s="364">
        <v>205</v>
      </c>
      <c r="G54" s="365">
        <v>234.6</v>
      </c>
    </row>
    <row r="55" spans="1:7">
      <c r="A55" s="818"/>
      <c r="B55" s="4" t="s">
        <v>1</v>
      </c>
      <c r="C55" s="366">
        <v>206.3</v>
      </c>
      <c r="D55" s="368" t="s">
        <v>142</v>
      </c>
      <c r="E55" s="368" t="s">
        <v>142</v>
      </c>
      <c r="F55" s="367">
        <v>206.3</v>
      </c>
      <c r="G55" s="377" t="s">
        <v>187</v>
      </c>
    </row>
    <row r="56" spans="1:7">
      <c r="A56" s="818"/>
      <c r="B56" s="7" t="s">
        <v>2</v>
      </c>
      <c r="C56" s="369">
        <v>190.1</v>
      </c>
      <c r="D56" s="370">
        <v>183.5</v>
      </c>
      <c r="E56" s="372">
        <v>195</v>
      </c>
      <c r="F56" s="372">
        <v>211.7</v>
      </c>
      <c r="G56" s="373" t="s">
        <v>187</v>
      </c>
    </row>
    <row r="57" spans="1:7">
      <c r="A57" s="818"/>
      <c r="B57" s="7" t="s">
        <v>3</v>
      </c>
      <c r="C57" s="369">
        <v>176.7</v>
      </c>
      <c r="D57" s="370">
        <v>173.9</v>
      </c>
      <c r="E57" s="370">
        <v>193.8</v>
      </c>
      <c r="F57" s="370">
        <v>210.5</v>
      </c>
      <c r="G57" s="373" t="s">
        <v>142</v>
      </c>
    </row>
    <row r="58" spans="1:7">
      <c r="A58" s="818"/>
      <c r="B58" s="7" t="s">
        <v>4</v>
      </c>
      <c r="C58" s="378" t="s">
        <v>142</v>
      </c>
      <c r="D58" s="372" t="s">
        <v>142</v>
      </c>
      <c r="E58" s="372" t="s">
        <v>142</v>
      </c>
      <c r="F58" s="372" t="s">
        <v>142</v>
      </c>
      <c r="G58" s="373" t="s">
        <v>192</v>
      </c>
    </row>
    <row r="59" spans="1:7">
      <c r="A59" s="818"/>
      <c r="B59" s="7" t="s">
        <v>5</v>
      </c>
      <c r="C59" s="369">
        <v>213.3</v>
      </c>
      <c r="D59" s="372" t="s">
        <v>142</v>
      </c>
      <c r="E59" s="370">
        <v>199.6</v>
      </c>
      <c r="F59" s="370">
        <v>215.3</v>
      </c>
      <c r="G59" s="373">
        <v>250</v>
      </c>
    </row>
    <row r="60" spans="1:7">
      <c r="A60" s="818"/>
      <c r="B60" s="7" t="s">
        <v>6</v>
      </c>
      <c r="C60" s="378" t="s">
        <v>142</v>
      </c>
      <c r="D60" s="372" t="s">
        <v>142</v>
      </c>
      <c r="E60" s="372" t="s">
        <v>142</v>
      </c>
      <c r="F60" s="372" t="s">
        <v>142</v>
      </c>
      <c r="G60" s="783" t="s">
        <v>142</v>
      </c>
    </row>
    <row r="61" spans="1:7">
      <c r="A61" s="818"/>
      <c r="B61" s="7" t="s">
        <v>7</v>
      </c>
      <c r="C61" s="369">
        <v>215</v>
      </c>
      <c r="D61" s="372">
        <v>166.8</v>
      </c>
      <c r="E61" s="370">
        <v>180</v>
      </c>
      <c r="F61" s="370">
        <v>201.2</v>
      </c>
      <c r="G61" s="373">
        <v>300</v>
      </c>
    </row>
    <row r="62" spans="1:7">
      <c r="A62" s="818"/>
      <c r="B62" s="7" t="s">
        <v>21</v>
      </c>
      <c r="C62" s="369">
        <v>207.1</v>
      </c>
      <c r="D62" s="372" t="s">
        <v>12</v>
      </c>
      <c r="E62" s="372" t="s">
        <v>142</v>
      </c>
      <c r="F62" s="370">
        <v>207.1</v>
      </c>
      <c r="G62" s="373" t="s">
        <v>142</v>
      </c>
    </row>
    <row r="63" spans="1:7">
      <c r="A63" s="818"/>
      <c r="B63" s="7" t="s">
        <v>20</v>
      </c>
      <c r="C63" s="369">
        <v>237.1</v>
      </c>
      <c r="D63" s="372">
        <v>190</v>
      </c>
      <c r="E63" s="372" t="s">
        <v>12</v>
      </c>
      <c r="F63" s="370">
        <v>240.4</v>
      </c>
      <c r="G63" s="373" t="s">
        <v>142</v>
      </c>
    </row>
    <row r="64" spans="1:7">
      <c r="A64" s="818"/>
      <c r="B64" s="7" t="s">
        <v>19</v>
      </c>
      <c r="C64" s="369">
        <v>206.5</v>
      </c>
      <c r="D64" s="372">
        <v>205.5</v>
      </c>
      <c r="E64" s="372">
        <v>187.3</v>
      </c>
      <c r="F64" s="372">
        <v>206.1</v>
      </c>
      <c r="G64" s="373">
        <v>239.2</v>
      </c>
    </row>
    <row r="65" spans="1:7">
      <c r="A65" s="818"/>
      <c r="B65" s="7" t="s">
        <v>18</v>
      </c>
      <c r="C65" s="369">
        <v>206.1</v>
      </c>
      <c r="D65" s="370">
        <v>199.6</v>
      </c>
      <c r="E65" s="370">
        <v>235.8</v>
      </c>
      <c r="F65" s="370">
        <v>195.1</v>
      </c>
      <c r="G65" s="373" t="s">
        <v>12</v>
      </c>
    </row>
    <row r="66" spans="1:7">
      <c r="A66" s="818"/>
      <c r="B66" s="7" t="s">
        <v>17</v>
      </c>
      <c r="C66" s="369">
        <v>177.7</v>
      </c>
      <c r="D66" s="370">
        <v>171.9</v>
      </c>
      <c r="E66" s="370">
        <v>172.5</v>
      </c>
      <c r="F66" s="370">
        <v>210</v>
      </c>
      <c r="G66" s="373" t="s">
        <v>12</v>
      </c>
    </row>
    <row r="67" spans="1:7">
      <c r="A67" s="818"/>
      <c r="B67" s="7" t="s">
        <v>16</v>
      </c>
      <c r="C67" s="369">
        <v>195.1</v>
      </c>
      <c r="D67" s="372">
        <v>175</v>
      </c>
      <c r="E67" s="370">
        <v>191.8</v>
      </c>
      <c r="F67" s="370">
        <v>199.9</v>
      </c>
      <c r="G67" s="371">
        <v>210</v>
      </c>
    </row>
    <row r="68" spans="1:7">
      <c r="A68" s="818"/>
      <c r="B68" s="4" t="s">
        <v>15</v>
      </c>
      <c r="C68" s="369">
        <v>189.4</v>
      </c>
      <c r="D68" s="372">
        <v>163</v>
      </c>
      <c r="E68" s="370">
        <v>193.8</v>
      </c>
      <c r="F68" s="372">
        <v>186.1</v>
      </c>
      <c r="G68" s="373" t="s">
        <v>142</v>
      </c>
    </row>
    <row r="69" spans="1:7">
      <c r="A69" s="818"/>
      <c r="B69" s="7" t="s">
        <v>14</v>
      </c>
      <c r="C69" s="378" t="s">
        <v>12</v>
      </c>
      <c r="D69" s="372" t="s">
        <v>12</v>
      </c>
      <c r="E69" s="372" t="s">
        <v>12</v>
      </c>
      <c r="F69" s="372" t="s">
        <v>12</v>
      </c>
      <c r="G69" s="783" t="s">
        <v>12</v>
      </c>
    </row>
    <row r="70" spans="1:7" ht="14.25" thickBot="1">
      <c r="A70" s="819"/>
      <c r="B70" s="6" t="s">
        <v>13</v>
      </c>
      <c r="C70" s="379">
        <v>176.8</v>
      </c>
      <c r="D70" s="595">
        <v>165</v>
      </c>
      <c r="E70" s="380" t="s">
        <v>12</v>
      </c>
      <c r="F70" s="380">
        <v>184.4</v>
      </c>
      <c r="G70" s="596" t="s">
        <v>12</v>
      </c>
    </row>
    <row r="73" spans="1:7">
      <c r="A73" s="799">
        <v>4</v>
      </c>
      <c r="B73" s="799"/>
      <c r="C73" s="799"/>
      <c r="D73" s="799"/>
      <c r="E73" s="799"/>
      <c r="F73" s="799"/>
      <c r="G73" s="799"/>
    </row>
    <row r="74" spans="1:7" ht="14.25">
      <c r="A74" s="577"/>
    </row>
  </sheetData>
  <protectedRanges>
    <protectedRange sqref="C3:G70" name="範囲1"/>
  </protectedRanges>
  <mergeCells count="6">
    <mergeCell ref="A73:G73"/>
    <mergeCell ref="A54:A70"/>
    <mergeCell ref="A1:G1"/>
    <mergeCell ref="A3:A19"/>
    <mergeCell ref="A20:A36"/>
    <mergeCell ref="A37:A53"/>
  </mergeCells>
  <phoneticPr fontId="2"/>
  <pageMargins left="0.87" right="0.7" top="0.75" bottom="0.47" header="0.3" footer="0.3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68"/>
  <sheetViews>
    <sheetView zoomScaleNormal="100" zoomScaleSheetLayoutView="100" workbookViewId="0">
      <selection activeCell="G18" sqref="G18"/>
    </sheetView>
  </sheetViews>
  <sheetFormatPr defaultRowHeight="13.5"/>
  <cols>
    <col min="1" max="1" width="17.125" customWidth="1"/>
    <col min="2" max="4" width="17.5" customWidth="1"/>
    <col min="5" max="7" width="11.75" customWidth="1"/>
  </cols>
  <sheetData>
    <row r="2" spans="1:7" ht="15" thickBot="1">
      <c r="A2" s="800" t="s">
        <v>221</v>
      </c>
      <c r="B2" s="824"/>
      <c r="C2" s="824"/>
      <c r="D2" s="824"/>
      <c r="E2" s="824"/>
      <c r="F2" s="824"/>
      <c r="G2" s="824"/>
    </row>
    <row r="3" spans="1:7" ht="14.25" thickBot="1">
      <c r="A3" s="20" t="s">
        <v>30</v>
      </c>
      <c r="B3" s="22" t="s">
        <v>10</v>
      </c>
      <c r="C3" s="43" t="s">
        <v>27</v>
      </c>
    </row>
    <row r="4" spans="1:7" ht="14.25" thickTop="1">
      <c r="A4" s="381" t="s">
        <v>202</v>
      </c>
      <c r="B4" s="382">
        <f>B10/D10*100</f>
        <v>82.955094157411892</v>
      </c>
      <c r="C4" s="383">
        <f>C10/D10*100</f>
        <v>90.149686141960402</v>
      </c>
    </row>
    <row r="5" spans="1:7">
      <c r="A5" s="381" t="s">
        <v>201</v>
      </c>
      <c r="B5" s="382">
        <f>B11/D11*100</f>
        <v>81.041968162083933</v>
      </c>
      <c r="C5" s="383">
        <f>C11/D11*100</f>
        <v>88.133140376266269</v>
      </c>
    </row>
    <row r="6" spans="1:7" ht="14.25" thickBot="1">
      <c r="A6" s="18" t="s">
        <v>46</v>
      </c>
      <c r="B6" s="44">
        <f>B4-B5</f>
        <v>1.9131259953279596</v>
      </c>
      <c r="C6" s="45">
        <f>C4-C5</f>
        <v>2.0165457656941328</v>
      </c>
    </row>
    <row r="7" spans="1:7">
      <c r="A7" t="s">
        <v>182</v>
      </c>
    </row>
    <row r="8" spans="1:7" ht="15" thickBot="1">
      <c r="A8" s="580"/>
      <c r="B8" s="581"/>
      <c r="C8" s="581"/>
      <c r="D8" s="584" t="s">
        <v>163</v>
      </c>
      <c r="E8" s="581"/>
      <c r="F8" s="581"/>
      <c r="G8" s="581"/>
    </row>
    <row r="9" spans="1:7" ht="14.25" thickBot="1">
      <c r="A9" s="20" t="s">
        <v>30</v>
      </c>
      <c r="B9" s="22" t="s">
        <v>10</v>
      </c>
      <c r="C9" s="23" t="s">
        <v>27</v>
      </c>
      <c r="D9" s="27" t="s">
        <v>11</v>
      </c>
    </row>
    <row r="10" spans="1:7" ht="14.25" thickTop="1">
      <c r="A10" s="19" t="s">
        <v>200</v>
      </c>
      <c r="B10" s="138">
        <v>171.8</v>
      </c>
      <c r="C10" s="597">
        <v>186.7</v>
      </c>
      <c r="D10" s="139">
        <v>207.1</v>
      </c>
    </row>
    <row r="11" spans="1:7" ht="15.75" customHeight="1" thickBot="1">
      <c r="A11" s="785" t="s">
        <v>183</v>
      </c>
      <c r="B11" s="786">
        <v>168</v>
      </c>
      <c r="C11" s="787">
        <v>182.7</v>
      </c>
      <c r="D11" s="788">
        <v>207.3</v>
      </c>
    </row>
    <row r="12" spans="1:7" ht="15.75" customHeight="1">
      <c r="A12" s="78"/>
      <c r="B12" s="578"/>
      <c r="C12" s="579"/>
      <c r="D12" s="579"/>
    </row>
    <row r="13" spans="1:7" ht="12.75" customHeight="1">
      <c r="A13" s="78"/>
      <c r="B13" s="578"/>
      <c r="C13" s="579"/>
      <c r="D13" s="579"/>
    </row>
    <row r="14" spans="1:7" ht="15.75" hidden="1" customHeight="1">
      <c r="A14" s="78"/>
      <c r="B14" s="578"/>
      <c r="C14" s="579"/>
      <c r="D14" s="579"/>
    </row>
    <row r="15" spans="1:7" ht="15.75" customHeight="1">
      <c r="A15" s="78"/>
      <c r="B15" s="578"/>
      <c r="C15" s="579"/>
      <c r="D15" s="579"/>
    </row>
    <row r="16" spans="1:7" ht="15.75" customHeight="1">
      <c r="A16" s="78"/>
      <c r="B16" s="578"/>
      <c r="C16" s="579"/>
      <c r="D16" s="579"/>
    </row>
    <row r="17" spans="1:4" ht="15.75" customHeight="1">
      <c r="A17" s="78"/>
      <c r="B17" s="578"/>
      <c r="C17" s="579"/>
      <c r="D17" s="579"/>
    </row>
    <row r="18" spans="1:4" ht="15.75" customHeight="1">
      <c r="A18" s="78"/>
      <c r="B18" s="578"/>
      <c r="C18" s="579"/>
      <c r="D18" s="579"/>
    </row>
    <row r="19" spans="1:4" ht="15.75" customHeight="1">
      <c r="A19" s="78"/>
      <c r="B19" s="578"/>
      <c r="C19" s="579"/>
      <c r="D19" s="579"/>
    </row>
    <row r="20" spans="1:4" ht="15.75" customHeight="1">
      <c r="A20" s="78"/>
      <c r="B20" s="578"/>
      <c r="C20" s="579"/>
      <c r="D20" s="579"/>
    </row>
    <row r="21" spans="1:4" ht="15.75" customHeight="1">
      <c r="A21" s="78"/>
      <c r="B21" s="578"/>
      <c r="C21" s="579"/>
      <c r="D21" s="579"/>
    </row>
    <row r="22" spans="1:4" ht="15.75" customHeight="1">
      <c r="A22" s="78"/>
      <c r="B22" s="578"/>
      <c r="C22" s="579"/>
      <c r="D22" s="579"/>
    </row>
    <row r="23" spans="1:4" ht="15.75" customHeight="1">
      <c r="A23" s="78"/>
      <c r="B23" s="578"/>
      <c r="C23" s="579"/>
      <c r="D23" s="579"/>
    </row>
    <row r="24" spans="1:4" ht="15.75" customHeight="1">
      <c r="A24" s="78"/>
      <c r="B24" s="578"/>
      <c r="C24" s="579"/>
      <c r="D24" s="579"/>
    </row>
    <row r="25" spans="1:4" ht="15.75" customHeight="1">
      <c r="A25" s="78"/>
      <c r="B25" s="578"/>
      <c r="C25" s="579"/>
      <c r="D25" s="579"/>
    </row>
    <row r="26" spans="1:4" ht="15.75" customHeight="1">
      <c r="A26" s="78"/>
      <c r="B26" s="578"/>
      <c r="C26" s="579"/>
      <c r="D26" s="579"/>
    </row>
    <row r="27" spans="1:4" ht="15.75" customHeight="1">
      <c r="A27" s="78"/>
      <c r="B27" s="578"/>
      <c r="C27" s="579"/>
      <c r="D27" s="579"/>
    </row>
    <row r="28" spans="1:4" ht="15.75" customHeight="1">
      <c r="A28" s="78"/>
      <c r="B28" s="578"/>
      <c r="C28" s="579"/>
      <c r="D28" s="579"/>
    </row>
    <row r="29" spans="1:4" ht="15.75" customHeight="1">
      <c r="A29" s="78"/>
      <c r="B29" s="578"/>
      <c r="C29" s="579"/>
      <c r="D29" s="579"/>
    </row>
    <row r="30" spans="1:4" ht="0.75" customHeight="1">
      <c r="A30" s="78"/>
      <c r="B30" s="578"/>
      <c r="C30" s="579"/>
      <c r="D30" s="579"/>
    </row>
    <row r="31" spans="1:4" ht="15.75" hidden="1" customHeight="1">
      <c r="A31" s="78"/>
      <c r="B31" s="578"/>
      <c r="C31" s="579"/>
      <c r="D31" s="579"/>
    </row>
    <row r="32" spans="1:4" ht="15.75" customHeight="1">
      <c r="A32" s="78"/>
      <c r="B32" s="578"/>
      <c r="C32" s="579"/>
      <c r="D32" s="579"/>
    </row>
    <row r="33" spans="1:4" ht="15.75" customHeight="1">
      <c r="A33" s="78"/>
      <c r="B33" s="578"/>
      <c r="C33" s="579"/>
      <c r="D33" s="579"/>
    </row>
    <row r="34" spans="1:4" ht="15.75" customHeight="1">
      <c r="A34" s="78"/>
      <c r="B34" s="578"/>
      <c r="C34" s="579"/>
      <c r="D34" s="579"/>
    </row>
    <row r="35" spans="1:4" ht="15.75" customHeight="1">
      <c r="A35" s="78"/>
      <c r="B35" s="578"/>
      <c r="C35" s="579"/>
      <c r="D35" s="579"/>
    </row>
    <row r="36" spans="1:4" ht="15.75" customHeight="1">
      <c r="A36" s="78"/>
      <c r="B36" s="578"/>
      <c r="C36" s="579"/>
      <c r="D36" s="579"/>
    </row>
    <row r="37" spans="1:4" ht="15.75" customHeight="1">
      <c r="A37" s="78"/>
      <c r="B37" s="578"/>
      <c r="C37" s="579"/>
      <c r="D37" s="579"/>
    </row>
    <row r="38" spans="1:4" ht="15.75" customHeight="1">
      <c r="A38" s="78"/>
      <c r="B38" s="578"/>
      <c r="C38" s="579"/>
      <c r="D38" s="579"/>
    </row>
    <row r="39" spans="1:4" ht="15.75" customHeight="1">
      <c r="A39" s="78"/>
      <c r="B39" s="578"/>
      <c r="C39" s="579"/>
      <c r="D39" s="579"/>
    </row>
    <row r="40" spans="1:4" ht="15.75" customHeight="1">
      <c r="A40" s="78"/>
      <c r="B40" s="578"/>
      <c r="C40" s="579"/>
      <c r="D40" s="579"/>
    </row>
    <row r="41" spans="1:4" ht="15.75" customHeight="1">
      <c r="A41" s="78"/>
      <c r="B41" s="578"/>
      <c r="C41" s="579"/>
      <c r="D41" s="579"/>
    </row>
    <row r="42" spans="1:4" ht="15.75" customHeight="1">
      <c r="A42" s="78"/>
      <c r="B42" s="578"/>
      <c r="C42" s="579"/>
      <c r="D42" s="579"/>
    </row>
    <row r="43" spans="1:4" ht="15.75" customHeight="1">
      <c r="A43" s="78"/>
      <c r="B43" s="578"/>
      <c r="C43" s="579"/>
      <c r="D43" s="579"/>
    </row>
    <row r="44" spans="1:4" ht="15.75" customHeight="1">
      <c r="A44" s="78"/>
      <c r="B44" s="578"/>
      <c r="C44" s="579"/>
      <c r="D44" s="579"/>
    </row>
    <row r="45" spans="1:4" ht="15.75" customHeight="1">
      <c r="A45" s="78"/>
      <c r="B45" s="578"/>
      <c r="C45" s="579"/>
      <c r="D45" s="579"/>
    </row>
    <row r="46" spans="1:4" ht="15.75" customHeight="1">
      <c r="A46" s="78"/>
      <c r="B46" s="578"/>
      <c r="C46" s="579"/>
      <c r="D46" s="579"/>
    </row>
    <row r="47" spans="1:4" ht="15.75" customHeight="1">
      <c r="A47" s="78"/>
      <c r="B47" s="578"/>
      <c r="C47" s="579"/>
      <c r="D47" s="579"/>
    </row>
    <row r="48" spans="1:4" ht="15.75" customHeight="1">
      <c r="A48" s="78"/>
      <c r="B48" s="578"/>
      <c r="C48" s="579"/>
      <c r="D48" s="579"/>
    </row>
    <row r="49" spans="1:4" ht="15.75" customHeight="1">
      <c r="A49" s="78"/>
      <c r="B49" s="578"/>
      <c r="C49" s="579"/>
      <c r="D49" s="579"/>
    </row>
    <row r="50" spans="1:4" ht="15.75" customHeight="1">
      <c r="A50" s="78"/>
      <c r="B50" s="578"/>
      <c r="C50" s="579"/>
      <c r="D50" s="579"/>
    </row>
    <row r="51" spans="1:4" ht="15.75" customHeight="1">
      <c r="A51" s="78"/>
      <c r="B51" s="578"/>
      <c r="C51" s="579"/>
      <c r="D51" s="579"/>
    </row>
    <row r="52" spans="1:4" ht="15.75" customHeight="1">
      <c r="A52" s="78"/>
      <c r="B52" s="578"/>
      <c r="C52" s="579"/>
      <c r="D52" s="579"/>
    </row>
    <row r="53" spans="1:4" ht="15.75" customHeight="1">
      <c r="A53" s="78"/>
      <c r="B53" s="578"/>
      <c r="C53" s="579"/>
      <c r="D53" s="579"/>
    </row>
    <row r="54" spans="1:4" ht="15.75" customHeight="1">
      <c r="A54" s="78"/>
      <c r="B54" s="578"/>
      <c r="C54" s="579"/>
      <c r="D54" s="579"/>
    </row>
    <row r="55" spans="1:4" ht="15.75" customHeight="1">
      <c r="A55" s="78"/>
      <c r="B55" s="578"/>
      <c r="C55" s="579"/>
      <c r="D55" s="579"/>
    </row>
    <row r="56" spans="1:4" ht="15.75" customHeight="1">
      <c r="A56" s="78"/>
      <c r="B56" s="578"/>
      <c r="C56" s="579"/>
      <c r="D56" s="579"/>
    </row>
    <row r="57" spans="1:4" ht="15.75" customHeight="1">
      <c r="A57" s="78"/>
      <c r="B57" s="578"/>
      <c r="C57" s="579"/>
      <c r="D57" s="579"/>
    </row>
    <row r="58" spans="1:4" ht="15.75" customHeight="1">
      <c r="A58" s="78"/>
      <c r="B58" s="578"/>
      <c r="C58" s="579"/>
      <c r="D58" s="579"/>
    </row>
    <row r="59" spans="1:4" ht="15.75" customHeight="1">
      <c r="A59" s="78"/>
      <c r="B59" s="578"/>
      <c r="C59" s="579"/>
      <c r="D59" s="579"/>
    </row>
    <row r="60" spans="1:4" ht="15.75" customHeight="1">
      <c r="A60" s="78"/>
      <c r="B60" s="578"/>
      <c r="C60" s="579"/>
      <c r="D60" s="579"/>
    </row>
    <row r="61" spans="1:4" ht="15.75" customHeight="1">
      <c r="A61" s="78"/>
      <c r="B61" s="578"/>
      <c r="C61" s="579"/>
      <c r="D61" s="579"/>
    </row>
    <row r="62" spans="1:4" ht="15.75" customHeight="1">
      <c r="A62" s="78"/>
      <c r="B62" s="578"/>
      <c r="C62" s="579"/>
      <c r="D62" s="579"/>
    </row>
    <row r="63" spans="1:4" ht="15.75" customHeight="1">
      <c r="A63" s="78"/>
      <c r="B63" s="578"/>
      <c r="C63" s="579"/>
      <c r="D63" s="579"/>
    </row>
    <row r="64" spans="1:4" ht="15.75" customHeight="1">
      <c r="A64" s="78"/>
      <c r="B64" s="578"/>
      <c r="C64" s="579"/>
      <c r="D64" s="579"/>
    </row>
    <row r="65" spans="1:9" ht="15.75" customHeight="1">
      <c r="A65" s="78"/>
      <c r="B65" s="578"/>
      <c r="C65" s="579"/>
      <c r="D65" s="579"/>
    </row>
    <row r="66" spans="1:9" ht="15.75" customHeight="1">
      <c r="A66" s="78"/>
      <c r="B66" s="578"/>
      <c r="C66" s="579"/>
      <c r="D66" s="579"/>
    </row>
    <row r="67" spans="1:9" ht="15.75" customHeight="1">
      <c r="A67" s="825">
        <v>5</v>
      </c>
      <c r="B67" s="825"/>
      <c r="C67" s="825"/>
      <c r="D67" s="825"/>
      <c r="E67" s="825"/>
      <c r="F67" s="825"/>
      <c r="G67" s="825"/>
    </row>
    <row r="68" spans="1:9">
      <c r="A68" s="31"/>
      <c r="B68" s="32"/>
      <c r="C68" s="33"/>
      <c r="D68" s="33"/>
      <c r="E68" s="33"/>
      <c r="F68" s="32"/>
      <c r="G68" s="17"/>
      <c r="H68" s="16"/>
      <c r="I68" s="15"/>
    </row>
  </sheetData>
  <protectedRanges>
    <protectedRange sqref="B10:D11" name="範囲1"/>
  </protectedRanges>
  <mergeCells count="2">
    <mergeCell ref="A2:G2"/>
    <mergeCell ref="A67:G67"/>
  </mergeCells>
  <phoneticPr fontId="2"/>
  <pageMargins left="1.1499999999999999" right="0.7" top="1.05" bottom="0.47" header="0.3" footer="0.3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3"/>
  <sheetViews>
    <sheetView topLeftCell="A37" zoomScaleNormal="100" workbookViewId="0">
      <selection activeCell="G54" sqref="G54"/>
    </sheetView>
  </sheetViews>
  <sheetFormatPr defaultRowHeight="13.5"/>
  <cols>
    <col min="1" max="1" width="5.75" customWidth="1"/>
    <col min="2" max="2" width="37.5" bestFit="1" customWidth="1"/>
    <col min="3" max="3" width="10.625" style="47" customWidth="1"/>
    <col min="4" max="4" width="14" style="47" hidden="1" customWidth="1"/>
    <col min="5" max="5" width="11.25" style="47" hidden="1" customWidth="1"/>
    <col min="6" max="6" width="11.625" style="47" hidden="1" customWidth="1"/>
    <col min="7" max="7" width="9.375" customWidth="1"/>
    <col min="8" max="8" width="10.625" customWidth="1"/>
    <col min="9" max="9" width="10.625" style="59" customWidth="1"/>
    <col min="10" max="10" width="8.125" style="59" hidden="1" customWidth="1"/>
    <col min="11" max="12" width="9.375" customWidth="1"/>
    <col min="13" max="13" width="0" hidden="1" customWidth="1"/>
  </cols>
  <sheetData>
    <row r="1" spans="1:13" ht="16.5" customHeight="1" thickBot="1">
      <c r="A1" s="69" t="s">
        <v>136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3" ht="16.5" customHeight="1" thickBot="1">
      <c r="A2" s="831" t="s">
        <v>28</v>
      </c>
      <c r="B2" s="833" t="s">
        <v>29</v>
      </c>
      <c r="C2" s="827" t="s">
        <v>58</v>
      </c>
      <c r="D2" s="828"/>
      <c r="E2" s="828"/>
      <c r="F2" s="828"/>
      <c r="G2" s="828"/>
      <c r="H2" s="828"/>
      <c r="I2" s="828"/>
      <c r="J2" s="828"/>
      <c r="K2" s="829" t="s">
        <v>56</v>
      </c>
      <c r="L2" s="830"/>
    </row>
    <row r="3" spans="1:13" ht="21.75" thickBot="1">
      <c r="A3" s="832"/>
      <c r="B3" s="834"/>
      <c r="C3" s="217" t="s">
        <v>49</v>
      </c>
      <c r="D3" s="46" t="s">
        <v>53</v>
      </c>
      <c r="E3" s="46" t="s">
        <v>54</v>
      </c>
      <c r="F3" s="46" t="s">
        <v>55</v>
      </c>
      <c r="G3" s="9" t="s">
        <v>50</v>
      </c>
      <c r="H3" s="10" t="s">
        <v>51</v>
      </c>
      <c r="I3" s="60" t="s">
        <v>52</v>
      </c>
      <c r="J3" s="61" t="s">
        <v>53</v>
      </c>
      <c r="K3" s="72" t="s">
        <v>59</v>
      </c>
      <c r="L3" s="12" t="s">
        <v>57</v>
      </c>
    </row>
    <row r="4" spans="1:13" ht="15.75" customHeight="1" thickBot="1">
      <c r="A4" s="822" t="s">
        <v>22</v>
      </c>
      <c r="B4" s="13" t="s">
        <v>0</v>
      </c>
      <c r="C4" s="286">
        <v>131200</v>
      </c>
      <c r="D4" s="55">
        <f>C21+C38+C55</f>
        <v>131199</v>
      </c>
      <c r="E4" s="55">
        <f t="shared" ref="E4:E20" si="0">C4-D4</f>
        <v>1</v>
      </c>
      <c r="F4" s="48">
        <f>C4/100</f>
        <v>1312</v>
      </c>
      <c r="G4" s="301">
        <v>100</v>
      </c>
      <c r="H4" s="293">
        <v>89382</v>
      </c>
      <c r="I4" s="293">
        <v>41818</v>
      </c>
      <c r="J4" s="62">
        <f t="shared" ref="J4:J21" si="1">H4+I4</f>
        <v>131200</v>
      </c>
      <c r="K4" s="309">
        <f t="shared" ref="K4:K21" si="2">(H4/J4)*100</f>
        <v>68.126524390243901</v>
      </c>
      <c r="L4" s="308">
        <f>(I4/J4)*100</f>
        <v>31.873475609756095</v>
      </c>
      <c r="M4" s="71">
        <f>K4+L4</f>
        <v>100</v>
      </c>
    </row>
    <row r="5" spans="1:13">
      <c r="A5" s="822"/>
      <c r="B5" s="4" t="s">
        <v>1</v>
      </c>
      <c r="C5" s="287">
        <v>24</v>
      </c>
      <c r="D5" s="56">
        <f>C56</f>
        <v>19</v>
      </c>
      <c r="E5" s="56">
        <f t="shared" si="0"/>
        <v>5</v>
      </c>
      <c r="F5" s="49">
        <f>C5/100</f>
        <v>0.24</v>
      </c>
      <c r="G5" s="302">
        <f>(C5/$C$4)*100</f>
        <v>1.8292682926829267E-2</v>
      </c>
      <c r="H5" s="294">
        <v>19</v>
      </c>
      <c r="I5" s="294">
        <v>4</v>
      </c>
      <c r="J5" s="63">
        <f t="shared" si="1"/>
        <v>23</v>
      </c>
      <c r="K5" s="311">
        <f>(H5/J5)*100</f>
        <v>82.608695652173907</v>
      </c>
      <c r="L5" s="310">
        <f t="shared" ref="L5:L68" si="3">(I5/J5)*100</f>
        <v>17.391304347826086</v>
      </c>
      <c r="M5" s="71">
        <f t="shared" ref="M5:M68" si="4">K5+L5</f>
        <v>100</v>
      </c>
    </row>
    <row r="6" spans="1:13">
      <c r="A6" s="822"/>
      <c r="B6" s="7" t="s">
        <v>2</v>
      </c>
      <c r="C6" s="288">
        <v>7155</v>
      </c>
      <c r="D6" s="57">
        <f t="shared" ref="D6:D20" si="5">C23+C40+C57</f>
        <v>7155</v>
      </c>
      <c r="E6" s="57">
        <f t="shared" si="0"/>
        <v>0</v>
      </c>
      <c r="F6" s="50">
        <f t="shared" ref="F6:F69" si="6">C6/100</f>
        <v>71.55</v>
      </c>
      <c r="G6" s="303">
        <f t="shared" ref="G6:G37" si="7">(C6/$C$4)*100</f>
        <v>5.4535060975609753</v>
      </c>
      <c r="H6" s="295">
        <v>6296</v>
      </c>
      <c r="I6" s="295">
        <v>859</v>
      </c>
      <c r="J6" s="64">
        <f t="shared" si="1"/>
        <v>7155</v>
      </c>
      <c r="K6" s="313">
        <f t="shared" si="2"/>
        <v>87.994409503843457</v>
      </c>
      <c r="L6" s="312">
        <f t="shared" si="3"/>
        <v>12.005590496156533</v>
      </c>
      <c r="M6" s="71">
        <f t="shared" si="4"/>
        <v>99.999999999999986</v>
      </c>
    </row>
    <row r="7" spans="1:13">
      <c r="A7" s="822"/>
      <c r="B7" s="7" t="s">
        <v>3</v>
      </c>
      <c r="C7" s="288">
        <v>29596</v>
      </c>
      <c r="D7" s="57">
        <f t="shared" si="5"/>
        <v>29596</v>
      </c>
      <c r="E7" s="57">
        <f t="shared" si="0"/>
        <v>0</v>
      </c>
      <c r="F7" s="50">
        <f t="shared" si="6"/>
        <v>295.95999999999998</v>
      </c>
      <c r="G7" s="303">
        <f>(C7/$C$4)*100</f>
        <v>22.557926829268293</v>
      </c>
      <c r="H7" s="295">
        <v>23937</v>
      </c>
      <c r="I7" s="295">
        <v>5659</v>
      </c>
      <c r="J7" s="64">
        <f t="shared" si="1"/>
        <v>29596</v>
      </c>
      <c r="K7" s="313">
        <f t="shared" si="2"/>
        <v>80.879172861197461</v>
      </c>
      <c r="L7" s="312">
        <f t="shared" si="3"/>
        <v>19.120827138802539</v>
      </c>
      <c r="M7" s="71">
        <f t="shared" si="4"/>
        <v>100</v>
      </c>
    </row>
    <row r="8" spans="1:13">
      <c r="A8" s="822"/>
      <c r="B8" s="7" t="s">
        <v>4</v>
      </c>
      <c r="C8" s="288">
        <v>742</v>
      </c>
      <c r="D8" s="57">
        <f>C25+C42+C59</f>
        <v>742</v>
      </c>
      <c r="E8" s="57">
        <f t="shared" si="0"/>
        <v>0</v>
      </c>
      <c r="F8" s="50">
        <f t="shared" si="6"/>
        <v>7.42</v>
      </c>
      <c r="G8" s="303">
        <f t="shared" si="7"/>
        <v>0.56554878048780488</v>
      </c>
      <c r="H8" s="295">
        <v>629</v>
      </c>
      <c r="I8" s="295">
        <v>112</v>
      </c>
      <c r="J8" s="64">
        <f t="shared" si="1"/>
        <v>741</v>
      </c>
      <c r="K8" s="313">
        <f t="shared" si="2"/>
        <v>84.88529014844805</v>
      </c>
      <c r="L8" s="312">
        <f t="shared" si="3"/>
        <v>15.114709851551957</v>
      </c>
      <c r="M8" s="71">
        <f t="shared" si="4"/>
        <v>100</v>
      </c>
    </row>
    <row r="9" spans="1:13">
      <c r="A9" s="822"/>
      <c r="B9" s="7" t="s">
        <v>5</v>
      </c>
      <c r="C9" s="288">
        <v>7829</v>
      </c>
      <c r="D9" s="57">
        <f t="shared" si="5"/>
        <v>7828</v>
      </c>
      <c r="E9" s="57">
        <f t="shared" si="0"/>
        <v>1</v>
      </c>
      <c r="F9" s="50">
        <f t="shared" si="6"/>
        <v>78.290000000000006</v>
      </c>
      <c r="G9" s="303">
        <f t="shared" si="7"/>
        <v>5.9672256097560972</v>
      </c>
      <c r="H9" s="295">
        <v>5857</v>
      </c>
      <c r="I9" s="295">
        <v>1972</v>
      </c>
      <c r="J9" s="64">
        <f t="shared" si="1"/>
        <v>7829</v>
      </c>
      <c r="K9" s="313">
        <f t="shared" si="2"/>
        <v>74.811597905224176</v>
      </c>
      <c r="L9" s="312">
        <f t="shared" si="3"/>
        <v>25.188402094775835</v>
      </c>
      <c r="M9" s="71">
        <f t="shared" si="4"/>
        <v>100.00000000000001</v>
      </c>
    </row>
    <row r="10" spans="1:13">
      <c r="A10" s="822"/>
      <c r="B10" s="7" t="s">
        <v>6</v>
      </c>
      <c r="C10" s="288">
        <v>10401</v>
      </c>
      <c r="D10" s="57">
        <f t="shared" si="5"/>
        <v>10401</v>
      </c>
      <c r="E10" s="57">
        <f t="shared" si="0"/>
        <v>0</v>
      </c>
      <c r="F10" s="50">
        <f t="shared" si="6"/>
        <v>104.01</v>
      </c>
      <c r="G10" s="303">
        <f t="shared" si="7"/>
        <v>7.9275914634146334</v>
      </c>
      <c r="H10" s="295">
        <v>9187</v>
      </c>
      <c r="I10" s="295">
        <v>1214</v>
      </c>
      <c r="J10" s="64">
        <f t="shared" si="1"/>
        <v>10401</v>
      </c>
      <c r="K10" s="313">
        <f t="shared" si="2"/>
        <v>88.328045380251893</v>
      </c>
      <c r="L10" s="312">
        <f t="shared" si="3"/>
        <v>11.671954619748101</v>
      </c>
      <c r="M10" s="71">
        <f t="shared" si="4"/>
        <v>100</v>
      </c>
    </row>
    <row r="11" spans="1:13">
      <c r="A11" s="822"/>
      <c r="B11" s="7" t="s">
        <v>7</v>
      </c>
      <c r="C11" s="288">
        <v>15381</v>
      </c>
      <c r="D11" s="57">
        <f t="shared" si="5"/>
        <v>15382</v>
      </c>
      <c r="E11" s="57">
        <f t="shared" si="0"/>
        <v>-1</v>
      </c>
      <c r="F11" s="50">
        <f t="shared" si="6"/>
        <v>153.81</v>
      </c>
      <c r="G11" s="303">
        <f t="shared" si="7"/>
        <v>11.723323170731707</v>
      </c>
      <c r="H11" s="295">
        <v>10189</v>
      </c>
      <c r="I11" s="295">
        <v>5192</v>
      </c>
      <c r="J11" s="64">
        <f t="shared" si="1"/>
        <v>15381</v>
      </c>
      <c r="K11" s="313">
        <f t="shared" si="2"/>
        <v>66.244067355828619</v>
      </c>
      <c r="L11" s="312">
        <f t="shared" si="3"/>
        <v>33.755932644171381</v>
      </c>
      <c r="M11" s="71">
        <f t="shared" si="4"/>
        <v>100</v>
      </c>
    </row>
    <row r="12" spans="1:13">
      <c r="A12" s="822"/>
      <c r="B12" s="7" t="s">
        <v>21</v>
      </c>
      <c r="C12" s="288">
        <v>4703</v>
      </c>
      <c r="D12" s="57">
        <f t="shared" si="5"/>
        <v>4704</v>
      </c>
      <c r="E12" s="57">
        <f t="shared" si="0"/>
        <v>-1</v>
      </c>
      <c r="F12" s="50">
        <f t="shared" si="6"/>
        <v>47.03</v>
      </c>
      <c r="G12" s="304">
        <f t="shared" si="7"/>
        <v>3.5846036585365852</v>
      </c>
      <c r="H12" s="295">
        <v>1974</v>
      </c>
      <c r="I12" s="295">
        <v>2729</v>
      </c>
      <c r="J12" s="64">
        <f t="shared" si="1"/>
        <v>4703</v>
      </c>
      <c r="K12" s="315">
        <f t="shared" si="2"/>
        <v>41.973208590261535</v>
      </c>
      <c r="L12" s="314">
        <f t="shared" si="3"/>
        <v>58.026791409738465</v>
      </c>
      <c r="M12" s="71">
        <f t="shared" si="4"/>
        <v>100</v>
      </c>
    </row>
    <row r="13" spans="1:13">
      <c r="A13" s="822"/>
      <c r="B13" s="7" t="s">
        <v>20</v>
      </c>
      <c r="C13" s="288">
        <v>2004</v>
      </c>
      <c r="D13" s="57">
        <f t="shared" si="5"/>
        <v>2004</v>
      </c>
      <c r="E13" s="57">
        <f t="shared" si="0"/>
        <v>0</v>
      </c>
      <c r="F13" s="50">
        <f t="shared" si="6"/>
        <v>20.04</v>
      </c>
      <c r="G13" s="303">
        <f t="shared" si="7"/>
        <v>1.5274390243902438</v>
      </c>
      <c r="H13" s="295">
        <v>1414</v>
      </c>
      <c r="I13" s="295">
        <v>590</v>
      </c>
      <c r="J13" s="64">
        <f t="shared" si="1"/>
        <v>2004</v>
      </c>
      <c r="K13" s="313">
        <f t="shared" si="2"/>
        <v>70.558882235528941</v>
      </c>
      <c r="L13" s="312">
        <f t="shared" si="3"/>
        <v>29.441117764471059</v>
      </c>
      <c r="M13" s="71">
        <f t="shared" si="4"/>
        <v>100</v>
      </c>
    </row>
    <row r="14" spans="1:13">
      <c r="A14" s="822"/>
      <c r="B14" s="7" t="s">
        <v>19</v>
      </c>
      <c r="C14" s="288">
        <v>10454</v>
      </c>
      <c r="D14" s="57">
        <f t="shared" si="5"/>
        <v>10453</v>
      </c>
      <c r="E14" s="57">
        <f t="shared" si="0"/>
        <v>1</v>
      </c>
      <c r="F14" s="50">
        <f t="shared" si="6"/>
        <v>104.54</v>
      </c>
      <c r="G14" s="303">
        <f t="shared" si="7"/>
        <v>7.9679878048780486</v>
      </c>
      <c r="H14" s="295">
        <v>8521</v>
      </c>
      <c r="I14" s="295">
        <v>1933</v>
      </c>
      <c r="J14" s="64">
        <f t="shared" si="1"/>
        <v>10454</v>
      </c>
      <c r="K14" s="313">
        <f t="shared" si="2"/>
        <v>81.509470059307446</v>
      </c>
      <c r="L14" s="312">
        <f t="shared" si="3"/>
        <v>18.490529940692557</v>
      </c>
      <c r="M14" s="71">
        <f t="shared" si="4"/>
        <v>100</v>
      </c>
    </row>
    <row r="15" spans="1:13">
      <c r="A15" s="822"/>
      <c r="B15" s="7" t="s">
        <v>18</v>
      </c>
      <c r="C15" s="288">
        <v>2932</v>
      </c>
      <c r="D15" s="57">
        <f t="shared" si="5"/>
        <v>2933</v>
      </c>
      <c r="E15" s="57">
        <f t="shared" si="0"/>
        <v>-1</v>
      </c>
      <c r="F15" s="50">
        <f t="shared" si="6"/>
        <v>29.32</v>
      </c>
      <c r="G15" s="303">
        <f t="shared" si="7"/>
        <v>2.2347560975609757</v>
      </c>
      <c r="H15" s="295">
        <v>1882</v>
      </c>
      <c r="I15" s="295">
        <v>1051</v>
      </c>
      <c r="J15" s="64">
        <f t="shared" si="1"/>
        <v>2933</v>
      </c>
      <c r="K15" s="313">
        <f t="shared" si="2"/>
        <v>64.166382543470846</v>
      </c>
      <c r="L15" s="312">
        <f t="shared" si="3"/>
        <v>35.833617456529147</v>
      </c>
      <c r="M15" s="71">
        <f t="shared" si="4"/>
        <v>100</v>
      </c>
    </row>
    <row r="16" spans="1:13">
      <c r="A16" s="822"/>
      <c r="B16" s="7" t="s">
        <v>17</v>
      </c>
      <c r="C16" s="288">
        <v>2215</v>
      </c>
      <c r="D16" s="57">
        <f t="shared" si="5"/>
        <v>2215</v>
      </c>
      <c r="E16" s="57">
        <f t="shared" si="0"/>
        <v>0</v>
      </c>
      <c r="F16" s="50">
        <f t="shared" si="6"/>
        <v>22.15</v>
      </c>
      <c r="G16" s="303">
        <f t="shared" si="7"/>
        <v>1.6882621951219514</v>
      </c>
      <c r="H16" s="295">
        <v>1232</v>
      </c>
      <c r="I16" s="295">
        <v>983</v>
      </c>
      <c r="J16" s="64">
        <f t="shared" si="1"/>
        <v>2215</v>
      </c>
      <c r="K16" s="315">
        <f t="shared" si="2"/>
        <v>55.620767494356663</v>
      </c>
      <c r="L16" s="314">
        <f t="shared" si="3"/>
        <v>44.379232505643337</v>
      </c>
      <c r="M16" s="71">
        <f t="shared" si="4"/>
        <v>100</v>
      </c>
    </row>
    <row r="17" spans="1:13">
      <c r="A17" s="822"/>
      <c r="B17" s="7" t="s">
        <v>16</v>
      </c>
      <c r="C17" s="288">
        <v>4143</v>
      </c>
      <c r="D17" s="57">
        <f t="shared" si="5"/>
        <v>4143</v>
      </c>
      <c r="E17" s="57">
        <f t="shared" si="0"/>
        <v>0</v>
      </c>
      <c r="F17" s="50">
        <f t="shared" si="6"/>
        <v>41.43</v>
      </c>
      <c r="G17" s="303">
        <f t="shared" si="7"/>
        <v>3.1577743902439024</v>
      </c>
      <c r="H17" s="295">
        <v>2059</v>
      </c>
      <c r="I17" s="295">
        <v>2083</v>
      </c>
      <c r="J17" s="64">
        <f t="shared" si="1"/>
        <v>4142</v>
      </c>
      <c r="K17" s="313">
        <f t="shared" si="2"/>
        <v>49.71028488652825</v>
      </c>
      <c r="L17" s="312">
        <f t="shared" si="3"/>
        <v>50.289715113471757</v>
      </c>
      <c r="M17" s="71">
        <f t="shared" si="4"/>
        <v>100</v>
      </c>
    </row>
    <row r="18" spans="1:13">
      <c r="A18" s="822"/>
      <c r="B18" s="7" t="s">
        <v>15</v>
      </c>
      <c r="C18" s="288">
        <v>18585</v>
      </c>
      <c r="D18" s="57">
        <f t="shared" si="5"/>
        <v>18585</v>
      </c>
      <c r="E18" s="57">
        <f t="shared" si="0"/>
        <v>0</v>
      </c>
      <c r="F18" s="50">
        <f t="shared" si="6"/>
        <v>185.85</v>
      </c>
      <c r="G18" s="303">
        <f t="shared" si="7"/>
        <v>14.165396341463415</v>
      </c>
      <c r="H18" s="295">
        <v>5667</v>
      </c>
      <c r="I18" s="295">
        <v>12918</v>
      </c>
      <c r="J18" s="64">
        <f t="shared" si="1"/>
        <v>18585</v>
      </c>
      <c r="K18" s="313">
        <f t="shared" si="2"/>
        <v>30.492332526230832</v>
      </c>
      <c r="L18" s="312">
        <f t="shared" si="3"/>
        <v>69.50766747376916</v>
      </c>
      <c r="M18" s="71">
        <f t="shared" si="4"/>
        <v>100</v>
      </c>
    </row>
    <row r="19" spans="1:13">
      <c r="A19" s="822"/>
      <c r="B19" s="7" t="s">
        <v>14</v>
      </c>
      <c r="C19" s="288">
        <v>2141</v>
      </c>
      <c r="D19" s="57">
        <f t="shared" si="5"/>
        <v>2142</v>
      </c>
      <c r="E19" s="57">
        <f t="shared" si="0"/>
        <v>-1</v>
      </c>
      <c r="F19" s="50">
        <f t="shared" si="6"/>
        <v>21.41</v>
      </c>
      <c r="G19" s="304">
        <f>(C19/$C$4)*100</f>
        <v>1.631859756097561</v>
      </c>
      <c r="H19" s="296">
        <v>1671</v>
      </c>
      <c r="I19" s="295">
        <v>470</v>
      </c>
      <c r="J19" s="64">
        <f t="shared" si="1"/>
        <v>2141</v>
      </c>
      <c r="K19" s="315">
        <f t="shared" si="2"/>
        <v>78.047641289117237</v>
      </c>
      <c r="L19" s="314">
        <f t="shared" si="3"/>
        <v>21.952358710882766</v>
      </c>
      <c r="M19" s="71">
        <f t="shared" si="4"/>
        <v>100</v>
      </c>
    </row>
    <row r="20" spans="1:13" ht="14.25" thickBot="1">
      <c r="A20" s="823"/>
      <c r="B20" s="6" t="s">
        <v>13</v>
      </c>
      <c r="C20" s="289">
        <v>12895</v>
      </c>
      <c r="D20" s="58">
        <f t="shared" si="5"/>
        <v>12896</v>
      </c>
      <c r="E20" s="58">
        <f t="shared" si="0"/>
        <v>-1</v>
      </c>
      <c r="F20" s="51">
        <f t="shared" si="6"/>
        <v>128.94999999999999</v>
      </c>
      <c r="G20" s="305">
        <f t="shared" si="7"/>
        <v>9.8285060975609753</v>
      </c>
      <c r="H20" s="297">
        <v>8846</v>
      </c>
      <c r="I20" s="297">
        <v>4049</v>
      </c>
      <c r="J20" s="65">
        <f t="shared" si="1"/>
        <v>12895</v>
      </c>
      <c r="K20" s="317">
        <f t="shared" si="2"/>
        <v>68.600232648313295</v>
      </c>
      <c r="L20" s="316">
        <f t="shared" si="3"/>
        <v>31.399767351686702</v>
      </c>
      <c r="M20" s="71">
        <f t="shared" si="4"/>
        <v>100</v>
      </c>
    </row>
    <row r="21" spans="1:13" ht="15.75" customHeight="1" thickBot="1">
      <c r="A21" s="817" t="s">
        <v>23</v>
      </c>
      <c r="B21" s="14" t="s">
        <v>0</v>
      </c>
      <c r="C21" s="290">
        <v>57613</v>
      </c>
      <c r="D21" s="52"/>
      <c r="E21" s="52"/>
      <c r="F21" s="52">
        <f t="shared" si="6"/>
        <v>576.13</v>
      </c>
      <c r="G21" s="306">
        <f t="shared" si="7"/>
        <v>43.912347560975611</v>
      </c>
      <c r="H21" s="298">
        <v>40576</v>
      </c>
      <c r="I21" s="298">
        <v>17038</v>
      </c>
      <c r="J21" s="66">
        <f t="shared" si="1"/>
        <v>57614</v>
      </c>
      <c r="K21" s="319">
        <f t="shared" si="2"/>
        <v>70.427326691429172</v>
      </c>
      <c r="L21" s="318">
        <f t="shared" si="3"/>
        <v>29.572673308570835</v>
      </c>
      <c r="M21" s="71">
        <f t="shared" si="4"/>
        <v>100</v>
      </c>
    </row>
    <row r="22" spans="1:13">
      <c r="A22" s="818"/>
      <c r="B22" s="763" t="s">
        <v>1</v>
      </c>
      <c r="C22" s="764" t="s">
        <v>142</v>
      </c>
      <c r="D22" s="49"/>
      <c r="E22" s="49"/>
      <c r="F22" s="5" t="s">
        <v>12</v>
      </c>
      <c r="G22" s="302" t="s">
        <v>12</v>
      </c>
      <c r="H22" s="294" t="s">
        <v>142</v>
      </c>
      <c r="I22" s="294" t="s">
        <v>142</v>
      </c>
      <c r="J22" s="63" t="s">
        <v>12</v>
      </c>
      <c r="K22" s="311" t="s">
        <v>12</v>
      </c>
      <c r="L22" s="310" t="s">
        <v>12</v>
      </c>
      <c r="M22" s="71"/>
    </row>
    <row r="23" spans="1:13">
      <c r="A23" s="818"/>
      <c r="B23" s="7" t="s">
        <v>2</v>
      </c>
      <c r="C23" s="288">
        <v>2334</v>
      </c>
      <c r="D23" s="50"/>
      <c r="E23" s="50"/>
      <c r="F23" s="50">
        <f t="shared" si="6"/>
        <v>23.34</v>
      </c>
      <c r="G23" s="303">
        <f t="shared" si="7"/>
        <v>1.7789634146341462</v>
      </c>
      <c r="H23" s="295">
        <v>2111</v>
      </c>
      <c r="I23" s="295">
        <v>223</v>
      </c>
      <c r="J23" s="64">
        <f t="shared" ref="J23:J38" si="8">H23+I23</f>
        <v>2334</v>
      </c>
      <c r="K23" s="313">
        <f t="shared" ref="K23:K38" si="9">(H23/J23)*100</f>
        <v>90.445586975149965</v>
      </c>
      <c r="L23" s="312">
        <f t="shared" si="3"/>
        <v>9.5544130248500441</v>
      </c>
      <c r="M23" s="71">
        <f t="shared" si="4"/>
        <v>100.00000000000001</v>
      </c>
    </row>
    <row r="24" spans="1:13">
      <c r="A24" s="818"/>
      <c r="B24" s="7" t="s">
        <v>3</v>
      </c>
      <c r="C24" s="288">
        <v>11692</v>
      </c>
      <c r="D24" s="50"/>
      <c r="E24" s="50"/>
      <c r="F24" s="50">
        <f t="shared" si="6"/>
        <v>116.92</v>
      </c>
      <c r="G24" s="303">
        <f t="shared" si="7"/>
        <v>8.9115853658536572</v>
      </c>
      <c r="H24" s="295">
        <v>9733</v>
      </c>
      <c r="I24" s="295">
        <v>1959</v>
      </c>
      <c r="J24" s="64">
        <f t="shared" si="8"/>
        <v>11692</v>
      </c>
      <c r="K24" s="313">
        <f t="shared" si="9"/>
        <v>83.24495381457406</v>
      </c>
      <c r="L24" s="312">
        <f t="shared" si="3"/>
        <v>16.755046185425932</v>
      </c>
      <c r="M24" s="71">
        <f t="shared" si="4"/>
        <v>100</v>
      </c>
    </row>
    <row r="25" spans="1:13">
      <c r="A25" s="818"/>
      <c r="B25" s="7" t="s">
        <v>4</v>
      </c>
      <c r="C25" s="288">
        <v>643</v>
      </c>
      <c r="D25" s="50"/>
      <c r="E25" s="50"/>
      <c r="F25" s="50">
        <f t="shared" si="6"/>
        <v>6.43</v>
      </c>
      <c r="G25" s="303">
        <f t="shared" si="7"/>
        <v>0.49009146341463417</v>
      </c>
      <c r="H25" s="296">
        <v>555</v>
      </c>
      <c r="I25" s="295">
        <v>88</v>
      </c>
      <c r="J25" s="64">
        <f t="shared" si="8"/>
        <v>643</v>
      </c>
      <c r="K25" s="313">
        <f t="shared" si="9"/>
        <v>86.314152410575431</v>
      </c>
      <c r="L25" s="312">
        <f t="shared" si="3"/>
        <v>13.685847589424572</v>
      </c>
      <c r="M25" s="71">
        <f t="shared" si="4"/>
        <v>100</v>
      </c>
    </row>
    <row r="26" spans="1:13">
      <c r="A26" s="818"/>
      <c r="B26" s="7" t="s">
        <v>5</v>
      </c>
      <c r="C26" s="288">
        <v>3577</v>
      </c>
      <c r="D26" s="50"/>
      <c r="E26" s="50"/>
      <c r="F26" s="50">
        <f t="shared" si="6"/>
        <v>35.770000000000003</v>
      </c>
      <c r="G26" s="303">
        <f t="shared" si="7"/>
        <v>2.7263719512195124</v>
      </c>
      <c r="H26" s="295">
        <v>2656</v>
      </c>
      <c r="I26" s="295">
        <v>921</v>
      </c>
      <c r="J26" s="64">
        <f t="shared" si="8"/>
        <v>3577</v>
      </c>
      <c r="K26" s="313">
        <f t="shared" si="9"/>
        <v>74.252166620072686</v>
      </c>
      <c r="L26" s="312">
        <f t="shared" si="3"/>
        <v>25.747833379927314</v>
      </c>
      <c r="M26" s="71">
        <f t="shared" si="4"/>
        <v>100</v>
      </c>
    </row>
    <row r="27" spans="1:13">
      <c r="A27" s="818"/>
      <c r="B27" s="7" t="s">
        <v>6</v>
      </c>
      <c r="C27" s="288">
        <v>5041</v>
      </c>
      <c r="D27" s="50"/>
      <c r="E27" s="50"/>
      <c r="F27" s="50">
        <f t="shared" si="6"/>
        <v>50.41</v>
      </c>
      <c r="G27" s="303">
        <f t="shared" si="7"/>
        <v>3.8422256097560976</v>
      </c>
      <c r="H27" s="295">
        <v>4359</v>
      </c>
      <c r="I27" s="295">
        <v>682</v>
      </c>
      <c r="J27" s="64">
        <f t="shared" si="8"/>
        <v>5041</v>
      </c>
      <c r="K27" s="313">
        <f t="shared" si="9"/>
        <v>86.470938305891693</v>
      </c>
      <c r="L27" s="312">
        <f t="shared" si="3"/>
        <v>13.529061694108313</v>
      </c>
      <c r="M27" s="71">
        <f t="shared" si="4"/>
        <v>100</v>
      </c>
    </row>
    <row r="28" spans="1:13">
      <c r="A28" s="818"/>
      <c r="B28" s="7" t="s">
        <v>7</v>
      </c>
      <c r="C28" s="288">
        <v>6353</v>
      </c>
      <c r="D28" s="50"/>
      <c r="E28" s="50"/>
      <c r="F28" s="50">
        <f t="shared" si="6"/>
        <v>63.53</v>
      </c>
      <c r="G28" s="303">
        <f t="shared" si="7"/>
        <v>4.8422256097560981</v>
      </c>
      <c r="H28" s="295">
        <v>4201</v>
      </c>
      <c r="I28" s="295">
        <v>2152</v>
      </c>
      <c r="J28" s="64">
        <f t="shared" si="8"/>
        <v>6353</v>
      </c>
      <c r="K28" s="315">
        <f t="shared" si="9"/>
        <v>66.12623957185582</v>
      </c>
      <c r="L28" s="314">
        <f t="shared" si="3"/>
        <v>33.87376042814418</v>
      </c>
      <c r="M28" s="71">
        <f t="shared" si="4"/>
        <v>100</v>
      </c>
    </row>
    <row r="29" spans="1:13">
      <c r="A29" s="818"/>
      <c r="B29" s="7" t="s">
        <v>21</v>
      </c>
      <c r="C29" s="288">
        <v>4012</v>
      </c>
      <c r="D29" s="50"/>
      <c r="E29" s="50"/>
      <c r="F29" s="50">
        <f t="shared" si="6"/>
        <v>40.119999999999997</v>
      </c>
      <c r="G29" s="304">
        <f t="shared" si="7"/>
        <v>3.0579268292682924</v>
      </c>
      <c r="H29" s="295">
        <v>1530</v>
      </c>
      <c r="I29" s="295">
        <v>2482</v>
      </c>
      <c r="J29" s="64">
        <f t="shared" si="8"/>
        <v>4012</v>
      </c>
      <c r="K29" s="315">
        <f t="shared" si="9"/>
        <v>38.135593220338983</v>
      </c>
      <c r="L29" s="314">
        <f t="shared" si="3"/>
        <v>61.864406779661017</v>
      </c>
      <c r="M29" s="71">
        <f t="shared" si="4"/>
        <v>100</v>
      </c>
    </row>
    <row r="30" spans="1:13">
      <c r="A30" s="818"/>
      <c r="B30" s="7" t="s">
        <v>20</v>
      </c>
      <c r="C30" s="288">
        <v>979</v>
      </c>
      <c r="D30" s="50"/>
      <c r="E30" s="50"/>
      <c r="F30" s="50">
        <f t="shared" si="6"/>
        <v>9.7899999999999991</v>
      </c>
      <c r="G30" s="304">
        <f t="shared" si="7"/>
        <v>0.74618902439024382</v>
      </c>
      <c r="H30" s="295">
        <v>778</v>
      </c>
      <c r="I30" s="295">
        <v>201</v>
      </c>
      <c r="J30" s="64">
        <f t="shared" si="8"/>
        <v>979</v>
      </c>
      <c r="K30" s="315">
        <f t="shared" si="9"/>
        <v>79.468845760980585</v>
      </c>
      <c r="L30" s="314">
        <f t="shared" si="3"/>
        <v>20.531154239019408</v>
      </c>
      <c r="M30" s="71">
        <f t="shared" si="4"/>
        <v>100</v>
      </c>
    </row>
    <row r="31" spans="1:13">
      <c r="A31" s="818"/>
      <c r="B31" s="7" t="s">
        <v>19</v>
      </c>
      <c r="C31" s="288">
        <v>7189</v>
      </c>
      <c r="D31" s="50"/>
      <c r="E31" s="50"/>
      <c r="F31" s="50">
        <f t="shared" si="6"/>
        <v>71.89</v>
      </c>
      <c r="G31" s="303">
        <f t="shared" si="7"/>
        <v>5.4794207317073171</v>
      </c>
      <c r="H31" s="295">
        <v>6078</v>
      </c>
      <c r="I31" s="295">
        <v>1111</v>
      </c>
      <c r="J31" s="64">
        <f t="shared" si="8"/>
        <v>7189</v>
      </c>
      <c r="K31" s="313">
        <f t="shared" si="9"/>
        <v>84.545833912922518</v>
      </c>
      <c r="L31" s="312">
        <f t="shared" si="3"/>
        <v>15.454166087077478</v>
      </c>
      <c r="M31" s="71">
        <f t="shared" si="4"/>
        <v>100</v>
      </c>
    </row>
    <row r="32" spans="1:13">
      <c r="A32" s="818"/>
      <c r="B32" s="7" t="s">
        <v>18</v>
      </c>
      <c r="C32" s="288">
        <v>1302</v>
      </c>
      <c r="D32" s="50"/>
      <c r="E32" s="50"/>
      <c r="F32" s="50">
        <f t="shared" si="6"/>
        <v>13.02</v>
      </c>
      <c r="G32" s="303">
        <f t="shared" si="7"/>
        <v>0.99237804878048785</v>
      </c>
      <c r="H32" s="295">
        <v>851</v>
      </c>
      <c r="I32" s="295">
        <v>451</v>
      </c>
      <c r="J32" s="64">
        <f t="shared" si="8"/>
        <v>1302</v>
      </c>
      <c r="K32" s="315">
        <f t="shared" si="9"/>
        <v>65.360983102918595</v>
      </c>
      <c r="L32" s="314">
        <f t="shared" si="3"/>
        <v>34.639016897081412</v>
      </c>
      <c r="M32" s="71">
        <f t="shared" si="4"/>
        <v>100</v>
      </c>
    </row>
    <row r="33" spans="1:13">
      <c r="A33" s="818"/>
      <c r="B33" s="7" t="s">
        <v>17</v>
      </c>
      <c r="C33" s="288">
        <v>506</v>
      </c>
      <c r="D33" s="50"/>
      <c r="E33" s="50"/>
      <c r="F33" s="50">
        <f t="shared" si="6"/>
        <v>5.0599999999999996</v>
      </c>
      <c r="G33" s="304">
        <f t="shared" si="7"/>
        <v>0.38567073170731708</v>
      </c>
      <c r="H33" s="296">
        <v>309</v>
      </c>
      <c r="I33" s="295">
        <v>197</v>
      </c>
      <c r="J33" s="64">
        <f t="shared" si="8"/>
        <v>506</v>
      </c>
      <c r="K33" s="315">
        <f>(H33/J33)*100</f>
        <v>61.067193675889328</v>
      </c>
      <c r="L33" s="314">
        <f t="shared" si="3"/>
        <v>38.932806324110672</v>
      </c>
      <c r="M33" s="71">
        <f t="shared" si="4"/>
        <v>100</v>
      </c>
    </row>
    <row r="34" spans="1:13">
      <c r="A34" s="818"/>
      <c r="B34" s="7" t="s">
        <v>16</v>
      </c>
      <c r="C34" s="288">
        <v>1517</v>
      </c>
      <c r="D34" s="50"/>
      <c r="E34" s="50"/>
      <c r="F34" s="50">
        <f t="shared" si="6"/>
        <v>15.17</v>
      </c>
      <c r="G34" s="304">
        <f t="shared" si="7"/>
        <v>1.15625</v>
      </c>
      <c r="H34" s="296">
        <v>972</v>
      </c>
      <c r="I34" s="295">
        <v>545</v>
      </c>
      <c r="J34" s="64">
        <f t="shared" si="8"/>
        <v>1517</v>
      </c>
      <c r="K34" s="315">
        <f t="shared" si="9"/>
        <v>64.073829927488475</v>
      </c>
      <c r="L34" s="314">
        <f t="shared" si="3"/>
        <v>35.926170072511539</v>
      </c>
      <c r="M34" s="71">
        <f t="shared" si="4"/>
        <v>100.00000000000001</v>
      </c>
    </row>
    <row r="35" spans="1:13">
      <c r="A35" s="818"/>
      <c r="B35" s="7" t="s">
        <v>15</v>
      </c>
      <c r="C35" s="288">
        <v>5786</v>
      </c>
      <c r="D35" s="50"/>
      <c r="E35" s="50"/>
      <c r="F35" s="50">
        <f t="shared" si="6"/>
        <v>57.86</v>
      </c>
      <c r="G35" s="304">
        <f t="shared" si="7"/>
        <v>4.4100609756097562</v>
      </c>
      <c r="H35" s="295">
        <v>1810</v>
      </c>
      <c r="I35" s="295">
        <v>3977</v>
      </c>
      <c r="J35" s="64">
        <f t="shared" si="8"/>
        <v>5787</v>
      </c>
      <c r="K35" s="313">
        <f t="shared" si="9"/>
        <v>31.277000172801106</v>
      </c>
      <c r="L35" s="312">
        <f t="shared" si="3"/>
        <v>68.72299982719889</v>
      </c>
      <c r="M35" s="71">
        <f t="shared" si="4"/>
        <v>100</v>
      </c>
    </row>
    <row r="36" spans="1:13">
      <c r="A36" s="818"/>
      <c r="B36" s="7" t="s">
        <v>14</v>
      </c>
      <c r="C36" s="288">
        <v>1957</v>
      </c>
      <c r="D36" s="50"/>
      <c r="E36" s="50"/>
      <c r="F36" s="50">
        <f t="shared" si="6"/>
        <v>19.57</v>
      </c>
      <c r="G36" s="304">
        <f t="shared" si="7"/>
        <v>1.4916158536585364</v>
      </c>
      <c r="H36" s="296">
        <v>1560</v>
      </c>
      <c r="I36" s="295">
        <v>397</v>
      </c>
      <c r="J36" s="64">
        <f t="shared" si="8"/>
        <v>1957</v>
      </c>
      <c r="K36" s="315">
        <f t="shared" si="9"/>
        <v>79.713847726111396</v>
      </c>
      <c r="L36" s="314">
        <f t="shared" si="3"/>
        <v>20.286152273888604</v>
      </c>
      <c r="M36" s="71">
        <f t="shared" si="4"/>
        <v>100</v>
      </c>
    </row>
    <row r="37" spans="1:13" ht="14.25" thickBot="1">
      <c r="A37" s="819"/>
      <c r="B37" s="6" t="s">
        <v>13</v>
      </c>
      <c r="C37" s="289">
        <v>4725</v>
      </c>
      <c r="D37" s="51"/>
      <c r="E37" s="51"/>
      <c r="F37" s="51">
        <f t="shared" si="6"/>
        <v>47.25</v>
      </c>
      <c r="G37" s="305">
        <f t="shared" si="7"/>
        <v>3.6013719512195119</v>
      </c>
      <c r="H37" s="297">
        <v>3074</v>
      </c>
      <c r="I37" s="297">
        <v>1651</v>
      </c>
      <c r="J37" s="65">
        <f t="shared" si="8"/>
        <v>4725</v>
      </c>
      <c r="K37" s="317">
        <f t="shared" si="9"/>
        <v>65.058201058201064</v>
      </c>
      <c r="L37" s="316">
        <f t="shared" si="3"/>
        <v>34.941798941798943</v>
      </c>
      <c r="M37" s="71">
        <f t="shared" si="4"/>
        <v>100</v>
      </c>
    </row>
    <row r="38" spans="1:13" ht="14.25" customHeight="1" thickBot="1">
      <c r="A38" s="817" t="s">
        <v>47</v>
      </c>
      <c r="B38" s="14" t="s">
        <v>0</v>
      </c>
      <c r="C38" s="290">
        <v>45387</v>
      </c>
      <c r="D38" s="52"/>
      <c r="E38" s="52"/>
      <c r="F38" s="52">
        <f t="shared" si="6"/>
        <v>453.87</v>
      </c>
      <c r="G38" s="306">
        <f>(C38/$C$4)*100</f>
        <v>34.59375</v>
      </c>
      <c r="H38" s="298">
        <v>29917</v>
      </c>
      <c r="I38" s="298">
        <v>15470</v>
      </c>
      <c r="J38" s="66">
        <f t="shared" si="8"/>
        <v>45387</v>
      </c>
      <c r="K38" s="319">
        <f t="shared" si="9"/>
        <v>65.915350210412669</v>
      </c>
      <c r="L38" s="318">
        <f t="shared" si="3"/>
        <v>34.084649789587331</v>
      </c>
      <c r="M38" s="71">
        <f t="shared" si="4"/>
        <v>100</v>
      </c>
    </row>
    <row r="39" spans="1:13">
      <c r="A39" s="818"/>
      <c r="B39" s="4" t="s">
        <v>1</v>
      </c>
      <c r="C39" s="287">
        <v>5</v>
      </c>
      <c r="D39" s="49"/>
      <c r="E39" s="49"/>
      <c r="F39" s="5" t="s">
        <v>12</v>
      </c>
      <c r="G39" s="302">
        <f t="shared" ref="G39:G55" si="10">(C39/$C$4)*100</f>
        <v>3.8109756097560975E-3</v>
      </c>
      <c r="H39" s="294">
        <v>4</v>
      </c>
      <c r="I39" s="294">
        <v>1</v>
      </c>
      <c r="J39" s="64">
        <f t="shared" ref="J39:J71" si="11">H39+I39</f>
        <v>5</v>
      </c>
      <c r="K39" s="311">
        <f>(H39/J39)*100</f>
        <v>80</v>
      </c>
      <c r="L39" s="314">
        <f>(I39/J39)*100</f>
        <v>20</v>
      </c>
      <c r="M39" s="71"/>
    </row>
    <row r="40" spans="1:13">
      <c r="A40" s="818"/>
      <c r="B40" s="7" t="s">
        <v>2</v>
      </c>
      <c r="C40" s="288">
        <v>1129</v>
      </c>
      <c r="D40" s="50"/>
      <c r="E40" s="50"/>
      <c r="F40" s="50">
        <f t="shared" si="6"/>
        <v>11.29</v>
      </c>
      <c r="G40" s="303">
        <f t="shared" si="10"/>
        <v>0.8605182926829269</v>
      </c>
      <c r="H40" s="295">
        <v>993</v>
      </c>
      <c r="I40" s="295">
        <v>136</v>
      </c>
      <c r="J40" s="64">
        <f t="shared" si="11"/>
        <v>1129</v>
      </c>
      <c r="K40" s="315">
        <f t="shared" ref="K40:K54" si="12">(H40/J40)*100</f>
        <v>87.953941541186893</v>
      </c>
      <c r="L40" s="314">
        <f>(I40/J40)*100</f>
        <v>12.046058458813109</v>
      </c>
      <c r="M40" s="71">
        <f t="shared" si="4"/>
        <v>100</v>
      </c>
    </row>
    <row r="41" spans="1:13">
      <c r="A41" s="818"/>
      <c r="B41" s="7" t="s">
        <v>3</v>
      </c>
      <c r="C41" s="288">
        <v>11890</v>
      </c>
      <c r="D41" s="50"/>
      <c r="E41" s="50"/>
      <c r="F41" s="50">
        <f t="shared" si="6"/>
        <v>118.9</v>
      </c>
      <c r="G41" s="303">
        <f t="shared" si="10"/>
        <v>9.0625</v>
      </c>
      <c r="H41" s="295">
        <v>9467</v>
      </c>
      <c r="I41" s="295">
        <v>2423</v>
      </c>
      <c r="J41" s="64">
        <f t="shared" si="11"/>
        <v>11890</v>
      </c>
      <c r="K41" s="313">
        <f t="shared" si="12"/>
        <v>79.621530698065598</v>
      </c>
      <c r="L41" s="312">
        <f t="shared" ref="L41:L54" si="13">(I41/J41)*100</f>
        <v>20.378469301934398</v>
      </c>
      <c r="M41" s="71">
        <f t="shared" si="4"/>
        <v>100</v>
      </c>
    </row>
    <row r="42" spans="1:13">
      <c r="A42" s="818"/>
      <c r="B42" s="7" t="s">
        <v>4</v>
      </c>
      <c r="C42" s="288">
        <v>62</v>
      </c>
      <c r="D42" s="50"/>
      <c r="E42" s="50"/>
      <c r="F42" s="50">
        <f t="shared" si="6"/>
        <v>0.62</v>
      </c>
      <c r="G42" s="303">
        <f t="shared" si="10"/>
        <v>4.725609756097561E-2</v>
      </c>
      <c r="H42" s="295">
        <v>47</v>
      </c>
      <c r="I42" s="294">
        <v>15</v>
      </c>
      <c r="J42" s="67">
        <f t="shared" si="11"/>
        <v>62</v>
      </c>
      <c r="K42" s="315">
        <f t="shared" si="12"/>
        <v>75.806451612903231</v>
      </c>
      <c r="L42" s="314">
        <f t="shared" si="13"/>
        <v>24.193548387096776</v>
      </c>
      <c r="M42" s="71">
        <f t="shared" si="4"/>
        <v>100</v>
      </c>
    </row>
    <row r="43" spans="1:13">
      <c r="A43" s="818"/>
      <c r="B43" s="7" t="s">
        <v>5</v>
      </c>
      <c r="C43" s="288">
        <v>2675</v>
      </c>
      <c r="D43" s="50"/>
      <c r="E43" s="50"/>
      <c r="F43" s="50">
        <f t="shared" si="6"/>
        <v>26.75</v>
      </c>
      <c r="G43" s="304">
        <f t="shared" si="10"/>
        <v>2.0388719512195124</v>
      </c>
      <c r="H43" s="296">
        <v>1958</v>
      </c>
      <c r="I43" s="295">
        <v>718</v>
      </c>
      <c r="J43" s="64">
        <f t="shared" si="11"/>
        <v>2676</v>
      </c>
      <c r="K43" s="313">
        <f t="shared" si="12"/>
        <v>73.168908819133037</v>
      </c>
      <c r="L43" s="312">
        <f t="shared" si="13"/>
        <v>26.831091180866967</v>
      </c>
      <c r="M43" s="71">
        <f t="shared" si="4"/>
        <v>100</v>
      </c>
    </row>
    <row r="44" spans="1:13">
      <c r="A44" s="818"/>
      <c r="B44" s="7" t="s">
        <v>6</v>
      </c>
      <c r="C44" s="288">
        <v>3360</v>
      </c>
      <c r="D44" s="50"/>
      <c r="E44" s="50"/>
      <c r="F44" s="50">
        <f t="shared" si="6"/>
        <v>33.6</v>
      </c>
      <c r="G44" s="303">
        <f t="shared" si="10"/>
        <v>2.5609756097560976</v>
      </c>
      <c r="H44" s="296">
        <v>3000</v>
      </c>
      <c r="I44" s="295">
        <v>359</v>
      </c>
      <c r="J44" s="64">
        <f t="shared" si="11"/>
        <v>3359</v>
      </c>
      <c r="K44" s="315">
        <f t="shared" si="12"/>
        <v>89.312295325989879</v>
      </c>
      <c r="L44" s="314">
        <f t="shared" si="13"/>
        <v>10.687704674010122</v>
      </c>
      <c r="M44" s="71">
        <f t="shared" si="4"/>
        <v>100</v>
      </c>
    </row>
    <row r="45" spans="1:13">
      <c r="A45" s="818"/>
      <c r="B45" s="7" t="s">
        <v>7</v>
      </c>
      <c r="C45" s="288">
        <v>5137</v>
      </c>
      <c r="D45" s="50"/>
      <c r="E45" s="50"/>
      <c r="F45" s="50">
        <f t="shared" si="6"/>
        <v>51.37</v>
      </c>
      <c r="G45" s="303">
        <f t="shared" si="10"/>
        <v>3.9153963414634148</v>
      </c>
      <c r="H45" s="295">
        <v>3301</v>
      </c>
      <c r="I45" s="295">
        <v>1836</v>
      </c>
      <c r="J45" s="64">
        <f t="shared" si="11"/>
        <v>5137</v>
      </c>
      <c r="K45" s="313">
        <f t="shared" si="12"/>
        <v>64.259295308545845</v>
      </c>
      <c r="L45" s="312">
        <f t="shared" si="13"/>
        <v>35.740704691454155</v>
      </c>
      <c r="M45" s="71">
        <f t="shared" si="4"/>
        <v>100</v>
      </c>
    </row>
    <row r="46" spans="1:13">
      <c r="A46" s="818"/>
      <c r="B46" s="7" t="s">
        <v>21</v>
      </c>
      <c r="C46" s="288">
        <v>609</v>
      </c>
      <c r="D46" s="50"/>
      <c r="E46" s="50"/>
      <c r="F46" s="50">
        <f t="shared" si="6"/>
        <v>6.09</v>
      </c>
      <c r="G46" s="304">
        <f t="shared" si="10"/>
        <v>0.46417682926829268</v>
      </c>
      <c r="H46" s="296">
        <v>384</v>
      </c>
      <c r="I46" s="295">
        <v>225</v>
      </c>
      <c r="J46" s="64">
        <f t="shared" si="11"/>
        <v>609</v>
      </c>
      <c r="K46" s="315">
        <f t="shared" si="12"/>
        <v>63.054187192118228</v>
      </c>
      <c r="L46" s="314">
        <f t="shared" si="13"/>
        <v>36.945812807881772</v>
      </c>
      <c r="M46" s="71">
        <f t="shared" si="4"/>
        <v>100</v>
      </c>
    </row>
    <row r="47" spans="1:13">
      <c r="A47" s="818"/>
      <c r="B47" s="7" t="s">
        <v>20</v>
      </c>
      <c r="C47" s="288">
        <v>536</v>
      </c>
      <c r="D47" s="50"/>
      <c r="E47" s="50"/>
      <c r="F47" s="50">
        <f t="shared" si="6"/>
        <v>5.36</v>
      </c>
      <c r="G47" s="303">
        <f t="shared" si="10"/>
        <v>0.40853658536585369</v>
      </c>
      <c r="H47" s="296">
        <v>305</v>
      </c>
      <c r="I47" s="295">
        <v>232</v>
      </c>
      <c r="J47" s="64">
        <f t="shared" si="11"/>
        <v>537</v>
      </c>
      <c r="K47" s="315">
        <f t="shared" si="12"/>
        <v>56.797020484171327</v>
      </c>
      <c r="L47" s="314">
        <f t="shared" si="13"/>
        <v>43.202979515828673</v>
      </c>
      <c r="M47" s="71">
        <f t="shared" si="4"/>
        <v>100</v>
      </c>
    </row>
    <row r="48" spans="1:13">
      <c r="A48" s="818"/>
      <c r="B48" s="7" t="s">
        <v>19</v>
      </c>
      <c r="C48" s="288">
        <v>2371</v>
      </c>
      <c r="D48" s="50"/>
      <c r="E48" s="50"/>
      <c r="F48" s="50">
        <f t="shared" si="6"/>
        <v>23.71</v>
      </c>
      <c r="G48" s="304">
        <f t="shared" si="10"/>
        <v>1.8071646341463414</v>
      </c>
      <c r="H48" s="296">
        <v>1798</v>
      </c>
      <c r="I48" s="295">
        <v>573</v>
      </c>
      <c r="J48" s="64">
        <f t="shared" si="11"/>
        <v>2371</v>
      </c>
      <c r="K48" s="313">
        <f t="shared" si="12"/>
        <v>75.832981864192334</v>
      </c>
      <c r="L48" s="312">
        <f t="shared" si="13"/>
        <v>24.167018135807677</v>
      </c>
      <c r="M48" s="71">
        <f t="shared" si="4"/>
        <v>100.00000000000001</v>
      </c>
    </row>
    <row r="49" spans="1:13">
      <c r="A49" s="818"/>
      <c r="B49" s="7" t="s">
        <v>18</v>
      </c>
      <c r="C49" s="288">
        <v>981</v>
      </c>
      <c r="D49" s="50"/>
      <c r="E49" s="50"/>
      <c r="F49" s="50">
        <f t="shared" si="6"/>
        <v>9.81</v>
      </c>
      <c r="G49" s="303">
        <f t="shared" si="10"/>
        <v>0.74771341463414631</v>
      </c>
      <c r="H49" s="295">
        <v>601</v>
      </c>
      <c r="I49" s="295">
        <v>380</v>
      </c>
      <c r="J49" s="64">
        <f t="shared" si="11"/>
        <v>981</v>
      </c>
      <c r="K49" s="313">
        <f t="shared" si="12"/>
        <v>61.264016309887872</v>
      </c>
      <c r="L49" s="312">
        <f t="shared" si="13"/>
        <v>38.735983690112128</v>
      </c>
      <c r="M49" s="71">
        <f t="shared" si="4"/>
        <v>100</v>
      </c>
    </row>
    <row r="50" spans="1:13">
      <c r="A50" s="818"/>
      <c r="B50" s="7" t="s">
        <v>17</v>
      </c>
      <c r="C50" s="288">
        <v>986</v>
      </c>
      <c r="D50" s="50"/>
      <c r="E50" s="50"/>
      <c r="F50" s="50">
        <f t="shared" si="6"/>
        <v>9.86</v>
      </c>
      <c r="G50" s="303">
        <f t="shared" si="10"/>
        <v>0.75152439024390238</v>
      </c>
      <c r="H50" s="295">
        <v>514</v>
      </c>
      <c r="I50" s="295">
        <v>472</v>
      </c>
      <c r="J50" s="64">
        <f t="shared" si="11"/>
        <v>986</v>
      </c>
      <c r="K50" s="315">
        <f t="shared" si="12"/>
        <v>52.129817444219064</v>
      </c>
      <c r="L50" s="314">
        <f t="shared" si="13"/>
        <v>47.870182555780936</v>
      </c>
      <c r="M50" s="71">
        <f t="shared" si="4"/>
        <v>100</v>
      </c>
    </row>
    <row r="51" spans="1:13">
      <c r="A51" s="818"/>
      <c r="B51" s="7" t="s">
        <v>16</v>
      </c>
      <c r="C51" s="288">
        <v>1321</v>
      </c>
      <c r="D51" s="50"/>
      <c r="E51" s="50"/>
      <c r="F51" s="50">
        <f t="shared" si="6"/>
        <v>13.21</v>
      </c>
      <c r="G51" s="303">
        <f t="shared" si="10"/>
        <v>1.006859756097561</v>
      </c>
      <c r="H51" s="295">
        <v>677</v>
      </c>
      <c r="I51" s="295">
        <v>644</v>
      </c>
      <c r="J51" s="64">
        <f t="shared" si="11"/>
        <v>1321</v>
      </c>
      <c r="K51" s="313">
        <f t="shared" si="12"/>
        <v>51.249053747161241</v>
      </c>
      <c r="L51" s="312">
        <f t="shared" si="13"/>
        <v>48.750946252838759</v>
      </c>
      <c r="M51" s="71">
        <f t="shared" si="4"/>
        <v>100</v>
      </c>
    </row>
    <row r="52" spans="1:13">
      <c r="A52" s="818"/>
      <c r="B52" s="7" t="s">
        <v>15</v>
      </c>
      <c r="C52" s="288">
        <v>8648</v>
      </c>
      <c r="D52" s="50"/>
      <c r="E52" s="50"/>
      <c r="F52" s="50">
        <f t="shared" si="6"/>
        <v>86.48</v>
      </c>
      <c r="G52" s="303">
        <f t="shared" si="10"/>
        <v>6.5914634146341466</v>
      </c>
      <c r="H52" s="295">
        <v>2971</v>
      </c>
      <c r="I52" s="295">
        <v>5677</v>
      </c>
      <c r="J52" s="64">
        <f t="shared" si="11"/>
        <v>8648</v>
      </c>
      <c r="K52" s="313">
        <f t="shared" si="12"/>
        <v>34.35476410730805</v>
      </c>
      <c r="L52" s="312">
        <f t="shared" si="13"/>
        <v>65.645235892691957</v>
      </c>
      <c r="M52" s="71">
        <f t="shared" si="4"/>
        <v>100</v>
      </c>
    </row>
    <row r="53" spans="1:13">
      <c r="A53" s="818"/>
      <c r="B53" s="7" t="s">
        <v>14</v>
      </c>
      <c r="C53" s="288">
        <v>145</v>
      </c>
      <c r="D53" s="50"/>
      <c r="E53" s="50"/>
      <c r="F53" s="50">
        <f t="shared" si="6"/>
        <v>1.45</v>
      </c>
      <c r="G53" s="304">
        <v>0.1</v>
      </c>
      <c r="H53" s="296">
        <v>79</v>
      </c>
      <c r="I53" s="295">
        <v>66</v>
      </c>
      <c r="J53" s="64">
        <f t="shared" si="11"/>
        <v>145</v>
      </c>
      <c r="K53" s="315">
        <f t="shared" si="12"/>
        <v>54.482758620689651</v>
      </c>
      <c r="L53" s="314">
        <f t="shared" si="13"/>
        <v>45.517241379310349</v>
      </c>
      <c r="M53" s="71">
        <f t="shared" si="4"/>
        <v>100</v>
      </c>
    </row>
    <row r="54" spans="1:13" ht="14.25" thickBot="1">
      <c r="A54" s="819"/>
      <c r="B54" s="6" t="s">
        <v>13</v>
      </c>
      <c r="C54" s="289">
        <v>5533</v>
      </c>
      <c r="D54" s="51"/>
      <c r="E54" s="51"/>
      <c r="F54" s="51">
        <f t="shared" si="6"/>
        <v>55.33</v>
      </c>
      <c r="G54" s="305">
        <f t="shared" si="10"/>
        <v>4.2172256097560981</v>
      </c>
      <c r="H54" s="297">
        <v>3819</v>
      </c>
      <c r="I54" s="297">
        <v>1713</v>
      </c>
      <c r="J54" s="65">
        <f t="shared" si="11"/>
        <v>5532</v>
      </c>
      <c r="K54" s="311">
        <f t="shared" si="12"/>
        <v>69.034707158351409</v>
      </c>
      <c r="L54" s="310">
        <f t="shared" si="13"/>
        <v>30.965292841648591</v>
      </c>
      <c r="M54" s="71">
        <f t="shared" si="4"/>
        <v>100</v>
      </c>
    </row>
    <row r="55" spans="1:13" ht="15.75" customHeight="1" thickBot="1">
      <c r="A55" s="817" t="s">
        <v>48</v>
      </c>
      <c r="B55" s="14" t="s">
        <v>0</v>
      </c>
      <c r="C55" s="290">
        <v>28199</v>
      </c>
      <c r="D55" s="52"/>
      <c r="E55" s="52"/>
      <c r="F55" s="52">
        <f t="shared" si="6"/>
        <v>281.99</v>
      </c>
      <c r="G55" s="306">
        <f t="shared" si="10"/>
        <v>21.493140243902438</v>
      </c>
      <c r="H55" s="298">
        <v>18889</v>
      </c>
      <c r="I55" s="298">
        <v>9311</v>
      </c>
      <c r="J55" s="66">
        <f t="shared" si="11"/>
        <v>28200</v>
      </c>
      <c r="K55" s="319">
        <f t="shared" ref="K55:K71" si="14">(H55/J55)*100</f>
        <v>66.982269503546092</v>
      </c>
      <c r="L55" s="318">
        <f t="shared" si="3"/>
        <v>33.0177304964539</v>
      </c>
      <c r="M55" s="71">
        <f t="shared" si="4"/>
        <v>100</v>
      </c>
    </row>
    <row r="56" spans="1:13">
      <c r="A56" s="818"/>
      <c r="B56" s="4" t="s">
        <v>1</v>
      </c>
      <c r="C56" s="287">
        <v>19</v>
      </c>
      <c r="D56" s="49"/>
      <c r="E56" s="49"/>
      <c r="F56" s="49">
        <f t="shared" si="6"/>
        <v>0.19</v>
      </c>
      <c r="G56" s="302">
        <f t="shared" ref="G56:G71" si="15">(C56/$C$4)*100</f>
        <v>1.448170731707317E-2</v>
      </c>
      <c r="H56" s="294">
        <v>16</v>
      </c>
      <c r="I56" s="294">
        <v>3</v>
      </c>
      <c r="J56" s="63">
        <f t="shared" si="11"/>
        <v>19</v>
      </c>
      <c r="K56" s="311">
        <f t="shared" si="14"/>
        <v>84.210526315789465</v>
      </c>
      <c r="L56" s="310">
        <f t="shared" si="3"/>
        <v>15.789473684210526</v>
      </c>
      <c r="M56" s="71">
        <f t="shared" si="4"/>
        <v>99.999999999999986</v>
      </c>
    </row>
    <row r="57" spans="1:13">
      <c r="A57" s="818"/>
      <c r="B57" s="7" t="s">
        <v>2</v>
      </c>
      <c r="C57" s="291">
        <v>3692</v>
      </c>
      <c r="D57" s="53"/>
      <c r="E57" s="53"/>
      <c r="F57" s="53">
        <f t="shared" si="6"/>
        <v>36.92</v>
      </c>
      <c r="G57" s="304">
        <f t="shared" si="15"/>
        <v>2.8140243902439024</v>
      </c>
      <c r="H57" s="296">
        <v>3192</v>
      </c>
      <c r="I57" s="296">
        <v>500</v>
      </c>
      <c r="J57" s="67">
        <f t="shared" si="11"/>
        <v>3692</v>
      </c>
      <c r="K57" s="315">
        <f t="shared" si="14"/>
        <v>86.457204767063928</v>
      </c>
      <c r="L57" s="314">
        <f t="shared" si="3"/>
        <v>13.542795232936077</v>
      </c>
      <c r="M57" s="71">
        <f t="shared" si="4"/>
        <v>100</v>
      </c>
    </row>
    <row r="58" spans="1:13">
      <c r="A58" s="818"/>
      <c r="B58" s="7" t="s">
        <v>3</v>
      </c>
      <c r="C58" s="288">
        <v>6014</v>
      </c>
      <c r="D58" s="50"/>
      <c r="E58" s="50"/>
      <c r="F58" s="50">
        <f t="shared" si="6"/>
        <v>60.14</v>
      </c>
      <c r="G58" s="303">
        <f t="shared" si="15"/>
        <v>4.5838414634146343</v>
      </c>
      <c r="H58" s="295">
        <v>4737</v>
      </c>
      <c r="I58" s="295">
        <v>1277</v>
      </c>
      <c r="J58" s="64">
        <f t="shared" si="11"/>
        <v>6014</v>
      </c>
      <c r="K58" s="315">
        <f t="shared" si="14"/>
        <v>78.766212171599605</v>
      </c>
      <c r="L58" s="314">
        <f t="shared" si="3"/>
        <v>21.233787828400398</v>
      </c>
      <c r="M58" s="71">
        <f t="shared" si="4"/>
        <v>100</v>
      </c>
    </row>
    <row r="59" spans="1:13">
      <c r="A59" s="818"/>
      <c r="B59" s="7" t="s">
        <v>4</v>
      </c>
      <c r="C59" s="291">
        <v>37</v>
      </c>
      <c r="D59" s="53"/>
      <c r="E59" s="53"/>
      <c r="F59" s="53">
        <f t="shared" si="6"/>
        <v>0.37</v>
      </c>
      <c r="G59" s="304">
        <f t="shared" si="15"/>
        <v>2.8201219512195119E-2</v>
      </c>
      <c r="H59" s="296">
        <v>27</v>
      </c>
      <c r="I59" s="296">
        <v>10</v>
      </c>
      <c r="J59" s="67">
        <f t="shared" si="11"/>
        <v>37</v>
      </c>
      <c r="K59" s="315">
        <f t="shared" si="14"/>
        <v>72.972972972972968</v>
      </c>
      <c r="L59" s="314">
        <f t="shared" si="3"/>
        <v>27.027027027027028</v>
      </c>
      <c r="M59" s="71">
        <f t="shared" si="4"/>
        <v>100</v>
      </c>
    </row>
    <row r="60" spans="1:13">
      <c r="A60" s="818"/>
      <c r="B60" s="7" t="s">
        <v>5</v>
      </c>
      <c r="C60" s="288">
        <v>1576</v>
      </c>
      <c r="D60" s="50"/>
      <c r="E60" s="50"/>
      <c r="F60" s="50">
        <f t="shared" si="6"/>
        <v>15.76</v>
      </c>
      <c r="G60" s="304">
        <f t="shared" si="15"/>
        <v>1.2012195121951219</v>
      </c>
      <c r="H60" s="295">
        <v>1243</v>
      </c>
      <c r="I60" s="295">
        <v>333</v>
      </c>
      <c r="J60" s="64">
        <f t="shared" si="11"/>
        <v>1576</v>
      </c>
      <c r="K60" s="315">
        <f t="shared" si="14"/>
        <v>78.870558375634516</v>
      </c>
      <c r="L60" s="314">
        <f t="shared" si="3"/>
        <v>21.129441624365484</v>
      </c>
      <c r="M60" s="71">
        <f t="shared" si="4"/>
        <v>100</v>
      </c>
    </row>
    <row r="61" spans="1:13">
      <c r="A61" s="818"/>
      <c r="B61" s="7" t="s">
        <v>6</v>
      </c>
      <c r="C61" s="288">
        <v>2000</v>
      </c>
      <c r="D61" s="50"/>
      <c r="E61" s="50"/>
      <c r="F61" s="50">
        <f t="shared" si="6"/>
        <v>20</v>
      </c>
      <c r="G61" s="304">
        <f t="shared" si="15"/>
        <v>1.524390243902439</v>
      </c>
      <c r="H61" s="296">
        <v>1828</v>
      </c>
      <c r="I61" s="295">
        <v>172</v>
      </c>
      <c r="J61" s="64">
        <f t="shared" si="11"/>
        <v>2000</v>
      </c>
      <c r="K61" s="315">
        <f t="shared" si="14"/>
        <v>91.4</v>
      </c>
      <c r="L61" s="314">
        <f t="shared" si="3"/>
        <v>8.6</v>
      </c>
      <c r="M61" s="71">
        <f t="shared" si="4"/>
        <v>100</v>
      </c>
    </row>
    <row r="62" spans="1:13">
      <c r="A62" s="818"/>
      <c r="B62" s="7" t="s">
        <v>7</v>
      </c>
      <c r="C62" s="288">
        <v>3892</v>
      </c>
      <c r="D62" s="50"/>
      <c r="E62" s="50"/>
      <c r="F62" s="50">
        <f t="shared" si="6"/>
        <v>38.92</v>
      </c>
      <c r="G62" s="303">
        <f t="shared" si="15"/>
        <v>2.9664634146341462</v>
      </c>
      <c r="H62" s="295">
        <v>2688</v>
      </c>
      <c r="I62" s="295">
        <v>1204</v>
      </c>
      <c r="J62" s="64">
        <f t="shared" si="11"/>
        <v>3892</v>
      </c>
      <c r="K62" s="315">
        <f t="shared" si="14"/>
        <v>69.064748201438846</v>
      </c>
      <c r="L62" s="314">
        <f t="shared" si="3"/>
        <v>30.935251798561154</v>
      </c>
      <c r="M62" s="71">
        <f t="shared" si="4"/>
        <v>100</v>
      </c>
    </row>
    <row r="63" spans="1:13">
      <c r="A63" s="818"/>
      <c r="B63" s="7" t="s">
        <v>21</v>
      </c>
      <c r="C63" s="291">
        <v>83</v>
      </c>
      <c r="D63" s="53"/>
      <c r="E63" s="53"/>
      <c r="F63" s="53">
        <f t="shared" si="6"/>
        <v>0.83</v>
      </c>
      <c r="G63" s="304">
        <f t="shared" si="15"/>
        <v>6.326219512195122E-2</v>
      </c>
      <c r="H63" s="296">
        <v>60</v>
      </c>
      <c r="I63" s="296">
        <v>23</v>
      </c>
      <c r="J63" s="67">
        <f t="shared" si="11"/>
        <v>83</v>
      </c>
      <c r="K63" s="315">
        <f t="shared" si="14"/>
        <v>72.289156626506028</v>
      </c>
      <c r="L63" s="314">
        <f t="shared" si="3"/>
        <v>27.710843373493976</v>
      </c>
      <c r="M63" s="71">
        <f t="shared" si="4"/>
        <v>100</v>
      </c>
    </row>
    <row r="64" spans="1:13">
      <c r="A64" s="818"/>
      <c r="B64" s="7" t="s">
        <v>20</v>
      </c>
      <c r="C64" s="288">
        <v>489</v>
      </c>
      <c r="D64" s="50"/>
      <c r="E64" s="50"/>
      <c r="F64" s="50">
        <f t="shared" si="6"/>
        <v>4.8899999999999997</v>
      </c>
      <c r="G64" s="303">
        <f t="shared" si="15"/>
        <v>0.37271341463414631</v>
      </c>
      <c r="H64" s="296">
        <v>331</v>
      </c>
      <c r="I64" s="295">
        <v>157</v>
      </c>
      <c r="J64" s="64">
        <f t="shared" si="11"/>
        <v>488</v>
      </c>
      <c r="K64" s="313">
        <f t="shared" si="14"/>
        <v>67.827868852459019</v>
      </c>
      <c r="L64" s="312">
        <f t="shared" si="3"/>
        <v>32.172131147540981</v>
      </c>
      <c r="M64" s="71">
        <f t="shared" si="4"/>
        <v>100</v>
      </c>
    </row>
    <row r="65" spans="1:13">
      <c r="A65" s="818"/>
      <c r="B65" s="7" t="s">
        <v>19</v>
      </c>
      <c r="C65" s="288">
        <v>893</v>
      </c>
      <c r="D65" s="50"/>
      <c r="E65" s="50"/>
      <c r="F65" s="50">
        <f t="shared" si="6"/>
        <v>8.93</v>
      </c>
      <c r="G65" s="304">
        <f t="shared" si="15"/>
        <v>0.68064024390243905</v>
      </c>
      <c r="H65" s="295">
        <v>645</v>
      </c>
      <c r="I65" s="295">
        <v>248</v>
      </c>
      <c r="J65" s="64">
        <f t="shared" si="11"/>
        <v>893</v>
      </c>
      <c r="K65" s="313">
        <f t="shared" si="14"/>
        <v>72.228443449048157</v>
      </c>
      <c r="L65" s="312">
        <f t="shared" si="3"/>
        <v>27.77155655095185</v>
      </c>
      <c r="M65" s="71">
        <f t="shared" si="4"/>
        <v>100</v>
      </c>
    </row>
    <row r="66" spans="1:13">
      <c r="A66" s="818"/>
      <c r="B66" s="7" t="s">
        <v>18</v>
      </c>
      <c r="C66" s="288">
        <v>650</v>
      </c>
      <c r="D66" s="50"/>
      <c r="E66" s="50"/>
      <c r="F66" s="50">
        <f t="shared" si="6"/>
        <v>6.5</v>
      </c>
      <c r="G66" s="303">
        <f t="shared" si="15"/>
        <v>0.49542682926829268</v>
      </c>
      <c r="H66" s="295">
        <v>430</v>
      </c>
      <c r="I66" s="295">
        <v>220</v>
      </c>
      <c r="J66" s="64">
        <f t="shared" si="11"/>
        <v>650</v>
      </c>
      <c r="K66" s="315">
        <f t="shared" si="14"/>
        <v>66.153846153846146</v>
      </c>
      <c r="L66" s="314">
        <f t="shared" si="3"/>
        <v>33.846153846153847</v>
      </c>
      <c r="M66" s="71">
        <f t="shared" si="4"/>
        <v>100</v>
      </c>
    </row>
    <row r="67" spans="1:13">
      <c r="A67" s="818"/>
      <c r="B67" s="7" t="s">
        <v>17</v>
      </c>
      <c r="C67" s="288">
        <v>723</v>
      </c>
      <c r="D67" s="50"/>
      <c r="E67" s="50"/>
      <c r="F67" s="50">
        <f t="shared" si="6"/>
        <v>7.23</v>
      </c>
      <c r="G67" s="303">
        <f t="shared" si="15"/>
        <v>0.55106707317073167</v>
      </c>
      <c r="H67" s="295">
        <v>409</v>
      </c>
      <c r="I67" s="296">
        <v>314</v>
      </c>
      <c r="J67" s="67">
        <f t="shared" si="11"/>
        <v>723</v>
      </c>
      <c r="K67" s="315">
        <f t="shared" si="14"/>
        <v>56.569847856154908</v>
      </c>
      <c r="L67" s="314">
        <f t="shared" si="3"/>
        <v>43.430152143845092</v>
      </c>
      <c r="M67" s="71">
        <f t="shared" si="4"/>
        <v>100</v>
      </c>
    </row>
    <row r="68" spans="1:13">
      <c r="A68" s="818"/>
      <c r="B68" s="7" t="s">
        <v>16</v>
      </c>
      <c r="C68" s="288">
        <v>1305</v>
      </c>
      <c r="D68" s="50"/>
      <c r="E68" s="50"/>
      <c r="F68" s="50">
        <f t="shared" si="6"/>
        <v>13.05</v>
      </c>
      <c r="G68" s="303">
        <f t="shared" si="15"/>
        <v>0.99466463414634143</v>
      </c>
      <c r="H68" s="295">
        <v>410</v>
      </c>
      <c r="I68" s="295">
        <v>895</v>
      </c>
      <c r="J68" s="64">
        <f t="shared" si="11"/>
        <v>1305</v>
      </c>
      <c r="K68" s="315">
        <f t="shared" si="14"/>
        <v>31.417624521072796</v>
      </c>
      <c r="L68" s="314">
        <f t="shared" si="3"/>
        <v>68.582375478927204</v>
      </c>
      <c r="M68" s="71">
        <f t="shared" si="4"/>
        <v>100</v>
      </c>
    </row>
    <row r="69" spans="1:13">
      <c r="A69" s="818"/>
      <c r="B69" s="4" t="s">
        <v>15</v>
      </c>
      <c r="C69" s="289">
        <v>4151</v>
      </c>
      <c r="D69" s="51"/>
      <c r="E69" s="51"/>
      <c r="F69" s="51">
        <f t="shared" si="6"/>
        <v>41.51</v>
      </c>
      <c r="G69" s="302">
        <f t="shared" si="15"/>
        <v>3.1638719512195124</v>
      </c>
      <c r="H69" s="297">
        <v>887</v>
      </c>
      <c r="I69" s="297">
        <v>3264</v>
      </c>
      <c r="J69" s="65">
        <f t="shared" si="11"/>
        <v>4151</v>
      </c>
      <c r="K69" s="311">
        <f t="shared" si="14"/>
        <v>21.368344977113949</v>
      </c>
      <c r="L69" s="310">
        <f>(I69/J69)*100</f>
        <v>78.631655022886051</v>
      </c>
      <c r="M69" s="71">
        <f>K69+L69</f>
        <v>100</v>
      </c>
    </row>
    <row r="70" spans="1:13">
      <c r="A70" s="818"/>
      <c r="B70" s="7" t="s">
        <v>14</v>
      </c>
      <c r="C70" s="291">
        <v>40</v>
      </c>
      <c r="D70" s="53"/>
      <c r="E70" s="53"/>
      <c r="F70" s="53">
        <f>C70/100</f>
        <v>0.4</v>
      </c>
      <c r="G70" s="304">
        <f t="shared" si="15"/>
        <v>3.048780487804878E-2</v>
      </c>
      <c r="H70" s="296">
        <v>32</v>
      </c>
      <c r="I70" s="296">
        <v>7</v>
      </c>
      <c r="J70" s="67">
        <f t="shared" si="11"/>
        <v>39</v>
      </c>
      <c r="K70" s="315">
        <f t="shared" si="14"/>
        <v>82.051282051282044</v>
      </c>
      <c r="L70" s="314">
        <f>(I70/J70)*100</f>
        <v>17.948717948717949</v>
      </c>
      <c r="M70" s="71">
        <f>K70+L70</f>
        <v>100</v>
      </c>
    </row>
    <row r="71" spans="1:13" ht="14.25" thickBot="1">
      <c r="A71" s="819"/>
      <c r="B71" s="6" t="s">
        <v>13</v>
      </c>
      <c r="C71" s="292">
        <v>2638</v>
      </c>
      <c r="D71" s="54"/>
      <c r="E71" s="54"/>
      <c r="F71" s="54">
        <f>C71/100</f>
        <v>26.38</v>
      </c>
      <c r="G71" s="307">
        <f t="shared" si="15"/>
        <v>2.0106707317073171</v>
      </c>
      <c r="H71" s="299">
        <v>1954</v>
      </c>
      <c r="I71" s="300">
        <v>684</v>
      </c>
      <c r="J71" s="68">
        <f t="shared" si="11"/>
        <v>2638</v>
      </c>
      <c r="K71" s="321">
        <f t="shared" si="14"/>
        <v>74.071266110689919</v>
      </c>
      <c r="L71" s="320">
        <f>(I71/J71)*100</f>
        <v>25.928733889310084</v>
      </c>
      <c r="M71" s="71">
        <f>K71+L71</f>
        <v>100</v>
      </c>
    </row>
    <row r="72" spans="1:13">
      <c r="A72" s="588"/>
      <c r="B72" s="587" t="s">
        <v>171</v>
      </c>
      <c r="H72" s="59"/>
    </row>
    <row r="73" spans="1:13" ht="14.25">
      <c r="A73" s="826">
        <v>6</v>
      </c>
      <c r="B73" s="826"/>
      <c r="C73" s="826"/>
      <c r="D73" s="826"/>
      <c r="E73" s="826"/>
      <c r="F73" s="826"/>
      <c r="G73" s="826"/>
      <c r="H73" s="826"/>
      <c r="I73" s="826"/>
      <c r="J73" s="826"/>
      <c r="K73" s="826"/>
      <c r="L73" s="826"/>
    </row>
  </sheetData>
  <protectedRanges>
    <protectedRange sqref="H4:I71" name="範囲2"/>
    <protectedRange sqref="C4:C71" name="範囲1"/>
  </protectedRanges>
  <mergeCells count="9">
    <mergeCell ref="A73:L73"/>
    <mergeCell ref="C2:J2"/>
    <mergeCell ref="K2:L2"/>
    <mergeCell ref="A55:A71"/>
    <mergeCell ref="A4:A20"/>
    <mergeCell ref="A21:A37"/>
    <mergeCell ref="A38:A54"/>
    <mergeCell ref="A2:A3"/>
    <mergeCell ref="B2:B3"/>
  </mergeCells>
  <phoneticPr fontId="2"/>
  <pageMargins left="0.73" right="0.44" top="0.75" bottom="0.47" header="0.3" footer="0.3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2"/>
  <sheetViews>
    <sheetView topLeftCell="A16" zoomScaleNormal="100" zoomScaleSheetLayoutView="100" workbookViewId="0">
      <selection activeCell="A33" sqref="A33:D33"/>
    </sheetView>
  </sheetViews>
  <sheetFormatPr defaultRowHeight="13.5"/>
  <cols>
    <col min="1" max="1" width="15" customWidth="1"/>
    <col min="2" max="2" width="12.75" style="73" customWidth="1"/>
    <col min="3" max="3" width="12.125" style="73" customWidth="1"/>
    <col min="4" max="4" width="12.125" customWidth="1"/>
    <col min="5" max="5" width="9.125" style="59" bestFit="1" customWidth="1"/>
    <col min="6" max="6" width="9.125" bestFit="1" customWidth="1"/>
    <col min="7" max="8" width="10.375" customWidth="1"/>
  </cols>
  <sheetData>
    <row r="1" spans="1:5" ht="19.5" customHeight="1" thickBot="1">
      <c r="A1" t="s">
        <v>137</v>
      </c>
    </row>
    <row r="2" spans="1:5">
      <c r="A2" s="83" t="s">
        <v>30</v>
      </c>
      <c r="B2" s="75" t="s">
        <v>33</v>
      </c>
      <c r="C2" s="76" t="s">
        <v>34</v>
      </c>
      <c r="E2"/>
    </row>
    <row r="3" spans="1:5" hidden="1">
      <c r="A3" s="77" t="s">
        <v>22</v>
      </c>
      <c r="B3" s="78"/>
      <c r="C3" s="79"/>
      <c r="E3"/>
    </row>
    <row r="4" spans="1:5">
      <c r="A4" s="84" t="s">
        <v>60</v>
      </c>
      <c r="B4" s="74">
        <f t="shared" ref="B4:B15" si="0">C20/$C$32*100</f>
        <v>0.67015730236512938</v>
      </c>
      <c r="C4" s="80">
        <f t="shared" ref="C4:C15" si="1">D20/$D$32*100</f>
        <v>0.7723946625854895</v>
      </c>
      <c r="E4"/>
    </row>
    <row r="5" spans="1:5">
      <c r="A5" s="84" t="s">
        <v>61</v>
      </c>
      <c r="B5" s="74">
        <f>C21/$C$32*100</f>
        <v>5.5413841713096597</v>
      </c>
      <c r="C5" s="80">
        <f t="shared" si="1"/>
        <v>10.177435554067626</v>
      </c>
      <c r="E5"/>
    </row>
    <row r="6" spans="1:5">
      <c r="A6" s="77" t="s">
        <v>62</v>
      </c>
      <c r="B6" s="74">
        <f t="shared" si="0"/>
        <v>9.5522588440625622</v>
      </c>
      <c r="C6" s="80">
        <f t="shared" si="1"/>
        <v>14.40049739346693</v>
      </c>
      <c r="E6"/>
    </row>
    <row r="7" spans="1:5">
      <c r="A7" s="84" t="s">
        <v>63</v>
      </c>
      <c r="B7" s="74">
        <f t="shared" si="0"/>
        <v>11.634333534716163</v>
      </c>
      <c r="C7" s="80">
        <f t="shared" si="1"/>
        <v>12.776794681716009</v>
      </c>
      <c r="E7"/>
    </row>
    <row r="8" spans="1:5">
      <c r="A8" s="84" t="s">
        <v>64</v>
      </c>
      <c r="B8" s="74">
        <f t="shared" si="0"/>
        <v>12.18366113982681</v>
      </c>
      <c r="C8" s="80">
        <f t="shared" si="1"/>
        <v>10.572002486967333</v>
      </c>
      <c r="E8"/>
    </row>
    <row r="9" spans="1:5">
      <c r="A9" s="84" t="s">
        <v>65</v>
      </c>
      <c r="B9" s="74">
        <f t="shared" si="0"/>
        <v>15.0265154057864</v>
      </c>
      <c r="C9" s="80">
        <f t="shared" si="1"/>
        <v>13.116361375484242</v>
      </c>
      <c r="E9"/>
    </row>
    <row r="10" spans="1:5">
      <c r="A10" s="84" t="s">
        <v>66</v>
      </c>
      <c r="B10" s="74">
        <f t="shared" si="0"/>
        <v>15.551229554048914</v>
      </c>
      <c r="C10" s="80">
        <f t="shared" si="1"/>
        <v>12.994404323497058</v>
      </c>
      <c r="E10"/>
    </row>
    <row r="11" spans="1:5">
      <c r="A11" s="84" t="s">
        <v>67</v>
      </c>
      <c r="B11" s="74">
        <f t="shared" si="0"/>
        <v>11.879349309704414</v>
      </c>
      <c r="C11" s="80">
        <f t="shared" si="1"/>
        <v>10.450045434980153</v>
      </c>
      <c r="E11"/>
    </row>
    <row r="12" spans="1:5">
      <c r="A12" s="84" t="s">
        <v>68</v>
      </c>
      <c r="B12" s="74">
        <f t="shared" si="0"/>
        <v>9.1573247409993073</v>
      </c>
      <c r="C12" s="80">
        <f t="shared" si="1"/>
        <v>7.819599215648763</v>
      </c>
      <c r="E12"/>
    </row>
    <row r="13" spans="1:5">
      <c r="A13" s="84" t="s">
        <v>69</v>
      </c>
      <c r="B13" s="74">
        <f t="shared" si="0"/>
        <v>5.4272672350137618</v>
      </c>
      <c r="C13" s="80">
        <f t="shared" si="1"/>
        <v>4.5219761825051412</v>
      </c>
      <c r="E13"/>
    </row>
    <row r="14" spans="1:5">
      <c r="A14" s="84" t="s">
        <v>70</v>
      </c>
      <c r="B14" s="74">
        <f t="shared" si="0"/>
        <v>2.5262357074131256</v>
      </c>
      <c r="C14" s="80">
        <f t="shared" si="1"/>
        <v>1.6810942656272416</v>
      </c>
      <c r="E14"/>
    </row>
    <row r="15" spans="1:5" ht="14.25" thickBot="1">
      <c r="A15" s="85" t="s">
        <v>71</v>
      </c>
      <c r="B15" s="81">
        <f t="shared" si="0"/>
        <v>0.84916426126065647</v>
      </c>
      <c r="C15" s="82">
        <f t="shared" si="1"/>
        <v>0.71500310870916828</v>
      </c>
      <c r="E15"/>
    </row>
    <row r="18" spans="1:7" ht="14.25" thickBot="1">
      <c r="D18" t="s">
        <v>164</v>
      </c>
    </row>
    <row r="19" spans="1:7">
      <c r="A19" s="83" t="s">
        <v>30</v>
      </c>
      <c r="B19" s="569" t="s">
        <v>72</v>
      </c>
      <c r="C19" s="118" t="s">
        <v>73</v>
      </c>
      <c r="D19" s="561" t="s">
        <v>74</v>
      </c>
      <c r="E19" s="565"/>
      <c r="F19" s="566"/>
    </row>
    <row r="20" spans="1:7">
      <c r="A20" s="84" t="s">
        <v>60</v>
      </c>
      <c r="B20" s="227">
        <v>922</v>
      </c>
      <c r="C20" s="227">
        <v>599</v>
      </c>
      <c r="D20" s="232">
        <v>323</v>
      </c>
      <c r="E20" s="835"/>
      <c r="F20" s="836"/>
    </row>
    <row r="21" spans="1:7">
      <c r="A21" s="84" t="s">
        <v>61</v>
      </c>
      <c r="B21" s="227">
        <v>9210</v>
      </c>
      <c r="C21" s="227">
        <v>4953</v>
      </c>
      <c r="D21" s="232">
        <v>4256</v>
      </c>
      <c r="E21" s="837"/>
      <c r="F21" s="836"/>
    </row>
    <row r="22" spans="1:7">
      <c r="A22" s="77" t="s">
        <v>62</v>
      </c>
      <c r="B22" s="227">
        <v>14560</v>
      </c>
      <c r="C22" s="227">
        <v>8538</v>
      </c>
      <c r="D22" s="232">
        <v>6022</v>
      </c>
      <c r="E22" s="837"/>
      <c r="F22" s="836"/>
    </row>
    <row r="23" spans="1:7">
      <c r="A23" s="84" t="s">
        <v>63</v>
      </c>
      <c r="B23" s="227">
        <v>15743</v>
      </c>
      <c r="C23" s="227">
        <v>10399</v>
      </c>
      <c r="D23" s="232">
        <v>5343</v>
      </c>
      <c r="E23" s="567"/>
      <c r="F23" s="568"/>
    </row>
    <row r="24" spans="1:7">
      <c r="A24" s="84" t="s">
        <v>64</v>
      </c>
      <c r="B24" s="227">
        <v>15311</v>
      </c>
      <c r="C24" s="227">
        <v>10890</v>
      </c>
      <c r="D24" s="232">
        <v>4421</v>
      </c>
      <c r="E24" s="567"/>
      <c r="F24" s="568"/>
    </row>
    <row r="25" spans="1:7">
      <c r="A25" s="84" t="s">
        <v>65</v>
      </c>
      <c r="B25" s="227">
        <v>18917</v>
      </c>
      <c r="C25" s="227">
        <v>13431</v>
      </c>
      <c r="D25" s="232">
        <v>5485</v>
      </c>
      <c r="E25" s="567"/>
      <c r="F25" s="568"/>
    </row>
    <row r="26" spans="1:7">
      <c r="A26" s="84" t="s">
        <v>66</v>
      </c>
      <c r="B26" s="227">
        <v>19334</v>
      </c>
      <c r="C26" s="227">
        <v>13900</v>
      </c>
      <c r="D26" s="232">
        <v>5434</v>
      </c>
      <c r="E26" s="567"/>
      <c r="F26" s="568"/>
    </row>
    <row r="27" spans="1:7">
      <c r="A27" s="84" t="s">
        <v>67</v>
      </c>
      <c r="B27" s="227">
        <v>14988</v>
      </c>
      <c r="C27" s="227">
        <v>10618</v>
      </c>
      <c r="D27" s="232">
        <v>4370</v>
      </c>
      <c r="E27" s="567"/>
      <c r="F27" s="568"/>
    </row>
    <row r="28" spans="1:7">
      <c r="A28" s="84" t="s">
        <v>68</v>
      </c>
      <c r="B28" s="227">
        <v>11455</v>
      </c>
      <c r="C28" s="227">
        <v>8185</v>
      </c>
      <c r="D28" s="232">
        <v>3270</v>
      </c>
      <c r="E28" s="567"/>
      <c r="F28" s="568"/>
    </row>
    <row r="29" spans="1:7">
      <c r="A29" s="84" t="s">
        <v>69</v>
      </c>
      <c r="B29" s="227">
        <v>6742</v>
      </c>
      <c r="C29" s="227">
        <v>4851</v>
      </c>
      <c r="D29" s="232">
        <v>1891</v>
      </c>
      <c r="E29" s="567"/>
      <c r="F29" s="568"/>
    </row>
    <row r="30" spans="1:7">
      <c r="A30" s="84" t="s">
        <v>70</v>
      </c>
      <c r="B30" s="227">
        <v>2960</v>
      </c>
      <c r="C30" s="227">
        <v>2258</v>
      </c>
      <c r="D30" s="232">
        <v>703</v>
      </c>
      <c r="E30" s="567"/>
      <c r="F30" s="568"/>
      <c r="G30" s="78"/>
    </row>
    <row r="31" spans="1:7" ht="14.25" thickBot="1">
      <c r="A31" s="85" t="s">
        <v>71</v>
      </c>
      <c r="B31" s="228">
        <v>1058</v>
      </c>
      <c r="C31" s="228">
        <v>759</v>
      </c>
      <c r="D31" s="233">
        <v>299</v>
      </c>
      <c r="E31" s="567"/>
      <c r="F31" s="568"/>
    </row>
    <row r="32" spans="1:7" ht="14.25" thickBot="1">
      <c r="A32" s="564" t="s">
        <v>22</v>
      </c>
      <c r="B32" s="563">
        <v>131200</v>
      </c>
      <c r="C32" s="563">
        <v>89382</v>
      </c>
      <c r="D32" s="562">
        <v>41818</v>
      </c>
    </row>
    <row r="33" spans="1:4">
      <c r="A33" s="838" t="s">
        <v>222</v>
      </c>
      <c r="B33" s="838"/>
      <c r="C33" s="838"/>
      <c r="D33" s="838"/>
    </row>
    <row r="34" spans="1:4">
      <c r="A34" s="31"/>
      <c r="B34" s="351"/>
      <c r="C34" s="351"/>
      <c r="D34" s="351"/>
    </row>
    <row r="35" spans="1:4">
      <c r="A35" s="78"/>
      <c r="B35" s="351"/>
      <c r="C35" s="351"/>
      <c r="D35" s="351"/>
    </row>
    <row r="72" spans="1:8" ht="14.25">
      <c r="A72" s="826">
        <v>7</v>
      </c>
      <c r="B72" s="826"/>
      <c r="C72" s="826"/>
      <c r="D72" s="826"/>
      <c r="E72" s="826"/>
      <c r="F72" s="826"/>
      <c r="G72" s="826"/>
      <c r="H72" s="826"/>
    </row>
  </sheetData>
  <protectedRanges>
    <protectedRange sqref="B20:D31" name="範囲1"/>
  </protectedRanges>
  <mergeCells count="3">
    <mergeCell ref="E20:F22"/>
    <mergeCell ref="A72:H72"/>
    <mergeCell ref="A33:D33"/>
  </mergeCells>
  <phoneticPr fontId="2"/>
  <pageMargins left="1.24" right="0.7" top="1.17" bottom="0.47" header="0.3" footer="0.3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G119"/>
  <sheetViews>
    <sheetView topLeftCell="N30" zoomScale="178" zoomScaleNormal="178" workbookViewId="0">
      <selection activeCell="S33" sqref="S33"/>
    </sheetView>
  </sheetViews>
  <sheetFormatPr defaultRowHeight="13.5"/>
  <cols>
    <col min="1" max="1" width="15" customWidth="1"/>
    <col min="2" max="2" width="12.75" style="73" customWidth="1"/>
    <col min="3" max="3" width="9.25" style="73" bestFit="1" customWidth="1"/>
    <col min="4" max="4" width="9.875" bestFit="1" customWidth="1"/>
    <col min="5" max="5" width="9.25" style="73" bestFit="1" customWidth="1"/>
    <col min="6" max="6" width="9.75" bestFit="1" customWidth="1"/>
    <col min="7" max="9" width="10.375" customWidth="1"/>
    <col min="10" max="10" width="12.625" bestFit="1" customWidth="1"/>
    <col min="11" max="11" width="10" style="90" bestFit="1" customWidth="1"/>
    <col min="12" max="12" width="9.375" bestFit="1" customWidth="1"/>
    <col min="27" max="27" width="9" style="59"/>
    <col min="29" max="29" width="9" style="90"/>
    <col min="32" max="32" width="12.25" style="78" bestFit="1" customWidth="1"/>
    <col min="33" max="33" width="9" style="90"/>
    <col min="46" max="46" width="9.125" bestFit="1" customWidth="1"/>
    <col min="47" max="47" width="9.75" bestFit="1" customWidth="1"/>
    <col min="48" max="52" width="9.125" bestFit="1" customWidth="1"/>
  </cols>
  <sheetData>
    <row r="2" spans="1:21" ht="19.5" customHeight="1" thickBot="1">
      <c r="A2" s="78" t="s">
        <v>138</v>
      </c>
      <c r="B2" s="90"/>
      <c r="C2"/>
      <c r="E2"/>
      <c r="K2"/>
      <c r="U2" s="126" t="s">
        <v>116</v>
      </c>
    </row>
    <row r="3" spans="1:21" ht="69" customHeight="1" thickBot="1">
      <c r="A3" s="246" t="s">
        <v>30</v>
      </c>
      <c r="B3" s="241" t="s">
        <v>1</v>
      </c>
      <c r="C3" s="236" t="s">
        <v>2</v>
      </c>
      <c r="D3" s="236" t="s">
        <v>3</v>
      </c>
      <c r="E3" s="237" t="s">
        <v>4</v>
      </c>
      <c r="F3" s="237" t="s">
        <v>5</v>
      </c>
      <c r="G3" s="237" t="s">
        <v>6</v>
      </c>
      <c r="H3" s="237" t="s">
        <v>7</v>
      </c>
      <c r="I3" s="237" t="s">
        <v>21</v>
      </c>
      <c r="J3" s="237" t="s">
        <v>20</v>
      </c>
      <c r="K3" s="237" t="s">
        <v>19</v>
      </c>
      <c r="L3" s="237" t="s">
        <v>18</v>
      </c>
      <c r="M3" s="237" t="s">
        <v>17</v>
      </c>
      <c r="N3" s="237" t="s">
        <v>16</v>
      </c>
      <c r="O3" s="238" t="s">
        <v>15</v>
      </c>
      <c r="P3" s="238" t="s">
        <v>14</v>
      </c>
      <c r="Q3" s="267" t="s">
        <v>13</v>
      </c>
      <c r="R3" s="268" t="s">
        <v>75</v>
      </c>
      <c r="S3" s="255" t="s">
        <v>23</v>
      </c>
      <c r="T3" s="239" t="s">
        <v>76</v>
      </c>
      <c r="U3" s="240" t="s">
        <v>77</v>
      </c>
    </row>
    <row r="4" spans="1:21" ht="26.1" hidden="1" customHeight="1" thickBot="1">
      <c r="A4" s="260" t="s">
        <v>79</v>
      </c>
      <c r="B4" s="261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  <c r="R4" s="264"/>
      <c r="S4" s="265"/>
      <c r="T4" s="262"/>
      <c r="U4" s="266"/>
    </row>
    <row r="5" spans="1:21" ht="26.1" customHeight="1">
      <c r="A5" s="252" t="s">
        <v>60</v>
      </c>
      <c r="B5" s="789" t="s">
        <v>223</v>
      </c>
      <c r="C5" s="384">
        <f t="shared" ref="C5:C16" si="0">C22/$C$34*100</f>
        <v>1.4116002795248077</v>
      </c>
      <c r="D5" s="384">
        <f t="shared" ref="D5:D16" si="1">D22/$D$34*100</f>
        <v>1.5170456465182283</v>
      </c>
      <c r="E5" s="384">
        <f t="shared" ref="E5:E15" si="2">E22/$E$34*100</f>
        <v>1.8893387314439947</v>
      </c>
      <c r="F5" s="790" t="s">
        <v>224</v>
      </c>
      <c r="G5" s="384">
        <f t="shared" ref="G5:G15" si="3">G22/$G$34*100</f>
        <v>1.105662917027209</v>
      </c>
      <c r="H5" s="384">
        <f t="shared" ref="H5:H16" si="4">H22/$H$34*100</f>
        <v>0.34455857495774278</v>
      </c>
      <c r="I5" s="385">
        <f>I22/$I$34*100</f>
        <v>0</v>
      </c>
      <c r="J5" s="385">
        <f>J22/$J$34*100</f>
        <v>0.49875311720698251</v>
      </c>
      <c r="K5" s="385">
        <f t="shared" ref="K5:K15" si="5">K22/$K$34*100</f>
        <v>3.8266526356070023E-2</v>
      </c>
      <c r="L5" s="384">
        <f t="shared" ref="L5:L16" si="6">L22/$L$34*100</f>
        <v>1.1592226389362428</v>
      </c>
      <c r="M5" s="384">
        <f t="shared" ref="M5:M16" si="7">M22/$M$34*100</f>
        <v>0.85778781038374718</v>
      </c>
      <c r="N5" s="384">
        <f t="shared" ref="N5:N16" si="8">N22/$N$34*100</f>
        <v>7.2428778367938193E-2</v>
      </c>
      <c r="O5" s="384">
        <f t="shared" ref="O5:O16" si="9">O22/$O$34*100</f>
        <v>0.44121603443637347</v>
      </c>
      <c r="P5" s="384">
        <f>P22/$P$34*100</f>
        <v>0.70126227208976155</v>
      </c>
      <c r="Q5" s="386">
        <f t="shared" ref="Q5:Q16" si="10">Q22/$Q$34*100</f>
        <v>0.2015972706831046</v>
      </c>
      <c r="R5" s="387">
        <f t="shared" ref="R5:R16" si="11">R22/$R$34*100</f>
        <v>0.7027439024390244</v>
      </c>
      <c r="S5" s="322">
        <f t="shared" ref="S5:S16" si="12">S22/$S$34*100</f>
        <v>0.47212386308407972</v>
      </c>
      <c r="T5" s="323">
        <f t="shared" ref="T5" si="13">T22/$T$34*100</f>
        <v>0.90338217472733273</v>
      </c>
      <c r="U5" s="325">
        <f t="shared" ref="U5:U16" si="14">U22/$U$34*100</f>
        <v>0.8510940104259016</v>
      </c>
    </row>
    <row r="6" spans="1:21" ht="26.1" customHeight="1">
      <c r="A6" s="248" t="s">
        <v>61</v>
      </c>
      <c r="B6" s="388">
        <f t="shared" ref="B6:B15" si="15">B23/$B$34*100</f>
        <v>4.5454545454545459</v>
      </c>
      <c r="C6" s="385">
        <f t="shared" si="0"/>
        <v>7.8406708595387844</v>
      </c>
      <c r="D6" s="385">
        <f t="shared" si="1"/>
        <v>5.051187620366929</v>
      </c>
      <c r="E6" s="385">
        <f t="shared" si="2"/>
        <v>10.256410256410255</v>
      </c>
      <c r="F6" s="385">
        <f t="shared" ref="F6:F15" si="16">F23/$F$34*100</f>
        <v>7.1392081736909319</v>
      </c>
      <c r="G6" s="385">
        <f t="shared" si="3"/>
        <v>3.6823382367080089</v>
      </c>
      <c r="H6" s="385">
        <f t="shared" si="4"/>
        <v>8.2369002730464178</v>
      </c>
      <c r="I6" s="385">
        <f t="shared" ref="I6:I15" si="17">I23/$I$34*100</f>
        <v>10.992983202211354</v>
      </c>
      <c r="J6" s="385">
        <f t="shared" ref="J6:J15" si="18">J23/$J$34*100</f>
        <v>8.0299251870324184</v>
      </c>
      <c r="K6" s="385">
        <f t="shared" si="5"/>
        <v>2.984789055773462</v>
      </c>
      <c r="L6" s="385">
        <f t="shared" si="6"/>
        <v>10.876235935901807</v>
      </c>
      <c r="M6" s="385">
        <f t="shared" si="7"/>
        <v>12.234762979683973</v>
      </c>
      <c r="N6" s="385">
        <f t="shared" si="8"/>
        <v>10.647030420086914</v>
      </c>
      <c r="O6" s="385">
        <f t="shared" si="9"/>
        <v>11.159537261232176</v>
      </c>
      <c r="P6" s="385">
        <f t="shared" ref="P6:P15" si="19">P23/$P$34*100</f>
        <v>7.2931276297335206</v>
      </c>
      <c r="Q6" s="389">
        <f t="shared" si="10"/>
        <v>4.7840583081336741</v>
      </c>
      <c r="R6" s="390">
        <f t="shared" si="11"/>
        <v>7.0198170731707323</v>
      </c>
      <c r="S6" s="326">
        <f t="shared" si="12"/>
        <v>6.8857182531417065</v>
      </c>
      <c r="T6" s="324">
        <f t="shared" ref="T6:T16" si="20">T23/$T$34*100</f>
        <v>7.335022584554368</v>
      </c>
      <c r="U6" s="327">
        <f t="shared" si="14"/>
        <v>6.7874747331465661</v>
      </c>
    </row>
    <row r="7" spans="1:21" ht="26.1" customHeight="1">
      <c r="A7" s="249" t="s">
        <v>62</v>
      </c>
      <c r="B7" s="388">
        <f t="shared" si="15"/>
        <v>9.0909090909090917</v>
      </c>
      <c r="C7" s="385">
        <f t="shared" si="0"/>
        <v>10.034940600978338</v>
      </c>
      <c r="D7" s="385">
        <f t="shared" si="1"/>
        <v>9.5279927019630364</v>
      </c>
      <c r="E7" s="385">
        <f t="shared" si="2"/>
        <v>9.4466936572199742</v>
      </c>
      <c r="F7" s="385">
        <f t="shared" si="16"/>
        <v>14.13793103448276</v>
      </c>
      <c r="G7" s="385">
        <f t="shared" si="3"/>
        <v>5.9417363715027403</v>
      </c>
      <c r="H7" s="385">
        <f t="shared" si="4"/>
        <v>12.995709270575997</v>
      </c>
      <c r="I7" s="385">
        <f t="shared" si="17"/>
        <v>12.353816712736551</v>
      </c>
      <c r="J7" s="385">
        <f t="shared" si="18"/>
        <v>12.369077306733168</v>
      </c>
      <c r="K7" s="385">
        <f t="shared" si="5"/>
        <v>9.2317994834018933</v>
      </c>
      <c r="L7" s="385">
        <f t="shared" si="6"/>
        <v>12.990112512785542</v>
      </c>
      <c r="M7" s="385">
        <f t="shared" si="7"/>
        <v>16.704288939051921</v>
      </c>
      <c r="N7" s="385">
        <f t="shared" si="8"/>
        <v>12.602607436021247</v>
      </c>
      <c r="O7" s="385">
        <f t="shared" si="9"/>
        <v>15.098197471078828</v>
      </c>
      <c r="P7" s="385">
        <f t="shared" si="19"/>
        <v>11.921458625525947</v>
      </c>
      <c r="Q7" s="389">
        <f t="shared" si="10"/>
        <v>8.5213615569512289</v>
      </c>
      <c r="R7" s="390">
        <f t="shared" si="11"/>
        <v>11.097560975609756</v>
      </c>
      <c r="S7" s="326">
        <f t="shared" si="12"/>
        <v>11.669443865861279</v>
      </c>
      <c r="T7" s="324">
        <f t="shared" si="20"/>
        <v>11.486173845984355</v>
      </c>
      <c r="U7" s="327">
        <f t="shared" si="14"/>
        <v>9.3052945139898569</v>
      </c>
    </row>
    <row r="8" spans="1:21" ht="26.1" customHeight="1">
      <c r="A8" s="248" t="s">
        <v>63</v>
      </c>
      <c r="B8" s="388">
        <f t="shared" si="15"/>
        <v>4.5454545454545459</v>
      </c>
      <c r="C8" s="385">
        <f t="shared" si="0"/>
        <v>9.8532494758909852</v>
      </c>
      <c r="D8" s="385">
        <f t="shared" si="1"/>
        <v>10.957191607257492</v>
      </c>
      <c r="E8" s="385">
        <f t="shared" si="2"/>
        <v>6.6126855600539809</v>
      </c>
      <c r="F8" s="385">
        <f t="shared" si="16"/>
        <v>16.321839080459771</v>
      </c>
      <c r="G8" s="385">
        <f t="shared" si="3"/>
        <v>6.5762907412748772</v>
      </c>
      <c r="H8" s="385">
        <f t="shared" si="4"/>
        <v>13.587309842673253</v>
      </c>
      <c r="I8" s="385">
        <f t="shared" si="17"/>
        <v>14.416330002126301</v>
      </c>
      <c r="J8" s="385">
        <f t="shared" si="18"/>
        <v>12.169576059850375</v>
      </c>
      <c r="K8" s="385">
        <f t="shared" si="5"/>
        <v>12.254855065531427</v>
      </c>
      <c r="L8" s="385">
        <f t="shared" si="6"/>
        <v>10.126150698943063</v>
      </c>
      <c r="M8" s="385">
        <f t="shared" si="7"/>
        <v>14.130925507900677</v>
      </c>
      <c r="N8" s="385">
        <f t="shared" si="8"/>
        <v>11.974891356832448</v>
      </c>
      <c r="O8" s="385">
        <f t="shared" si="9"/>
        <v>14.205004035512511</v>
      </c>
      <c r="P8" s="385">
        <f t="shared" si="19"/>
        <v>13.557737260402055</v>
      </c>
      <c r="Q8" s="389">
        <f t="shared" si="10"/>
        <v>11.273939675893619</v>
      </c>
      <c r="R8" s="390">
        <f t="shared" si="11"/>
        <v>11.999237804878049</v>
      </c>
      <c r="S8" s="326">
        <f t="shared" si="12"/>
        <v>12.94348399638964</v>
      </c>
      <c r="T8" s="324">
        <f t="shared" si="20"/>
        <v>11.525834526826044</v>
      </c>
      <c r="U8" s="327">
        <f t="shared" si="14"/>
        <v>10.830171282669598</v>
      </c>
    </row>
    <row r="9" spans="1:21" ht="26.1" customHeight="1">
      <c r="A9" s="248" t="s">
        <v>64</v>
      </c>
      <c r="B9" s="388">
        <f t="shared" si="15"/>
        <v>9.0909090909090917</v>
      </c>
      <c r="C9" s="385">
        <f t="shared" si="0"/>
        <v>10.691823899371069</v>
      </c>
      <c r="D9" s="385">
        <f t="shared" si="1"/>
        <v>11.055174510930161</v>
      </c>
      <c r="E9" s="385">
        <f t="shared" si="2"/>
        <v>6.2078272604588394</v>
      </c>
      <c r="F9" s="385">
        <f t="shared" si="16"/>
        <v>15.989782886334611</v>
      </c>
      <c r="G9" s="385">
        <f t="shared" si="3"/>
        <v>11.056629170272089</v>
      </c>
      <c r="H9" s="385">
        <f t="shared" si="4"/>
        <v>12.982707060200235</v>
      </c>
      <c r="I9" s="385">
        <f t="shared" si="17"/>
        <v>10.801615989793749</v>
      </c>
      <c r="J9" s="385">
        <f t="shared" si="18"/>
        <v>10.174563591022444</v>
      </c>
      <c r="K9" s="385">
        <f t="shared" si="5"/>
        <v>11.059026116904239</v>
      </c>
      <c r="L9" s="385">
        <f t="shared" si="6"/>
        <v>13.228775997272418</v>
      </c>
      <c r="M9" s="385">
        <f t="shared" si="7"/>
        <v>12.325056433408578</v>
      </c>
      <c r="N9" s="385">
        <f t="shared" si="8"/>
        <v>10.019314340898116</v>
      </c>
      <c r="O9" s="385">
        <f t="shared" si="9"/>
        <v>10.836696260425075</v>
      </c>
      <c r="P9" s="385">
        <f t="shared" si="19"/>
        <v>13.277232351566152</v>
      </c>
      <c r="Q9" s="389">
        <f t="shared" si="10"/>
        <v>12.28192602930914</v>
      </c>
      <c r="R9" s="390">
        <f t="shared" si="11"/>
        <v>11.669969512195122</v>
      </c>
      <c r="S9" s="326">
        <f t="shared" si="12"/>
        <v>11.810039575088522</v>
      </c>
      <c r="T9" s="324">
        <f t="shared" si="20"/>
        <v>11.539054753773273</v>
      </c>
      <c r="U9" s="327">
        <f t="shared" si="14"/>
        <v>11.596155892052911</v>
      </c>
    </row>
    <row r="10" spans="1:21" ht="26.1" customHeight="1">
      <c r="A10" s="248" t="s">
        <v>65</v>
      </c>
      <c r="B10" s="388">
        <f t="shared" si="15"/>
        <v>13.636363636363635</v>
      </c>
      <c r="C10" s="385">
        <f t="shared" si="0"/>
        <v>14.185883997204751</v>
      </c>
      <c r="D10" s="385">
        <f t="shared" si="1"/>
        <v>15.258303206406055</v>
      </c>
      <c r="E10" s="385">
        <f t="shared" si="2"/>
        <v>21.187584345479081</v>
      </c>
      <c r="F10" s="385">
        <f t="shared" si="16"/>
        <v>13.461047254150701</v>
      </c>
      <c r="G10" s="385">
        <f t="shared" si="3"/>
        <v>16.681088356888761</v>
      </c>
      <c r="H10" s="385">
        <f t="shared" si="4"/>
        <v>14.725003250552593</v>
      </c>
      <c r="I10" s="385">
        <f t="shared" si="17"/>
        <v>11.078035296619179</v>
      </c>
      <c r="J10" s="385">
        <f t="shared" si="18"/>
        <v>12.61845386533666</v>
      </c>
      <c r="K10" s="385">
        <f t="shared" si="5"/>
        <v>15.54577633215345</v>
      </c>
      <c r="L10" s="385">
        <f t="shared" si="6"/>
        <v>16.160927378111147</v>
      </c>
      <c r="M10" s="385">
        <f t="shared" si="7"/>
        <v>12.460496613995485</v>
      </c>
      <c r="N10" s="385">
        <f t="shared" si="8"/>
        <v>11.443746982134234</v>
      </c>
      <c r="O10" s="385">
        <f t="shared" si="9"/>
        <v>12.241054613935971</v>
      </c>
      <c r="P10" s="385">
        <f t="shared" si="19"/>
        <v>18.092566619915846</v>
      </c>
      <c r="Q10" s="389">
        <f t="shared" si="10"/>
        <v>14.631309606885324</v>
      </c>
      <c r="R10" s="390">
        <f t="shared" si="11"/>
        <v>14.418445121951221</v>
      </c>
      <c r="S10" s="326">
        <f t="shared" si="12"/>
        <v>14.345969589668819</v>
      </c>
      <c r="T10" s="324">
        <f t="shared" si="20"/>
        <v>14.443097939847968</v>
      </c>
      <c r="U10" s="327">
        <f t="shared" si="14"/>
        <v>14.525337777935388</v>
      </c>
    </row>
    <row r="11" spans="1:21" ht="26.1" customHeight="1">
      <c r="A11" s="248" t="s">
        <v>66</v>
      </c>
      <c r="B11" s="388">
        <f t="shared" si="15"/>
        <v>13.636363636363635</v>
      </c>
      <c r="C11" s="385">
        <f t="shared" si="0"/>
        <v>13.920335429769393</v>
      </c>
      <c r="D11" s="385">
        <f t="shared" si="1"/>
        <v>15.048822515795521</v>
      </c>
      <c r="E11" s="385">
        <f t="shared" si="2"/>
        <v>17.948717948717949</v>
      </c>
      <c r="F11" s="385">
        <f t="shared" si="16"/>
        <v>14.13793103448276</v>
      </c>
      <c r="G11" s="385">
        <f t="shared" si="3"/>
        <v>19.825016825305259</v>
      </c>
      <c r="H11" s="385">
        <f t="shared" si="4"/>
        <v>14.523468989728253</v>
      </c>
      <c r="I11" s="385">
        <f t="shared" si="17"/>
        <v>14.054858600893047</v>
      </c>
      <c r="J11" s="385">
        <f t="shared" si="18"/>
        <v>10.473815461346634</v>
      </c>
      <c r="K11" s="385">
        <f t="shared" si="5"/>
        <v>18.674064861762176</v>
      </c>
      <c r="L11" s="385">
        <f t="shared" si="6"/>
        <v>14.353903852710534</v>
      </c>
      <c r="M11" s="385">
        <f t="shared" si="7"/>
        <v>10.564334085778782</v>
      </c>
      <c r="N11" s="385">
        <f t="shared" si="8"/>
        <v>10.622887493964269</v>
      </c>
      <c r="O11" s="385">
        <f t="shared" si="9"/>
        <v>12.133440947000269</v>
      </c>
      <c r="P11" s="385">
        <f t="shared" si="19"/>
        <v>12.435717625058439</v>
      </c>
      <c r="Q11" s="389">
        <f t="shared" si="10"/>
        <v>14.770876948127471</v>
      </c>
      <c r="R11" s="390">
        <f t="shared" si="11"/>
        <v>14.736280487804878</v>
      </c>
      <c r="S11" s="326">
        <f t="shared" si="12"/>
        <v>14.956953412483509</v>
      </c>
      <c r="T11" s="324">
        <f t="shared" si="20"/>
        <v>15.223091329734494</v>
      </c>
      <c r="U11" s="327">
        <f t="shared" si="14"/>
        <v>13.500478740380863</v>
      </c>
    </row>
    <row r="12" spans="1:21" ht="26.1" customHeight="1">
      <c r="A12" s="248" t="s">
        <v>67</v>
      </c>
      <c r="B12" s="388">
        <f t="shared" si="15"/>
        <v>13.636363636363635</v>
      </c>
      <c r="C12" s="385">
        <f t="shared" si="0"/>
        <v>11.516422082459817</v>
      </c>
      <c r="D12" s="385">
        <f t="shared" si="1"/>
        <v>13.285130249687468</v>
      </c>
      <c r="E12" s="385">
        <f t="shared" si="2"/>
        <v>10.39136302294197</v>
      </c>
      <c r="F12" s="385">
        <f t="shared" si="16"/>
        <v>9.3358876117496816</v>
      </c>
      <c r="G12" s="385">
        <f t="shared" si="3"/>
        <v>14.037111816171521</v>
      </c>
      <c r="H12" s="385">
        <f t="shared" si="4"/>
        <v>9.1860616304771803</v>
      </c>
      <c r="I12" s="385">
        <f t="shared" si="17"/>
        <v>12.502657877950243</v>
      </c>
      <c r="J12" s="385">
        <f t="shared" si="18"/>
        <v>8.6284289276807975</v>
      </c>
      <c r="K12" s="385">
        <f t="shared" si="5"/>
        <v>15.411843489907204</v>
      </c>
      <c r="L12" s="385">
        <f t="shared" si="6"/>
        <v>7.1258097511080809</v>
      </c>
      <c r="M12" s="385">
        <f t="shared" si="7"/>
        <v>8.0812641083521441</v>
      </c>
      <c r="N12" s="385">
        <f t="shared" si="8"/>
        <v>11.709319169483342</v>
      </c>
      <c r="O12" s="385">
        <f t="shared" si="9"/>
        <v>9.2224912563895618</v>
      </c>
      <c r="P12" s="385">
        <f t="shared" si="19"/>
        <v>8.9294062646096304</v>
      </c>
      <c r="Q12" s="389">
        <f t="shared" si="10"/>
        <v>10.824222687446692</v>
      </c>
      <c r="R12" s="390">
        <f t="shared" si="11"/>
        <v>11.423780487804878</v>
      </c>
      <c r="S12" s="326">
        <f t="shared" si="12"/>
        <v>12.198847462334236</v>
      </c>
      <c r="T12" s="324">
        <f t="shared" si="20"/>
        <v>11.144651316514267</v>
      </c>
      <c r="U12" s="327">
        <f t="shared" si="14"/>
        <v>10.291145076066528</v>
      </c>
    </row>
    <row r="13" spans="1:21" ht="26.1" customHeight="1">
      <c r="A13" s="248" t="s">
        <v>68</v>
      </c>
      <c r="B13" s="388">
        <f t="shared" si="15"/>
        <v>13.636363636363635</v>
      </c>
      <c r="C13" s="385">
        <f t="shared" si="0"/>
        <v>8.3717679944095043</v>
      </c>
      <c r="D13" s="385">
        <f t="shared" si="1"/>
        <v>10.713923708483968</v>
      </c>
      <c r="E13" s="385">
        <f t="shared" si="2"/>
        <v>8.5020242914979747</v>
      </c>
      <c r="F13" s="385">
        <f t="shared" si="16"/>
        <v>6.3473818646232445</v>
      </c>
      <c r="G13" s="385">
        <f t="shared" si="3"/>
        <v>10.287472358427074</v>
      </c>
      <c r="H13" s="385">
        <f t="shared" si="4"/>
        <v>6.5856195553244055</v>
      </c>
      <c r="I13" s="385">
        <f t="shared" si="17"/>
        <v>8.0799489687433557</v>
      </c>
      <c r="J13" s="385">
        <f t="shared" si="18"/>
        <v>6.6334164588528681</v>
      </c>
      <c r="K13" s="385">
        <f t="shared" si="5"/>
        <v>11.202525590739501</v>
      </c>
      <c r="L13" s="385">
        <f t="shared" si="6"/>
        <v>5.5574497101943408</v>
      </c>
      <c r="M13" s="385">
        <f t="shared" si="7"/>
        <v>5.5530474040632054</v>
      </c>
      <c r="N13" s="385">
        <f t="shared" si="8"/>
        <v>10.019314340898116</v>
      </c>
      <c r="O13" s="385">
        <f t="shared" si="9"/>
        <v>7.6513317191283292</v>
      </c>
      <c r="P13" s="385">
        <f t="shared" si="19"/>
        <v>9.1631603553062178</v>
      </c>
      <c r="Q13" s="389">
        <f t="shared" si="10"/>
        <v>8.0328758626037065</v>
      </c>
      <c r="R13" s="390">
        <f t="shared" si="11"/>
        <v>8.7309451219512191</v>
      </c>
      <c r="S13" s="326">
        <f t="shared" si="12"/>
        <v>8.7082552246059848</v>
      </c>
      <c r="T13" s="324">
        <f t="shared" si="20"/>
        <v>8.5556902060152034</v>
      </c>
      <c r="U13" s="327">
        <f t="shared" si="14"/>
        <v>9.0606049859924109</v>
      </c>
    </row>
    <row r="14" spans="1:21" ht="26.1" customHeight="1">
      <c r="A14" s="248" t="s">
        <v>69</v>
      </c>
      <c r="B14" s="388">
        <f t="shared" si="15"/>
        <v>13.636363636363635</v>
      </c>
      <c r="C14" s="385">
        <f t="shared" si="0"/>
        <v>6.9881201956673662</v>
      </c>
      <c r="D14" s="385">
        <f t="shared" si="1"/>
        <v>5.2133662195492789</v>
      </c>
      <c r="E14" s="385">
        <f t="shared" si="2"/>
        <v>7.1524966261808363</v>
      </c>
      <c r="F14" s="385">
        <f t="shared" si="16"/>
        <v>2.554278416347382</v>
      </c>
      <c r="G14" s="385">
        <f t="shared" si="3"/>
        <v>6.9031823863090089</v>
      </c>
      <c r="H14" s="385">
        <f t="shared" si="4"/>
        <v>4.6222857885840591</v>
      </c>
      <c r="I14" s="385">
        <f t="shared" si="17"/>
        <v>3.5296619179247291</v>
      </c>
      <c r="J14" s="385">
        <f t="shared" si="18"/>
        <v>8.927680798004987</v>
      </c>
      <c r="K14" s="385">
        <f t="shared" si="5"/>
        <v>2.6499569501578493</v>
      </c>
      <c r="L14" s="385">
        <f t="shared" si="6"/>
        <v>4.3641322877599729</v>
      </c>
      <c r="M14" s="385">
        <f t="shared" si="7"/>
        <v>3.9277652370203162</v>
      </c>
      <c r="N14" s="385">
        <f t="shared" si="8"/>
        <v>7.2187349106711736</v>
      </c>
      <c r="O14" s="385">
        <f t="shared" si="9"/>
        <v>4.3798762442830244</v>
      </c>
      <c r="P14" s="385">
        <f t="shared" si="19"/>
        <v>3.7400654511453948</v>
      </c>
      <c r="Q14" s="389">
        <f t="shared" si="10"/>
        <v>7.6219275800573776</v>
      </c>
      <c r="R14" s="390">
        <f t="shared" si="11"/>
        <v>5.1387195121951219</v>
      </c>
      <c r="S14" s="326">
        <f t="shared" si="12"/>
        <v>4.3792959800041658</v>
      </c>
      <c r="T14" s="324">
        <f t="shared" si="20"/>
        <v>4.8496199184752671</v>
      </c>
      <c r="U14" s="327">
        <f t="shared" si="14"/>
        <v>7.152735912621015</v>
      </c>
    </row>
    <row r="15" spans="1:21" ht="26.1" customHeight="1">
      <c r="A15" s="248" t="s">
        <v>70</v>
      </c>
      <c r="B15" s="388">
        <f t="shared" si="15"/>
        <v>4.5454545454545459</v>
      </c>
      <c r="C15" s="385">
        <f t="shared" si="0"/>
        <v>3.9692522711390636</v>
      </c>
      <c r="D15" s="385">
        <f t="shared" si="1"/>
        <v>1.6251647126397946</v>
      </c>
      <c r="E15" s="385">
        <f t="shared" si="2"/>
        <v>0.40485829959514169</v>
      </c>
      <c r="F15" s="385">
        <f t="shared" si="16"/>
        <v>0.57471264367816088</v>
      </c>
      <c r="G15" s="385">
        <f t="shared" si="3"/>
        <v>3.1823863090087494</v>
      </c>
      <c r="H15" s="385">
        <f t="shared" si="4"/>
        <v>1.6902873488493044</v>
      </c>
      <c r="I15" s="385">
        <f t="shared" si="17"/>
        <v>1.2970444397193281</v>
      </c>
      <c r="J15" s="385">
        <f t="shared" si="18"/>
        <v>8.0299251870324184</v>
      </c>
      <c r="K15" s="385">
        <f t="shared" si="5"/>
        <v>0.89926336936764562</v>
      </c>
      <c r="L15" s="385">
        <f t="shared" si="6"/>
        <v>3.0003409478349812</v>
      </c>
      <c r="M15" s="385">
        <f t="shared" si="7"/>
        <v>2.4830699774266365</v>
      </c>
      <c r="N15" s="385">
        <f t="shared" si="8"/>
        <v>2.8730082085948818</v>
      </c>
      <c r="O15" s="385">
        <f t="shared" si="9"/>
        <v>1.9639494215765403</v>
      </c>
      <c r="P15" s="385">
        <f t="shared" si="19"/>
        <v>0.79476390836839639</v>
      </c>
      <c r="Q15" s="389">
        <f t="shared" si="10"/>
        <v>4.6212297433511669</v>
      </c>
      <c r="R15" s="390">
        <f t="shared" si="11"/>
        <v>2.2560975609756095</v>
      </c>
      <c r="S15" s="326">
        <f t="shared" si="12"/>
        <v>1.3538846073734638</v>
      </c>
      <c r="T15" s="324">
        <f t="shared" si="20"/>
        <v>2.1659138481877274</v>
      </c>
      <c r="U15" s="327">
        <f t="shared" si="14"/>
        <v>4.2448313769991843</v>
      </c>
    </row>
    <row r="16" spans="1:21" ht="26.1" customHeight="1" thickBot="1">
      <c r="A16" s="250" t="s">
        <v>71</v>
      </c>
      <c r="B16" s="391" t="s">
        <v>142</v>
      </c>
      <c r="C16" s="392">
        <f t="shared" si="0"/>
        <v>1.2159329140461215</v>
      </c>
      <c r="D16" s="392">
        <f t="shared" si="1"/>
        <v>0.74669730040206783</v>
      </c>
      <c r="E16" s="791" t="s">
        <v>224</v>
      </c>
      <c r="F16" s="791" t="s">
        <v>225</v>
      </c>
      <c r="G16" s="392">
        <f>G33/$G$34*100</f>
        <v>0.72108451110470151</v>
      </c>
      <c r="H16" s="392">
        <f t="shared" si="4"/>
        <v>0.52008841503055525</v>
      </c>
      <c r="I16" s="392">
        <f>I33/$I$34*100</f>
        <v>0.89304699128216025</v>
      </c>
      <c r="J16" s="392">
        <f>J33/$J$34*100</f>
        <v>1.4463840399002494</v>
      </c>
      <c r="K16" s="392">
        <f>K33/$K$34*100</f>
        <v>4.783315794508753E-2</v>
      </c>
      <c r="L16" s="392">
        <f t="shared" si="6"/>
        <v>1.0569382884418685</v>
      </c>
      <c r="M16" s="392">
        <f t="shared" si="7"/>
        <v>0.67720090293453727</v>
      </c>
      <c r="N16" s="392">
        <f t="shared" si="8"/>
        <v>0.79671656204732011</v>
      </c>
      <c r="O16" s="392">
        <f t="shared" si="9"/>
        <v>0.66720473500134514</v>
      </c>
      <c r="P16" s="392">
        <f>P33/$P$34*100</f>
        <v>9.3501636278634878E-2</v>
      </c>
      <c r="Q16" s="393">
        <f t="shared" si="10"/>
        <v>2.4346747305574938</v>
      </c>
      <c r="R16" s="394">
        <f t="shared" si="11"/>
        <v>0.80640243902439024</v>
      </c>
      <c r="S16" s="328">
        <f t="shared" si="12"/>
        <v>0.27598416996459069</v>
      </c>
      <c r="T16" s="329">
        <f t="shared" si="20"/>
        <v>0.82846755535970029</v>
      </c>
      <c r="U16" s="330">
        <f t="shared" si="14"/>
        <v>1.8546756977197771</v>
      </c>
    </row>
    <row r="17" spans="1:33" hidden="1">
      <c r="A17" s="93" t="s">
        <v>78</v>
      </c>
      <c r="B17" s="59">
        <f>SUM(B6:B16)</f>
        <v>100</v>
      </c>
      <c r="C17" s="59">
        <f>SUM(C5:C16)</f>
        <v>100.00000000000001</v>
      </c>
      <c r="D17" s="59">
        <f>SUM(D5:D16)</f>
        <v>100</v>
      </c>
      <c r="E17" s="59">
        <f>SUM(E5:E15)</f>
        <v>100</v>
      </c>
      <c r="F17" s="59">
        <f>SUM(F5:F16)</f>
        <v>100</v>
      </c>
      <c r="G17" s="59">
        <f>SUM(G5:G16)</f>
        <v>100.00000000000001</v>
      </c>
      <c r="H17" s="59">
        <f>SUM(H5:H16)</f>
        <v>100.00000000000001</v>
      </c>
      <c r="I17" s="59">
        <f>SUM(I6:I16)</f>
        <v>99.999999999999986</v>
      </c>
      <c r="J17" s="59">
        <f>SUM(J5:J16)</f>
        <v>100</v>
      </c>
      <c r="K17" s="59">
        <f>SUM(K6:K15)</f>
        <v>99.913900315698839</v>
      </c>
      <c r="L17" s="59">
        <f>SUM(L5:L16)</f>
        <v>100.00000000000001</v>
      </c>
      <c r="M17" s="59">
        <f>SUM(M5:M16)</f>
        <v>100</v>
      </c>
      <c r="N17" s="59">
        <f>SUM(N5:N16)</f>
        <v>100</v>
      </c>
      <c r="O17" s="59">
        <f>SUM(O5:O16)</f>
        <v>100.00000000000001</v>
      </c>
      <c r="P17" s="59">
        <f>SUM(P6:P14)</f>
        <v>98.410472183263209</v>
      </c>
      <c r="Q17" s="59">
        <f>SUM(Q5:Q16)</f>
        <v>99.999999999999986</v>
      </c>
      <c r="R17" s="59">
        <f>SUM(R5:R16)</f>
        <v>100.00000000000001</v>
      </c>
      <c r="S17" s="59">
        <f>SUM(S5:S16)</f>
        <v>99.999999999999986</v>
      </c>
      <c r="T17" s="59">
        <f>SUM(T5:T16)</f>
        <v>99.999999999999986</v>
      </c>
      <c r="U17" s="59">
        <f>SUM(U5:U16)</f>
        <v>99.999999999999986</v>
      </c>
    </row>
    <row r="18" spans="1:33">
      <c r="D18" s="73"/>
    </row>
    <row r="19" spans="1:33" ht="19.5" customHeight="1" thickBot="1">
      <c r="B19" s="90"/>
      <c r="C19"/>
      <c r="E19"/>
      <c r="K19"/>
      <c r="R19" s="59"/>
      <c r="T19" s="839" t="s">
        <v>165</v>
      </c>
      <c r="U19" s="839"/>
      <c r="W19" s="78"/>
      <c r="X19" s="90"/>
      <c r="AA19"/>
      <c r="AC19"/>
      <c r="AF19"/>
      <c r="AG19"/>
    </row>
    <row r="20" spans="1:33" ht="45" customHeight="1" thickBot="1">
      <c r="A20" s="246" t="s">
        <v>30</v>
      </c>
      <c r="B20" s="241" t="s">
        <v>1</v>
      </c>
      <c r="C20" s="236" t="s">
        <v>2</v>
      </c>
      <c r="D20" s="236" t="s">
        <v>3</v>
      </c>
      <c r="E20" s="237" t="s">
        <v>4</v>
      </c>
      <c r="F20" s="237" t="s">
        <v>5</v>
      </c>
      <c r="G20" s="237" t="s">
        <v>6</v>
      </c>
      <c r="H20" s="237" t="s">
        <v>7</v>
      </c>
      <c r="I20" s="237" t="s">
        <v>21</v>
      </c>
      <c r="J20" s="237" t="s">
        <v>20</v>
      </c>
      <c r="K20" s="237" t="s">
        <v>19</v>
      </c>
      <c r="L20" s="237" t="s">
        <v>18</v>
      </c>
      <c r="M20" s="237" t="s">
        <v>17</v>
      </c>
      <c r="N20" s="237" t="s">
        <v>16</v>
      </c>
      <c r="O20" s="238" t="s">
        <v>15</v>
      </c>
      <c r="P20" s="238" t="s">
        <v>14</v>
      </c>
      <c r="Q20" s="253" t="s">
        <v>13</v>
      </c>
      <c r="R20" s="256" t="s">
        <v>75</v>
      </c>
      <c r="S20" s="255" t="s">
        <v>23</v>
      </c>
      <c r="T20" s="239" t="s">
        <v>76</v>
      </c>
      <c r="U20" s="240" t="s">
        <v>77</v>
      </c>
      <c r="V20" s="91"/>
      <c r="W20" s="78"/>
      <c r="X20" s="90"/>
      <c r="AA20"/>
      <c r="AC20"/>
      <c r="AF20"/>
      <c r="AG20"/>
    </row>
    <row r="21" spans="1:33">
      <c r="A21" s="247" t="s">
        <v>79</v>
      </c>
      <c r="B21" s="242">
        <v>24</v>
      </c>
      <c r="C21" s="234">
        <v>7155</v>
      </c>
      <c r="D21" s="234">
        <v>29596</v>
      </c>
      <c r="E21" s="234">
        <v>742</v>
      </c>
      <c r="F21" s="234">
        <v>7829</v>
      </c>
      <c r="G21" s="234">
        <v>10401</v>
      </c>
      <c r="H21" s="234">
        <v>15381</v>
      </c>
      <c r="I21" s="234">
        <v>4703</v>
      </c>
      <c r="J21" s="234">
        <v>2004</v>
      </c>
      <c r="K21" s="234">
        <v>10454</v>
      </c>
      <c r="L21" s="234">
        <v>2932</v>
      </c>
      <c r="M21" s="234">
        <v>2215</v>
      </c>
      <c r="N21" s="234">
        <v>4143</v>
      </c>
      <c r="O21" s="234">
        <v>18585</v>
      </c>
      <c r="P21" s="234">
        <v>2141</v>
      </c>
      <c r="Q21" s="235">
        <v>12895</v>
      </c>
      <c r="R21" s="257">
        <v>131200</v>
      </c>
      <c r="S21" s="242">
        <v>57613</v>
      </c>
      <c r="T21" s="234">
        <v>45387</v>
      </c>
      <c r="U21" s="235">
        <v>28199</v>
      </c>
      <c r="V21" s="92"/>
      <c r="W21" s="78"/>
      <c r="X21" s="90"/>
      <c r="AA21"/>
      <c r="AC21"/>
      <c r="AF21"/>
      <c r="AG21"/>
    </row>
    <row r="22" spans="1:33">
      <c r="A22" s="248" t="s">
        <v>60</v>
      </c>
      <c r="B22" s="243" t="s">
        <v>194</v>
      </c>
      <c r="C22" s="227">
        <v>101</v>
      </c>
      <c r="D22" s="227">
        <v>449</v>
      </c>
      <c r="E22" s="227">
        <v>14</v>
      </c>
      <c r="F22" s="227" t="s">
        <v>203</v>
      </c>
      <c r="G22" s="227">
        <v>115</v>
      </c>
      <c r="H22" s="227">
        <v>53</v>
      </c>
      <c r="I22" s="227">
        <v>0</v>
      </c>
      <c r="J22" s="227">
        <v>10</v>
      </c>
      <c r="K22" s="227">
        <v>4</v>
      </c>
      <c r="L22" s="227">
        <v>34</v>
      </c>
      <c r="M22" s="227">
        <v>19</v>
      </c>
      <c r="N22" s="227">
        <v>3</v>
      </c>
      <c r="O22" s="227">
        <v>82</v>
      </c>
      <c r="P22" s="227">
        <v>15</v>
      </c>
      <c r="Q22" s="232">
        <v>26</v>
      </c>
      <c r="R22" s="258">
        <v>922</v>
      </c>
      <c r="S22" s="243">
        <v>272</v>
      </c>
      <c r="T22" s="227">
        <v>410</v>
      </c>
      <c r="U22" s="232">
        <v>240</v>
      </c>
      <c r="V22" s="92"/>
      <c r="W22" s="78"/>
      <c r="X22" s="90"/>
      <c r="AA22"/>
      <c r="AC22"/>
      <c r="AF22"/>
      <c r="AG22"/>
    </row>
    <row r="23" spans="1:33">
      <c r="A23" s="248" t="s">
        <v>61</v>
      </c>
      <c r="B23" s="243">
        <v>1</v>
      </c>
      <c r="C23" s="227">
        <v>561</v>
      </c>
      <c r="D23" s="227">
        <v>1495</v>
      </c>
      <c r="E23" s="227">
        <v>76</v>
      </c>
      <c r="F23" s="227">
        <v>559</v>
      </c>
      <c r="G23" s="227">
        <v>383</v>
      </c>
      <c r="H23" s="227">
        <v>1267</v>
      </c>
      <c r="I23" s="227">
        <v>517</v>
      </c>
      <c r="J23" s="227">
        <v>161</v>
      </c>
      <c r="K23" s="227">
        <v>312</v>
      </c>
      <c r="L23" s="227">
        <v>319</v>
      </c>
      <c r="M23" s="227">
        <v>271</v>
      </c>
      <c r="N23" s="227">
        <v>441</v>
      </c>
      <c r="O23" s="227">
        <v>2074</v>
      </c>
      <c r="P23" s="227">
        <v>156</v>
      </c>
      <c r="Q23" s="232">
        <v>617</v>
      </c>
      <c r="R23" s="258">
        <v>9210</v>
      </c>
      <c r="S23" s="243">
        <v>3967</v>
      </c>
      <c r="T23" s="227">
        <v>3329</v>
      </c>
      <c r="U23" s="232">
        <v>1914</v>
      </c>
      <c r="V23" s="92"/>
      <c r="W23" s="78"/>
      <c r="X23" s="90"/>
      <c r="AA23"/>
      <c r="AC23"/>
      <c r="AF23"/>
      <c r="AG23"/>
    </row>
    <row r="24" spans="1:33">
      <c r="A24" s="249" t="s">
        <v>62</v>
      </c>
      <c r="B24" s="243">
        <v>2</v>
      </c>
      <c r="C24" s="227">
        <v>718</v>
      </c>
      <c r="D24" s="227">
        <v>2820</v>
      </c>
      <c r="E24" s="227">
        <v>70</v>
      </c>
      <c r="F24" s="227">
        <v>1107</v>
      </c>
      <c r="G24" s="227">
        <v>618</v>
      </c>
      <c r="H24" s="227">
        <v>1999</v>
      </c>
      <c r="I24" s="227">
        <v>581</v>
      </c>
      <c r="J24" s="227">
        <v>248</v>
      </c>
      <c r="K24" s="227">
        <v>965</v>
      </c>
      <c r="L24" s="227">
        <v>381</v>
      </c>
      <c r="M24" s="227">
        <v>370</v>
      </c>
      <c r="N24" s="227">
        <v>522</v>
      </c>
      <c r="O24" s="227">
        <v>2806</v>
      </c>
      <c r="P24" s="227">
        <v>255</v>
      </c>
      <c r="Q24" s="232">
        <v>1099</v>
      </c>
      <c r="R24" s="258">
        <v>14560</v>
      </c>
      <c r="S24" s="243">
        <v>6723</v>
      </c>
      <c r="T24" s="227">
        <v>5213</v>
      </c>
      <c r="U24" s="232">
        <v>2624</v>
      </c>
      <c r="V24" s="92"/>
      <c r="W24" s="78"/>
      <c r="X24" s="90"/>
      <c r="AA24"/>
      <c r="AC24"/>
      <c r="AF24"/>
      <c r="AG24"/>
    </row>
    <row r="25" spans="1:33">
      <c r="A25" s="248" t="s">
        <v>63</v>
      </c>
      <c r="B25" s="243">
        <v>1</v>
      </c>
      <c r="C25" s="227">
        <v>705</v>
      </c>
      <c r="D25" s="227">
        <v>3243</v>
      </c>
      <c r="E25" s="227">
        <v>49</v>
      </c>
      <c r="F25" s="227">
        <v>1278</v>
      </c>
      <c r="G25" s="227">
        <v>684</v>
      </c>
      <c r="H25" s="227">
        <v>2090</v>
      </c>
      <c r="I25" s="227">
        <v>678</v>
      </c>
      <c r="J25" s="227">
        <v>244</v>
      </c>
      <c r="K25" s="227">
        <v>1281</v>
      </c>
      <c r="L25" s="227">
        <v>297</v>
      </c>
      <c r="M25" s="227">
        <v>313</v>
      </c>
      <c r="N25" s="227">
        <v>496</v>
      </c>
      <c r="O25" s="227">
        <v>2640</v>
      </c>
      <c r="P25" s="227">
        <v>290</v>
      </c>
      <c r="Q25" s="232">
        <v>1454</v>
      </c>
      <c r="R25" s="258">
        <v>15743</v>
      </c>
      <c r="S25" s="243">
        <v>7457</v>
      </c>
      <c r="T25" s="227">
        <v>5231</v>
      </c>
      <c r="U25" s="232">
        <v>3054</v>
      </c>
      <c r="V25" s="92"/>
      <c r="W25" s="78"/>
      <c r="X25" s="90"/>
      <c r="AA25"/>
      <c r="AC25"/>
      <c r="AF25"/>
      <c r="AG25"/>
    </row>
    <row r="26" spans="1:33">
      <c r="A26" s="248" t="s">
        <v>64</v>
      </c>
      <c r="B26" s="243">
        <v>2</v>
      </c>
      <c r="C26" s="227">
        <v>765</v>
      </c>
      <c r="D26" s="227">
        <v>3272</v>
      </c>
      <c r="E26" s="227">
        <v>46</v>
      </c>
      <c r="F26" s="227">
        <v>1252</v>
      </c>
      <c r="G26" s="227">
        <v>1150</v>
      </c>
      <c r="H26" s="227">
        <v>1997</v>
      </c>
      <c r="I26" s="227">
        <v>508</v>
      </c>
      <c r="J26" s="227">
        <v>204</v>
      </c>
      <c r="K26" s="227">
        <v>1156</v>
      </c>
      <c r="L26" s="227">
        <v>388</v>
      </c>
      <c r="M26" s="227">
        <v>273</v>
      </c>
      <c r="N26" s="227">
        <v>415</v>
      </c>
      <c r="O26" s="227">
        <v>2014</v>
      </c>
      <c r="P26" s="227">
        <v>284</v>
      </c>
      <c r="Q26" s="232">
        <v>1584</v>
      </c>
      <c r="R26" s="258">
        <v>15311</v>
      </c>
      <c r="S26" s="243">
        <v>6804</v>
      </c>
      <c r="T26" s="227">
        <v>5237</v>
      </c>
      <c r="U26" s="232">
        <v>3270</v>
      </c>
      <c r="V26" s="92"/>
      <c r="W26" s="78"/>
      <c r="X26" s="90"/>
      <c r="AA26"/>
      <c r="AC26"/>
      <c r="AF26"/>
      <c r="AG26"/>
    </row>
    <row r="27" spans="1:33">
      <c r="A27" s="248" t="s">
        <v>65</v>
      </c>
      <c r="B27" s="243">
        <v>3</v>
      </c>
      <c r="C27" s="227">
        <v>1015</v>
      </c>
      <c r="D27" s="227">
        <v>4516</v>
      </c>
      <c r="E27" s="227">
        <v>157</v>
      </c>
      <c r="F27" s="227">
        <v>1054</v>
      </c>
      <c r="G27" s="227">
        <v>1735</v>
      </c>
      <c r="H27" s="227">
        <v>2265</v>
      </c>
      <c r="I27" s="227">
        <v>521</v>
      </c>
      <c r="J27" s="227">
        <v>253</v>
      </c>
      <c r="K27" s="227">
        <v>1625</v>
      </c>
      <c r="L27" s="227">
        <v>474</v>
      </c>
      <c r="M27" s="227">
        <v>276</v>
      </c>
      <c r="N27" s="227">
        <v>474</v>
      </c>
      <c r="O27" s="227">
        <v>2275</v>
      </c>
      <c r="P27" s="227">
        <v>387</v>
      </c>
      <c r="Q27" s="232">
        <v>1887</v>
      </c>
      <c r="R27" s="258">
        <v>18917</v>
      </c>
      <c r="S27" s="243">
        <v>8265</v>
      </c>
      <c r="T27" s="227">
        <v>6555</v>
      </c>
      <c r="U27" s="232">
        <v>4096</v>
      </c>
      <c r="V27" s="92"/>
      <c r="W27" s="78"/>
      <c r="X27" s="90"/>
      <c r="AA27"/>
      <c r="AC27"/>
      <c r="AF27"/>
      <c r="AG27"/>
    </row>
    <row r="28" spans="1:33">
      <c r="A28" s="248" t="s">
        <v>66</v>
      </c>
      <c r="B28" s="243">
        <v>3</v>
      </c>
      <c r="C28" s="227">
        <v>996</v>
      </c>
      <c r="D28" s="227">
        <v>4454</v>
      </c>
      <c r="E28" s="227">
        <v>133</v>
      </c>
      <c r="F28" s="227">
        <v>1107</v>
      </c>
      <c r="G28" s="227">
        <v>2062</v>
      </c>
      <c r="H28" s="227">
        <v>2234</v>
      </c>
      <c r="I28" s="227">
        <v>661</v>
      </c>
      <c r="J28" s="227">
        <v>210</v>
      </c>
      <c r="K28" s="227">
        <v>1952</v>
      </c>
      <c r="L28" s="227">
        <v>421</v>
      </c>
      <c r="M28" s="227">
        <v>234</v>
      </c>
      <c r="N28" s="227">
        <v>440</v>
      </c>
      <c r="O28" s="227">
        <v>2255</v>
      </c>
      <c r="P28" s="227">
        <v>266</v>
      </c>
      <c r="Q28" s="232">
        <v>1905</v>
      </c>
      <c r="R28" s="258">
        <v>19334</v>
      </c>
      <c r="S28" s="243">
        <v>8617</v>
      </c>
      <c r="T28" s="227">
        <v>6909</v>
      </c>
      <c r="U28" s="232">
        <v>3807</v>
      </c>
      <c r="V28" s="92"/>
      <c r="W28" s="78"/>
      <c r="X28" s="90"/>
      <c r="AA28"/>
      <c r="AC28"/>
      <c r="AF28"/>
      <c r="AG28"/>
    </row>
    <row r="29" spans="1:33">
      <c r="A29" s="248" t="s">
        <v>67</v>
      </c>
      <c r="B29" s="243">
        <v>3</v>
      </c>
      <c r="C29" s="227">
        <v>824</v>
      </c>
      <c r="D29" s="227">
        <v>3932</v>
      </c>
      <c r="E29" s="227">
        <v>77</v>
      </c>
      <c r="F29" s="227">
        <v>731</v>
      </c>
      <c r="G29" s="227">
        <v>1460</v>
      </c>
      <c r="H29" s="227">
        <v>1413</v>
      </c>
      <c r="I29" s="227">
        <v>588</v>
      </c>
      <c r="J29" s="227">
        <v>173</v>
      </c>
      <c r="K29" s="227">
        <v>1611</v>
      </c>
      <c r="L29" s="227">
        <v>209</v>
      </c>
      <c r="M29" s="227">
        <v>179</v>
      </c>
      <c r="N29" s="227">
        <v>485</v>
      </c>
      <c r="O29" s="227">
        <v>1714</v>
      </c>
      <c r="P29" s="227">
        <v>191</v>
      </c>
      <c r="Q29" s="232">
        <v>1396</v>
      </c>
      <c r="R29" s="258">
        <v>14988</v>
      </c>
      <c r="S29" s="243">
        <v>7028</v>
      </c>
      <c r="T29" s="227">
        <v>5058</v>
      </c>
      <c r="U29" s="232">
        <v>2902</v>
      </c>
      <c r="V29" s="92"/>
      <c r="W29" s="78"/>
      <c r="X29" s="90"/>
      <c r="AA29"/>
      <c r="AC29"/>
      <c r="AF29"/>
      <c r="AG29"/>
    </row>
    <row r="30" spans="1:33">
      <c r="A30" s="248" t="s">
        <v>68</v>
      </c>
      <c r="B30" s="243">
        <v>3</v>
      </c>
      <c r="C30" s="227">
        <v>599</v>
      </c>
      <c r="D30" s="227">
        <v>3171</v>
      </c>
      <c r="E30" s="227">
        <v>63</v>
      </c>
      <c r="F30" s="227">
        <v>497</v>
      </c>
      <c r="G30" s="227">
        <v>1070</v>
      </c>
      <c r="H30" s="227">
        <v>1013</v>
      </c>
      <c r="I30" s="227">
        <v>380</v>
      </c>
      <c r="J30" s="227">
        <v>133</v>
      </c>
      <c r="K30" s="227">
        <v>1171</v>
      </c>
      <c r="L30" s="227">
        <v>163</v>
      </c>
      <c r="M30" s="227">
        <v>123</v>
      </c>
      <c r="N30" s="227">
        <v>415</v>
      </c>
      <c r="O30" s="227">
        <v>1422</v>
      </c>
      <c r="P30" s="227">
        <v>196</v>
      </c>
      <c r="Q30" s="232">
        <v>1036</v>
      </c>
      <c r="R30" s="258">
        <v>11455</v>
      </c>
      <c r="S30" s="243">
        <v>5017</v>
      </c>
      <c r="T30" s="227">
        <v>3883</v>
      </c>
      <c r="U30" s="232">
        <v>2555</v>
      </c>
      <c r="V30" s="92"/>
      <c r="W30" s="78"/>
      <c r="X30" s="90"/>
      <c r="AA30"/>
      <c r="AC30"/>
      <c r="AF30"/>
      <c r="AG30"/>
    </row>
    <row r="31" spans="1:33">
      <c r="A31" s="248" t="s">
        <v>69</v>
      </c>
      <c r="B31" s="243">
        <v>3</v>
      </c>
      <c r="C31" s="227">
        <v>500</v>
      </c>
      <c r="D31" s="227">
        <v>1543</v>
      </c>
      <c r="E31" s="227">
        <v>53</v>
      </c>
      <c r="F31" s="227">
        <v>200</v>
      </c>
      <c r="G31" s="227">
        <v>718</v>
      </c>
      <c r="H31" s="227">
        <v>711</v>
      </c>
      <c r="I31" s="227">
        <v>166</v>
      </c>
      <c r="J31" s="227">
        <v>179</v>
      </c>
      <c r="K31" s="227">
        <v>277</v>
      </c>
      <c r="L31" s="227">
        <v>128</v>
      </c>
      <c r="M31" s="227">
        <v>87</v>
      </c>
      <c r="N31" s="227">
        <v>299</v>
      </c>
      <c r="O31" s="227">
        <v>814</v>
      </c>
      <c r="P31" s="227">
        <v>80</v>
      </c>
      <c r="Q31" s="232">
        <v>983</v>
      </c>
      <c r="R31" s="258">
        <v>6742</v>
      </c>
      <c r="S31" s="243">
        <v>2523</v>
      </c>
      <c r="T31" s="227">
        <v>2201</v>
      </c>
      <c r="U31" s="232">
        <v>2017</v>
      </c>
      <c r="V31" s="92"/>
      <c r="W31" s="78"/>
      <c r="X31" s="90"/>
      <c r="AA31"/>
      <c r="AC31"/>
      <c r="AF31"/>
      <c r="AG31"/>
    </row>
    <row r="32" spans="1:33">
      <c r="A32" s="248" t="s">
        <v>70</v>
      </c>
      <c r="B32" s="243">
        <v>1</v>
      </c>
      <c r="C32" s="227">
        <v>284</v>
      </c>
      <c r="D32" s="227">
        <v>481</v>
      </c>
      <c r="E32" s="227">
        <v>3</v>
      </c>
      <c r="F32" s="227">
        <v>45</v>
      </c>
      <c r="G32" s="227">
        <v>331</v>
      </c>
      <c r="H32" s="227">
        <v>260</v>
      </c>
      <c r="I32" s="227">
        <v>61</v>
      </c>
      <c r="J32" s="227">
        <v>161</v>
      </c>
      <c r="K32" s="227">
        <v>94</v>
      </c>
      <c r="L32" s="227">
        <v>88</v>
      </c>
      <c r="M32" s="227">
        <v>55</v>
      </c>
      <c r="N32" s="227">
        <v>119</v>
      </c>
      <c r="O32" s="227">
        <v>365</v>
      </c>
      <c r="P32" s="227">
        <v>17</v>
      </c>
      <c r="Q32" s="232">
        <v>596</v>
      </c>
      <c r="R32" s="258">
        <v>2960</v>
      </c>
      <c r="S32" s="243">
        <v>780</v>
      </c>
      <c r="T32" s="227">
        <v>983</v>
      </c>
      <c r="U32" s="232">
        <v>1197</v>
      </c>
      <c r="V32" s="92"/>
      <c r="W32" s="78"/>
      <c r="X32" s="90"/>
      <c r="AA32"/>
      <c r="AC32"/>
      <c r="AF32"/>
      <c r="AG32"/>
    </row>
    <row r="33" spans="1:33" ht="14.25" thickBot="1">
      <c r="A33" s="250" t="s">
        <v>71</v>
      </c>
      <c r="B33" s="244" t="s">
        <v>194</v>
      </c>
      <c r="C33" s="228">
        <v>87</v>
      </c>
      <c r="D33" s="228">
        <v>221</v>
      </c>
      <c r="E33" s="228" t="s">
        <v>203</v>
      </c>
      <c r="F33" s="228" t="s">
        <v>203</v>
      </c>
      <c r="G33" s="228">
        <v>75</v>
      </c>
      <c r="H33" s="228">
        <v>80</v>
      </c>
      <c r="I33" s="228">
        <v>42</v>
      </c>
      <c r="J33" s="228">
        <v>29</v>
      </c>
      <c r="K33" s="228">
        <v>5</v>
      </c>
      <c r="L33" s="228">
        <v>31</v>
      </c>
      <c r="M33" s="228">
        <v>15</v>
      </c>
      <c r="N33" s="228">
        <v>33</v>
      </c>
      <c r="O33" s="228">
        <v>124</v>
      </c>
      <c r="P33" s="228">
        <v>2</v>
      </c>
      <c r="Q33" s="233">
        <v>314</v>
      </c>
      <c r="R33" s="259">
        <v>1058</v>
      </c>
      <c r="S33" s="244">
        <v>159</v>
      </c>
      <c r="T33" s="228">
        <v>376</v>
      </c>
      <c r="U33" s="233">
        <v>523</v>
      </c>
      <c r="V33" s="92"/>
      <c r="W33" s="770"/>
      <c r="X33" s="90"/>
      <c r="AA33"/>
      <c r="AC33"/>
      <c r="AF33"/>
      <c r="AG33"/>
    </row>
    <row r="34" spans="1:33" ht="14.25" hidden="1" thickBot="1">
      <c r="A34" s="251" t="s">
        <v>22</v>
      </c>
      <c r="B34" s="245">
        <f>SUM(B22:B33)</f>
        <v>22</v>
      </c>
      <c r="C34" s="231">
        <f t="shared" ref="C34:U34" si="21">SUM(C22:C33)</f>
        <v>7155</v>
      </c>
      <c r="D34" s="231">
        <f t="shared" si="21"/>
        <v>29597</v>
      </c>
      <c r="E34" s="231">
        <f t="shared" si="21"/>
        <v>741</v>
      </c>
      <c r="F34" s="231">
        <f t="shared" si="21"/>
        <v>7830</v>
      </c>
      <c r="G34" s="231">
        <f t="shared" si="21"/>
        <v>10401</v>
      </c>
      <c r="H34" s="231">
        <f t="shared" si="21"/>
        <v>15382</v>
      </c>
      <c r="I34" s="231">
        <f t="shared" si="21"/>
        <v>4703</v>
      </c>
      <c r="J34" s="231">
        <f t="shared" si="21"/>
        <v>2005</v>
      </c>
      <c r="K34" s="231">
        <f t="shared" si="21"/>
        <v>10453</v>
      </c>
      <c r="L34" s="231">
        <f t="shared" si="21"/>
        <v>2933</v>
      </c>
      <c r="M34" s="231">
        <f t="shared" si="21"/>
        <v>2215</v>
      </c>
      <c r="N34" s="231">
        <f t="shared" si="21"/>
        <v>4142</v>
      </c>
      <c r="O34" s="231">
        <f t="shared" si="21"/>
        <v>18585</v>
      </c>
      <c r="P34" s="231">
        <f t="shared" si="21"/>
        <v>2139</v>
      </c>
      <c r="Q34" s="254">
        <f t="shared" si="21"/>
        <v>12897</v>
      </c>
      <c r="R34" s="229">
        <f t="shared" si="21"/>
        <v>131200</v>
      </c>
      <c r="S34" s="245">
        <f t="shared" si="21"/>
        <v>57612</v>
      </c>
      <c r="T34" s="231">
        <f>SUM(T22:T33)</f>
        <v>45385</v>
      </c>
      <c r="U34" s="230">
        <f t="shared" si="21"/>
        <v>28199</v>
      </c>
      <c r="V34" s="92"/>
      <c r="W34" s="78"/>
      <c r="X34" s="90"/>
      <c r="AA34"/>
      <c r="AC34"/>
      <c r="AF34"/>
      <c r="AG34"/>
    </row>
    <row r="35" spans="1:33">
      <c r="A35" s="570"/>
      <c r="B35" s="58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92"/>
      <c r="X35" s="90"/>
      <c r="AA35"/>
      <c r="AC35"/>
      <c r="AF35"/>
      <c r="AG35"/>
    </row>
    <row r="119" spans="10:10" ht="17.25">
      <c r="J119" s="590">
        <v>8</v>
      </c>
    </row>
  </sheetData>
  <protectedRanges>
    <protectedRange sqref="R21:U33" name="範囲2"/>
    <protectedRange sqref="B21:Q33" name="範囲1"/>
  </protectedRanges>
  <mergeCells count="1">
    <mergeCell ref="T19:U19"/>
  </mergeCells>
  <phoneticPr fontId="2"/>
  <pageMargins left="0.55118110236220474" right="0.31496062992125984" top="0.59055118110236227" bottom="0.47244094488188981" header="0.31496062992125984" footer="0.31496062992125984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表紙</vt:lpstr>
      <vt:lpstr>P1</vt:lpstr>
      <vt:lpstr>Ｐ2</vt:lpstr>
      <vt:lpstr>P3</vt:lpstr>
      <vt:lpstr>P4</vt:lpstr>
      <vt:lpstr>P5</vt:lpstr>
      <vt:lpstr>P6</vt:lpstr>
      <vt:lpstr>P7</vt:lpstr>
      <vt:lpstr>P8</vt:lpstr>
      <vt:lpstr>P9-10</vt:lpstr>
      <vt:lpstr>P11</vt:lpstr>
      <vt:lpstr>P12-13</vt:lpstr>
      <vt:lpstr>P14</vt:lpstr>
      <vt:lpstr>Ｐ15</vt:lpstr>
      <vt:lpstr>Ｐ16</vt:lpstr>
      <vt:lpstr>Ｐ17</vt:lpstr>
      <vt:lpstr>Sheet3</vt:lpstr>
      <vt:lpstr>P1!Print_Area</vt:lpstr>
      <vt:lpstr>P7!Print_Area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加奈子(satou-kanako)</dc:creator>
  <cp:lastModifiedBy>Windows ユーザー</cp:lastModifiedBy>
  <cp:lastPrinted>2018-08-29T04:16:51Z</cp:lastPrinted>
  <dcterms:created xsi:type="dcterms:W3CDTF">2009-10-16T07:01:25Z</dcterms:created>
  <dcterms:modified xsi:type="dcterms:W3CDTF">2018-12-04T23:48:20Z</dcterms:modified>
</cp:coreProperties>
</file>