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4_労働相談課\14_調査研究\001_賃金資料\0002 神奈川の賃金状況\R2年度データ\"/>
    </mc:Choice>
  </mc:AlternateContent>
  <bookViews>
    <workbookView xWindow="720" yWindow="300" windowWidth="11172" windowHeight="6108" tabRatio="762" activeTab="9"/>
  </bookViews>
  <sheets>
    <sheet name="表紙" sheetId="42" r:id="rId1"/>
    <sheet name="P1" sheetId="19" r:id="rId2"/>
    <sheet name="P2" sheetId="20" r:id="rId3"/>
    <sheet name="P3" sheetId="21" r:id="rId4"/>
    <sheet name="P4" sheetId="22" r:id="rId5"/>
    <sheet name="P5" sheetId="47" r:id="rId6"/>
    <sheet name="P6" sheetId="28" r:id="rId7"/>
    <sheet name="P7" sheetId="43" r:id="rId8"/>
    <sheet name="P8" sheetId="48" r:id="rId9"/>
    <sheet name="P9" sheetId="31" r:id="rId10"/>
    <sheet name="P10" sheetId="34" r:id="rId11"/>
    <sheet name="P11" sheetId="40" r:id="rId12"/>
    <sheet name="P12" sheetId="36" r:id="rId13"/>
    <sheet name="Sheet3" sheetId="46" r:id="rId14"/>
  </sheets>
  <definedNames>
    <definedName name="_xlnm.Print_Area" localSheetId="11">'P11'!$A$1:$J$37</definedName>
    <definedName name="_xlnm.Print_Area" localSheetId="2">'P2'!$A$1:$F$38</definedName>
    <definedName name="_xlnm.Print_Area" localSheetId="4">'P4'!$A$1:$L$79</definedName>
    <definedName name="_xlnm.Print_Area" localSheetId="5">'P5'!$A$1:$M$45</definedName>
    <definedName name="_xlnm.Print_Area" localSheetId="7">'P7'!$A$1:$L$75</definedName>
  </definedNames>
  <calcPr calcId="152511"/>
</workbook>
</file>

<file path=xl/calcChain.xml><?xml version="1.0" encoding="utf-8"?>
<calcChain xmlns="http://schemas.openxmlformats.org/spreadsheetml/2006/main">
  <c r="B5" i="20" l="1"/>
  <c r="B6" i="20"/>
  <c r="B7" i="20"/>
  <c r="B8" i="20"/>
  <c r="B9" i="20"/>
  <c r="B10" i="20"/>
  <c r="B11" i="20"/>
  <c r="B12" i="20"/>
  <c r="B13" i="20"/>
  <c r="B14" i="20"/>
  <c r="B15" i="20"/>
  <c r="B4" i="20"/>
  <c r="H39" i="47" l="1"/>
  <c r="F39" i="47"/>
  <c r="D39" i="47"/>
  <c r="H38" i="47"/>
  <c r="F38" i="47"/>
  <c r="D38" i="47"/>
  <c r="H37" i="47"/>
  <c r="F37" i="47"/>
  <c r="D37" i="47"/>
  <c r="H36" i="47"/>
  <c r="F36" i="47"/>
  <c r="D36" i="47"/>
  <c r="H35" i="47"/>
  <c r="F35" i="47"/>
  <c r="D35" i="47"/>
  <c r="H34" i="47"/>
  <c r="F34" i="47"/>
  <c r="D34" i="47"/>
  <c r="H33" i="47"/>
  <c r="F33" i="47"/>
  <c r="D33" i="47"/>
  <c r="H32" i="47"/>
  <c r="F32" i="47"/>
  <c r="D32" i="47"/>
  <c r="H31" i="47"/>
  <c r="F31" i="47"/>
  <c r="D31" i="47"/>
  <c r="H30" i="47"/>
  <c r="F30" i="47"/>
  <c r="D30" i="47"/>
  <c r="H29" i="47"/>
  <c r="F29" i="47"/>
  <c r="D29" i="47"/>
  <c r="E7" i="47"/>
  <c r="D7" i="47"/>
  <c r="C7" i="47"/>
  <c r="E6" i="47"/>
  <c r="D6" i="47"/>
  <c r="C6" i="47"/>
  <c r="G53" i="19" l="1"/>
  <c r="F5" i="21" l="1"/>
  <c r="B16" i="21"/>
  <c r="B15" i="21"/>
  <c r="E28" i="31" l="1"/>
  <c r="E27" i="31" l="1"/>
  <c r="E26" i="31"/>
  <c r="E25" i="31" l="1"/>
  <c r="E24" i="31"/>
  <c r="E23" i="31"/>
  <c r="E22" i="31"/>
  <c r="E21" i="31"/>
  <c r="E20" i="31"/>
  <c r="E19" i="31"/>
  <c r="E18" i="31"/>
  <c r="E17" i="31"/>
  <c r="G12" i="19" l="1"/>
  <c r="G40" i="19" l="1"/>
  <c r="G48" i="19" l="1"/>
  <c r="G44" i="19"/>
  <c r="G55" i="19"/>
  <c r="G54" i="19"/>
  <c r="G52" i="19"/>
  <c r="G51" i="19"/>
  <c r="G50" i="19"/>
  <c r="G49" i="19"/>
  <c r="G47" i="19"/>
  <c r="G46" i="19"/>
  <c r="G45" i="19"/>
  <c r="G43" i="19"/>
  <c r="G42" i="19"/>
  <c r="G41" i="19"/>
  <c r="G39" i="19"/>
  <c r="T34" i="21" l="1"/>
  <c r="T15" i="21" s="1"/>
  <c r="C5" i="20"/>
  <c r="G7" i="19"/>
  <c r="G5" i="19"/>
  <c r="T9" i="21" l="1"/>
  <c r="T13" i="21"/>
  <c r="T6" i="21"/>
  <c r="T10" i="21"/>
  <c r="T14" i="21"/>
  <c r="T8" i="21"/>
  <c r="T12" i="21"/>
  <c r="T16" i="21"/>
  <c r="T7" i="21"/>
  <c r="T11" i="21"/>
  <c r="C6" i="22" l="1"/>
  <c r="I35" i="40"/>
  <c r="G49" i="34"/>
  <c r="G52" i="34"/>
  <c r="G55" i="34"/>
  <c r="G56" i="34"/>
  <c r="G60" i="34"/>
  <c r="D51" i="34"/>
  <c r="D52" i="34"/>
  <c r="D55" i="34"/>
  <c r="D56" i="34"/>
  <c r="D59" i="34"/>
  <c r="D60" i="34"/>
  <c r="J39" i="19"/>
  <c r="G58" i="34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E30" i="22"/>
  <c r="D30" i="22"/>
  <c r="C30" i="22"/>
  <c r="J34" i="21"/>
  <c r="J6" i="21" s="1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I34" i="21"/>
  <c r="I14" i="21" s="1"/>
  <c r="C34" i="21"/>
  <c r="C13" i="21" s="1"/>
  <c r="B34" i="21"/>
  <c r="B6" i="21" s="1"/>
  <c r="H34" i="21"/>
  <c r="H10" i="21" s="1"/>
  <c r="C4" i="20"/>
  <c r="D7" i="22"/>
  <c r="E7" i="22"/>
  <c r="C7" i="22"/>
  <c r="D6" i="22"/>
  <c r="E6" i="22"/>
  <c r="E34" i="21"/>
  <c r="E15" i="21" s="1"/>
  <c r="D34" i="21"/>
  <c r="D15" i="21" s="1"/>
  <c r="G34" i="2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U34" i="21"/>
  <c r="U5" i="21" s="1"/>
  <c r="D14" i="20"/>
  <c r="J71" i="19"/>
  <c r="K71" i="19" s="1"/>
  <c r="J70" i="19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 s="1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J4" i="19"/>
  <c r="K4" i="19" s="1"/>
  <c r="D8" i="19"/>
  <c r="E8" i="19" s="1"/>
  <c r="G71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38" i="19"/>
  <c r="G21" i="19"/>
  <c r="G19" i="19"/>
  <c r="G20" i="19"/>
  <c r="G18" i="19"/>
  <c r="G17" i="19"/>
  <c r="G16" i="19"/>
  <c r="G15" i="19"/>
  <c r="G14" i="19"/>
  <c r="G13" i="19"/>
  <c r="G11" i="19"/>
  <c r="G10" i="19"/>
  <c r="G9" i="19"/>
  <c r="G8" i="19"/>
  <c r="G6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34" i="21"/>
  <c r="F7" i="21" s="1"/>
  <c r="K31" i="19" l="1"/>
  <c r="M31" i="19" s="1"/>
  <c r="L30" i="19"/>
  <c r="M30" i="19" s="1"/>
  <c r="L15" i="19"/>
  <c r="L5" i="19"/>
  <c r="K5" i="19"/>
  <c r="M5" i="19" s="1"/>
  <c r="L46" i="19"/>
  <c r="K46" i="19"/>
  <c r="M46" i="19" s="1"/>
  <c r="K45" i="19"/>
  <c r="L45" i="19"/>
  <c r="L42" i="19"/>
  <c r="K42" i="19"/>
  <c r="K50" i="19"/>
  <c r="L50" i="19"/>
  <c r="K54" i="19"/>
  <c r="L54" i="19"/>
  <c r="K49" i="19"/>
  <c r="L49" i="19"/>
  <c r="K43" i="19"/>
  <c r="L43" i="19"/>
  <c r="K47" i="19"/>
  <c r="L47" i="19"/>
  <c r="K51" i="19"/>
  <c r="L51" i="19"/>
  <c r="M51" i="19" s="1"/>
  <c r="K39" i="19"/>
  <c r="L39" i="19"/>
  <c r="K41" i="19"/>
  <c r="L41" i="19"/>
  <c r="K53" i="19"/>
  <c r="L53" i="19"/>
  <c r="K40" i="19"/>
  <c r="L40" i="19"/>
  <c r="K44" i="19"/>
  <c r="L44" i="19"/>
  <c r="K48" i="19"/>
  <c r="L48" i="19"/>
  <c r="M48" i="19" s="1"/>
  <c r="K52" i="19"/>
  <c r="L52" i="19"/>
  <c r="K11" i="21"/>
  <c r="K16" i="21"/>
  <c r="G10" i="21"/>
  <c r="G16" i="21"/>
  <c r="G59" i="34"/>
  <c r="G50" i="34"/>
  <c r="K17" i="19"/>
  <c r="M17" i="19" s="1"/>
  <c r="L14" i="19"/>
  <c r="M14" i="19" s="1"/>
  <c r="Q12" i="21"/>
  <c r="Q9" i="21"/>
  <c r="Q15" i="21"/>
  <c r="Q16" i="21"/>
  <c r="Q13" i="21"/>
  <c r="O8" i="21"/>
  <c r="O16" i="21"/>
  <c r="L13" i="21"/>
  <c r="L8" i="21"/>
  <c r="L11" i="21"/>
  <c r="L14" i="21"/>
  <c r="K9" i="21"/>
  <c r="K15" i="21"/>
  <c r="K6" i="21"/>
  <c r="K7" i="21"/>
  <c r="K14" i="21"/>
  <c r="G12" i="21"/>
  <c r="G13" i="21"/>
  <c r="G9" i="21"/>
  <c r="G15" i="21"/>
  <c r="D14" i="21"/>
  <c r="C12" i="20"/>
  <c r="C15" i="20"/>
  <c r="G51" i="34"/>
  <c r="G54" i="34"/>
  <c r="P5" i="21"/>
  <c r="J5" i="21"/>
  <c r="P10" i="21"/>
  <c r="L10" i="21"/>
  <c r="Q10" i="21"/>
  <c r="C11" i="20"/>
  <c r="C10" i="20"/>
  <c r="C7" i="20"/>
  <c r="C14" i="20"/>
  <c r="C8" i="20"/>
  <c r="C13" i="20"/>
  <c r="C6" i="20"/>
  <c r="M70" i="19"/>
  <c r="L12" i="19"/>
  <c r="M12" i="19" s="1"/>
  <c r="L8" i="19"/>
  <c r="M8" i="19" s="1"/>
  <c r="L60" i="19"/>
  <c r="M60" i="19" s="1"/>
  <c r="L29" i="19"/>
  <c r="M29" i="19" s="1"/>
  <c r="K67" i="19"/>
  <c r="M67" i="19" s="1"/>
  <c r="K13" i="21"/>
  <c r="L7" i="21"/>
  <c r="Q5" i="21"/>
  <c r="K64" i="19"/>
  <c r="M64" i="19" s="1"/>
  <c r="K8" i="21"/>
  <c r="L16" i="21"/>
  <c r="L15" i="21"/>
  <c r="Q7" i="21"/>
  <c r="K33" i="19"/>
  <c r="M33" i="19" s="1"/>
  <c r="K5" i="21"/>
  <c r="I16" i="21"/>
  <c r="L18" i="19"/>
  <c r="M18" i="19" s="1"/>
  <c r="K10" i="21"/>
  <c r="L12" i="21"/>
  <c r="Q8" i="21"/>
  <c r="G5" i="21"/>
  <c r="G6" i="21"/>
  <c r="G7" i="21"/>
  <c r="K12" i="21"/>
  <c r="L6" i="21"/>
  <c r="L5" i="21"/>
  <c r="Q11" i="21"/>
  <c r="N5" i="21"/>
  <c r="G61" i="34"/>
  <c r="G57" i="34"/>
  <c r="G53" i="34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S14" i="21"/>
  <c r="S9" i="21"/>
  <c r="S10" i="21"/>
  <c r="S16" i="21"/>
  <c r="S6" i="21"/>
  <c r="S11" i="21"/>
  <c r="R7" i="21"/>
  <c r="R15" i="21"/>
  <c r="R12" i="21"/>
  <c r="R11" i="21"/>
  <c r="R6" i="21"/>
  <c r="Q6" i="2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D15" i="20"/>
  <c r="D5" i="20"/>
  <c r="D12" i="20"/>
  <c r="D7" i="20"/>
  <c r="D10" i="20"/>
  <c r="D9" i="20"/>
  <c r="D4" i="20"/>
  <c r="D13" i="20"/>
  <c r="D11" i="20"/>
  <c r="D8" i="20"/>
  <c r="D6" i="20"/>
  <c r="C9" i="20"/>
  <c r="K37" i="19"/>
  <c r="M37" i="19" s="1"/>
  <c r="L19" i="19"/>
  <c r="M19" i="19" s="1"/>
  <c r="K35" i="19"/>
  <c r="M35" i="19" s="1"/>
  <c r="L68" i="19"/>
  <c r="M68" i="19" s="1"/>
  <c r="K16" i="19"/>
  <c r="M16" i="19" s="1"/>
  <c r="L66" i="19"/>
  <c r="M66" i="19" s="1"/>
  <c r="M15" i="19"/>
  <c r="L63" i="19"/>
  <c r="M63" i="19" s="1"/>
  <c r="K28" i="19"/>
  <c r="M28" i="19" s="1"/>
  <c r="L61" i="19"/>
  <c r="M61" i="19" s="1"/>
  <c r="K10" i="19"/>
  <c r="M10" i="19" s="1"/>
  <c r="L26" i="19"/>
  <c r="M26" i="19" s="1"/>
  <c r="L59" i="19"/>
  <c r="M59" i="19" s="1"/>
  <c r="L25" i="19"/>
  <c r="M25" i="19" s="1"/>
  <c r="K24" i="19"/>
  <c r="M24" i="19" s="1"/>
  <c r="K7" i="19"/>
  <c r="M7" i="19" s="1"/>
  <c r="L23" i="19"/>
  <c r="M23" i="19" s="1"/>
  <c r="K56" i="19"/>
  <c r="M56" i="19" s="1"/>
  <c r="L38" i="19"/>
  <c r="M38" i="19" s="1"/>
  <c r="L4" i="19"/>
  <c r="M4" i="19" s="1"/>
  <c r="K55" i="19"/>
  <c r="M55" i="19" s="1"/>
  <c r="D13" i="21"/>
  <c r="P14" i="21"/>
  <c r="I5" i="21"/>
  <c r="L13" i="19"/>
  <c r="M13" i="19" s="1"/>
  <c r="K11" i="19"/>
  <c r="M11" i="19" s="1"/>
  <c r="L71" i="19"/>
  <c r="M71" i="19" s="1"/>
  <c r="H7" i="21"/>
  <c r="I9" i="21"/>
  <c r="P8" i="21"/>
  <c r="K57" i="19"/>
  <c r="M57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58" i="19"/>
  <c r="M58" i="19" s="1"/>
  <c r="K65" i="19"/>
  <c r="M65" i="19" s="1"/>
  <c r="S13" i="21"/>
  <c r="O14" i="21"/>
  <c r="M10" i="21"/>
  <c r="C7" i="21"/>
  <c r="R5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M53" i="19" l="1"/>
  <c r="M52" i="19"/>
  <c r="M50" i="19"/>
  <c r="M45" i="19"/>
  <c r="M44" i="19"/>
  <c r="M54" i="19"/>
  <c r="M49" i="19"/>
  <c r="M47" i="19"/>
  <c r="M43" i="19"/>
  <c r="M41" i="19"/>
  <c r="M42" i="19"/>
  <c r="M40" i="19"/>
  <c r="L17" i="21"/>
  <c r="K17" i="21"/>
  <c r="Q17" i="21"/>
  <c r="U17" i="2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<sst xmlns="http://schemas.openxmlformats.org/spreadsheetml/2006/main" count="823" uniqueCount="185">
  <si>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</si>
  <si>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</si>
  <si>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</si>
  <si>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</si>
  <si>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</si>
  <si>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</si>
  <si>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</si>
  <si>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</si>
  <si>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</si>
  <si>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</si>
  <si>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</si>
  <si>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</si>
  <si>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</si>
  <si>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</si>
  <si>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</si>
  <si>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</si>
  <si>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</si>
  <si>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</si>
  <si>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</si>
  <si>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</si>
  <si>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</si>
  <si>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</si>
  <si>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</si>
  <si>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</si>
  <si>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</si>
  <si>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</si>
  <si>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</si>
  <si>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</si>
  <si>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</si>
  <si>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</si>
  <si>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</si>
  <si>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</si>
  <si>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</si>
  <si>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</si>
  <si>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</si>
  <si>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</si>
  <si>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</si>
  <si>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</si>
  <si>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</si>
  <si>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</si>
  <si>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</si>
  <si>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</si>
  <si>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</si>
  <si>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</si>
  <si>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</si>
  <si>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</si>
  <si>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</si>
  <si>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</si>
  <si>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</si>
  <si>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</si>
  <si>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</si>
  <si>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</si>
  <si>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</si>
  <si>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</si>
  <si>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</si>
  <si>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</si>
  <si>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</si>
  <si>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</si>
  <si>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</si>
  <si>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</si>
  <si>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</si>
  <si>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</si>
  <si>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</si>
  <si>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</si>
  <si>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</si>
  <si>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</si>
  <si>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</si>
  <si>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</si>
  <si>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</si>
  <si>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</si>
  <si>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</si>
  <si>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</si>
  <si>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</si>
  <si>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</si>
  <si>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</si>
  <si>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</si>
  <si>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</si>
  <si>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</si>
  <si>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</si>
  <si>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</si>
  <si>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</si>
  <si>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</si>
  <si>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</si>
  <si>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</si>
  <si>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</si>
  <si>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</si>
  <si>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</si>
  <si>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</si>
  <si>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</si>
  <si>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</si>
  <si>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</si>
  <si>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(％)</t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</si>
  <si>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</si>
  <si>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</si>
  <si>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性別</t>
    <rPh sb="0" eb="2">
      <t>セイベツ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</si>
  <si>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</si>
  <si>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</si>
  <si>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</si>
  <si>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</si>
  <si>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</si>
  <si>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</si>
  <si>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</si>
  <si>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</si>
  <si>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</si>
  <si>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</si>
  <si>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</si>
  <si>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</si>
  <si>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</si>
  <si>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</si>
  <si>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</si>
  <si>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</si>
  <si>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</si>
  <si>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</si>
  <si>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</si>
  <si>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</si>
  <si>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</si>
  <si>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</si>
  <si>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</si>
  <si>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</si>
  <si>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</si>
  <si>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平均勤
続年数</t>
    <rPh sb="0" eb="2">
      <t>ヘイキン</t>
    </rPh>
    <rPh sb="2" eb="3">
      <t>ツトム</t>
    </rPh>
    <rPh sb="4" eb="5">
      <t>ゾク</t>
    </rPh>
    <rPh sb="5" eb="7">
      <t>ネンスウ</t>
    </rPh>
    <phoneticPr fontId="2"/>
  </si>
  <si>
    <t>平成29年</t>
    <rPh sb="0" eb="2">
      <t>ヘイセイ</t>
    </rPh>
    <rPh sb="4" eb="5">
      <t>ネン</t>
    </rPh>
    <phoneticPr fontId="2"/>
  </si>
  <si>
    <t>産業計(平成29年）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</si>
  <si>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-</t>
    <phoneticPr fontId="2"/>
  </si>
  <si>
    <t>平成30年</t>
    <rPh sb="0" eb="2">
      <t>ヘイセイ</t>
    </rPh>
    <rPh sb="4" eb="5">
      <t>ネン</t>
    </rPh>
    <phoneticPr fontId="2"/>
  </si>
  <si>
    <t>産業計(平成30年）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</si>
  <si>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</si>
  <si>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</si>
  <si>
    <t>産業計(令和元年）</t>
    <rPh sb="0" eb="2">
      <t>サンギョウ</t>
    </rPh>
    <rPh sb="2" eb="3">
      <t>ケイ</t>
    </rPh>
    <rPh sb="4" eb="6">
      <t>レイワ</t>
    </rPh>
    <rPh sb="6" eb="8">
      <t>ガンネン</t>
    </rPh>
    <rPh sb="8" eb="9">
      <t>ヘイネン</t>
    </rPh>
    <phoneticPr fontId="2"/>
  </si>
  <si>
    <t>表10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</si>
  <si>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-</t>
    <phoneticPr fontId="2"/>
  </si>
  <si>
    <t>端数処理の関係で計がP1の表と一致しない場合がある。</t>
    <rPh sb="13" eb="14">
      <t>ヒョウ</t>
    </rPh>
    <phoneticPr fontId="2"/>
  </si>
  <si>
    <t>-</t>
    <phoneticPr fontId="2"/>
  </si>
  <si>
    <t>-</t>
    <phoneticPr fontId="2"/>
  </si>
  <si>
    <t>産業計(令和元年)</t>
    <rPh sb="4" eb="6">
      <t>レイワ</t>
    </rPh>
    <rPh sb="6" eb="8">
      <t>ガンネン</t>
    </rPh>
    <phoneticPr fontId="2"/>
  </si>
  <si>
    <t>産業計(令和２年）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</si>
  <si>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産業計(令和２年）</t>
    <rPh sb="0" eb="2">
      <t>サンギョウ</t>
    </rPh>
    <rPh sb="2" eb="3">
      <t>ケイ</t>
    </rPh>
    <rPh sb="4" eb="6">
      <t>レイワ</t>
    </rPh>
    <rPh sb="7" eb="8">
      <t>ネン</t>
    </rPh>
    <phoneticPr fontId="2"/>
  </si>
  <si>
    <t>産業計(令和元年）（Ｂ）</t>
    <rPh sb="0" eb="2">
      <t>サンギョウ</t>
    </rPh>
    <rPh sb="2" eb="3">
      <t>ケイ</t>
    </rPh>
    <rPh sb="4" eb="6">
      <t>レイワ</t>
    </rPh>
    <rPh sb="6" eb="8">
      <t>ガンネン</t>
    </rPh>
    <rPh sb="8" eb="9">
      <t>ヘイネン</t>
    </rPh>
    <phoneticPr fontId="2"/>
  </si>
  <si>
    <t>産業計(令和２年）（Ａ）</t>
    <rPh sb="0" eb="2">
      <t>サンギョウ</t>
    </rPh>
    <rPh sb="2" eb="3">
      <t>ケイ</t>
    </rPh>
    <rPh sb="4" eb="6">
      <t>レイワ</t>
    </rPh>
    <rPh sb="7" eb="8">
      <t>ネン</t>
    </rPh>
    <phoneticPr fontId="2"/>
  </si>
  <si>
    <t>令和元年（Ｂ－ｂ）</t>
    <rPh sb="0" eb="2">
      <t>レイワ</t>
    </rPh>
    <rPh sb="2" eb="4">
      <t>ガンネン</t>
    </rPh>
    <rPh sb="4" eb="5">
      <t>ヘイネン</t>
    </rPh>
    <phoneticPr fontId="2"/>
  </si>
  <si>
    <t>令和２年（Ａ－ａ）</t>
    <rPh sb="0" eb="2">
      <t>レイワ</t>
    </rPh>
    <rPh sb="3" eb="4">
      <t>ネン</t>
    </rPh>
    <rPh sb="4" eb="5">
      <t>ヘイネン</t>
    </rPh>
    <phoneticPr fontId="2"/>
  </si>
  <si>
    <t>令和２年</t>
    <rPh sb="0" eb="2">
      <t>レイワ</t>
    </rPh>
    <rPh sb="3" eb="4">
      <t>ネン</t>
    </rPh>
    <phoneticPr fontId="2"/>
  </si>
  <si>
    <t>-</t>
    <phoneticPr fontId="2"/>
  </si>
  <si>
    <t>令和２年 神奈川の賃金状況</t>
    <rPh sb="0" eb="2">
      <t>レイワ</t>
    </rPh>
    <rPh sb="3" eb="4">
      <t>ネン</t>
    </rPh>
    <phoneticPr fontId="2"/>
  </si>
  <si>
    <t>図２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</si>
  <si>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図３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</si>
  <si>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　 表１　 　推定労働者の産業別、規模別、男女別構成比・・・・・・・・・・１</t>
    <phoneticPr fontId="2"/>
  </si>
  <si>
    <t>　 表２　 　男女労働者の年齢階級別構成比・・・・・・・・・・・・・・・・２</t>
    <phoneticPr fontId="2"/>
  </si>
  <si>
    <t>　 表３   　産業別、規模別労働者の年齢階級別構成比(男女計)・・・・・・・３</t>
    <phoneticPr fontId="2"/>
  </si>
  <si>
    <t>　 表４　 　令和２年６月１か月の平均賃金(企業規模計)・・・・・・・・・・４</t>
    <phoneticPr fontId="2"/>
  </si>
  <si>
    <t>　 表４-２　令和２年６月１か月の平均賃金(企業規模1000人以上)  ・・・・・４</t>
    <phoneticPr fontId="2"/>
  </si>
  <si>
    <t>　 表４-３　令和２年６月１か月の平均賃金(企業規模100人から999人)  ・・・４</t>
    <phoneticPr fontId="2"/>
  </si>
  <si>
    <t>　 表４-４　令和２年６月１か月の平均賃金(企業規模10人から99人)  ・・・・５</t>
    <phoneticPr fontId="2"/>
  </si>
  <si>
    <t>　 表５　 　平均賃金の推移・・・・・・・・・・・・・・・・・・・・・・・５</t>
    <phoneticPr fontId="2"/>
  </si>
  <si>
    <t>　 表６　 　男女別平均賃金(企業規模計)・・・・・・・・・・・・・・・・・６</t>
    <phoneticPr fontId="2"/>
  </si>
  <si>
    <t>　 表７   　企業規模別・男女別平均賃金・・・・・・・・・・・・・・・・・７,８</t>
    <rPh sb="8" eb="10">
      <t>キギョウ</t>
    </rPh>
    <rPh sb="10" eb="12">
      <t>キボ</t>
    </rPh>
    <rPh sb="12" eb="13">
      <t>ベツ</t>
    </rPh>
    <phoneticPr fontId="2"/>
  </si>
  <si>
    <t>　 表８   　男女別平均賃金と男女間格差・・・・・・・・・・・・・・・・・９</t>
    <rPh sb="16" eb="18">
      <t>ダンジョ</t>
    </rPh>
    <rPh sb="18" eb="19">
      <t>アイダ</t>
    </rPh>
    <rPh sb="19" eb="21">
      <t>カクサ</t>
    </rPh>
    <phoneticPr fontId="2"/>
  </si>
  <si>
    <t>　 図１　 　男女別平均賃金(賃金総額)の推移と男女間格差・・・・・・・・・９</t>
    <phoneticPr fontId="2"/>
  </si>
  <si>
    <t xml:space="preserve"> 　図２　 　男女別・年齢階級別所定内賃金(企業規模計)・・・・・・・・・・10</t>
    <phoneticPr fontId="2"/>
  </si>
  <si>
    <t>　 表９　 　男女別・年齢階級別所定内賃金指数(企業規模計)・・・・・・・・10</t>
    <rPh sb="21" eb="23">
      <t>シスウ</t>
    </rPh>
    <phoneticPr fontId="2"/>
  </si>
  <si>
    <t>　 表10　 　男女別・企業規模別・年齢階級別所定内賃金と企業規模別格差・・11</t>
    <rPh sb="29" eb="31">
      <t>キギョウ</t>
    </rPh>
    <rPh sb="31" eb="33">
      <t>キボ</t>
    </rPh>
    <rPh sb="33" eb="34">
      <t>ベツ</t>
    </rPh>
    <rPh sb="34" eb="36">
      <t>カクサ</t>
    </rPh>
    <phoneticPr fontId="2"/>
  </si>
  <si>
    <t>　 図３　 　男女別・企業規模別・年齢階級別所定内賃金・・・・・・・・・・12</t>
    <phoneticPr fontId="2"/>
  </si>
  <si>
    <t>表１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</si>
  <si>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表２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</si>
  <si>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表３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</si>
  <si>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t>表４　令和２年６月１か月の平均賃金（企業規模計）</t>
    <rPh sb="0" eb="1">
      <t>ヒョウ</t>
    </rPh>
    <rPh sb="3" eb="5">
      <t>レイワ</t>
    </rPh>
    <rPh sb="6" eb="7">
      <t>ネン</t>
    </rPh>
    <rPh sb="7" eb="8">
      <t>ヘイネン</t>
    </rPh>
    <rPh sb="8" eb="9">
      <t>ガツ</t>
    </rPh>
    <rPh sb="11" eb="12">
      <t>ゲツ</t>
    </rPh>
    <rPh sb="13" eb="15">
      <t>ヘイキン</t>
    </rPh>
    <rPh sb="15" eb="17">
      <t>チンギン</t>
    </rPh>
    <rPh sb="18" eb="20">
      <t>キギョウ</t>
    </rPh>
    <rPh sb="20" eb="22">
      <t>キボ</t>
    </rPh>
    <rPh sb="22" eb="23">
      <t>ケイ</t>
    </rPh>
    <phoneticPr fontId="2"/>
  </si>
  <si>
    <t>表４-２　令和２年６月１か月の平均賃金（企業規模：1000人以上）</t>
    <rPh sb="0" eb="1">
      <t>ヒョウ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9" eb="32">
      <t>ニンイジョウ</t>
    </rPh>
    <phoneticPr fontId="2"/>
  </si>
  <si>
    <t>表４-３　令和２年６月１か月の平均賃金（企業規模：100人から999人）</t>
    <rPh sb="0" eb="1">
      <t>ヒョウ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8" eb="29">
      <t>ニン</t>
    </rPh>
    <rPh sb="34" eb="35">
      <t>ニン</t>
    </rPh>
    <phoneticPr fontId="2"/>
  </si>
  <si>
    <t>表４-４　令和２年６月１か月の平均賃金（企業規模：10人から99人）</t>
    <rPh sb="0" eb="1">
      <t>ヒョウ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7" eb="28">
      <t>ニン</t>
    </rPh>
    <rPh sb="32" eb="33">
      <t>ニン</t>
    </rPh>
    <phoneticPr fontId="2"/>
  </si>
  <si>
    <t>表５　平均賃金の推移</t>
    <rPh sb="0" eb="1">
      <t>ヒョウ</t>
    </rPh>
    <rPh sb="3" eb="5">
      <t>ヘイキン</t>
    </rPh>
    <rPh sb="5" eb="7">
      <t>チンギン</t>
    </rPh>
    <rPh sb="8" eb="10">
      <t>スイイ</t>
    </rPh>
    <phoneticPr fontId="2"/>
  </si>
  <si>
    <t>産業計(令和２年）</t>
    <phoneticPr fontId="2"/>
  </si>
  <si>
    <t>表６　男女別平均賃金（企業規模計)</t>
    <rPh sb="0" eb="1">
      <t>ヒョウ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キギョウ</t>
    </rPh>
    <rPh sb="15" eb="16">
      <t>ケイ</t>
    </rPh>
    <phoneticPr fontId="2"/>
  </si>
  <si>
    <t>表７　企業規模別・男女別平均賃金</t>
    <rPh sb="0" eb="1">
      <t>ヒョウ</t>
    </rPh>
    <rPh sb="3" eb="5">
      <t>キギョウ</t>
    </rPh>
    <rPh sb="5" eb="7">
      <t>キボ</t>
    </rPh>
    <rPh sb="7" eb="8">
      <t>ベツ</t>
    </rPh>
    <rPh sb="9" eb="11">
      <t>ダンジョ</t>
    </rPh>
    <rPh sb="11" eb="12">
      <t>ベツ</t>
    </rPh>
    <rPh sb="12" eb="14">
      <t>ヘイキン</t>
    </rPh>
    <rPh sb="14" eb="16">
      <t>チンギン</t>
    </rPh>
    <phoneticPr fontId="2"/>
  </si>
  <si>
    <t>表８　男女別平均賃金と男女間格差</t>
    <rPh sb="0" eb="1">
      <t>ヒョウ</t>
    </rPh>
    <rPh sb="3" eb="5">
      <t>ダンジョ</t>
    </rPh>
    <rPh sb="5" eb="6">
      <t>ベツ</t>
    </rPh>
    <rPh sb="6" eb="8">
      <t>ヘイキン</t>
    </rPh>
    <rPh sb="8" eb="10">
      <t>チンギン</t>
    </rPh>
    <rPh sb="11" eb="14">
      <t>ダンジョカン</t>
    </rPh>
    <rPh sb="14" eb="16">
      <t>カクサ</t>
    </rPh>
    <phoneticPr fontId="2"/>
  </si>
  <si>
    <t>産業計(令和２年）（ａ）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</si>
  <si>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産業計(令和元年）（ｂ）</t>
    <rPh sb="0" eb="2">
      <t>サンギョウ</t>
    </rPh>
    <rPh sb="2" eb="3">
      <t>ケイ</t>
    </rPh>
    <rPh sb="4" eb="6">
      <t>レイワ</t>
    </rPh>
    <rPh sb="6" eb="8">
      <t>ガンネン</t>
    </rPh>
    <phoneticPr fontId="2"/>
  </si>
  <si>
    <t>表９　男女別・年齢階級別所定内賃金指数(企業規模計)</t>
    <rPh sb="0" eb="1">
      <t>ヒョウ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7" eb="19">
      <t>シスウ</t>
    </rPh>
    <rPh sb="20" eb="22">
      <t>キギョウ</t>
    </rPh>
    <rPh sb="22" eb="24">
      <t>キボ</t>
    </rPh>
    <rPh sb="24" eb="25">
      <t>ケイ</t>
    </rPh>
    <phoneticPr fontId="2"/>
  </si>
  <si>
    <t xml:space="preserve">      【平均賃金】</t>
    <phoneticPr fontId="2"/>
  </si>
  <si>
    <t>　</t>
    <phoneticPr fontId="2"/>
  </si>
  <si>
    <t>令和３年11月作成</t>
    <phoneticPr fontId="2"/>
  </si>
  <si>
    <t>男女計</t>
    <phoneticPr fontId="2"/>
  </si>
  <si>
    <t>※端数処理の関係で男女の人数計が「男女計」と一致しない。</t>
    <rPh sb="1" eb="3">
      <t>ハスウ</t>
    </rPh>
    <rPh sb="3" eb="5">
      <t>ショリ</t>
    </rPh>
    <rPh sb="6" eb="8">
      <t>カンケイ</t>
    </rPh>
    <rPh sb="9" eb="11">
      <t>ダンジョ</t>
    </rPh>
    <rPh sb="12" eb="14">
      <t>ニンズウ</t>
    </rPh>
    <rPh sb="14" eb="15">
      <t>ケイ</t>
    </rPh>
    <rPh sb="17" eb="19">
      <t>ダンジョ</t>
    </rPh>
    <rPh sb="19" eb="20">
      <t>ケイ</t>
    </rPh>
    <rPh sb="22" eb="24">
      <t>イッチ</t>
    </rPh>
    <phoneticPr fontId="2"/>
  </si>
  <si>
    <t>※構成比は、内訳ごとに四捨五入しているため、合計と必ずしも一致しない。（表２同様）</t>
    <rPh sb="1" eb="4">
      <t>コウセイヒ</t>
    </rPh>
    <rPh sb="6" eb="8">
      <t>ウチワケ</t>
    </rPh>
    <rPh sb="11" eb="15">
      <t>シシャゴニュウ</t>
    </rPh>
    <rPh sb="22" eb="24">
      <t>ゴウケイ</t>
    </rPh>
    <rPh sb="25" eb="26">
      <t>カナラ</t>
    </rPh>
    <rPh sb="29" eb="31">
      <t>イッチ</t>
    </rPh>
    <rPh sb="36" eb="37">
      <t>ヒョウ</t>
    </rPh>
    <rPh sb="38" eb="40">
      <t>ドウヨウ</t>
    </rPh>
    <phoneticPr fontId="2"/>
  </si>
  <si>
    <t>図１　男女別平均賃金（賃金総額）の推移と男女間指数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シスウ</t>
    </rPh>
    <phoneticPr fontId="2"/>
  </si>
  <si>
    <t>男女間指数</t>
    <rPh sb="0" eb="2">
      <t>ダンジョ</t>
    </rPh>
    <rPh sb="2" eb="3">
      <t>カン</t>
    </rPh>
    <rPh sb="3" eb="5">
      <t>シスウ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</si>
</sst>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\ ##0.0;&quot;-&quot;##0.0"/>
    <numFmt numFmtId="177" formatCode="#,##0.0;&quot; -&quot;##0.0"/>
    <numFmt numFmtId="178" formatCode="####0.0;&quot;-&quot;###0.0"/>
    <numFmt numFmtId="179" formatCode="###0.0;&quot; -&quot;##0.0"/>
    <numFmt numFmtId="180" formatCode="#,##0_ "/>
    <numFmt numFmtId="181" formatCode="0.0_ "/>
    <numFmt numFmtId="182" formatCode="0_ "/>
    <numFmt numFmtId="183" formatCode="0.0;&quot;△ &quot;0.0"/>
    <numFmt numFmtId="184" formatCode="###\ ##0;&quot;-&quot;##\ ##0"/>
    <numFmt numFmtId="185" formatCode="##,##0;&quot;-&quot;#,##0"/>
    <numFmt numFmtId="186" formatCode="\ ##0;&quot;-&quot;##0"/>
    <numFmt numFmtId="187" formatCode="0.0_);[Red]\(0.0\)"/>
    <numFmt numFmtId="188" formatCode="##0.0;&quot;-&quot;#0.0"/>
    <numFmt numFmtId="189" formatCode="#,##0.0;[Red]\-#,##0.0"/>
    <numFmt numFmtId="190" formatCode="0_);[Red]\(0\)"/>
    <numFmt numFmtId="191" formatCode="#,##0.0_ ;[Red]\-#,##0.0\ "/>
    <numFmt numFmtId="192" formatCode="#,##0.0;&quot;△ &quot;#,##0.0"/>
    <numFmt numFmtId="193" formatCode="#,##0.0_);[Red]\(#,##0.0\)"/>
    <numFmt numFmtId="194" formatCode="#,##0_ ;[Red]\-#,##0\ "/>
    <numFmt numFmtId="195" formatCode="#,##0.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86">
    <xf numFmtId="0" fontId="0" fillId="0" borderId="0" xfId="0">
      <alignment vertical="center"/>
    </xf>
    <xf numFmtId="179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6" fontId="3" fillId="0" borderId="1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right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185" fontId="10" fillId="0" borderId="6" xfId="0" applyNumberFormat="1" applyFont="1" applyFill="1" applyBorder="1" applyAlignment="1">
      <alignment horizontal="center" vertical="center"/>
    </xf>
    <xf numFmtId="185" fontId="0" fillId="0" borderId="0" xfId="0" applyNumberFormat="1">
      <alignment vertical="center"/>
    </xf>
    <xf numFmtId="185" fontId="13" fillId="0" borderId="22" xfId="0" quotePrefix="1" applyNumberFormat="1" applyFont="1" applyFill="1" applyBorder="1" applyAlignment="1">
      <alignment horizontal="right"/>
    </xf>
    <xf numFmtId="185" fontId="4" fillId="0" borderId="23" xfId="0" applyNumberFormat="1" applyFont="1" applyFill="1" applyBorder="1" applyAlignment="1">
      <alignment horizontal="right"/>
    </xf>
    <xf numFmtId="185" fontId="4" fillId="0" borderId="24" xfId="0" quotePrefix="1" applyNumberFormat="1" applyFont="1" applyFill="1" applyBorder="1" applyAlignment="1">
      <alignment horizontal="right"/>
    </xf>
    <xf numFmtId="185" fontId="4" fillId="0" borderId="23" xfId="0" quotePrefix="1" applyNumberFormat="1" applyFont="1" applyFill="1" applyBorder="1" applyAlignment="1">
      <alignment horizontal="right"/>
    </xf>
    <xf numFmtId="185" fontId="13" fillId="0" borderId="25" xfId="0" quotePrefix="1" applyNumberFormat="1" applyFont="1" applyFill="1" applyBorder="1" applyAlignment="1">
      <alignment horizontal="right"/>
    </xf>
    <xf numFmtId="185" fontId="4" fillId="0" borderId="24" xfId="0" applyNumberFormat="1" applyFont="1" applyFill="1" applyBorder="1" applyAlignment="1">
      <alignment horizontal="right"/>
    </xf>
    <xf numFmtId="185" fontId="4" fillId="0" borderId="22" xfId="0" quotePrefix="1" applyNumberFormat="1" applyFont="1" applyFill="1" applyBorder="1" applyAlignment="1">
      <alignment horizontal="right"/>
    </xf>
    <xf numFmtId="185" fontId="13" fillId="2" borderId="22" xfId="0" quotePrefix="1" applyNumberFormat="1" applyFont="1" applyFill="1" applyBorder="1" applyAlignment="1">
      <alignment horizontal="right"/>
    </xf>
    <xf numFmtId="185" fontId="4" fillId="2" borderId="23" xfId="0" applyNumberFormat="1" applyFont="1" applyFill="1" applyBorder="1" applyAlignment="1">
      <alignment horizontal="right"/>
    </xf>
    <xf numFmtId="185" fontId="4" fillId="2" borderId="24" xfId="0" quotePrefix="1" applyNumberFormat="1" applyFont="1" applyFill="1" applyBorder="1" applyAlignment="1">
      <alignment horizontal="right"/>
    </xf>
    <xf numFmtId="185" fontId="4" fillId="2" borderId="23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26" xfId="1" applyFont="1" applyFill="1" applyBorder="1" applyAlignment="1">
      <alignment horizontal="center" vertical="center" wrapText="1"/>
    </xf>
    <xf numFmtId="38" fontId="13" fillId="0" borderId="27" xfId="1" quotePrefix="1" applyFont="1" applyFill="1" applyBorder="1" applyAlignment="1">
      <alignment horizontal="right"/>
    </xf>
    <xf numFmtId="38" fontId="4" fillId="0" borderId="28" xfId="1" applyFont="1" applyFill="1" applyBorder="1" applyAlignment="1">
      <alignment horizontal="right"/>
    </xf>
    <xf numFmtId="38" fontId="4" fillId="0" borderId="29" xfId="1" quotePrefix="1" applyFont="1" applyFill="1" applyBorder="1" applyAlignment="1">
      <alignment horizontal="right"/>
    </xf>
    <xf numFmtId="38" fontId="4" fillId="0" borderId="28" xfId="1" quotePrefix="1" applyFont="1" applyFill="1" applyBorder="1" applyAlignment="1">
      <alignment horizontal="right"/>
    </xf>
    <xf numFmtId="38" fontId="13" fillId="0" borderId="26" xfId="1" quotePrefix="1" applyFont="1" applyFill="1" applyBorder="1" applyAlignment="1">
      <alignment horizontal="right"/>
    </xf>
    <xf numFmtId="38" fontId="4" fillId="0" borderId="29" xfId="1" applyFont="1" applyFill="1" applyBorder="1" applyAlignment="1">
      <alignment horizontal="right"/>
    </xf>
    <xf numFmtId="38" fontId="4" fillId="0" borderId="27" xfId="1" quotePrefix="1" applyFont="1" applyFill="1" applyBorder="1" applyAlignment="1">
      <alignment horizontal="right"/>
    </xf>
    <xf numFmtId="0" fontId="14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187" fontId="0" fillId="0" borderId="0" xfId="0" applyNumberFormat="1">
      <alignment vertical="center"/>
    </xf>
    <xf numFmtId="176" fontId="9" fillId="0" borderId="31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1" fontId="0" fillId="0" borderId="18" xfId="0" applyNumberFormat="1" applyBorder="1">
      <alignment vertical="center"/>
    </xf>
    <xf numFmtId="0" fontId="3" fillId="0" borderId="32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181" fontId="0" fillId="0" borderId="36" xfId="0" applyNumberFormat="1" applyBorder="1">
      <alignment vertical="center"/>
    </xf>
    <xf numFmtId="181" fontId="0" fillId="0" borderId="20" xfId="0" applyNumberFormat="1" applyBorder="1">
      <alignment vertical="center"/>
    </xf>
    <xf numFmtId="181" fontId="0" fillId="0" borderId="21" xfId="0" applyNumberFormat="1" applyBorder="1">
      <alignment vertical="center"/>
    </xf>
    <xf numFmtId="0" fontId="0" fillId="0" borderId="37" xfId="0" applyBorder="1" applyAlignment="1">
      <alignment horizontal="center" vertical="center"/>
    </xf>
    <xf numFmtId="0" fontId="3" fillId="0" borderId="3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88" fontId="4" fillId="0" borderId="0" xfId="0" applyNumberFormat="1" applyFont="1" applyFill="1" applyAlignment="1">
      <alignment horizontal="right"/>
    </xf>
    <xf numFmtId="0" fontId="3" fillId="0" borderId="38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189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89" fontId="8" fillId="0" borderId="0" xfId="1" applyNumberFormat="1" applyFont="1">
      <alignment vertical="center"/>
    </xf>
    <xf numFmtId="177" fontId="3" fillId="0" borderId="40" xfId="0" applyNumberFormat="1" applyFont="1" applyFill="1" applyBorder="1" applyAlignment="1">
      <alignment vertical="top" wrapText="1"/>
    </xf>
    <xf numFmtId="184" fontId="4" fillId="0" borderId="0" xfId="0" applyNumberFormat="1" applyFont="1" applyFill="1" applyAlignment="1">
      <alignment horizontal="right"/>
    </xf>
    <xf numFmtId="177" fontId="6" fillId="0" borderId="41" xfId="0" applyNumberFormat="1" applyFont="1" applyFill="1" applyBorder="1" applyAlignment="1">
      <alignment vertical="top" wrapText="1"/>
    </xf>
    <xf numFmtId="189" fontId="5" fillId="0" borderId="20" xfId="1" applyNumberFormat="1" applyFont="1" applyFill="1" applyBorder="1" applyAlignment="1">
      <alignment vertical="top" wrapText="1"/>
    </xf>
    <xf numFmtId="176" fontId="12" fillId="0" borderId="34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top" wrapText="1"/>
    </xf>
    <xf numFmtId="177" fontId="3" fillId="0" borderId="20" xfId="0" applyNumberFormat="1" applyFont="1" applyFill="1" applyBorder="1" applyAlignment="1">
      <alignment vertical="top" wrapText="1"/>
    </xf>
    <xf numFmtId="186" fontId="4" fillId="0" borderId="0" xfId="0" applyNumberFormat="1" applyFont="1" applyFill="1" applyAlignment="1">
      <alignment horizontal="right"/>
    </xf>
    <xf numFmtId="176" fontId="3" fillId="0" borderId="44" xfId="0" applyNumberFormat="1" applyFont="1" applyFill="1" applyBorder="1" applyAlignment="1">
      <alignment vertical="center"/>
    </xf>
    <xf numFmtId="38" fontId="8" fillId="0" borderId="18" xfId="1" applyFont="1" applyBorder="1">
      <alignment vertical="center"/>
    </xf>
    <xf numFmtId="177" fontId="6" fillId="0" borderId="2" xfId="0" applyNumberFormat="1" applyFont="1" applyFill="1" applyBorder="1" applyAlignment="1">
      <alignment vertical="top" wrapText="1"/>
    </xf>
    <xf numFmtId="38" fontId="8" fillId="0" borderId="30" xfId="1" applyFont="1" applyBorder="1" applyAlignment="1">
      <alignment vertical="center"/>
    </xf>
    <xf numFmtId="181" fontId="15" fillId="0" borderId="0" xfId="0" applyNumberFormat="1" applyFont="1" applyFill="1">
      <alignment vertical="center"/>
    </xf>
    <xf numFmtId="189" fontId="0" fillId="0" borderId="0" xfId="0" applyNumberFormat="1">
      <alignment vertical="center"/>
    </xf>
    <xf numFmtId="189" fontId="0" fillId="0" borderId="0" xfId="0" applyNumberFormat="1" applyFill="1">
      <alignment vertical="center"/>
    </xf>
    <xf numFmtId="0" fontId="0" fillId="0" borderId="37" xfId="0" applyFill="1" applyBorder="1" applyAlignment="1">
      <alignment horizontal="center" vertical="center"/>
    </xf>
    <xf numFmtId="189" fontId="4" fillId="0" borderId="36" xfId="0" applyNumberFormat="1" applyFont="1" applyFill="1" applyBorder="1" applyAlignment="1">
      <alignment horizontal="center"/>
    </xf>
    <xf numFmtId="0" fontId="3" fillId="0" borderId="45" xfId="0" applyFont="1" applyFill="1" applyBorder="1" applyAlignment="1">
      <alignment wrapText="1"/>
    </xf>
    <xf numFmtId="177" fontId="13" fillId="0" borderId="46" xfId="0" quotePrefix="1" applyNumberFormat="1" applyFont="1" applyFill="1" applyBorder="1" applyAlignment="1">
      <alignment horizontal="right"/>
    </xf>
    <xf numFmtId="177" fontId="13" fillId="0" borderId="42" xfId="0" quotePrefix="1" applyNumberFormat="1" applyFont="1" applyFill="1" applyBorder="1" applyAlignment="1">
      <alignment horizontal="right"/>
    </xf>
    <xf numFmtId="177" fontId="13" fillId="0" borderId="42" xfId="1" quotePrefix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76" fontId="12" fillId="0" borderId="47" xfId="0" applyNumberFormat="1" applyFont="1" applyFill="1" applyBorder="1" applyAlignment="1">
      <alignment vertical="center"/>
    </xf>
    <xf numFmtId="192" fontId="13" fillId="0" borderId="47" xfId="1" quotePrefix="1" applyNumberFormat="1" applyFont="1" applyFill="1" applyBorder="1" applyAlignment="1">
      <alignment horizontal="right"/>
    </xf>
    <xf numFmtId="192" fontId="13" fillId="0" borderId="48" xfId="1" quotePrefix="1" applyNumberFormat="1" applyFont="1" applyFill="1" applyBorder="1" applyAlignment="1">
      <alignment horizontal="right"/>
    </xf>
    <xf numFmtId="176" fontId="12" fillId="0" borderId="38" xfId="0" applyNumberFormat="1" applyFont="1" applyFill="1" applyBorder="1" applyAlignment="1">
      <alignment vertical="center"/>
    </xf>
    <xf numFmtId="177" fontId="13" fillId="0" borderId="56" xfId="1" quotePrefix="1" applyNumberFormat="1" applyFont="1" applyFill="1" applyBorder="1" applyAlignment="1">
      <alignment horizontal="right"/>
    </xf>
    <xf numFmtId="192" fontId="13" fillId="0" borderId="31" xfId="1" quotePrefix="1" applyNumberFormat="1" applyFont="1" applyFill="1" applyBorder="1" applyAlignment="1">
      <alignment horizontal="right"/>
    </xf>
    <xf numFmtId="176" fontId="12" fillId="0" borderId="31" xfId="0" applyNumberFormat="1" applyFont="1" applyFill="1" applyBorder="1" applyAlignment="1">
      <alignment vertical="center"/>
    </xf>
    <xf numFmtId="176" fontId="12" fillId="0" borderId="57" xfId="0" applyNumberFormat="1" applyFont="1" applyFill="1" applyBorder="1" applyAlignment="1">
      <alignment vertical="center"/>
    </xf>
    <xf numFmtId="185" fontId="10" fillId="0" borderId="5" xfId="0" applyNumberFormat="1" applyFont="1" applyFill="1" applyBorder="1" applyAlignment="1">
      <alignment horizontal="center" vertical="center"/>
    </xf>
    <xf numFmtId="176" fontId="12" fillId="0" borderId="59" xfId="0" applyNumberFormat="1" applyFont="1" applyFill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176" fontId="3" fillId="0" borderId="60" xfId="0" applyNumberFormat="1" applyFont="1" applyFill="1" applyBorder="1" applyAlignment="1">
      <alignment vertical="center"/>
    </xf>
    <xf numFmtId="184" fontId="4" fillId="0" borderId="18" xfId="0" applyNumberFormat="1" applyFont="1" applyFill="1" applyBorder="1" applyAlignment="1">
      <alignment horizontal="right"/>
    </xf>
    <xf numFmtId="184" fontId="4" fillId="0" borderId="20" xfId="0" applyNumberFormat="1" applyFont="1" applyFill="1" applyBorder="1" applyAlignment="1">
      <alignment horizontal="right"/>
    </xf>
    <xf numFmtId="38" fontId="0" fillId="0" borderId="4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41" xfId="1" applyFont="1" applyBorder="1">
      <alignment vertical="center"/>
    </xf>
    <xf numFmtId="184" fontId="4" fillId="0" borderId="36" xfId="0" applyNumberFormat="1" applyFont="1" applyFill="1" applyBorder="1" applyAlignment="1">
      <alignment horizontal="right"/>
    </xf>
    <xf numFmtId="184" fontId="4" fillId="0" borderId="21" xfId="0" applyNumberFormat="1" applyFont="1" applyFill="1" applyBorder="1" applyAlignment="1">
      <alignment horizontal="right"/>
    </xf>
    <xf numFmtId="184" fontId="4" fillId="0" borderId="49" xfId="0" applyNumberFormat="1" applyFont="1" applyFill="1" applyBorder="1" applyAlignment="1">
      <alignment horizontal="right"/>
    </xf>
    <xf numFmtId="184" fontId="4" fillId="0" borderId="50" xfId="0" applyNumberFormat="1" applyFont="1" applyFill="1" applyBorder="1" applyAlignment="1">
      <alignment horizontal="right"/>
    </xf>
    <xf numFmtId="176" fontId="6" fillId="0" borderId="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 wrapText="1"/>
    </xf>
    <xf numFmtId="189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89" fontId="6" fillId="0" borderId="25" xfId="1" applyNumberFormat="1" applyFont="1" applyFill="1" applyBorder="1" applyAlignment="1">
      <alignment vertical="center" wrapText="1"/>
    </xf>
    <xf numFmtId="184" fontId="4" fillId="0" borderId="61" xfId="0" applyNumberFormat="1" applyFont="1" applyFill="1" applyBorder="1" applyAlignment="1">
      <alignment horizontal="right"/>
    </xf>
    <xf numFmtId="184" fontId="4" fillId="0" borderId="19" xfId="0" applyNumberFormat="1" applyFont="1" applyFill="1" applyBorder="1" applyAlignment="1">
      <alignment horizontal="right"/>
    </xf>
    <xf numFmtId="184" fontId="4" fillId="0" borderId="62" xfId="0" applyNumberFormat="1" applyFont="1" applyFill="1" applyBorder="1" applyAlignment="1">
      <alignment horizontal="right"/>
    </xf>
    <xf numFmtId="38" fontId="0" fillId="0" borderId="22" xfId="1" applyFont="1" applyBorder="1">
      <alignment vertical="center"/>
    </xf>
    <xf numFmtId="0" fontId="0" fillId="0" borderId="31" xfId="0" applyBorder="1" applyAlignment="1">
      <alignment horizontal="center" vertical="center"/>
    </xf>
    <xf numFmtId="0" fontId="3" fillId="0" borderId="63" xfId="0" applyFont="1" applyFill="1" applyBorder="1" applyAlignment="1">
      <alignment horizontal="center" wrapText="1"/>
    </xf>
    <xf numFmtId="0" fontId="3" fillId="0" borderId="5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38" fontId="0" fillId="0" borderId="64" xfId="1" applyFont="1" applyBorder="1">
      <alignment vertical="center"/>
    </xf>
    <xf numFmtId="0" fontId="15" fillId="0" borderId="25" xfId="0" applyFont="1" applyBorder="1" applyAlignment="1">
      <alignment horizontal="center" vertical="center"/>
    </xf>
    <xf numFmtId="38" fontId="15" fillId="0" borderId="31" xfId="1" applyFont="1" applyBorder="1" applyAlignment="1">
      <alignment horizontal="center" vertical="center"/>
    </xf>
    <xf numFmtId="184" fontId="4" fillId="0" borderId="63" xfId="0" applyNumberFormat="1" applyFont="1" applyFill="1" applyBorder="1" applyAlignment="1">
      <alignment horizontal="right"/>
    </xf>
    <xf numFmtId="184" fontId="4" fillId="0" borderId="52" xfId="0" applyNumberFormat="1" applyFont="1" applyFill="1" applyBorder="1" applyAlignment="1">
      <alignment horizontal="right"/>
    </xf>
    <xf numFmtId="184" fontId="4" fillId="0" borderId="51" xfId="0" applyNumberFormat="1" applyFont="1" applyFill="1" applyBorder="1" applyAlignment="1">
      <alignment horizontal="right"/>
    </xf>
    <xf numFmtId="0" fontId="3" fillId="0" borderId="57" xfId="0" applyFont="1" applyFill="1" applyBorder="1" applyAlignment="1">
      <alignment horizontal="center" wrapText="1"/>
    </xf>
    <xf numFmtId="189" fontId="0" fillId="0" borderId="65" xfId="1" applyNumberFormat="1" applyFont="1" applyBorder="1" applyAlignment="1">
      <alignment horizontal="right" vertical="center"/>
    </xf>
    <xf numFmtId="38" fontId="0" fillId="0" borderId="48" xfId="1" applyFont="1" applyBorder="1">
      <alignment vertical="center"/>
    </xf>
    <xf numFmtId="38" fontId="0" fillId="0" borderId="66" xfId="1" applyFont="1" applyBorder="1">
      <alignment vertical="center"/>
    </xf>
    <xf numFmtId="38" fontId="4" fillId="0" borderId="67" xfId="1" applyFont="1" applyFill="1" applyBorder="1" applyAlignment="1">
      <alignment horizontal="right"/>
    </xf>
    <xf numFmtId="38" fontId="0" fillId="0" borderId="65" xfId="1" applyFont="1" applyBorder="1">
      <alignment vertical="center"/>
    </xf>
    <xf numFmtId="38" fontId="0" fillId="0" borderId="68" xfId="1" applyFont="1" applyBorder="1">
      <alignment vertical="center"/>
    </xf>
    <xf numFmtId="176" fontId="6" fillId="0" borderId="26" xfId="0" applyNumberFormat="1" applyFont="1" applyFill="1" applyBorder="1" applyAlignment="1">
      <alignment vertical="center" wrapText="1"/>
    </xf>
    <xf numFmtId="38" fontId="15" fillId="0" borderId="69" xfId="1" applyFont="1" applyBorder="1" applyAlignment="1">
      <alignment horizontal="center" vertical="center"/>
    </xf>
    <xf numFmtId="176" fontId="12" fillId="3" borderId="31" xfId="0" applyNumberFormat="1" applyFont="1" applyFill="1" applyBorder="1" applyAlignment="1">
      <alignment vertical="center"/>
    </xf>
    <xf numFmtId="176" fontId="12" fillId="0" borderId="60" xfId="0" applyNumberFormat="1" applyFont="1" applyFill="1" applyBorder="1" applyAlignment="1">
      <alignment vertical="center"/>
    </xf>
    <xf numFmtId="176" fontId="12" fillId="0" borderId="58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/>
    </xf>
    <xf numFmtId="190" fontId="4" fillId="5" borderId="26" xfId="0" applyNumberFormat="1" applyFont="1" applyFill="1" applyBorder="1" applyAlignment="1">
      <alignment horizontal="right"/>
    </xf>
    <xf numFmtId="190" fontId="4" fillId="5" borderId="8" xfId="0" applyNumberFormat="1" applyFont="1" applyFill="1" applyBorder="1" applyAlignment="1">
      <alignment horizontal="right"/>
    </xf>
    <xf numFmtId="182" fontId="4" fillId="5" borderId="26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7" fontId="4" fillId="4" borderId="28" xfId="1" applyNumberFormat="1" applyFont="1" applyFill="1" applyBorder="1" applyAlignment="1">
      <alignment horizontal="right"/>
    </xf>
    <xf numFmtId="177" fontId="4" fillId="4" borderId="0" xfId="1" applyNumberFormat="1" applyFont="1" applyFill="1" applyBorder="1" applyAlignment="1">
      <alignment horizontal="right"/>
    </xf>
    <xf numFmtId="193" fontId="4" fillId="5" borderId="26" xfId="0" applyNumberFormat="1" applyFont="1" applyFill="1" applyBorder="1" applyAlignment="1">
      <alignment horizontal="right"/>
    </xf>
    <xf numFmtId="193" fontId="4" fillId="5" borderId="6" xfId="0" applyNumberFormat="1" applyFont="1" applyFill="1" applyBorder="1" applyAlignment="1">
      <alignment horizontal="right"/>
    </xf>
    <xf numFmtId="193" fontId="13" fillId="0" borderId="46" xfId="0" quotePrefix="1" applyNumberFormat="1" applyFont="1" applyFill="1" applyBorder="1" applyAlignment="1">
      <alignment horizontal="right"/>
    </xf>
    <xf numFmtId="193" fontId="13" fillId="0" borderId="42" xfId="0" quotePrefix="1" applyNumberFormat="1" applyFont="1" applyFill="1" applyBorder="1" applyAlignment="1">
      <alignment horizontal="right"/>
    </xf>
    <xf numFmtId="193" fontId="13" fillId="0" borderId="47" xfId="0" quotePrefix="1" applyNumberFormat="1" applyFont="1" applyFill="1" applyBorder="1" applyAlignment="1">
      <alignment horizontal="right"/>
    </xf>
    <xf numFmtId="193" fontId="13" fillId="0" borderId="56" xfId="0" quotePrefix="1" applyNumberFormat="1" applyFont="1" applyFill="1" applyBorder="1" applyAlignment="1">
      <alignment horizontal="right"/>
    </xf>
    <xf numFmtId="180" fontId="13" fillId="3" borderId="71" xfId="0" quotePrefix="1" applyNumberFormat="1" applyFont="1" applyFill="1" applyBorder="1" applyAlignment="1">
      <alignment horizontal="right"/>
    </xf>
    <xf numFmtId="180" fontId="4" fillId="3" borderId="72" xfId="0" applyNumberFormat="1" applyFont="1" applyFill="1" applyBorder="1" applyAlignment="1">
      <alignment horizontal="right"/>
    </xf>
    <xf numFmtId="180" fontId="4" fillId="3" borderId="73" xfId="0" quotePrefix="1" applyNumberFormat="1" applyFont="1" applyFill="1" applyBorder="1" applyAlignment="1">
      <alignment horizontal="right"/>
    </xf>
    <xf numFmtId="180" fontId="4" fillId="3" borderId="72" xfId="0" quotePrefix="1" applyNumberFormat="1" applyFont="1" applyFill="1" applyBorder="1" applyAlignment="1">
      <alignment horizontal="right"/>
    </xf>
    <xf numFmtId="180" fontId="13" fillId="3" borderId="5" xfId="0" quotePrefix="1" applyNumberFormat="1" applyFont="1" applyFill="1" applyBorder="1" applyAlignment="1">
      <alignment horizontal="right"/>
    </xf>
    <xf numFmtId="180" fontId="4" fillId="3" borderId="73" xfId="0" applyNumberFormat="1" applyFont="1" applyFill="1" applyBorder="1" applyAlignment="1">
      <alignment horizontal="right"/>
    </xf>
    <xf numFmtId="180" fontId="4" fillId="3" borderId="71" xfId="0" quotePrefix="1" applyNumberFormat="1" applyFont="1" applyFill="1" applyBorder="1" applyAlignment="1">
      <alignment horizontal="right"/>
    </xf>
    <xf numFmtId="194" fontId="13" fillId="3" borderId="41" xfId="1" quotePrefix="1" applyNumberFormat="1" applyFont="1" applyFill="1" applyBorder="1" applyAlignment="1">
      <alignment horizontal="right"/>
    </xf>
    <xf numFmtId="194" fontId="4" fillId="3" borderId="2" xfId="1" applyNumberFormat="1" applyFont="1" applyFill="1" applyBorder="1" applyAlignment="1">
      <alignment horizontal="right"/>
    </xf>
    <xf numFmtId="194" fontId="4" fillId="3" borderId="74" xfId="1" quotePrefix="1" applyNumberFormat="1" applyFont="1" applyFill="1" applyBorder="1" applyAlignment="1">
      <alignment horizontal="right"/>
    </xf>
    <xf numFmtId="194" fontId="4" fillId="3" borderId="74" xfId="1" applyNumberFormat="1" applyFont="1" applyFill="1" applyBorder="1" applyAlignment="1">
      <alignment horizontal="right"/>
    </xf>
    <xf numFmtId="194" fontId="4" fillId="3" borderId="2" xfId="1" quotePrefix="1" applyNumberFormat="1" applyFont="1" applyFill="1" applyBorder="1" applyAlignment="1">
      <alignment horizontal="right"/>
    </xf>
    <xf numFmtId="194" fontId="13" fillId="3" borderId="6" xfId="1" quotePrefix="1" applyNumberFormat="1" applyFont="1" applyFill="1" applyBorder="1" applyAlignment="1">
      <alignment horizontal="right"/>
    </xf>
    <xf numFmtId="194" fontId="4" fillId="3" borderId="41" xfId="1" applyNumberFormat="1" applyFont="1" applyFill="1" applyBorder="1" applyAlignment="1">
      <alignment horizontal="right"/>
    </xf>
    <xf numFmtId="194" fontId="4" fillId="3" borderId="41" xfId="1" quotePrefix="1" applyNumberFormat="1" applyFont="1" applyFill="1" applyBorder="1" applyAlignment="1">
      <alignment horizontal="right"/>
    </xf>
    <xf numFmtId="181" fontId="13" fillId="0" borderId="41" xfId="0" quotePrefix="1" applyNumberFormat="1" applyFont="1" applyFill="1" applyBorder="1" applyAlignment="1">
      <alignment horizontal="right"/>
    </xf>
    <xf numFmtId="181" fontId="4" fillId="0" borderId="2" xfId="0" applyNumberFormat="1" applyFont="1" applyFill="1" applyBorder="1" applyAlignment="1">
      <alignment horizontal="right"/>
    </xf>
    <xf numFmtId="181" fontId="4" fillId="0" borderId="74" xfId="0" quotePrefix="1" applyNumberFormat="1" applyFont="1" applyFill="1" applyBorder="1" applyAlignment="1">
      <alignment horizontal="right"/>
    </xf>
    <xf numFmtId="181" fontId="4" fillId="0" borderId="74" xfId="0" applyNumberFormat="1" applyFont="1" applyFill="1" applyBorder="1" applyAlignment="1">
      <alignment horizontal="right"/>
    </xf>
    <xf numFmtId="181" fontId="4" fillId="0" borderId="2" xfId="0" quotePrefix="1" applyNumberFormat="1" applyFont="1" applyFill="1" applyBorder="1" applyAlignment="1">
      <alignment horizontal="right"/>
    </xf>
    <xf numFmtId="181" fontId="13" fillId="0" borderId="6" xfId="0" quotePrefix="1" applyNumberFormat="1" applyFont="1" applyFill="1" applyBorder="1" applyAlignment="1">
      <alignment horizontal="right"/>
    </xf>
    <xf numFmtId="181" fontId="4" fillId="0" borderId="41" xfId="0" applyNumberFormat="1" applyFont="1" applyFill="1" applyBorder="1" applyAlignment="1">
      <alignment horizontal="right"/>
    </xf>
    <xf numFmtId="181" fontId="13" fillId="0" borderId="64" xfId="0" quotePrefix="1" applyNumberFormat="1" applyFont="1" applyFill="1" applyBorder="1" applyAlignment="1">
      <alignment horizontal="right"/>
    </xf>
    <xf numFmtId="181" fontId="13" fillId="0" borderId="44" xfId="0" quotePrefix="1" applyNumberFormat="1" applyFont="1" applyFill="1" applyBorder="1" applyAlignment="1">
      <alignment horizontal="right"/>
    </xf>
    <xf numFmtId="181" fontId="4" fillId="0" borderId="75" xfId="0" applyNumberFormat="1" applyFont="1" applyFill="1" applyBorder="1" applyAlignment="1">
      <alignment horizontal="right"/>
    </xf>
    <xf numFmtId="181" fontId="4" fillId="0" borderId="60" xfId="0" applyNumberFormat="1" applyFont="1" applyFill="1" applyBorder="1" applyAlignment="1">
      <alignment horizontal="right"/>
    </xf>
    <xf numFmtId="181" fontId="4" fillId="0" borderId="76" xfId="0" quotePrefix="1" applyNumberFormat="1" applyFont="1" applyFill="1" applyBorder="1" applyAlignment="1">
      <alignment horizontal="right"/>
    </xf>
    <xf numFmtId="181" fontId="4" fillId="0" borderId="70" xfId="0" quotePrefix="1" applyNumberFormat="1" applyFont="1" applyFill="1" applyBorder="1" applyAlignment="1">
      <alignment horizontal="right"/>
    </xf>
    <xf numFmtId="181" fontId="4" fillId="0" borderId="76" xfId="0" applyNumberFormat="1" applyFont="1" applyFill="1" applyBorder="1" applyAlignment="1">
      <alignment horizontal="right"/>
    </xf>
    <xf numFmtId="181" fontId="4" fillId="0" borderId="70" xfId="0" applyNumberFormat="1" applyFont="1" applyFill="1" applyBorder="1" applyAlignment="1">
      <alignment horizontal="right"/>
    </xf>
    <xf numFmtId="181" fontId="4" fillId="0" borderId="75" xfId="0" quotePrefix="1" applyNumberFormat="1" applyFont="1" applyFill="1" applyBorder="1" applyAlignment="1">
      <alignment horizontal="right"/>
    </xf>
    <xf numFmtId="181" fontId="4" fillId="0" borderId="60" xfId="0" quotePrefix="1" applyNumberFormat="1" applyFont="1" applyFill="1" applyBorder="1" applyAlignment="1">
      <alignment horizontal="right"/>
    </xf>
    <xf numFmtId="181" fontId="13" fillId="0" borderId="8" xfId="0" quotePrefix="1" applyNumberFormat="1" applyFont="1" applyFill="1" applyBorder="1" applyAlignment="1">
      <alignment horizontal="right"/>
    </xf>
    <xf numFmtId="181" fontId="13" fillId="0" borderId="31" xfId="0" quotePrefix="1" applyNumberFormat="1" applyFont="1" applyFill="1" applyBorder="1" applyAlignment="1">
      <alignment horizontal="right"/>
    </xf>
    <xf numFmtId="181" fontId="4" fillId="0" borderId="64" xfId="0" applyNumberFormat="1" applyFont="1" applyFill="1" applyBorder="1" applyAlignment="1">
      <alignment horizontal="right"/>
    </xf>
    <xf numFmtId="181" fontId="4" fillId="0" borderId="44" xfId="0" applyNumberFormat="1" applyFont="1" applyFill="1" applyBorder="1" applyAlignment="1">
      <alignment horizontal="right"/>
    </xf>
    <xf numFmtId="191" fontId="0" fillId="0" borderId="61" xfId="1" applyNumberFormat="1" applyFont="1" applyBorder="1" applyAlignment="1">
      <alignment horizontal="right" vertical="center"/>
    </xf>
    <xf numFmtId="191" fontId="0" fillId="0" borderId="49" xfId="1" applyNumberFormat="1" applyFont="1" applyBorder="1" applyAlignment="1">
      <alignment horizontal="right" vertical="center"/>
    </xf>
    <xf numFmtId="191" fontId="0" fillId="0" borderId="18" xfId="1" applyNumberFormat="1" applyFont="1" applyBorder="1" applyAlignment="1">
      <alignment horizontal="right" vertical="center"/>
    </xf>
    <xf numFmtId="191" fontId="0" fillId="0" borderId="50" xfId="1" applyNumberFormat="1" applyFont="1" applyBorder="1" applyAlignment="1">
      <alignment horizontal="right" vertical="center"/>
    </xf>
    <xf numFmtId="191" fontId="0" fillId="0" borderId="19" xfId="1" applyNumberFormat="1" applyFont="1" applyBorder="1" applyAlignment="1">
      <alignment horizontal="right" vertical="center"/>
    </xf>
    <xf numFmtId="191" fontId="0" fillId="0" borderId="36" xfId="1" applyNumberFormat="1" applyFont="1" applyBorder="1" applyAlignment="1">
      <alignment horizontal="right" vertical="center"/>
    </xf>
    <xf numFmtId="191" fontId="0" fillId="0" borderId="62" xfId="1" applyNumberFormat="1" applyFont="1" applyBorder="1" applyAlignment="1">
      <alignment horizontal="right" vertical="center"/>
    </xf>
    <xf numFmtId="191" fontId="0" fillId="0" borderId="20" xfId="1" applyNumberFormat="1" applyFont="1" applyBorder="1" applyAlignment="1">
      <alignment horizontal="right" vertical="center"/>
    </xf>
    <xf numFmtId="191" fontId="0" fillId="0" borderId="21" xfId="1" applyNumberFormat="1" applyFont="1" applyBorder="1" applyAlignment="1">
      <alignment horizontal="right" vertical="center"/>
    </xf>
    <xf numFmtId="193" fontId="13" fillId="0" borderId="30" xfId="0" quotePrefix="1" applyNumberFormat="1" applyFont="1" applyFill="1" applyBorder="1" applyAlignment="1">
      <alignment horizontal="right"/>
    </xf>
    <xf numFmtId="190" fontId="13" fillId="0" borderId="42" xfId="1" quotePrefix="1" applyNumberFormat="1" applyFont="1" applyFill="1" applyBorder="1" applyAlignment="1">
      <alignment horizontal="right"/>
    </xf>
    <xf numFmtId="190" fontId="13" fillId="0" borderId="30" xfId="1" quotePrefix="1" applyNumberFormat="1" applyFont="1" applyFill="1" applyBorder="1" applyAlignment="1">
      <alignment horizontal="right"/>
    </xf>
    <xf numFmtId="190" fontId="13" fillId="0" borderId="56" xfId="1" quotePrefix="1" applyNumberFormat="1" applyFont="1" applyFill="1" applyBorder="1" applyAlignment="1">
      <alignment horizontal="right"/>
    </xf>
    <xf numFmtId="193" fontId="4" fillId="4" borderId="28" xfId="0" applyNumberFormat="1" applyFont="1" applyFill="1" applyBorder="1" applyAlignment="1">
      <alignment horizontal="right"/>
    </xf>
    <xf numFmtId="176" fontId="3" fillId="0" borderId="77" xfId="0" applyNumberFormat="1" applyFont="1" applyFill="1" applyBorder="1" applyAlignment="1">
      <alignment vertical="center"/>
    </xf>
    <xf numFmtId="193" fontId="4" fillId="5" borderId="5" xfId="0" applyNumberFormat="1" applyFont="1" applyFill="1" applyBorder="1" applyAlignment="1">
      <alignment horizontal="right"/>
    </xf>
    <xf numFmtId="193" fontId="13" fillId="0" borderId="3" xfId="0" quotePrefix="1" applyNumberFormat="1" applyFont="1" applyFill="1" applyBorder="1" applyAlignment="1">
      <alignment horizontal="right"/>
    </xf>
    <xf numFmtId="0" fontId="18" fillId="0" borderId="0" xfId="0" applyFont="1" applyAlignment="1">
      <alignment horizontal="justify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18" fillId="0" borderId="78" xfId="0" applyFont="1" applyBorder="1" applyAlignment="1">
      <alignment horizontal="justify" vertical="top" wrapText="1"/>
    </xf>
    <xf numFmtId="0" fontId="4" fillId="0" borderId="79" xfId="0" applyFont="1" applyBorder="1" applyAlignment="1">
      <alignment horizontal="justify" vertical="top" wrapText="1"/>
    </xf>
    <xf numFmtId="0" fontId="18" fillId="0" borderId="80" xfId="0" applyFont="1" applyBorder="1" applyAlignment="1">
      <alignment horizontal="justify" vertical="top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76" fontId="12" fillId="4" borderId="82" xfId="0" applyNumberFormat="1" applyFont="1" applyFill="1" applyBorder="1" applyAlignment="1">
      <alignment vertical="center"/>
    </xf>
    <xf numFmtId="190" fontId="13" fillId="4" borderId="30" xfId="1" quotePrefix="1" applyNumberFormat="1" applyFont="1" applyFill="1" applyBorder="1" applyAlignment="1">
      <alignment horizontal="right"/>
    </xf>
    <xf numFmtId="191" fontId="8" fillId="5" borderId="49" xfId="1" applyNumberFormat="1" applyFont="1" applyFill="1" applyBorder="1" applyAlignment="1">
      <alignment horizontal="right" vertical="center"/>
    </xf>
    <xf numFmtId="191" fontId="8" fillId="5" borderId="18" xfId="1" applyNumberFormat="1" applyFont="1" applyFill="1" applyBorder="1" applyAlignment="1">
      <alignment horizontal="right" vertical="center"/>
    </xf>
    <xf numFmtId="191" fontId="8" fillId="5" borderId="87" xfId="1" applyNumberFormat="1" applyFont="1" applyFill="1" applyBorder="1" applyAlignment="1">
      <alignment horizontal="right" vertical="center"/>
    </xf>
    <xf numFmtId="191" fontId="8" fillId="5" borderId="88" xfId="1" applyNumberFormat="1" applyFont="1" applyFill="1" applyBorder="1" applyAlignment="1">
      <alignment horizontal="right" vertical="center"/>
    </xf>
    <xf numFmtId="191" fontId="8" fillId="5" borderId="19" xfId="1" applyNumberFormat="1" applyFont="1" applyFill="1" applyBorder="1" applyAlignment="1">
      <alignment horizontal="right" vertical="center"/>
    </xf>
    <xf numFmtId="191" fontId="8" fillId="5" borderId="81" xfId="1" applyNumberFormat="1" applyFont="1" applyFill="1" applyBorder="1" applyAlignment="1">
      <alignment horizontal="right" vertical="center"/>
    </xf>
    <xf numFmtId="191" fontId="8" fillId="5" borderId="89" xfId="1" applyNumberFormat="1" applyFont="1" applyFill="1" applyBorder="1" applyAlignment="1">
      <alignment horizontal="right" vertical="center"/>
    </xf>
    <xf numFmtId="191" fontId="8" fillId="5" borderId="20" xfId="1" applyNumberFormat="1" applyFont="1" applyFill="1" applyBorder="1" applyAlignment="1">
      <alignment horizontal="right" vertical="center"/>
    </xf>
    <xf numFmtId="191" fontId="8" fillId="5" borderId="82" xfId="1" applyNumberFormat="1" applyFont="1" applyFill="1" applyBorder="1" applyAlignment="1">
      <alignment horizontal="right" vertical="center"/>
    </xf>
    <xf numFmtId="191" fontId="8" fillId="5" borderId="90" xfId="1" applyNumberFormat="1" applyFont="1" applyFill="1" applyBorder="1" applyAlignment="1">
      <alignment horizontal="right" vertical="center"/>
    </xf>
    <xf numFmtId="193" fontId="4" fillId="5" borderId="91" xfId="0" applyNumberFormat="1" applyFont="1" applyFill="1" applyBorder="1" applyAlignment="1">
      <alignment horizontal="right"/>
    </xf>
    <xf numFmtId="193" fontId="4" fillId="5" borderId="92" xfId="0" applyNumberFormat="1" applyFont="1" applyFill="1" applyBorder="1" applyAlignment="1">
      <alignment horizontal="right"/>
    </xf>
    <xf numFmtId="193" fontId="4" fillId="5" borderId="32" xfId="0" applyNumberFormat="1" applyFont="1" applyFill="1" applyBorder="1" applyAlignment="1">
      <alignment horizontal="right"/>
    </xf>
    <xf numFmtId="190" fontId="4" fillId="5" borderId="32" xfId="0" applyNumberFormat="1" applyFont="1" applyFill="1" applyBorder="1" applyAlignment="1">
      <alignment horizontal="right"/>
    </xf>
    <xf numFmtId="190" fontId="4" fillId="5" borderId="33" xfId="0" applyNumberFormat="1" applyFont="1" applyFill="1" applyBorder="1" applyAlignment="1">
      <alignment horizontal="right"/>
    </xf>
    <xf numFmtId="193" fontId="4" fillId="5" borderId="24" xfId="0" applyNumberFormat="1" applyFont="1" applyFill="1" applyBorder="1" applyAlignment="1">
      <alignment horizontal="right"/>
    </xf>
    <xf numFmtId="193" fontId="4" fillId="5" borderId="74" xfId="0" applyNumberFormat="1" applyFont="1" applyFill="1" applyBorder="1" applyAlignment="1">
      <alignment horizontal="right"/>
    </xf>
    <xf numFmtId="190" fontId="4" fillId="5" borderId="74" xfId="0" applyNumberFormat="1" applyFont="1" applyFill="1" applyBorder="1" applyAlignment="1">
      <alignment horizontal="right"/>
    </xf>
    <xf numFmtId="190" fontId="4" fillId="5" borderId="76" xfId="0" applyNumberFormat="1" applyFont="1" applyFill="1" applyBorder="1" applyAlignment="1">
      <alignment horizontal="right"/>
    </xf>
    <xf numFmtId="193" fontId="4" fillId="5" borderId="84" xfId="0" applyNumberFormat="1" applyFont="1" applyFill="1" applyBorder="1" applyAlignment="1">
      <alignment horizontal="right"/>
    </xf>
    <xf numFmtId="193" fontId="4" fillId="5" borderId="85" xfId="0" applyNumberFormat="1" applyFont="1" applyFill="1" applyBorder="1" applyAlignment="1">
      <alignment horizontal="right"/>
    </xf>
    <xf numFmtId="190" fontId="4" fillId="5" borderId="85" xfId="0" applyNumberFormat="1" applyFont="1" applyFill="1" applyBorder="1" applyAlignment="1">
      <alignment horizontal="right"/>
    </xf>
    <xf numFmtId="190" fontId="4" fillId="5" borderId="93" xfId="0" applyNumberFormat="1" applyFont="1" applyFill="1" applyBorder="1" applyAlignment="1">
      <alignment horizontal="right"/>
    </xf>
    <xf numFmtId="193" fontId="4" fillId="5" borderId="94" xfId="0" applyNumberFormat="1" applyFont="1" applyFill="1" applyBorder="1" applyAlignment="1">
      <alignment horizontal="right"/>
    </xf>
    <xf numFmtId="193" fontId="4" fillId="5" borderId="95" xfId="0" applyNumberFormat="1" applyFont="1" applyFill="1" applyBorder="1" applyAlignment="1">
      <alignment horizontal="right"/>
    </xf>
    <xf numFmtId="182" fontId="4" fillId="5" borderId="95" xfId="0" applyNumberFormat="1" applyFont="1" applyFill="1" applyBorder="1" applyAlignment="1">
      <alignment horizontal="right"/>
    </xf>
    <xf numFmtId="182" fontId="4" fillId="5" borderId="96" xfId="0" applyNumberFormat="1" applyFont="1" applyFill="1" applyBorder="1" applyAlignment="1">
      <alignment horizontal="right"/>
    </xf>
    <xf numFmtId="193" fontId="4" fillId="5" borderId="73" xfId="0" applyNumberFormat="1" applyFont="1" applyFill="1" applyBorder="1" applyAlignment="1">
      <alignment horizontal="right"/>
    </xf>
    <xf numFmtId="182" fontId="4" fillId="5" borderId="74" xfId="0" applyNumberFormat="1" applyFont="1" applyFill="1" applyBorder="1" applyAlignment="1">
      <alignment horizontal="right"/>
    </xf>
    <xf numFmtId="182" fontId="4" fillId="5" borderId="83" xfId="0" applyNumberFormat="1" applyFont="1" applyFill="1" applyBorder="1" applyAlignment="1">
      <alignment horizontal="right"/>
    </xf>
    <xf numFmtId="182" fontId="4" fillId="5" borderId="85" xfId="0" applyNumberFormat="1" applyFont="1" applyFill="1" applyBorder="1" applyAlignment="1">
      <alignment horizontal="right"/>
    </xf>
    <xf numFmtId="182" fontId="4" fillId="5" borderId="86" xfId="0" applyNumberFormat="1" applyFont="1" applyFill="1" applyBorder="1" applyAlignment="1">
      <alignment horizontal="right"/>
    </xf>
    <xf numFmtId="182" fontId="4" fillId="5" borderId="76" xfId="0" applyNumberFormat="1" applyFont="1" applyFill="1" applyBorder="1" applyAlignment="1">
      <alignment horizontal="right"/>
    </xf>
    <xf numFmtId="182" fontId="4" fillId="5" borderId="93" xfId="0" applyNumberFormat="1" applyFont="1" applyFill="1" applyBorder="1" applyAlignment="1">
      <alignment horizontal="right"/>
    </xf>
    <xf numFmtId="193" fontId="4" fillId="5" borderId="72" xfId="1" applyNumberFormat="1" applyFont="1" applyFill="1" applyBorder="1" applyAlignment="1">
      <alignment horizontal="right"/>
    </xf>
    <xf numFmtId="193" fontId="4" fillId="5" borderId="23" xfId="0" applyNumberFormat="1" applyFont="1" applyFill="1" applyBorder="1" applyAlignment="1">
      <alignment horizontal="right"/>
    </xf>
    <xf numFmtId="193" fontId="4" fillId="5" borderId="2" xfId="0" applyNumberFormat="1" applyFont="1" applyFill="1" applyBorder="1" applyAlignment="1">
      <alignment horizontal="right"/>
    </xf>
    <xf numFmtId="190" fontId="4" fillId="5" borderId="2" xfId="1" applyNumberFormat="1" applyFont="1" applyFill="1" applyBorder="1" applyAlignment="1">
      <alignment horizontal="right"/>
    </xf>
    <xf numFmtId="190" fontId="4" fillId="5" borderId="75" xfId="1" applyNumberFormat="1" applyFont="1" applyFill="1" applyBorder="1" applyAlignment="1">
      <alignment horizontal="right"/>
    </xf>
    <xf numFmtId="192" fontId="13" fillId="5" borderId="18" xfId="0" applyNumberFormat="1" applyFont="1" applyFill="1" applyBorder="1" applyAlignment="1">
      <alignment horizontal="right" vertical="center"/>
    </xf>
    <xf numFmtId="190" fontId="13" fillId="5" borderId="18" xfId="0" applyNumberFormat="1" applyFont="1" applyFill="1" applyBorder="1" applyAlignment="1">
      <alignment horizontal="right" vertical="center"/>
    </xf>
    <xf numFmtId="190" fontId="13" fillId="5" borderId="36" xfId="0" applyNumberFormat="1" applyFont="1" applyFill="1" applyBorder="1" applyAlignment="1">
      <alignment horizontal="right" vertical="center"/>
    </xf>
    <xf numFmtId="193" fontId="4" fillId="5" borderId="100" xfId="0" applyNumberFormat="1" applyFont="1" applyFill="1" applyBorder="1" applyAlignment="1">
      <alignment horizontal="right"/>
    </xf>
    <xf numFmtId="182" fontId="4" fillId="5" borderId="100" xfId="0" applyNumberFormat="1" applyFont="1" applyFill="1" applyBorder="1" applyAlignment="1">
      <alignment horizontal="right"/>
    </xf>
    <xf numFmtId="182" fontId="4" fillId="5" borderId="101" xfId="0" applyNumberFormat="1" applyFont="1" applyFill="1" applyBorder="1" applyAlignment="1">
      <alignment horizontal="right"/>
    </xf>
    <xf numFmtId="182" fontId="4" fillId="5" borderId="2" xfId="0" applyNumberFormat="1" applyFont="1" applyFill="1" applyBorder="1" applyAlignment="1">
      <alignment horizontal="right"/>
    </xf>
    <xf numFmtId="182" fontId="4" fillId="5" borderId="75" xfId="0" applyNumberFormat="1" applyFont="1" applyFill="1" applyBorder="1" applyAlignment="1">
      <alignment horizontal="right"/>
    </xf>
    <xf numFmtId="193" fontId="4" fillId="5" borderId="41" xfId="0" applyNumberFormat="1" applyFont="1" applyFill="1" applyBorder="1" applyAlignment="1">
      <alignment horizontal="right"/>
    </xf>
    <xf numFmtId="182" fontId="4" fillId="5" borderId="41" xfId="0" applyNumberFormat="1" applyFont="1" applyFill="1" applyBorder="1" applyAlignment="1">
      <alignment horizontal="right"/>
    </xf>
    <xf numFmtId="182" fontId="4" fillId="5" borderId="64" xfId="0" applyNumberFormat="1" applyFont="1" applyFill="1" applyBorder="1" applyAlignment="1">
      <alignment horizontal="right"/>
    </xf>
    <xf numFmtId="193" fontId="4" fillId="5" borderId="102" xfId="0" applyNumberFormat="1" applyFont="1" applyFill="1" applyBorder="1" applyAlignment="1">
      <alignment horizontal="right"/>
    </xf>
    <xf numFmtId="193" fontId="4" fillId="5" borderId="103" xfId="0" applyNumberFormat="1" applyFont="1" applyFill="1" applyBorder="1" applyAlignment="1">
      <alignment horizontal="right"/>
    </xf>
    <xf numFmtId="182" fontId="4" fillId="5" borderId="103" xfId="0" applyNumberFormat="1" applyFont="1" applyFill="1" applyBorder="1" applyAlignment="1">
      <alignment horizontal="right"/>
    </xf>
    <xf numFmtId="176" fontId="12" fillId="5" borderId="104" xfId="0" applyNumberFormat="1" applyFont="1" applyFill="1" applyBorder="1" applyAlignment="1">
      <alignment vertical="center"/>
    </xf>
    <xf numFmtId="190" fontId="13" fillId="5" borderId="45" xfId="1" applyNumberFormat="1" applyFont="1" applyFill="1" applyBorder="1">
      <alignment vertical="center"/>
    </xf>
    <xf numFmtId="190" fontId="13" fillId="5" borderId="99" xfId="1" applyNumberFormat="1" applyFont="1" applyFill="1" applyBorder="1">
      <alignment vertical="center"/>
    </xf>
    <xf numFmtId="190" fontId="13" fillId="5" borderId="20" xfId="1" applyNumberFormat="1" applyFont="1" applyFill="1" applyBorder="1">
      <alignment vertical="center"/>
    </xf>
    <xf numFmtId="190" fontId="13" fillId="5" borderId="21" xfId="1" applyNumberFormat="1" applyFont="1" applyFill="1" applyBorder="1">
      <alignment vertical="center"/>
    </xf>
    <xf numFmtId="38" fontId="8" fillId="5" borderId="18" xfId="1" applyFont="1" applyFill="1" applyBorder="1">
      <alignment vertical="center"/>
    </xf>
    <xf numFmtId="189" fontId="4" fillId="0" borderId="97" xfId="0" applyNumberFormat="1" applyFont="1" applyFill="1" applyBorder="1" applyAlignment="1">
      <alignment horizontal="right"/>
    </xf>
    <xf numFmtId="189" fontId="4" fillId="0" borderId="97" xfId="0" applyNumberFormat="1" applyFont="1" applyFill="1" applyBorder="1" applyAlignment="1">
      <alignment horizontal="center"/>
    </xf>
    <xf numFmtId="187" fontId="4" fillId="5" borderId="18" xfId="0" applyNumberFormat="1" applyFont="1" applyFill="1" applyBorder="1" applyAlignment="1">
      <alignment horizontal="right"/>
    </xf>
    <xf numFmtId="187" fontId="4" fillId="0" borderId="18" xfId="0" applyNumberFormat="1" applyFont="1" applyFill="1" applyBorder="1" applyAlignment="1">
      <alignment horizontal="right"/>
    </xf>
    <xf numFmtId="187" fontId="4" fillId="0" borderId="53" xfId="0" applyNumberFormat="1" applyFont="1" applyFill="1" applyBorder="1" applyAlignment="1">
      <alignment horizontal="right"/>
    </xf>
    <xf numFmtId="187" fontId="4" fillId="5" borderId="20" xfId="0" applyNumberFormat="1" applyFont="1" applyFill="1" applyBorder="1" applyAlignment="1">
      <alignment horizontal="right"/>
    </xf>
    <xf numFmtId="187" fontId="4" fillId="0" borderId="20" xfId="0" applyNumberFormat="1" applyFont="1" applyFill="1" applyBorder="1" applyAlignment="1">
      <alignment horizontal="right"/>
    </xf>
    <xf numFmtId="187" fontId="4" fillId="0" borderId="105" xfId="0" applyNumberFormat="1" applyFont="1" applyFill="1" applyBorder="1" applyAlignment="1">
      <alignment horizontal="right"/>
    </xf>
    <xf numFmtId="181" fontId="4" fillId="5" borderId="18" xfId="0" applyNumberFormat="1" applyFont="1" applyFill="1" applyBorder="1" applyAlignment="1">
      <alignment horizontal="right"/>
    </xf>
    <xf numFmtId="181" fontId="4" fillId="5" borderId="36" xfId="0" applyNumberFormat="1" applyFont="1" applyFill="1" applyBorder="1" applyAlignment="1">
      <alignment horizontal="right"/>
    </xf>
    <xf numFmtId="181" fontId="4" fillId="5" borderId="20" xfId="0" applyNumberFormat="1" applyFont="1" applyFill="1" applyBorder="1" applyAlignment="1">
      <alignment horizontal="right"/>
    </xf>
    <xf numFmtId="181" fontId="4" fillId="5" borderId="21" xfId="0" applyNumberFormat="1" applyFont="1" applyFill="1" applyBorder="1" applyAlignment="1">
      <alignment horizontal="right"/>
    </xf>
    <xf numFmtId="187" fontId="13" fillId="5" borderId="18" xfId="0" applyNumberFormat="1" applyFont="1" applyFill="1" applyBorder="1">
      <alignment vertical="center"/>
    </xf>
    <xf numFmtId="187" fontId="0" fillId="5" borderId="18" xfId="0" applyNumberFormat="1" applyFill="1" applyBorder="1">
      <alignment vertical="center"/>
    </xf>
    <xf numFmtId="187" fontId="13" fillId="5" borderId="18" xfId="1" quotePrefix="1" applyNumberFormat="1" applyFont="1" applyFill="1" applyBorder="1" applyAlignment="1">
      <alignment horizontal="right"/>
    </xf>
    <xf numFmtId="183" fontId="13" fillId="4" borderId="10" xfId="1" quotePrefix="1" applyNumberFormat="1" applyFont="1" applyFill="1" applyBorder="1" applyAlignment="1">
      <alignment horizontal="right"/>
    </xf>
    <xf numFmtId="183" fontId="13" fillId="4" borderId="20" xfId="1" quotePrefix="1" applyNumberFormat="1" applyFont="1" applyFill="1" applyBorder="1" applyAlignment="1">
      <alignment horizontal="right"/>
    </xf>
    <xf numFmtId="183" fontId="13" fillId="4" borderId="82" xfId="1" quotePrefix="1" applyNumberFormat="1" applyFont="1" applyFill="1" applyBorder="1" applyAlignment="1">
      <alignment horizontal="right"/>
    </xf>
    <xf numFmtId="183" fontId="13" fillId="4" borderId="3" xfId="0" quotePrefix="1" applyNumberFormat="1" applyFont="1" applyFill="1" applyBorder="1" applyAlignment="1">
      <alignment horizontal="right"/>
    </xf>
    <xf numFmtId="183" fontId="13" fillId="4" borderId="30" xfId="0" quotePrefix="1" applyNumberFormat="1" applyFont="1" applyFill="1" applyBorder="1" applyAlignment="1">
      <alignment horizontal="right"/>
    </xf>
    <xf numFmtId="183" fontId="13" fillId="5" borderId="37" xfId="1" applyNumberFormat="1" applyFont="1" applyFill="1" applyBorder="1">
      <alignment vertical="center"/>
    </xf>
    <xf numFmtId="183" fontId="13" fillId="5" borderId="45" xfId="1" applyNumberFormat="1" applyFont="1" applyFill="1" applyBorder="1">
      <alignment vertical="center"/>
    </xf>
    <xf numFmtId="183" fontId="13" fillId="5" borderId="104" xfId="1" applyNumberFormat="1" applyFont="1" applyFill="1" applyBorder="1">
      <alignment vertical="center"/>
    </xf>
    <xf numFmtId="183" fontId="13" fillId="5" borderId="10" xfId="1" applyNumberFormat="1" applyFont="1" applyFill="1" applyBorder="1">
      <alignment vertical="center"/>
    </xf>
    <xf numFmtId="183" fontId="13" fillId="5" borderId="20" xfId="1" applyNumberFormat="1" applyFont="1" applyFill="1" applyBorder="1">
      <alignment vertical="center"/>
    </xf>
    <xf numFmtId="183" fontId="13" fillId="5" borderId="82" xfId="1" applyNumberFormat="1" applyFont="1" applyFill="1" applyBorder="1">
      <alignment vertical="center"/>
    </xf>
    <xf numFmtId="189" fontId="4" fillId="0" borderId="20" xfId="0" applyNumberFormat="1" applyFont="1" applyFill="1" applyBorder="1" applyAlignment="1">
      <alignment horizontal="center" wrapText="1"/>
    </xf>
    <xf numFmtId="189" fontId="17" fillId="0" borderId="20" xfId="0" applyNumberFormat="1" applyFont="1" applyFill="1" applyBorder="1" applyAlignment="1">
      <alignment horizontal="center" wrapText="1"/>
    </xf>
    <xf numFmtId="189" fontId="17" fillId="0" borderId="21" xfId="0" applyNumberFormat="1" applyFont="1" applyFill="1" applyBorder="1" applyAlignment="1">
      <alignment horizontal="center" wrapText="1"/>
    </xf>
    <xf numFmtId="189" fontId="4" fillId="0" borderId="62" xfId="0" applyNumberFormat="1" applyFont="1" applyFill="1" applyBorder="1" applyAlignment="1">
      <alignment horizontal="center" wrapText="1"/>
    </xf>
    <xf numFmtId="0" fontId="3" fillId="0" borderId="107" xfId="0" applyFont="1" applyFill="1" applyBorder="1" applyAlignment="1">
      <alignment horizontal="center" wrapText="1"/>
    </xf>
    <xf numFmtId="0" fontId="6" fillId="0" borderId="52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/>
    </xf>
    <xf numFmtId="187" fontId="4" fillId="5" borderId="61" xfId="0" applyNumberFormat="1" applyFont="1" applyFill="1" applyBorder="1" applyAlignment="1">
      <alignment horizontal="right"/>
    </xf>
    <xf numFmtId="187" fontId="4" fillId="5" borderId="49" xfId="0" applyNumberFormat="1" applyFont="1" applyFill="1" applyBorder="1" applyAlignment="1">
      <alignment horizontal="right"/>
    </xf>
    <xf numFmtId="187" fontId="4" fillId="3" borderId="50" xfId="0" applyNumberFormat="1" applyFont="1" applyFill="1" applyBorder="1" applyAlignment="1">
      <alignment horizontal="right"/>
    </xf>
    <xf numFmtId="187" fontId="4" fillId="5" borderId="19" xfId="0" applyNumberFormat="1" applyFont="1" applyFill="1" applyBorder="1" applyAlignment="1">
      <alignment horizontal="right"/>
    </xf>
    <xf numFmtId="187" fontId="4" fillId="3" borderId="36" xfId="0" applyNumberFormat="1" applyFont="1" applyFill="1" applyBorder="1" applyAlignment="1">
      <alignment horizontal="right"/>
    </xf>
    <xf numFmtId="187" fontId="4" fillId="5" borderId="62" xfId="0" applyNumberFormat="1" applyFont="1" applyFill="1" applyBorder="1" applyAlignment="1">
      <alignment horizontal="right"/>
    </xf>
    <xf numFmtId="187" fontId="4" fillId="3" borderId="21" xfId="0" applyNumberFormat="1" applyFont="1" applyFill="1" applyBorder="1" applyAlignment="1">
      <alignment horizontal="right"/>
    </xf>
    <xf numFmtId="187" fontId="4" fillId="5" borderId="50" xfId="0" applyNumberFormat="1" applyFont="1" applyFill="1" applyBorder="1" applyAlignment="1">
      <alignment horizontal="right"/>
    </xf>
    <xf numFmtId="187" fontId="4" fillId="5" borderId="36" xfId="0" applyNumberFormat="1" applyFont="1" applyFill="1" applyBorder="1" applyAlignment="1">
      <alignment horizontal="right"/>
    </xf>
    <xf numFmtId="187" fontId="4" fillId="5" borderId="21" xfId="0" applyNumberFormat="1" applyFont="1" applyFill="1" applyBorder="1" applyAlignment="1">
      <alignment horizontal="right"/>
    </xf>
    <xf numFmtId="0" fontId="5" fillId="0" borderId="26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31" xfId="0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/>
    </xf>
    <xf numFmtId="181" fontId="4" fillId="5" borderId="61" xfId="0" applyNumberFormat="1" applyFont="1" applyFill="1" applyBorder="1" applyAlignment="1">
      <alignment horizontal="right"/>
    </xf>
    <xf numFmtId="181" fontId="4" fillId="5" borderId="49" xfId="0" applyNumberFormat="1" applyFont="1" applyFill="1" applyBorder="1" applyAlignment="1">
      <alignment horizontal="right"/>
    </xf>
    <xf numFmtId="181" fontId="4" fillId="5" borderId="50" xfId="0" applyNumberFormat="1" applyFont="1" applyFill="1" applyBorder="1" applyAlignment="1">
      <alignment horizontal="right"/>
    </xf>
    <xf numFmtId="181" fontId="4" fillId="5" borderId="19" xfId="0" applyNumberFormat="1" applyFont="1" applyFill="1" applyBorder="1" applyAlignment="1">
      <alignment horizontal="right"/>
    </xf>
    <xf numFmtId="181" fontId="4" fillId="5" borderId="62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justify" vertical="top" wrapText="1"/>
    </xf>
    <xf numFmtId="38" fontId="3" fillId="4" borderId="0" xfId="1" applyFont="1" applyFill="1" applyBorder="1" applyAlignment="1">
      <alignment horizontal="center" vertical="center"/>
    </xf>
    <xf numFmtId="193" fontId="3" fillId="4" borderId="0" xfId="0" applyNumberFormat="1" applyFont="1" applyFill="1" applyBorder="1" applyAlignment="1">
      <alignment horizontal="right"/>
    </xf>
    <xf numFmtId="190" fontId="3" fillId="4" borderId="0" xfId="0" applyNumberFormat="1" applyFont="1" applyFill="1" applyBorder="1" applyAlignment="1">
      <alignment horizontal="right"/>
    </xf>
    <xf numFmtId="0" fontId="0" fillId="0" borderId="30" xfId="0" applyBorder="1">
      <alignment vertical="center"/>
    </xf>
    <xf numFmtId="176" fontId="3" fillId="5" borderId="117" xfId="0" applyNumberFormat="1" applyFont="1" applyFill="1" applyBorder="1" applyAlignment="1">
      <alignment horizontal="center" vertical="center"/>
    </xf>
    <xf numFmtId="176" fontId="3" fillId="5" borderId="41" xfId="0" applyNumberFormat="1" applyFont="1" applyFill="1" applyBorder="1" applyAlignment="1">
      <alignment horizontal="center" vertical="center"/>
    </xf>
    <xf numFmtId="176" fontId="3" fillId="5" borderId="100" xfId="0" applyNumberFormat="1" applyFont="1" applyFill="1" applyBorder="1" applyAlignment="1">
      <alignment horizontal="center" vertical="center"/>
    </xf>
    <xf numFmtId="176" fontId="3" fillId="5" borderId="49" xfId="0" applyNumberFormat="1" applyFont="1" applyFill="1" applyBorder="1" applyAlignment="1">
      <alignment horizontal="center" vertical="center"/>
    </xf>
    <xf numFmtId="176" fontId="3" fillId="5" borderId="103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4" xfId="0" applyBorder="1">
      <alignment vertical="center"/>
    </xf>
    <xf numFmtId="188" fontId="4" fillId="0" borderId="30" xfId="0" applyNumberFormat="1" applyFont="1" applyFill="1" applyBorder="1" applyAlignment="1">
      <alignment horizontal="right"/>
    </xf>
    <xf numFmtId="186" fontId="4" fillId="0" borderId="30" xfId="0" applyNumberFormat="1" applyFont="1" applyFill="1" applyBorder="1" applyAlignment="1">
      <alignment horizontal="right"/>
    </xf>
    <xf numFmtId="179" fontId="4" fillId="0" borderId="30" xfId="0" applyNumberFormat="1" applyFont="1" applyFill="1" applyBorder="1" applyAlignment="1">
      <alignment horizontal="right"/>
    </xf>
    <xf numFmtId="178" fontId="4" fillId="0" borderId="30" xfId="0" applyNumberFormat="1" applyFont="1" applyFill="1" applyBorder="1" applyAlignment="1">
      <alignment horizontal="right"/>
    </xf>
    <xf numFmtId="182" fontId="4" fillId="5" borderId="111" xfId="0" applyNumberFormat="1" applyFont="1" applyFill="1" applyBorder="1" applyAlignment="1">
      <alignment horizontal="right"/>
    </xf>
    <xf numFmtId="193" fontId="4" fillId="5" borderId="116" xfId="0" applyNumberFormat="1" applyFont="1" applyFill="1" applyBorder="1" applyAlignment="1">
      <alignment horizontal="right"/>
    </xf>
    <xf numFmtId="193" fontId="4" fillId="5" borderId="117" xfId="0" applyNumberFormat="1" applyFont="1" applyFill="1" applyBorder="1" applyAlignment="1">
      <alignment horizontal="right"/>
    </xf>
    <xf numFmtId="182" fontId="4" fillId="5" borderId="117" xfId="0" applyNumberFormat="1" applyFont="1" applyFill="1" applyBorder="1" applyAlignment="1">
      <alignment horizontal="right"/>
    </xf>
    <xf numFmtId="193" fontId="4" fillId="5" borderId="61" xfId="0" applyNumberFormat="1" applyFont="1" applyFill="1" applyBorder="1" applyAlignment="1">
      <alignment horizontal="right"/>
    </xf>
    <xf numFmtId="193" fontId="4" fillId="5" borderId="49" xfId="0" applyNumberFormat="1" applyFont="1" applyFill="1" applyBorder="1" applyAlignment="1">
      <alignment horizontal="right"/>
    </xf>
    <xf numFmtId="182" fontId="4" fillId="5" borderId="49" xfId="0" applyNumberFormat="1" applyFont="1" applyFill="1" applyBorder="1" applyAlignment="1">
      <alignment horizontal="right"/>
    </xf>
    <xf numFmtId="193" fontId="4" fillId="5" borderId="108" xfId="0" applyNumberFormat="1" applyFont="1" applyFill="1" applyBorder="1" applyAlignment="1">
      <alignment horizontal="right"/>
    </xf>
    <xf numFmtId="182" fontId="4" fillId="5" borderId="50" xfId="0" applyNumberFormat="1" applyFont="1" applyFill="1" applyBorder="1" applyAlignment="1">
      <alignment horizontal="right"/>
    </xf>
    <xf numFmtId="193" fontId="4" fillId="5" borderId="22" xfId="0" applyNumberFormat="1" applyFont="1" applyFill="1" applyBorder="1" applyAlignment="1">
      <alignment horizontal="right"/>
    </xf>
    <xf numFmtId="182" fontId="4" fillId="5" borderId="124" xfId="0" applyNumberFormat="1" applyFont="1" applyFill="1" applyBorder="1" applyAlignment="1">
      <alignment horizontal="right"/>
    </xf>
    <xf numFmtId="38" fontId="4" fillId="5" borderId="41" xfId="1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wrapText="1"/>
    </xf>
    <xf numFmtId="38" fontId="8" fillId="0" borderId="55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45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/>
    </xf>
    <xf numFmtId="189" fontId="3" fillId="0" borderId="104" xfId="0" applyNumberFormat="1" applyFont="1" applyFill="1" applyBorder="1" applyAlignment="1">
      <alignment wrapText="1"/>
    </xf>
    <xf numFmtId="189" fontId="3" fillId="0" borderId="99" xfId="0" applyNumberFormat="1" applyFont="1" applyFill="1" applyBorder="1" applyAlignment="1">
      <alignment wrapText="1"/>
    </xf>
    <xf numFmtId="0" fontId="10" fillId="0" borderId="0" xfId="0" applyFont="1">
      <alignment vertical="center"/>
    </xf>
    <xf numFmtId="0" fontId="10" fillId="0" borderId="30" xfId="0" applyFont="1" applyBorder="1" applyAlignment="1">
      <alignment vertical="center"/>
    </xf>
    <xf numFmtId="176" fontId="3" fillId="0" borderId="42" xfId="0" applyNumberFormat="1" applyFont="1" applyFill="1" applyBorder="1" applyAlignment="1">
      <alignment vertical="center"/>
    </xf>
    <xf numFmtId="0" fontId="0" fillId="0" borderId="42" xfId="0" applyBorder="1">
      <alignment vertical="center"/>
    </xf>
    <xf numFmtId="38" fontId="4" fillId="0" borderId="0" xfId="1" applyFont="1">
      <alignment vertical="center"/>
    </xf>
    <xf numFmtId="0" fontId="22" fillId="0" borderId="0" xfId="0" applyFont="1" applyAlignment="1">
      <alignment horizontal="center" vertical="center"/>
    </xf>
    <xf numFmtId="193" fontId="4" fillId="5" borderId="43" xfId="0" applyNumberFormat="1" applyFont="1" applyFill="1" applyBorder="1" applyAlignment="1">
      <alignment horizontal="right"/>
    </xf>
    <xf numFmtId="192" fontId="13" fillId="0" borderId="18" xfId="1" quotePrefix="1" applyNumberFormat="1" applyFont="1" applyFill="1" applyBorder="1" applyAlignment="1">
      <alignment horizontal="right" vertical="center"/>
    </xf>
    <xf numFmtId="192" fontId="13" fillId="5" borderId="18" xfId="0" applyNumberFormat="1" applyFont="1" applyFill="1" applyBorder="1" applyAlignment="1">
      <alignment vertical="center"/>
    </xf>
    <xf numFmtId="192" fontId="13" fillId="5" borderId="18" xfId="1" quotePrefix="1" applyNumberFormat="1" applyFont="1" applyFill="1" applyBorder="1" applyAlignment="1">
      <alignment horizontal="right" vertical="center"/>
    </xf>
    <xf numFmtId="192" fontId="13" fillId="5" borderId="18" xfId="0" quotePrefix="1" applyNumberFormat="1" applyFont="1" applyFill="1" applyBorder="1" applyAlignment="1">
      <alignment horizontal="right" vertical="center"/>
    </xf>
    <xf numFmtId="190" fontId="13" fillId="5" borderId="18" xfId="1" quotePrefix="1" applyNumberFormat="1" applyFont="1" applyFill="1" applyBorder="1" applyAlignment="1">
      <alignment horizontal="right" vertical="center"/>
    </xf>
    <xf numFmtId="190" fontId="13" fillId="5" borderId="36" xfId="1" quotePrefix="1" applyNumberFormat="1" applyFont="1" applyFill="1" applyBorder="1" applyAlignment="1">
      <alignment horizontal="right" vertical="center"/>
    </xf>
    <xf numFmtId="192" fontId="13" fillId="5" borderId="18" xfId="1" applyNumberFormat="1" applyFont="1" applyFill="1" applyBorder="1" applyAlignment="1">
      <alignment vertical="center"/>
    </xf>
    <xf numFmtId="192" fontId="13" fillId="5" borderId="0" xfId="1" applyNumberFormat="1" applyFont="1" applyFill="1" applyBorder="1" applyAlignment="1">
      <alignment vertical="center"/>
    </xf>
    <xf numFmtId="192" fontId="13" fillId="5" borderId="98" xfId="0" applyNumberFormat="1" applyFont="1" applyFill="1" applyBorder="1" applyAlignment="1">
      <alignment vertical="center"/>
    </xf>
    <xf numFmtId="192" fontId="13" fillId="5" borderId="98" xfId="1" applyNumberFormat="1" applyFont="1" applyFill="1" applyBorder="1" applyAlignment="1">
      <alignment vertical="center"/>
    </xf>
    <xf numFmtId="192" fontId="13" fillId="4" borderId="18" xfId="1" quotePrefix="1" applyNumberFormat="1" applyFont="1" applyFill="1" applyBorder="1" applyAlignment="1">
      <alignment horizontal="right" vertical="center"/>
    </xf>
    <xf numFmtId="176" fontId="12" fillId="0" borderId="72" xfId="0" applyNumberFormat="1" applyFont="1" applyFill="1" applyBorder="1" applyAlignment="1">
      <alignment vertical="center"/>
    </xf>
    <xf numFmtId="192" fontId="13" fillId="5" borderId="2" xfId="1" applyNumberFormat="1" applyFont="1" applyFill="1" applyBorder="1" applyAlignment="1">
      <alignment vertical="center"/>
    </xf>
    <xf numFmtId="192" fontId="13" fillId="4" borderId="2" xfId="1" quotePrefix="1" applyNumberFormat="1" applyFont="1" applyFill="1" applyBorder="1" applyAlignment="1">
      <alignment horizontal="right" vertical="center"/>
    </xf>
    <xf numFmtId="192" fontId="13" fillId="5" borderId="0" xfId="0" applyNumberFormat="1" applyFont="1" applyFill="1" applyBorder="1" applyAlignment="1">
      <alignment vertical="center"/>
    </xf>
    <xf numFmtId="192" fontId="13" fillId="5" borderId="2" xfId="0" applyNumberFormat="1" applyFont="1" applyFill="1" applyBorder="1" applyAlignment="1">
      <alignment horizontal="right" vertical="center"/>
    </xf>
    <xf numFmtId="190" fontId="13" fillId="5" borderId="2" xfId="0" applyNumberFormat="1" applyFont="1" applyFill="1" applyBorder="1" applyAlignment="1">
      <alignment horizontal="right" vertical="center"/>
    </xf>
    <xf numFmtId="190" fontId="13" fillId="5" borderId="75" xfId="0" applyNumberFormat="1" applyFont="1" applyFill="1" applyBorder="1" applyAlignment="1">
      <alignment horizontal="right" vertical="center"/>
    </xf>
    <xf numFmtId="192" fontId="13" fillId="5" borderId="20" xfId="1" applyNumberFormat="1" applyFont="1" applyFill="1" applyBorder="1" applyAlignment="1">
      <alignment vertical="center"/>
    </xf>
    <xf numFmtId="192" fontId="13" fillId="4" borderId="20" xfId="1" quotePrefix="1" applyNumberFormat="1" applyFont="1" applyFill="1" applyBorder="1" applyAlignment="1">
      <alignment horizontal="right" vertical="center"/>
    </xf>
    <xf numFmtId="192" fontId="13" fillId="5" borderId="20" xfId="0" applyNumberFormat="1" applyFont="1" applyFill="1" applyBorder="1" applyAlignment="1">
      <alignment horizontal="right" vertical="center"/>
    </xf>
    <xf numFmtId="190" fontId="13" fillId="5" borderId="20" xfId="0" applyNumberFormat="1" applyFont="1" applyFill="1" applyBorder="1" applyAlignment="1">
      <alignment horizontal="right" vertical="center"/>
    </xf>
    <xf numFmtId="190" fontId="13" fillId="5" borderId="21" xfId="0" applyNumberFormat="1" applyFont="1" applyFill="1" applyBorder="1" applyAlignment="1">
      <alignment horizontal="right" vertical="center"/>
    </xf>
    <xf numFmtId="38" fontId="0" fillId="5" borderId="18" xfId="1" applyFont="1" applyFill="1" applyBorder="1">
      <alignment vertical="center"/>
    </xf>
    <xf numFmtId="192" fontId="13" fillId="0" borderId="58" xfId="1" quotePrefix="1" applyNumberFormat="1" applyFont="1" applyFill="1" applyBorder="1" applyAlignment="1">
      <alignment horizontal="right"/>
    </xf>
    <xf numFmtId="192" fontId="13" fillId="0" borderId="42" xfId="1" quotePrefix="1" applyNumberFormat="1" applyFont="1" applyFill="1" applyBorder="1" applyAlignment="1">
      <alignment horizontal="right"/>
    </xf>
    <xf numFmtId="192" fontId="13" fillId="0" borderId="32" xfId="1" quotePrefix="1" applyNumberFormat="1" applyFont="1" applyFill="1" applyBorder="1" applyAlignment="1">
      <alignment horizontal="right"/>
    </xf>
    <xf numFmtId="192" fontId="13" fillId="0" borderId="14" xfId="1" quotePrefix="1" applyNumberFormat="1" applyFont="1" applyFill="1" applyBorder="1" applyAlignment="1">
      <alignment horizontal="right"/>
    </xf>
    <xf numFmtId="192" fontId="13" fillId="0" borderId="12" xfId="1" quotePrefix="1" applyNumberFormat="1" applyFont="1" applyFill="1" applyBorder="1" applyAlignment="1">
      <alignment horizontal="right"/>
    </xf>
    <xf numFmtId="192" fontId="13" fillId="0" borderId="13" xfId="1" quotePrefix="1" applyNumberFormat="1" applyFont="1" applyFill="1" applyBorder="1" applyAlignment="1">
      <alignment horizontal="right"/>
    </xf>
    <xf numFmtId="192" fontId="13" fillId="0" borderId="9" xfId="1" quotePrefix="1" applyNumberFormat="1" applyFont="1" applyFill="1" applyBorder="1" applyAlignment="1">
      <alignment horizontal="right"/>
    </xf>
    <xf numFmtId="192" fontId="13" fillId="0" borderId="6" xfId="1" quotePrefix="1" applyNumberFormat="1" applyFont="1" applyFill="1" applyBorder="1" applyAlignment="1">
      <alignment horizontal="right"/>
    </xf>
    <xf numFmtId="192" fontId="13" fillId="0" borderId="25" xfId="1" quotePrefix="1" applyNumberFormat="1" applyFont="1" applyFill="1" applyBorder="1" applyAlignment="1">
      <alignment horizontal="right"/>
    </xf>
    <xf numFmtId="192" fontId="13" fillId="0" borderId="65" xfId="1" quotePrefix="1" applyNumberFormat="1" applyFont="1" applyFill="1" applyBorder="1" applyAlignment="1">
      <alignment horizontal="right"/>
    </xf>
    <xf numFmtId="192" fontId="13" fillId="5" borderId="97" xfId="1" applyNumberFormat="1" applyFont="1" applyFill="1" applyBorder="1" applyAlignment="1">
      <alignment vertical="center"/>
    </xf>
    <xf numFmtId="192" fontId="13" fillId="4" borderId="97" xfId="1" quotePrefix="1" applyNumberFormat="1" applyFont="1" applyFill="1" applyBorder="1" applyAlignment="1">
      <alignment horizontal="right" vertical="center"/>
    </xf>
    <xf numFmtId="192" fontId="13" fillId="5" borderId="133" xfId="0" applyNumberFormat="1" applyFont="1" applyFill="1" applyBorder="1" applyAlignment="1">
      <alignment vertical="center"/>
    </xf>
    <xf numFmtId="192" fontId="13" fillId="5" borderId="133" xfId="1" applyNumberFormat="1" applyFont="1" applyFill="1" applyBorder="1" applyAlignment="1">
      <alignment vertical="center"/>
    </xf>
    <xf numFmtId="192" fontId="13" fillId="5" borderId="97" xfId="0" applyNumberFormat="1" applyFont="1" applyFill="1" applyBorder="1" applyAlignment="1">
      <alignment horizontal="right" vertical="center"/>
    </xf>
    <xf numFmtId="190" fontId="13" fillId="5" borderId="97" xfId="0" applyNumberFormat="1" applyFont="1" applyFill="1" applyBorder="1" applyAlignment="1">
      <alignment horizontal="right" vertical="center"/>
    </xf>
    <xf numFmtId="190" fontId="13" fillId="5" borderId="134" xfId="0" applyNumberFormat="1" applyFont="1" applyFill="1" applyBorder="1" applyAlignment="1">
      <alignment horizontal="right" vertical="center"/>
    </xf>
    <xf numFmtId="187" fontId="4" fillId="5" borderId="49" xfId="0" applyNumberFormat="1" applyFont="1" applyFill="1" applyBorder="1" applyAlignment="1" applyProtection="1">
      <alignment horizontal="right"/>
    </xf>
    <xf numFmtId="187" fontId="4" fillId="5" borderId="18" xfId="0" applyNumberFormat="1" applyFont="1" applyFill="1" applyBorder="1" applyAlignment="1" applyProtection="1">
      <alignment horizontal="right"/>
    </xf>
    <xf numFmtId="187" fontId="4" fillId="5" borderId="20" xfId="0" applyNumberFormat="1" applyFont="1" applyFill="1" applyBorder="1" applyAlignment="1" applyProtection="1">
      <alignment horizontal="right"/>
    </xf>
    <xf numFmtId="192" fontId="13" fillId="0" borderId="1" xfId="1" quotePrefix="1" applyNumberFormat="1" applyFont="1" applyFill="1" applyBorder="1" applyAlignment="1">
      <alignment horizontal="right"/>
    </xf>
    <xf numFmtId="192" fontId="13" fillId="0" borderId="2" xfId="1" quotePrefix="1" applyNumberFormat="1" applyFont="1" applyFill="1" applyBorder="1" applyAlignment="1">
      <alignment horizontal="right"/>
    </xf>
    <xf numFmtId="192" fontId="13" fillId="0" borderId="0" xfId="1" quotePrefix="1" applyNumberFormat="1" applyFont="1" applyFill="1" applyBorder="1" applyAlignment="1">
      <alignment horizontal="right"/>
    </xf>
    <xf numFmtId="177" fontId="13" fillId="0" borderId="1" xfId="0" quotePrefix="1" applyNumberFormat="1" applyFont="1" applyFill="1" applyBorder="1" applyAlignment="1">
      <alignment horizontal="right"/>
    </xf>
    <xf numFmtId="177" fontId="13" fillId="0" borderId="0" xfId="0" quotePrefix="1" applyNumberFormat="1" applyFont="1" applyFill="1" applyBorder="1" applyAlignment="1">
      <alignment horizontal="right"/>
    </xf>
    <xf numFmtId="177" fontId="13" fillId="0" borderId="0" xfId="1" quotePrefix="1" applyNumberFormat="1" applyFont="1" applyFill="1" applyBorder="1" applyAlignment="1">
      <alignment horizontal="right"/>
    </xf>
    <xf numFmtId="189" fontId="4" fillId="5" borderId="94" xfId="1" applyNumberFormat="1" applyFont="1" applyFill="1" applyBorder="1" applyAlignment="1">
      <alignment horizontal="right"/>
    </xf>
    <xf numFmtId="189" fontId="4" fillId="5" borderId="95" xfId="1" applyNumberFormat="1" applyFont="1" applyFill="1" applyBorder="1" applyAlignment="1">
      <alignment horizontal="right"/>
    </xf>
    <xf numFmtId="189" fontId="4" fillId="5" borderId="135" xfId="1" applyNumberFormat="1" applyFont="1" applyFill="1" applyBorder="1" applyAlignment="1">
      <alignment horizontal="right"/>
    </xf>
    <xf numFmtId="176" fontId="6" fillId="5" borderId="103" xfId="0" applyNumberFormat="1" applyFont="1" applyFill="1" applyBorder="1" applyAlignment="1">
      <alignment horizontal="center" vertical="center"/>
    </xf>
    <xf numFmtId="176" fontId="6" fillId="5" borderId="41" xfId="0" applyNumberFormat="1" applyFont="1" applyFill="1" applyBorder="1" applyAlignment="1">
      <alignment horizontal="center" vertical="center"/>
    </xf>
    <xf numFmtId="176" fontId="6" fillId="5" borderId="100" xfId="0" applyNumberFormat="1" applyFont="1" applyFill="1" applyBorder="1" applyAlignment="1">
      <alignment horizontal="center" vertical="center"/>
    </xf>
    <xf numFmtId="176" fontId="6" fillId="5" borderId="49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117" xfId="0" applyNumberFormat="1" applyFont="1" applyFill="1" applyBorder="1" applyAlignment="1">
      <alignment horizontal="center" vertical="center"/>
    </xf>
    <xf numFmtId="38" fontId="6" fillId="5" borderId="41" xfId="1" applyFont="1" applyFill="1" applyBorder="1" applyAlignment="1">
      <alignment horizontal="center" vertical="center"/>
    </xf>
    <xf numFmtId="195" fontId="5" fillId="5" borderId="102" xfId="0" applyNumberFormat="1" applyFont="1" applyFill="1" applyBorder="1" applyAlignment="1">
      <alignment horizontal="right" vertical="center"/>
    </xf>
    <xf numFmtId="195" fontId="5" fillId="5" borderId="100" xfId="0" applyNumberFormat="1" applyFont="1" applyFill="1" applyBorder="1" applyAlignment="1">
      <alignment horizontal="right" vertical="center"/>
    </xf>
    <xf numFmtId="190" fontId="5" fillId="5" borderId="100" xfId="0" applyNumberFormat="1" applyFont="1" applyFill="1" applyBorder="1" applyAlignment="1">
      <alignment horizontal="right" vertical="center"/>
    </xf>
    <xf numFmtId="190" fontId="5" fillId="5" borderId="101" xfId="0" applyNumberFormat="1" applyFont="1" applyFill="1" applyBorder="1" applyAlignment="1">
      <alignment horizontal="right" vertical="center"/>
    </xf>
    <xf numFmtId="195" fontId="5" fillId="5" borderId="22" xfId="0" applyNumberFormat="1" applyFont="1" applyFill="1" applyBorder="1" applyAlignment="1">
      <alignment horizontal="right" vertical="center"/>
    </xf>
    <xf numFmtId="195" fontId="5" fillId="5" borderId="41" xfId="0" applyNumberFormat="1" applyFont="1" applyFill="1" applyBorder="1" applyAlignment="1">
      <alignment horizontal="right" vertical="center"/>
    </xf>
    <xf numFmtId="190" fontId="5" fillId="5" borderId="41" xfId="0" applyNumberFormat="1" applyFont="1" applyFill="1" applyBorder="1" applyAlignment="1">
      <alignment horizontal="right" vertical="center"/>
    </xf>
    <xf numFmtId="190" fontId="5" fillId="5" borderId="75" xfId="0" applyNumberFormat="1" applyFont="1" applyFill="1" applyBorder="1" applyAlignment="1">
      <alignment horizontal="right" vertical="center"/>
    </xf>
    <xf numFmtId="195" fontId="5" fillId="5" borderId="102" xfId="1" applyNumberFormat="1" applyFont="1" applyFill="1" applyBorder="1" applyAlignment="1">
      <alignment horizontal="right" vertical="center"/>
    </xf>
    <xf numFmtId="190" fontId="5" fillId="5" borderId="100" xfId="1" applyNumberFormat="1" applyFont="1" applyFill="1" applyBorder="1" applyAlignment="1">
      <alignment horizontal="right" vertical="center"/>
    </xf>
    <xf numFmtId="190" fontId="5" fillId="5" borderId="101" xfId="1" applyNumberFormat="1" applyFont="1" applyFill="1" applyBorder="1" applyAlignment="1">
      <alignment horizontal="right" vertical="center"/>
    </xf>
    <xf numFmtId="195" fontId="5" fillId="5" borderId="61" xfId="1" applyNumberFormat="1" applyFont="1" applyFill="1" applyBorder="1" applyAlignment="1">
      <alignment horizontal="right" vertical="center"/>
    </xf>
    <xf numFmtId="195" fontId="5" fillId="5" borderId="61" xfId="0" applyNumberFormat="1" applyFont="1" applyFill="1" applyBorder="1" applyAlignment="1">
      <alignment horizontal="right" vertical="center"/>
    </xf>
    <xf numFmtId="195" fontId="5" fillId="5" borderId="49" xfId="0" applyNumberFormat="1" applyFont="1" applyFill="1" applyBorder="1" applyAlignment="1">
      <alignment horizontal="right" vertical="center"/>
    </xf>
    <xf numFmtId="190" fontId="5" fillId="5" borderId="49" xfId="1" applyNumberFormat="1" applyFont="1" applyFill="1" applyBorder="1" applyAlignment="1">
      <alignment horizontal="right" vertical="center"/>
    </xf>
    <xf numFmtId="190" fontId="5" fillId="5" borderId="50" xfId="1" applyNumberFormat="1" applyFont="1" applyFill="1" applyBorder="1" applyAlignment="1">
      <alignment horizontal="right" vertical="center"/>
    </xf>
    <xf numFmtId="195" fontId="5" fillId="5" borderId="108" xfId="0" applyNumberFormat="1" applyFont="1" applyFill="1" applyBorder="1" applyAlignment="1">
      <alignment horizontal="right" vertical="center"/>
    </xf>
    <xf numFmtId="195" fontId="5" fillId="5" borderId="103" xfId="0" applyNumberFormat="1" applyFont="1" applyFill="1" applyBorder="1" applyAlignment="1">
      <alignment horizontal="right" vertical="center"/>
    </xf>
    <xf numFmtId="190" fontId="5" fillId="5" borderId="115" xfId="0" applyNumberFormat="1" applyFont="1" applyFill="1" applyBorder="1" applyAlignment="1">
      <alignment horizontal="right" vertical="center"/>
    </xf>
    <xf numFmtId="190" fontId="5" fillId="5" borderId="111" xfId="0" applyNumberFormat="1" applyFont="1" applyFill="1" applyBorder="1" applyAlignment="1">
      <alignment horizontal="right" vertical="center"/>
    </xf>
    <xf numFmtId="190" fontId="5" fillId="5" borderId="49" xfId="0" applyNumberFormat="1" applyFont="1" applyFill="1" applyBorder="1" applyAlignment="1">
      <alignment horizontal="right" vertical="center"/>
    </xf>
    <xf numFmtId="190" fontId="5" fillId="5" borderId="50" xfId="0" applyNumberFormat="1" applyFont="1" applyFill="1" applyBorder="1" applyAlignment="1">
      <alignment horizontal="right" vertical="center"/>
    </xf>
    <xf numFmtId="190" fontId="5" fillId="5" borderId="103" xfId="0" applyNumberFormat="1" applyFont="1" applyFill="1" applyBorder="1" applyAlignment="1">
      <alignment horizontal="right" vertical="center"/>
    </xf>
    <xf numFmtId="195" fontId="5" fillId="5" borderId="23" xfId="0" applyNumberFormat="1" applyFont="1" applyFill="1" applyBorder="1" applyAlignment="1">
      <alignment horizontal="right" vertical="center"/>
    </xf>
    <xf numFmtId="195" fontId="5" fillId="5" borderId="2" xfId="0" applyNumberFormat="1" applyFont="1" applyFill="1" applyBorder="1" applyAlignment="1">
      <alignment horizontal="right" vertical="center"/>
    </xf>
    <xf numFmtId="190" fontId="5" fillId="5" borderId="2" xfId="0" applyNumberFormat="1" applyFont="1" applyFill="1" applyBorder="1" applyAlignment="1">
      <alignment horizontal="right" vertical="center"/>
    </xf>
    <xf numFmtId="195" fontId="5" fillId="5" borderId="116" xfId="0" applyNumberFormat="1" applyFont="1" applyFill="1" applyBorder="1" applyAlignment="1">
      <alignment horizontal="right" vertical="center"/>
    </xf>
    <xf numFmtId="195" fontId="5" fillId="5" borderId="117" xfId="0" applyNumberFormat="1" applyFont="1" applyFill="1" applyBorder="1" applyAlignment="1">
      <alignment horizontal="right" vertical="center"/>
    </xf>
    <xf numFmtId="190" fontId="5" fillId="5" borderId="117" xfId="0" applyNumberFormat="1" applyFont="1" applyFill="1" applyBorder="1" applyAlignment="1">
      <alignment horizontal="right" vertical="center"/>
    </xf>
    <xf numFmtId="190" fontId="5" fillId="5" borderId="124" xfId="0" applyNumberFormat="1" applyFont="1" applyFill="1" applyBorder="1" applyAlignment="1">
      <alignment horizontal="right" vertical="center"/>
    </xf>
    <xf numFmtId="190" fontId="5" fillId="5" borderId="64" xfId="0" applyNumberFormat="1" applyFont="1" applyFill="1" applyBorder="1" applyAlignment="1">
      <alignment horizontal="right" vertical="center"/>
    </xf>
    <xf numFmtId="193" fontId="5" fillId="5" borderId="102" xfId="0" applyNumberFormat="1" applyFont="1" applyFill="1" applyBorder="1" applyAlignment="1">
      <alignment horizontal="right" vertical="center"/>
    </xf>
    <xf numFmtId="193" fontId="5" fillId="5" borderId="100" xfId="0" applyNumberFormat="1" applyFont="1" applyFill="1" applyBorder="1" applyAlignment="1">
      <alignment horizontal="right" vertical="center"/>
    </xf>
    <xf numFmtId="190" fontId="5" fillId="5" borderId="102" xfId="0" applyNumberFormat="1" applyFont="1" applyFill="1" applyBorder="1" applyAlignment="1">
      <alignment horizontal="right" vertical="center"/>
    </xf>
    <xf numFmtId="193" fontId="5" fillId="5" borderId="23" xfId="0" applyNumberFormat="1" applyFont="1" applyFill="1" applyBorder="1" applyAlignment="1">
      <alignment horizontal="right" vertical="center"/>
    </xf>
    <xf numFmtId="193" fontId="5" fillId="5" borderId="2" xfId="0" applyNumberFormat="1" applyFont="1" applyFill="1" applyBorder="1" applyAlignment="1">
      <alignment horizontal="right" vertical="center"/>
    </xf>
    <xf numFmtId="190" fontId="5" fillId="5" borderId="23" xfId="0" applyNumberFormat="1" applyFont="1" applyFill="1" applyBorder="1" applyAlignment="1">
      <alignment horizontal="right" vertical="center"/>
    </xf>
    <xf numFmtId="193" fontId="5" fillId="5" borderId="102" xfId="1" applyNumberFormat="1" applyFont="1" applyFill="1" applyBorder="1" applyAlignment="1">
      <alignment horizontal="right" vertical="center"/>
    </xf>
    <xf numFmtId="190" fontId="5" fillId="5" borderId="102" xfId="1" applyNumberFormat="1" applyFont="1" applyFill="1" applyBorder="1" applyAlignment="1">
      <alignment horizontal="right" vertical="center"/>
    </xf>
    <xf numFmtId="193" fontId="5" fillId="5" borderId="23" xfId="1" applyNumberFormat="1" applyFont="1" applyFill="1" applyBorder="1" applyAlignment="1">
      <alignment horizontal="right" vertical="center"/>
    </xf>
    <xf numFmtId="190" fontId="5" fillId="5" borderId="23" xfId="1" applyNumberFormat="1" applyFont="1" applyFill="1" applyBorder="1" applyAlignment="1">
      <alignment horizontal="right" vertical="center"/>
    </xf>
    <xf numFmtId="190" fontId="5" fillId="5" borderId="75" xfId="1" applyNumberFormat="1" applyFont="1" applyFill="1" applyBorder="1" applyAlignment="1">
      <alignment horizontal="right" vertical="center"/>
    </xf>
    <xf numFmtId="193" fontId="5" fillId="5" borderId="116" xfId="0" applyNumberFormat="1" applyFont="1" applyFill="1" applyBorder="1" applyAlignment="1">
      <alignment horizontal="right" vertical="center"/>
    </xf>
    <xf numFmtId="193" fontId="5" fillId="5" borderId="117" xfId="0" applyNumberFormat="1" applyFont="1" applyFill="1" applyBorder="1" applyAlignment="1">
      <alignment horizontal="right" vertical="center"/>
    </xf>
    <xf numFmtId="190" fontId="5" fillId="5" borderId="116" xfId="0" applyNumberFormat="1" applyFont="1" applyFill="1" applyBorder="1" applyAlignment="1">
      <alignment horizontal="right" vertical="center"/>
    </xf>
    <xf numFmtId="193" fontId="5" fillId="5" borderId="61" xfId="0" applyNumberFormat="1" applyFont="1" applyFill="1" applyBorder="1" applyAlignment="1">
      <alignment horizontal="right" vertical="center"/>
    </xf>
    <xf numFmtId="193" fontId="5" fillId="5" borderId="49" xfId="0" applyNumberFormat="1" applyFont="1" applyFill="1" applyBorder="1" applyAlignment="1">
      <alignment horizontal="right" vertical="center"/>
    </xf>
    <xf numFmtId="190" fontId="5" fillId="5" borderId="61" xfId="0" applyNumberFormat="1" applyFont="1" applyFill="1" applyBorder="1" applyAlignment="1">
      <alignment horizontal="right" vertical="center"/>
    </xf>
    <xf numFmtId="193" fontId="5" fillId="5" borderId="108" xfId="0" applyNumberFormat="1" applyFont="1" applyFill="1" applyBorder="1" applyAlignment="1">
      <alignment horizontal="right" vertical="center"/>
    </xf>
    <xf numFmtId="193" fontId="5" fillId="5" borderId="103" xfId="0" applyNumberFormat="1" applyFont="1" applyFill="1" applyBorder="1" applyAlignment="1">
      <alignment horizontal="right" vertical="center"/>
    </xf>
    <xf numFmtId="190" fontId="5" fillId="5" borderId="108" xfId="0" applyNumberFormat="1" applyFont="1" applyFill="1" applyBorder="1" applyAlignment="1">
      <alignment horizontal="right" vertical="center"/>
    </xf>
    <xf numFmtId="193" fontId="5" fillId="5" borderId="119" xfId="0" applyNumberFormat="1" applyFont="1" applyFill="1" applyBorder="1" applyAlignment="1">
      <alignment horizontal="right" vertical="center"/>
    </xf>
    <xf numFmtId="193" fontId="5" fillId="5" borderId="118" xfId="0" applyNumberFormat="1" applyFont="1" applyFill="1" applyBorder="1" applyAlignment="1">
      <alignment horizontal="right" vertical="center"/>
    </xf>
    <xf numFmtId="190" fontId="5" fillId="5" borderId="119" xfId="0" applyNumberFormat="1" applyFont="1" applyFill="1" applyBorder="1" applyAlignment="1">
      <alignment horizontal="right" vertical="center"/>
    </xf>
    <xf numFmtId="190" fontId="5" fillId="5" borderId="120" xfId="0" applyNumberFormat="1" applyFont="1" applyFill="1" applyBorder="1" applyAlignment="1">
      <alignment horizontal="right" vertical="center"/>
    </xf>
    <xf numFmtId="193" fontId="5" fillId="5" borderId="122" xfId="0" applyNumberFormat="1" applyFont="1" applyFill="1" applyBorder="1" applyAlignment="1">
      <alignment horizontal="right" vertical="center"/>
    </xf>
    <xf numFmtId="193" fontId="5" fillId="5" borderId="121" xfId="0" applyNumberFormat="1" applyFont="1" applyFill="1" applyBorder="1" applyAlignment="1">
      <alignment horizontal="right" vertical="center"/>
    </xf>
    <xf numFmtId="190" fontId="5" fillId="5" borderId="122" xfId="0" applyNumberFormat="1" applyFont="1" applyFill="1" applyBorder="1" applyAlignment="1">
      <alignment horizontal="right" vertical="center"/>
    </xf>
    <xf numFmtId="190" fontId="5" fillId="5" borderId="123" xfId="0" applyNumberFormat="1" applyFont="1" applyFill="1" applyBorder="1" applyAlignment="1">
      <alignment horizontal="right" vertical="center"/>
    </xf>
    <xf numFmtId="193" fontId="5" fillId="5" borderId="128" xfId="0" applyNumberFormat="1" applyFont="1" applyFill="1" applyBorder="1" applyAlignment="1">
      <alignment horizontal="right" vertical="center"/>
    </xf>
    <xf numFmtId="193" fontId="5" fillId="5" borderId="109" xfId="0" applyNumberFormat="1" applyFont="1" applyFill="1" applyBorder="1" applyAlignment="1">
      <alignment horizontal="right" vertical="center"/>
    </xf>
    <xf numFmtId="193" fontId="5" fillId="5" borderId="112" xfId="0" applyNumberFormat="1" applyFont="1" applyFill="1" applyBorder="1" applyAlignment="1">
      <alignment horizontal="right" vertical="center"/>
    </xf>
    <xf numFmtId="190" fontId="5" fillId="5" borderId="109" xfId="0" applyNumberFormat="1" applyFont="1" applyFill="1" applyBorder="1" applyAlignment="1">
      <alignment horizontal="right" vertical="center"/>
    </xf>
    <xf numFmtId="190" fontId="5" fillId="5" borderId="110" xfId="0" applyNumberFormat="1" applyFont="1" applyFill="1" applyBorder="1" applyAlignment="1">
      <alignment horizontal="right" vertical="center"/>
    </xf>
    <xf numFmtId="193" fontId="5" fillId="5" borderId="102" xfId="0" applyNumberFormat="1" applyFont="1" applyFill="1" applyBorder="1" applyAlignment="1">
      <alignment vertical="center"/>
    </xf>
    <xf numFmtId="193" fontId="5" fillId="5" borderId="100" xfId="0" applyNumberFormat="1" applyFont="1" applyFill="1" applyBorder="1" applyAlignment="1">
      <alignment vertical="center"/>
    </xf>
    <xf numFmtId="182" fontId="5" fillId="5" borderId="100" xfId="0" applyNumberFormat="1" applyFont="1" applyFill="1" applyBorder="1" applyAlignment="1">
      <alignment vertical="center"/>
    </xf>
    <xf numFmtId="182" fontId="5" fillId="5" borderId="113" xfId="0" applyNumberFormat="1" applyFont="1" applyFill="1" applyBorder="1" applyAlignment="1">
      <alignment vertical="center"/>
    </xf>
    <xf numFmtId="193" fontId="5" fillId="5" borderId="23" xfId="0" applyNumberFormat="1" applyFont="1" applyFill="1" applyBorder="1" applyAlignment="1">
      <alignment vertical="center"/>
    </xf>
    <xf numFmtId="193" fontId="5" fillId="5" borderId="2" xfId="0" applyNumberFormat="1" applyFont="1" applyFill="1" applyBorder="1" applyAlignment="1">
      <alignment vertical="center"/>
    </xf>
    <xf numFmtId="182" fontId="5" fillId="5" borderId="2" xfId="0" applyNumberFormat="1" applyFont="1" applyFill="1" applyBorder="1" applyAlignment="1">
      <alignment vertical="center"/>
    </xf>
    <xf numFmtId="182" fontId="5" fillId="5" borderId="35" xfId="0" applyNumberFormat="1" applyFont="1" applyFill="1" applyBorder="1" applyAlignment="1">
      <alignment vertical="center"/>
    </xf>
    <xf numFmtId="193" fontId="5" fillId="5" borderId="116" xfId="0" applyNumberFormat="1" applyFont="1" applyFill="1" applyBorder="1" applyAlignment="1">
      <alignment vertical="center"/>
    </xf>
    <xf numFmtId="193" fontId="5" fillId="5" borderId="117" xfId="0" applyNumberFormat="1" applyFont="1" applyFill="1" applyBorder="1" applyAlignment="1">
      <alignment vertical="center"/>
    </xf>
    <xf numFmtId="182" fontId="5" fillId="5" borderId="117" xfId="0" applyNumberFormat="1" applyFont="1" applyFill="1" applyBorder="1" applyAlignment="1">
      <alignment vertical="center"/>
    </xf>
    <xf numFmtId="182" fontId="5" fillId="5" borderId="125" xfId="0" applyNumberFormat="1" applyFont="1" applyFill="1" applyBorder="1" applyAlignment="1">
      <alignment vertical="center"/>
    </xf>
    <xf numFmtId="193" fontId="5" fillId="5" borderId="61" xfId="0" applyNumberFormat="1" applyFont="1" applyFill="1" applyBorder="1" applyAlignment="1">
      <alignment vertical="center"/>
    </xf>
    <xf numFmtId="193" fontId="5" fillId="5" borderId="49" xfId="0" applyNumberFormat="1" applyFont="1" applyFill="1" applyBorder="1" applyAlignment="1">
      <alignment vertical="center"/>
    </xf>
    <xf numFmtId="182" fontId="5" fillId="5" borderId="49" xfId="0" applyNumberFormat="1" applyFont="1" applyFill="1" applyBorder="1" applyAlignment="1">
      <alignment vertical="center"/>
    </xf>
    <xf numFmtId="182" fontId="5" fillId="5" borderId="17" xfId="0" applyNumberFormat="1" applyFont="1" applyFill="1" applyBorder="1" applyAlignment="1">
      <alignment vertical="center"/>
    </xf>
    <xf numFmtId="193" fontId="5" fillId="5" borderId="108" xfId="0" applyNumberFormat="1" applyFont="1" applyFill="1" applyBorder="1" applyAlignment="1">
      <alignment vertical="center"/>
    </xf>
    <xf numFmtId="193" fontId="5" fillId="5" borderId="103" xfId="0" applyNumberFormat="1" applyFont="1" applyFill="1" applyBorder="1" applyAlignment="1">
      <alignment vertical="center"/>
    </xf>
    <xf numFmtId="182" fontId="5" fillId="5" borderId="103" xfId="0" applyNumberFormat="1" applyFont="1" applyFill="1" applyBorder="1" applyAlignment="1">
      <alignment vertical="center"/>
    </xf>
    <xf numFmtId="182" fontId="5" fillId="5" borderId="114" xfId="0" applyNumberFormat="1" applyFont="1" applyFill="1" applyBorder="1" applyAlignment="1">
      <alignment vertical="center"/>
    </xf>
    <xf numFmtId="182" fontId="5" fillId="5" borderId="126" xfId="0" applyNumberFormat="1" applyFont="1" applyFill="1" applyBorder="1" applyAlignment="1">
      <alignment vertical="center"/>
    </xf>
    <xf numFmtId="182" fontId="5" fillId="5" borderId="127" xfId="0" applyNumberFormat="1" applyFont="1" applyFill="1" applyBorder="1" applyAlignment="1">
      <alignment vertical="center"/>
    </xf>
    <xf numFmtId="193" fontId="5" fillId="5" borderId="22" xfId="0" applyNumberFormat="1" applyFont="1" applyFill="1" applyBorder="1" applyAlignment="1">
      <alignment vertical="center"/>
    </xf>
    <xf numFmtId="193" fontId="5" fillId="5" borderId="41" xfId="0" applyNumberFormat="1" applyFont="1" applyFill="1" applyBorder="1" applyAlignment="1">
      <alignment vertical="center"/>
    </xf>
    <xf numFmtId="182" fontId="5" fillId="5" borderId="41" xfId="0" applyNumberFormat="1" applyFont="1" applyFill="1" applyBorder="1" applyAlignment="1">
      <alignment vertical="center"/>
    </xf>
    <xf numFmtId="182" fontId="5" fillId="5" borderId="55" xfId="0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94" fontId="4" fillId="3" borderId="136" xfId="1" applyNumberFormat="1" applyFont="1" applyFill="1" applyBorder="1" applyAlignment="1" applyProtection="1">
      <alignment horizontal="right"/>
    </xf>
    <xf numFmtId="184" fontId="0" fillId="0" borderId="0" xfId="0" applyNumberFormat="1" applyBorder="1">
      <alignment vertical="center"/>
    </xf>
    <xf numFmtId="191" fontId="0" fillId="5" borderId="61" xfId="1" applyNumberFormat="1" applyFont="1" applyFill="1" applyBorder="1" applyAlignment="1">
      <alignment horizontal="right" vertical="center"/>
    </xf>
    <xf numFmtId="191" fontId="0" fillId="5" borderId="49" xfId="1" applyNumberFormat="1" applyFont="1" applyFill="1" applyBorder="1" applyAlignment="1">
      <alignment horizontal="right" vertical="center"/>
    </xf>
    <xf numFmtId="191" fontId="0" fillId="5" borderId="20" xfId="1" applyNumberFormat="1" applyFont="1" applyFill="1" applyBorder="1" applyAlignment="1">
      <alignment horizontal="right" vertical="center"/>
    </xf>
    <xf numFmtId="192" fontId="13" fillId="5" borderId="20" xfId="0" applyNumberFormat="1" applyFont="1" applyFill="1" applyBorder="1" applyAlignment="1">
      <alignment vertical="center"/>
    </xf>
    <xf numFmtId="183" fontId="13" fillId="4" borderId="11" xfId="1" quotePrefix="1" applyNumberFormat="1" applyFont="1" applyFill="1" applyBorder="1" applyAlignment="1">
      <alignment horizontal="right"/>
    </xf>
    <xf numFmtId="183" fontId="13" fillId="4" borderId="49" xfId="1" quotePrefix="1" applyNumberFormat="1" applyFont="1" applyFill="1" applyBorder="1" applyAlignment="1">
      <alignment horizontal="right"/>
    </xf>
    <xf numFmtId="183" fontId="13" fillId="4" borderId="87" xfId="1" quotePrefix="1" applyNumberFormat="1" applyFont="1" applyFill="1" applyBorder="1" applyAlignment="1">
      <alignment horizontal="right"/>
    </xf>
    <xf numFmtId="176" fontId="12" fillId="4" borderId="87" xfId="0" applyNumberFormat="1" applyFont="1" applyFill="1" applyBorder="1" applyAlignment="1">
      <alignment vertical="center"/>
    </xf>
    <xf numFmtId="176" fontId="12" fillId="5" borderId="21" xfId="0" applyNumberFormat="1" applyFont="1" applyFill="1" applyBorder="1" applyAlignment="1">
      <alignment vertical="center"/>
    </xf>
    <xf numFmtId="192" fontId="13" fillId="5" borderId="97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wrapText="1"/>
    </xf>
    <xf numFmtId="176" fontId="12" fillId="0" borderId="46" xfId="0" applyNumberFormat="1" applyFont="1" applyFill="1" applyBorder="1" applyAlignment="1">
      <alignment vertical="center"/>
    </xf>
    <xf numFmtId="192" fontId="13" fillId="5" borderId="32" xfId="1" quotePrefix="1" applyNumberFormat="1" applyFont="1" applyFill="1" applyBorder="1" applyAlignment="1">
      <alignment horizontal="right" vertical="center"/>
    </xf>
    <xf numFmtId="192" fontId="13" fillId="0" borderId="45" xfId="1" quotePrefix="1" applyNumberFormat="1" applyFont="1" applyFill="1" applyBorder="1" applyAlignment="1">
      <alignment horizontal="right" vertical="center"/>
    </xf>
    <xf numFmtId="192" fontId="13" fillId="5" borderId="32" xfId="0" quotePrefix="1" applyNumberFormat="1" applyFont="1" applyFill="1" applyBorder="1" applyAlignment="1">
      <alignment horizontal="right" vertical="center"/>
    </xf>
    <xf numFmtId="190" fontId="13" fillId="5" borderId="32" xfId="1" quotePrefix="1" applyNumberFormat="1" applyFont="1" applyFill="1" applyBorder="1" applyAlignment="1">
      <alignment horizontal="right" vertical="center"/>
    </xf>
    <xf numFmtId="190" fontId="13" fillId="5" borderId="33" xfId="1" quotePrefix="1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vertical="center" wrapText="1"/>
    </xf>
    <xf numFmtId="0" fontId="9" fillId="0" borderId="25" xfId="0" applyFont="1" applyBorder="1" applyAlignment="1">
      <alignment horizontal="center" vertical="center"/>
    </xf>
    <xf numFmtId="189" fontId="9" fillId="0" borderId="6" xfId="1" applyNumberFormat="1" applyFont="1" applyBorder="1" applyAlignment="1">
      <alignment horizontal="center" vertical="center"/>
    </xf>
    <xf numFmtId="0" fontId="0" fillId="0" borderId="79" xfId="0" applyBorder="1">
      <alignment vertical="center"/>
    </xf>
    <xf numFmtId="38" fontId="12" fillId="0" borderId="10" xfId="1" applyFont="1" applyBorder="1">
      <alignment vertical="center"/>
    </xf>
    <xf numFmtId="182" fontId="5" fillId="5" borderId="103" xfId="0" applyNumberFormat="1" applyFont="1" applyFill="1" applyBorder="1" applyAlignment="1">
      <alignment horizontal="right" vertical="center"/>
    </xf>
    <xf numFmtId="182" fontId="5" fillId="5" borderId="114" xfId="0" applyNumberFormat="1" applyFont="1" applyFill="1" applyBorder="1" applyAlignment="1">
      <alignment horizontal="right" vertical="center"/>
    </xf>
    <xf numFmtId="182" fontId="5" fillId="5" borderId="49" xfId="0" applyNumberFormat="1" applyFont="1" applyFill="1" applyBorder="1" applyAlignment="1">
      <alignment horizontal="right" vertical="center"/>
    </xf>
    <xf numFmtId="182" fontId="5" fillId="5" borderId="17" xfId="0" applyNumberFormat="1" applyFont="1" applyFill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6" fillId="0" borderId="6" xfId="0" applyFont="1" applyBorder="1" applyAlignment="1">
      <alignment vertical="center" wrapText="1"/>
    </xf>
    <xf numFmtId="183" fontId="13" fillId="4" borderId="1" xfId="0" quotePrefix="1" applyNumberFormat="1" applyFont="1" applyFill="1" applyBorder="1" applyAlignment="1">
      <alignment horizontal="right"/>
    </xf>
    <xf numFmtId="183" fontId="13" fillId="4" borderId="0" xfId="0" quotePrefix="1" applyNumberFormat="1" applyFont="1" applyFill="1" applyBorder="1" applyAlignment="1">
      <alignment horizontal="right"/>
    </xf>
    <xf numFmtId="190" fontId="13" fillId="4" borderId="0" xfId="1" quotePrefix="1" applyNumberFormat="1" applyFont="1" applyFill="1" applyBorder="1" applyAlignment="1">
      <alignment horizontal="right"/>
    </xf>
    <xf numFmtId="183" fontId="13" fillId="5" borderId="37" xfId="1" quotePrefix="1" applyNumberFormat="1" applyFont="1" applyFill="1" applyBorder="1" applyAlignment="1">
      <alignment horizontal="right"/>
    </xf>
    <xf numFmtId="183" fontId="13" fillId="5" borderId="45" xfId="0" quotePrefix="1" applyNumberFormat="1" applyFont="1" applyFill="1" applyBorder="1" applyAlignment="1">
      <alignment horizontal="right"/>
    </xf>
    <xf numFmtId="183" fontId="13" fillId="5" borderId="45" xfId="0" applyNumberFormat="1" applyFont="1" applyFill="1" applyBorder="1" applyAlignment="1">
      <alignment horizontal="right"/>
    </xf>
    <xf numFmtId="190" fontId="13" fillId="5" borderId="45" xfId="1" quotePrefix="1" applyNumberFormat="1" applyFont="1" applyFill="1" applyBorder="1" applyAlignment="1">
      <alignment horizontal="right"/>
    </xf>
    <xf numFmtId="190" fontId="13" fillId="5" borderId="99" xfId="1" quotePrefix="1" applyNumberFormat="1" applyFont="1" applyFill="1" applyBorder="1" applyAlignment="1">
      <alignment horizontal="right"/>
    </xf>
    <xf numFmtId="183" fontId="13" fillId="5" borderId="10" xfId="1" quotePrefix="1" applyNumberFormat="1" applyFont="1" applyFill="1" applyBorder="1" applyAlignment="1">
      <alignment horizontal="right"/>
    </xf>
    <xf numFmtId="183" fontId="13" fillId="5" borderId="20" xfId="0" quotePrefix="1" applyNumberFormat="1" applyFont="1" applyFill="1" applyBorder="1" applyAlignment="1">
      <alignment horizontal="right"/>
    </xf>
    <xf numFmtId="183" fontId="13" fillId="5" borderId="20" xfId="0" applyNumberFormat="1" applyFont="1" applyFill="1" applyBorder="1" applyAlignment="1">
      <alignment horizontal="right"/>
    </xf>
    <xf numFmtId="190" fontId="13" fillId="5" borderId="20" xfId="1" quotePrefix="1" applyNumberFormat="1" applyFont="1" applyFill="1" applyBorder="1" applyAlignment="1">
      <alignment horizontal="right"/>
    </xf>
    <xf numFmtId="190" fontId="13" fillId="5" borderId="21" xfId="1" quotePrefix="1" applyNumberFormat="1" applyFont="1" applyFill="1" applyBorder="1" applyAlignment="1">
      <alignment horizontal="right"/>
    </xf>
    <xf numFmtId="183" fontId="13" fillId="5" borderId="104" xfId="0" quotePrefix="1" applyNumberFormat="1" applyFont="1" applyFill="1" applyBorder="1" applyAlignment="1">
      <alignment horizontal="right"/>
    </xf>
    <xf numFmtId="183" fontId="13" fillId="5" borderId="82" xfId="0" quotePrefix="1" applyNumberFormat="1" applyFont="1" applyFill="1" applyBorder="1" applyAlignment="1">
      <alignment horizontal="right"/>
    </xf>
    <xf numFmtId="38" fontId="12" fillId="5" borderId="104" xfId="1" applyFont="1" applyFill="1" applyBorder="1">
      <alignment vertical="center"/>
    </xf>
    <xf numFmtId="38" fontId="12" fillId="5" borderId="82" xfId="1" applyFont="1" applyFill="1" applyBorder="1">
      <alignment vertical="center"/>
    </xf>
    <xf numFmtId="189" fontId="5" fillId="0" borderId="42" xfId="1" applyNumberFormat="1" applyFont="1" applyFill="1" applyBorder="1" applyAlignment="1">
      <alignment vertical="top" wrapText="1"/>
    </xf>
    <xf numFmtId="177" fontId="3" fillId="0" borderId="43" xfId="0" applyNumberFormat="1" applyFont="1" applyFill="1" applyBorder="1" applyAlignment="1">
      <alignment vertical="top" wrapText="1"/>
    </xf>
    <xf numFmtId="0" fontId="22" fillId="0" borderId="0" xfId="0" applyFont="1" applyAlignment="1">
      <alignment vertical="center"/>
    </xf>
    <xf numFmtId="38" fontId="22" fillId="0" borderId="0" xfId="1" applyFont="1" applyAlignme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38" fontId="3" fillId="0" borderId="0" xfId="1" applyFont="1" applyFill="1" applyBorder="1" applyAlignment="1">
      <alignment wrapText="1"/>
    </xf>
    <xf numFmtId="0" fontId="0" fillId="0" borderId="0" xfId="0" applyFill="1" applyBorder="1">
      <alignment vertical="center"/>
    </xf>
    <xf numFmtId="38" fontId="8" fillId="0" borderId="1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38" fontId="8" fillId="0" borderId="0" xfId="1" applyFont="1" applyFill="1" applyBorder="1">
      <alignment vertical="center"/>
    </xf>
    <xf numFmtId="184" fontId="0" fillId="0" borderId="0" xfId="0" applyNumberFormat="1" applyFill="1" applyBorder="1">
      <alignment vertical="center"/>
    </xf>
    <xf numFmtId="38" fontId="3" fillId="0" borderId="45" xfId="1" applyFont="1" applyBorder="1" applyAlignment="1">
      <alignment horizontal="center" vertical="center"/>
    </xf>
    <xf numFmtId="189" fontId="8" fillId="0" borderId="18" xfId="1" applyNumberFormat="1" applyFont="1" applyBorder="1">
      <alignment vertical="center"/>
    </xf>
    <xf numFmtId="189" fontId="8" fillId="0" borderId="20" xfId="1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189" fontId="0" fillId="0" borderId="30" xfId="1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16" fillId="0" borderId="33" xfId="0" applyNumberFormat="1" applyFont="1" applyFill="1" applyBorder="1" applyAlignment="1">
      <alignment vertical="top" wrapText="1"/>
    </xf>
    <xf numFmtId="177" fontId="16" fillId="0" borderId="64" xfId="0" applyNumberFormat="1" applyFont="1" applyFill="1" applyBorder="1" applyAlignment="1">
      <alignment vertical="top" wrapText="1"/>
    </xf>
    <xf numFmtId="177" fontId="16" fillId="0" borderId="32" xfId="0" applyNumberFormat="1" applyFont="1" applyFill="1" applyBorder="1" applyAlignment="1">
      <alignment vertical="top" wrapText="1"/>
    </xf>
    <xf numFmtId="177" fontId="16" fillId="0" borderId="41" xfId="0" applyNumberFormat="1" applyFont="1" applyFill="1" applyBorder="1" applyAlignment="1">
      <alignment vertical="top" wrapText="1"/>
    </xf>
    <xf numFmtId="0" fontId="8" fillId="0" borderId="12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77" fontId="3" fillId="0" borderId="32" xfId="0" applyNumberFormat="1" applyFont="1" applyFill="1" applyBorder="1" applyAlignment="1">
      <alignment vertical="top"/>
    </xf>
    <xf numFmtId="177" fontId="3" fillId="0" borderId="41" xfId="0" applyNumberFormat="1" applyFont="1" applyFill="1" applyBorder="1" applyAlignment="1">
      <alignment vertical="top"/>
    </xf>
    <xf numFmtId="177" fontId="3" fillId="0" borderId="32" xfId="0" applyNumberFormat="1" applyFont="1" applyFill="1" applyBorder="1" applyAlignment="1">
      <alignment vertical="top" wrapText="1"/>
    </xf>
    <xf numFmtId="177" fontId="3" fillId="0" borderId="41" xfId="0" applyNumberFormat="1" applyFont="1" applyFill="1" applyBorder="1" applyAlignment="1">
      <alignment vertical="top" wrapText="1"/>
    </xf>
    <xf numFmtId="189" fontId="5" fillId="0" borderId="42" xfId="1" applyNumberFormat="1" applyFont="1" applyFill="1" applyBorder="1" applyAlignment="1">
      <alignment vertical="top" wrapText="1"/>
    </xf>
    <xf numFmtId="189" fontId="0" fillId="0" borderId="30" xfId="1" applyNumberFormat="1" applyFont="1" applyBorder="1">
      <alignment vertical="center"/>
    </xf>
    <xf numFmtId="177" fontId="0" fillId="0" borderId="41" xfId="0" applyNumberFormat="1" applyFill="1" applyBorder="1" applyAlignment="1">
      <alignment vertical="top" wrapText="1"/>
    </xf>
    <xf numFmtId="189" fontId="8" fillId="0" borderId="30" xfId="1" applyNumberFormat="1" applyFont="1" applyBorder="1">
      <alignment vertical="center"/>
    </xf>
    <xf numFmtId="38" fontId="7" fillId="0" borderId="0" xfId="1" applyFont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189" fontId="5" fillId="0" borderId="43" xfId="1" applyNumberFormat="1" applyFont="1" applyFill="1" applyBorder="1" applyAlignment="1">
      <alignment vertical="top" wrapText="1"/>
    </xf>
    <xf numFmtId="189" fontId="8" fillId="0" borderId="27" xfId="1" applyNumberFormat="1" applyFont="1" applyBorder="1">
      <alignment vertical="center"/>
    </xf>
    <xf numFmtId="38" fontId="0" fillId="0" borderId="30" xfId="1" applyFont="1" applyBorder="1" applyAlignment="1">
      <alignment horizontal="left" vertical="center"/>
    </xf>
    <xf numFmtId="189" fontId="5" fillId="0" borderId="27" xfId="1" applyNumberFormat="1" applyFont="1" applyFill="1" applyBorder="1" applyAlignment="1">
      <alignment vertical="top" wrapText="1"/>
    </xf>
    <xf numFmtId="177" fontId="3" fillId="0" borderId="43" xfId="0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130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130" xfId="0" applyNumberFormat="1" applyFont="1" applyFill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176" fontId="3" fillId="0" borderId="72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72" xfId="0" applyNumberFormat="1" applyFont="1" applyFill="1" applyBorder="1" applyAlignment="1">
      <alignment vertical="center"/>
    </xf>
    <xf numFmtId="176" fontId="3" fillId="0" borderId="71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176" fontId="3" fillId="0" borderId="106" xfId="0" applyNumberFormat="1" applyFont="1" applyFill="1" applyBorder="1" applyAlignment="1">
      <alignment vertical="center"/>
    </xf>
    <xf numFmtId="176" fontId="3" fillId="0" borderId="59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59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10" fillId="0" borderId="30" xfId="0" applyFont="1" applyBorder="1" applyAlignment="1">
      <alignment horizontal="right" vertical="center"/>
    </xf>
    <xf numFmtId="177" fontId="16" fillId="0" borderId="75" xfId="0" applyNumberFormat="1" applyFont="1" applyFill="1" applyBorder="1" applyAlignment="1">
      <alignment vertical="top" wrapText="1"/>
    </xf>
    <xf numFmtId="0" fontId="13" fillId="0" borderId="37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3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89" fontId="5" fillId="0" borderId="46" xfId="1" applyNumberFormat="1" applyFont="1" applyFill="1" applyBorder="1" applyAlignment="1">
      <alignment vertical="top" wrapText="1"/>
    </xf>
    <xf numFmtId="189" fontId="8" fillId="0" borderId="1" xfId="1" applyNumberFormat="1" applyFont="1" applyBorder="1">
      <alignment vertical="center"/>
    </xf>
    <xf numFmtId="177" fontId="0" fillId="0" borderId="2" xfId="0" applyNumberFormat="1" applyFill="1" applyBorder="1" applyAlignment="1">
      <alignment vertical="top" wrapText="1"/>
    </xf>
    <xf numFmtId="177" fontId="3" fillId="0" borderId="2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 wrapText="1"/>
    </xf>
    <xf numFmtId="177" fontId="16" fillId="0" borderId="2" xfId="0" applyNumberFormat="1" applyFont="1" applyFill="1" applyBorder="1" applyAlignment="1">
      <alignment vertical="top" wrapText="1"/>
    </xf>
    <xf numFmtId="0" fontId="23" fillId="0" borderId="0" xfId="0" applyFont="1" applyAlignment="1">
      <alignment horizontal="center" vertical="center"/>
    </xf>
    <xf numFmtId="189" fontId="3" fillId="0" borderId="104" xfId="0" applyNumberFormat="1" applyFont="1" applyFill="1" applyBorder="1" applyAlignment="1">
      <alignment horizontal="center" wrapText="1"/>
    </xf>
    <xf numFmtId="189" fontId="3" fillId="0" borderId="132" xfId="0" applyNumberFormat="1" applyFont="1" applyFill="1" applyBorder="1" applyAlignment="1">
      <alignment horizontal="center" wrapText="1"/>
    </xf>
    <xf numFmtId="189" fontId="3" fillId="0" borderId="40" xfId="0" applyNumberFormat="1" applyFont="1" applyFill="1" applyBorder="1" applyAlignment="1">
      <alignment horizontal="center" wrapText="1"/>
    </xf>
    <xf numFmtId="189" fontId="3" fillId="0" borderId="16" xfId="0" applyNumberFormat="1" applyFont="1" applyFill="1" applyBorder="1" applyAlignment="1">
      <alignment horizontal="center" wrapText="1"/>
    </xf>
    <xf numFmtId="0" fontId="0" fillId="0" borderId="12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89" fontId="3" fillId="0" borderId="98" xfId="0" applyNumberFormat="1" applyFont="1" applyFill="1" applyBorder="1" applyAlignment="1">
      <alignment horizontal="center" wrapText="1"/>
    </xf>
    <xf numFmtId="189" fontId="3" fillId="0" borderId="81" xfId="0" applyNumberFormat="1" applyFont="1" applyFill="1" applyBorder="1" applyAlignment="1">
      <alignment horizontal="center" wrapText="1"/>
    </xf>
    <xf numFmtId="189" fontId="3" fillId="0" borderId="19" xfId="0" applyNumberFormat="1" applyFont="1" applyFill="1" applyBorder="1" applyAlignment="1">
      <alignment horizontal="center" wrapText="1"/>
    </xf>
    <xf numFmtId="189" fontId="3" fillId="0" borderId="53" xfId="0" applyNumberFormat="1" applyFont="1" applyFill="1" applyBorder="1" applyAlignment="1">
      <alignment horizontal="center" wrapText="1"/>
    </xf>
    <xf numFmtId="0" fontId="24" fillId="0" borderId="1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center" wrapText="1"/>
    </xf>
  </cellXfs>
  <cellStyles count="6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</cellStyles>
  <dxfs count="0"/>
  <tableStyles count="0" defaultTableStyle="TableStyleMedium9" defaultPivotStyle="PivotStyleLight16"/>
  <colors>
    <mruColors>
      <color rgb="FFB489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男女別平均賃金（賃金総額）の推移と男女間格差</a:t>
            </a:r>
          </a:p>
        </c:rich>
      </c:tx>
      <c:layout>
        <c:manualLayout>
          <c:xMode val="edge"/>
          <c:yMode val="edge"/>
          <c:x val="0.22488425183961622"/>
          <c:y val="3.5714187489772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'P9'!$C$16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'P9'!$B$17:$B$28</c:f>
              <c:strCache>
                <c:ptCount val="12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'P9'!$C$17:$C$28</c:f>
              <c:numCache>
                <c:formatCode>0.0_);[Red]\(0.0\)</c:formatCode>
                <c:ptCount val="12"/>
                <c:pt idx="0">
                  <c:v>377.8</c:v>
                </c:pt>
                <c:pt idx="1">
                  <c:v>392</c:v>
                </c:pt>
                <c:pt idx="2">
                  <c:v>393.7</c:v>
                </c:pt>
                <c:pt idx="3">
                  <c:v>395.7</c:v>
                </c:pt>
                <c:pt idx="4">
                  <c:v>390.4</c:v>
                </c:pt>
                <c:pt idx="5">
                  <c:v>405.1</c:v>
                </c:pt>
                <c:pt idx="6">
                  <c:v>402.4</c:v>
                </c:pt>
                <c:pt idx="7">
                  <c:v>403.7</c:v>
                </c:pt>
                <c:pt idx="8">
                  <c:v>398.7</c:v>
                </c:pt>
                <c:pt idx="9">
                  <c:v>406.3</c:v>
                </c:pt>
                <c:pt idx="10">
                  <c:v>409.2</c:v>
                </c:pt>
                <c:pt idx="11">
                  <c:v>397.3</c:v>
                </c:pt>
              </c:numCache>
            </c:numRef>
          </c:val>
        </c:ser>
        <c:ser>
          <c:idx val="0"/>
          <c:order val="1"/>
          <c:tx>
            <c:strRef>
              <c:f>'P9'!$D$16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'P9'!$B$17:$B$28</c:f>
              <c:strCache>
                <c:ptCount val="12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'P9'!$D$17:$D$28</c:f>
              <c:numCache>
                <c:formatCode>0.0_);[Red]\(0.0\)</c:formatCode>
                <c:ptCount val="12"/>
                <c:pt idx="0">
                  <c:v>271</c:v>
                </c:pt>
                <c:pt idx="1">
                  <c:v>271.89999999999998</c:v>
                </c:pt>
                <c:pt idx="2">
                  <c:v>279.10000000000002</c:v>
                </c:pt>
                <c:pt idx="3">
                  <c:v>282</c:v>
                </c:pt>
                <c:pt idx="4">
                  <c:v>277.3</c:v>
                </c:pt>
                <c:pt idx="5">
                  <c:v>286.3</c:v>
                </c:pt>
                <c:pt idx="6">
                  <c:v>288.8</c:v>
                </c:pt>
                <c:pt idx="7">
                  <c:v>291.7</c:v>
                </c:pt>
                <c:pt idx="8">
                  <c:v>286.2</c:v>
                </c:pt>
                <c:pt idx="9">
                  <c:v>299.10000000000002</c:v>
                </c:pt>
                <c:pt idx="10">
                  <c:v>301.10000000000002</c:v>
                </c:pt>
                <c:pt idx="11">
                  <c:v>294.3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130384"/>
        <c:axId val="376217016"/>
      </c:barChart>
      <c:lineChart>
        <c:grouping val="standard"/>
        <c:varyColors val="0"/>
        <c:ser>
          <c:idx val="2"/>
          <c:order val="2"/>
          <c:tx>
            <c:strRef>
              <c:f>'P9'!$E$16</c:f>
              <c:strCache>
                <c:ptCount val="1"/>
                <c:pt idx="0">
                  <c:v>男女間指数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'P9'!$B$17:$B$28</c:f>
              <c:strCache>
                <c:ptCount val="12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</c:strCache>
            </c:strRef>
          </c:cat>
          <c:val>
            <c:numRef>
              <c:f>'P9'!$E$17:$E$28</c:f>
              <c:numCache>
                <c:formatCode>0.0_);[Red]\(0.0\)</c:formatCode>
                <c:ptCount val="12"/>
                <c:pt idx="0">
                  <c:v>71.731074642668077</c:v>
                </c:pt>
                <c:pt idx="1">
                  <c:v>69.362244897959187</c:v>
                </c:pt>
                <c:pt idx="2">
                  <c:v>70.891541783083582</c:v>
                </c:pt>
                <c:pt idx="3">
                  <c:v>71.266110689916601</c:v>
                </c:pt>
                <c:pt idx="4">
                  <c:v>71.029713114754102</c:v>
                </c:pt>
                <c:pt idx="5">
                  <c:v>70.673907677116759</c:v>
                </c:pt>
                <c:pt idx="6">
                  <c:v>71.769383697813126</c:v>
                </c:pt>
                <c:pt idx="7">
                  <c:v>72.256626207579885</c:v>
                </c:pt>
                <c:pt idx="8">
                  <c:v>71.783295711060944</c:v>
                </c:pt>
                <c:pt idx="9">
                  <c:v>73.615555008614336</c:v>
                </c:pt>
                <c:pt idx="10">
                  <c:v>73.582600195503431</c:v>
                </c:pt>
                <c:pt idx="11">
                  <c:v>74.0750062924742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82032"/>
        <c:axId val="201982416"/>
      </c:lineChart>
      <c:catAx>
        <c:axId val="37713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217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2170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130384"/>
        <c:crosses val="autoZero"/>
        <c:crossBetween val="between"/>
      </c:valAx>
      <c:catAx>
        <c:axId val="2019820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one"/>
        <c:crossAx val="201982416"/>
        <c:crosses val="autoZero"/>
        <c:auto val="0"/>
        <c:lblAlgn val="ctr"/>
        <c:lblOffset val="100"/>
        <c:noMultiLvlLbl val="0"/>
      </c:catAx>
      <c:valAx>
        <c:axId val="201982416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98203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図２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'P10'!$B$2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'P10'!$A$3:$A$14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'P10'!$B$3:$B$14</c:f>
              <c:numCache>
                <c:formatCode>0.0_ </c:formatCode>
                <c:ptCount val="12"/>
                <c:pt idx="0">
                  <c:v>198</c:v>
                </c:pt>
                <c:pt idx="1">
                  <c:v>230.9</c:v>
                </c:pt>
                <c:pt idx="2">
                  <c:v>274.10000000000002</c:v>
                </c:pt>
                <c:pt idx="3">
                  <c:v>302.8</c:v>
                </c:pt>
                <c:pt idx="4">
                  <c:v>349.6</c:v>
                </c:pt>
                <c:pt idx="5">
                  <c:v>387.5</c:v>
                </c:pt>
                <c:pt idx="6">
                  <c:v>406.1</c:v>
                </c:pt>
                <c:pt idx="7">
                  <c:v>437.4</c:v>
                </c:pt>
                <c:pt idx="8">
                  <c:v>445.4</c:v>
                </c:pt>
                <c:pt idx="9">
                  <c:v>342.4</c:v>
                </c:pt>
                <c:pt idx="10">
                  <c:v>299.2</c:v>
                </c:pt>
                <c:pt idx="11">
                  <c:v>276.2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'P10'!$C$2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'P10'!$A$3:$A$14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'P10'!$C$3:$C$14</c:f>
              <c:numCache>
                <c:formatCode>0.0_ </c:formatCode>
                <c:ptCount val="12"/>
                <c:pt idx="0">
                  <c:v>183.1</c:v>
                </c:pt>
                <c:pt idx="1">
                  <c:v>225.1</c:v>
                </c:pt>
                <c:pt idx="2">
                  <c:v>249.7</c:v>
                </c:pt>
                <c:pt idx="3">
                  <c:v>269.2</c:v>
                </c:pt>
                <c:pt idx="4">
                  <c:v>281.8</c:v>
                </c:pt>
                <c:pt idx="5">
                  <c:v>297.7</c:v>
                </c:pt>
                <c:pt idx="6">
                  <c:v>292.3</c:v>
                </c:pt>
                <c:pt idx="7">
                  <c:v>303.89999999999998</c:v>
                </c:pt>
                <c:pt idx="8">
                  <c:v>304.60000000000002</c:v>
                </c:pt>
                <c:pt idx="9">
                  <c:v>265.2</c:v>
                </c:pt>
                <c:pt idx="10">
                  <c:v>264</c:v>
                </c:pt>
                <c:pt idx="11">
                  <c:v>278.10000000000002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89904"/>
        <c:axId val="376325504"/>
      </c:lineChart>
      <c:catAx>
        <c:axId val="37438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632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325504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438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図３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'P12'!$B$2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'P12'!$B$3:$B$14</c:f>
              <c:numCache>
                <c:formatCode>0.0_);[Red]\(0.0\)</c:formatCode>
                <c:ptCount val="12"/>
                <c:pt idx="0">
                  <c:v>186.2</c:v>
                </c:pt>
                <c:pt idx="1">
                  <c:v>236.6</c:v>
                </c:pt>
                <c:pt idx="2">
                  <c:v>276</c:v>
                </c:pt>
                <c:pt idx="3">
                  <c:v>311.2</c:v>
                </c:pt>
                <c:pt idx="4">
                  <c:v>367.6</c:v>
                </c:pt>
                <c:pt idx="5">
                  <c:v>416.2</c:v>
                </c:pt>
                <c:pt idx="6">
                  <c:v>435.9</c:v>
                </c:pt>
                <c:pt idx="7">
                  <c:v>474.2</c:v>
                </c:pt>
                <c:pt idx="8">
                  <c:v>470.9</c:v>
                </c:pt>
                <c:pt idx="9">
                  <c:v>337.2</c:v>
                </c:pt>
                <c:pt idx="10">
                  <c:v>279.5</c:v>
                </c:pt>
                <c:pt idx="11">
                  <c:v>240.2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'P12'!$C$2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'P12'!$C$3:$C$14</c:f>
              <c:numCache>
                <c:formatCode>0.0_);[Red]\(0.0\)</c:formatCode>
                <c:ptCount val="12"/>
                <c:pt idx="0">
                  <c:v>215.7</c:v>
                </c:pt>
                <c:pt idx="1">
                  <c:v>219.2</c:v>
                </c:pt>
                <c:pt idx="2">
                  <c:v>273.3</c:v>
                </c:pt>
                <c:pt idx="3">
                  <c:v>292.8</c:v>
                </c:pt>
                <c:pt idx="4">
                  <c:v>339</c:v>
                </c:pt>
                <c:pt idx="5">
                  <c:v>367.8</c:v>
                </c:pt>
                <c:pt idx="6">
                  <c:v>391.1</c:v>
                </c:pt>
                <c:pt idx="7">
                  <c:v>426.3</c:v>
                </c:pt>
                <c:pt idx="8">
                  <c:v>445.7</c:v>
                </c:pt>
                <c:pt idx="9">
                  <c:v>336.4</c:v>
                </c:pt>
                <c:pt idx="10">
                  <c:v>311.8</c:v>
                </c:pt>
                <c:pt idx="11">
                  <c:v>293.60000000000002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'P12'!$D$2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'P12'!$D$3:$D$14</c:f>
              <c:numCache>
                <c:formatCode>0.0_ </c:formatCode>
                <c:ptCount val="12"/>
                <c:pt idx="0">
                  <c:v>211.2</c:v>
                </c:pt>
                <c:pt idx="1">
                  <c:v>234.3</c:v>
                </c:pt>
                <c:pt idx="2">
                  <c:v>271.2</c:v>
                </c:pt>
                <c:pt idx="3">
                  <c:v>298.2</c:v>
                </c:pt>
                <c:pt idx="4">
                  <c:v>327.3</c:v>
                </c:pt>
                <c:pt idx="5">
                  <c:v>355.6</c:v>
                </c:pt>
                <c:pt idx="6">
                  <c:v>365.9</c:v>
                </c:pt>
                <c:pt idx="7">
                  <c:v>377.9</c:v>
                </c:pt>
                <c:pt idx="8">
                  <c:v>385</c:v>
                </c:pt>
                <c:pt idx="9">
                  <c:v>358.7</c:v>
                </c:pt>
                <c:pt idx="10">
                  <c:v>301</c:v>
                </c:pt>
                <c:pt idx="11">
                  <c:v>280.39999999999998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'P12'!$E$2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'P12'!$E$3:$E$14</c:f>
              <c:numCache>
                <c:formatCode>0.0_ </c:formatCode>
                <c:ptCount val="12"/>
                <c:pt idx="0">
                  <c:v>188</c:v>
                </c:pt>
                <c:pt idx="1">
                  <c:v>232.7</c:v>
                </c:pt>
                <c:pt idx="2">
                  <c:v>256.89999999999998</c:v>
                </c:pt>
                <c:pt idx="3">
                  <c:v>281.3</c:v>
                </c:pt>
                <c:pt idx="4">
                  <c:v>289.5</c:v>
                </c:pt>
                <c:pt idx="5">
                  <c:v>311.8</c:v>
                </c:pt>
                <c:pt idx="6">
                  <c:v>301.3</c:v>
                </c:pt>
                <c:pt idx="7">
                  <c:v>308.3</c:v>
                </c:pt>
                <c:pt idx="8">
                  <c:v>317.10000000000002</c:v>
                </c:pt>
                <c:pt idx="9">
                  <c:v>240.1</c:v>
                </c:pt>
                <c:pt idx="10">
                  <c:v>235.9</c:v>
                </c:pt>
                <c:pt idx="11">
                  <c:v>259.89999999999998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'P12'!$F$2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'P12'!$F$3:$F$14</c:f>
              <c:numCache>
                <c:formatCode>0.0_ </c:formatCode>
                <c:ptCount val="12"/>
                <c:pt idx="0">
                  <c:v>172</c:v>
                </c:pt>
                <c:pt idx="1">
                  <c:v>216.8</c:v>
                </c:pt>
                <c:pt idx="2">
                  <c:v>244.5</c:v>
                </c:pt>
                <c:pt idx="3">
                  <c:v>265.8</c:v>
                </c:pt>
                <c:pt idx="4">
                  <c:v>276.3</c:v>
                </c:pt>
                <c:pt idx="5">
                  <c:v>289.5</c:v>
                </c:pt>
                <c:pt idx="6">
                  <c:v>288</c:v>
                </c:pt>
                <c:pt idx="7">
                  <c:v>297.8</c:v>
                </c:pt>
                <c:pt idx="8">
                  <c:v>303.5</c:v>
                </c:pt>
                <c:pt idx="9">
                  <c:v>284.7</c:v>
                </c:pt>
                <c:pt idx="10">
                  <c:v>292.60000000000002</c:v>
                </c:pt>
                <c:pt idx="11">
                  <c:v>336.7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'P12'!$G$2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'P12'!$A$3:$A$14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'P12'!$G$3:$G$14</c:f>
              <c:numCache>
                <c:formatCode>0.0_ </c:formatCode>
                <c:ptCount val="12"/>
                <c:pt idx="0">
                  <c:v>192.3</c:v>
                </c:pt>
                <c:pt idx="1">
                  <c:v>219.7</c:v>
                </c:pt>
                <c:pt idx="2">
                  <c:v>242</c:v>
                </c:pt>
                <c:pt idx="3">
                  <c:v>245.7</c:v>
                </c:pt>
                <c:pt idx="4">
                  <c:v>274.60000000000002</c:v>
                </c:pt>
                <c:pt idx="5">
                  <c:v>283.5</c:v>
                </c:pt>
                <c:pt idx="6">
                  <c:v>280.8</c:v>
                </c:pt>
                <c:pt idx="7">
                  <c:v>305.89999999999998</c:v>
                </c:pt>
                <c:pt idx="8">
                  <c:v>285.60000000000002</c:v>
                </c:pt>
                <c:pt idx="9">
                  <c:v>264.10000000000002</c:v>
                </c:pt>
                <c:pt idx="10">
                  <c:v>259.2</c:v>
                </c:pt>
                <c:pt idx="11">
                  <c:v>251.2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78032"/>
        <c:axId val="377210848"/>
      </c:lineChart>
      <c:catAx>
        <c:axId val="37437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721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210848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4378032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474345</xdr:colOff>
      <xdr:row>30</xdr:row>
      <xdr:rowOff>9525</xdr:rowOff>
    </xdr:from>
    <xdr:to>
      <xdr:col>8</xdr:col>
      <xdr:colOff>219075</xdr:colOff>
      <xdr:row>47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zoomScale="115" zoomScaleNormal="115" workbookViewId="0">
      <selection activeCell="G11" sqref="G11"/>
    </sheetView>
  </sheetViews>
  <sheetFormatPr defaultRowHeight="13.2" x14ac:dyDescent="0.2"/>
  <cols>
    <col min="1" max="1" width="4.109375" customWidth="1"/>
    <col min="2" max="2" width="81.109375" customWidth="1"/>
    <col min="3" max="3" width="4.109375" customWidth="1"/>
  </cols>
  <sheetData>
    <row r="1" spans="2:2" ht="14.4" x14ac:dyDescent="0.2">
      <c r="B1" s="207" t="s">
        <v>104</v>
      </c>
    </row>
    <row r="2" spans="2:2" ht="14.4" x14ac:dyDescent="0.2">
      <c r="B2" s="207"/>
    </row>
    <row r="3" spans="2:2" ht="28.2" x14ac:dyDescent="0.2">
      <c r="B3" s="208" t="s">
        <v>143</v>
      </c>
    </row>
    <row r="4" spans="2:2" ht="14.4" x14ac:dyDescent="0.2">
      <c r="B4" s="209"/>
    </row>
    <row r="5" spans="2:2" ht="20.100000000000001" customHeight="1" x14ac:dyDescent="0.2">
      <c r="B5" s="210" t="s">
        <v>105</v>
      </c>
    </row>
    <row r="6" spans="2:2" ht="20.100000000000001" customHeight="1" x14ac:dyDescent="0.2">
      <c r="B6" s="211"/>
    </row>
    <row r="7" spans="2:2" ht="20.100000000000001" customHeight="1" x14ac:dyDescent="0.2">
      <c r="B7" s="554"/>
    </row>
    <row r="8" spans="2:2" ht="20.100000000000001" customHeight="1" x14ac:dyDescent="0.2">
      <c r="B8" s="554"/>
    </row>
    <row r="9" spans="2:2" ht="20.100000000000001" customHeight="1" x14ac:dyDescent="0.2">
      <c r="B9" s="554" t="s">
        <v>177</v>
      </c>
    </row>
    <row r="10" spans="2:2" ht="20.100000000000001" customHeight="1" x14ac:dyDescent="0.2">
      <c r="B10" s="212" t="s">
        <v>178</v>
      </c>
    </row>
    <row r="11" spans="2:2" ht="20.100000000000001" customHeight="1" x14ac:dyDescent="0.2">
      <c r="B11" s="212" t="s">
        <v>146</v>
      </c>
    </row>
    <row r="12" spans="2:2" ht="20.100000000000001" customHeight="1" x14ac:dyDescent="0.2">
      <c r="B12" s="212" t="s">
        <v>147</v>
      </c>
    </row>
    <row r="13" spans="2:2" ht="20.100000000000001" customHeight="1" x14ac:dyDescent="0.2">
      <c r="B13" s="212" t="s">
        <v>148</v>
      </c>
    </row>
    <row r="14" spans="2:2" ht="20.100000000000001" customHeight="1" x14ac:dyDescent="0.2">
      <c r="B14" s="212" t="s">
        <v>149</v>
      </c>
    </row>
    <row r="15" spans="2:2" ht="20.100000000000001" customHeight="1" x14ac:dyDescent="0.2">
      <c r="B15" s="212" t="s">
        <v>150</v>
      </c>
    </row>
    <row r="16" spans="2:2" ht="20.100000000000001" customHeight="1" x14ac:dyDescent="0.2">
      <c r="B16" s="212" t="s">
        <v>151</v>
      </c>
    </row>
    <row r="17" spans="2:2" ht="20.100000000000001" customHeight="1" x14ac:dyDescent="0.2">
      <c r="B17" s="212" t="s">
        <v>152</v>
      </c>
    </row>
    <row r="18" spans="2:2" ht="20.100000000000001" customHeight="1" x14ac:dyDescent="0.2">
      <c r="B18" s="212" t="s">
        <v>153</v>
      </c>
    </row>
    <row r="19" spans="2:2" ht="20.100000000000001" customHeight="1" x14ac:dyDescent="0.2">
      <c r="B19" s="212" t="s">
        <v>154</v>
      </c>
    </row>
    <row r="20" spans="2:2" ht="20.100000000000001" customHeight="1" x14ac:dyDescent="0.2">
      <c r="B20" s="212" t="s">
        <v>155</v>
      </c>
    </row>
    <row r="21" spans="2:2" ht="20.100000000000001" customHeight="1" x14ac:dyDescent="0.2">
      <c r="B21" s="212" t="s">
        <v>156</v>
      </c>
    </row>
    <row r="22" spans="2:2" ht="20.100000000000001" customHeight="1" x14ac:dyDescent="0.2">
      <c r="B22" s="212" t="s">
        <v>157</v>
      </c>
    </row>
    <row r="23" spans="2:2" ht="20.100000000000001" customHeight="1" x14ac:dyDescent="0.2">
      <c r="B23" s="212" t="s">
        <v>158</v>
      </c>
    </row>
    <row r="24" spans="2:2" ht="20.100000000000001" customHeight="1" x14ac:dyDescent="0.2">
      <c r="B24" s="212" t="s">
        <v>159</v>
      </c>
    </row>
    <row r="25" spans="2:2" ht="20.100000000000001" customHeight="1" x14ac:dyDescent="0.2">
      <c r="B25" s="212" t="s">
        <v>160</v>
      </c>
    </row>
    <row r="26" spans="2:2" ht="20.100000000000001" customHeight="1" x14ac:dyDescent="0.2">
      <c r="B26" s="212" t="s">
        <v>161</v>
      </c>
    </row>
    <row r="27" spans="2:2" ht="20.100000000000001" customHeight="1" x14ac:dyDescent="0.2">
      <c r="B27" s="554"/>
    </row>
    <row r="28" spans="2:2" ht="20.100000000000001" customHeight="1" x14ac:dyDescent="0.2">
      <c r="B28" s="554"/>
    </row>
    <row r="29" spans="2:2" ht="20.100000000000001" customHeight="1" x14ac:dyDescent="0.2">
      <c r="B29" s="554"/>
    </row>
    <row r="30" spans="2:2" ht="20.100000000000001" customHeight="1" x14ac:dyDescent="0.2">
      <c r="B30" s="554"/>
    </row>
    <row r="31" spans="2:2" ht="20.100000000000001" customHeight="1" x14ac:dyDescent="0.2">
      <c r="B31" s="554"/>
    </row>
    <row r="32" spans="2:2" ht="20.100000000000001" customHeight="1" x14ac:dyDescent="0.2">
      <c r="B32" s="213"/>
    </row>
    <row r="33" spans="2:2" ht="20.100000000000001" customHeight="1" x14ac:dyDescent="0.2">
      <c r="B33" s="336"/>
    </row>
    <row r="34" spans="2:2" ht="20.100000000000001" customHeight="1" x14ac:dyDescent="0.2">
      <c r="B34" s="214"/>
    </row>
    <row r="35" spans="2:2" ht="16.2" x14ac:dyDescent="0.2">
      <c r="B35" s="215" t="s">
        <v>179</v>
      </c>
    </row>
    <row r="38" spans="2:2" ht="16.2" x14ac:dyDescent="0.2">
      <c r="B38" s="215" t="s">
        <v>106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5"/>
  <sheetViews>
    <sheetView tabSelected="1" topLeftCell="A16" zoomScale="130" zoomScaleNormal="130" workbookViewId="0">
      <selection activeCell="H24" sqref="H24"/>
    </sheetView>
  </sheetViews>
  <sheetFormatPr defaultRowHeight="13.2" x14ac:dyDescent="0.2"/>
  <cols>
    <col min="1" max="1" width="6.88671875" customWidth="1"/>
    <col min="2" max="2" width="22.88671875" style="41" bestFit="1" customWidth="1"/>
    <col min="3" max="4" width="13" bestFit="1" customWidth="1"/>
    <col min="5" max="5" width="12.77734375" bestFit="1" customWidth="1"/>
    <col min="6" max="6" width="9.33203125" bestFit="1" customWidth="1"/>
    <col min="7" max="7" width="9.77734375" style="62" bestFit="1" customWidth="1"/>
    <col min="8" max="8" width="9.77734375" bestFit="1" customWidth="1"/>
    <col min="9" max="9" width="10.6640625" style="41" bestFit="1" customWidth="1"/>
    <col min="21" max="21" width="5.109375" customWidth="1"/>
    <col min="22" max="22" width="37.44140625" style="41" bestFit="1" customWidth="1"/>
    <col min="24" max="24" width="9" style="62"/>
    <col min="27" max="27" width="9" style="46"/>
    <col min="28" max="28" width="9" style="62"/>
  </cols>
  <sheetData>
    <row r="1" spans="1:9" ht="13.8" thickBot="1" x14ac:dyDescent="0.25">
      <c r="A1" s="95" t="s">
        <v>173</v>
      </c>
      <c r="B1" s="74"/>
      <c r="H1" s="657" t="s">
        <v>111</v>
      </c>
      <c r="I1" s="657"/>
    </row>
    <row r="2" spans="1:9" x14ac:dyDescent="0.2">
      <c r="A2" s="641" t="s">
        <v>22</v>
      </c>
      <c r="B2" s="664"/>
      <c r="C2" s="666" t="s">
        <v>58</v>
      </c>
      <c r="D2" s="63"/>
      <c r="E2" s="619" t="s">
        <v>60</v>
      </c>
      <c r="F2" s="617" t="s">
        <v>61</v>
      </c>
      <c r="G2" s="619" t="s">
        <v>62</v>
      </c>
      <c r="H2" s="613" t="s">
        <v>63</v>
      </c>
      <c r="I2" s="611" t="s">
        <v>64</v>
      </c>
    </row>
    <row r="3" spans="1:9" ht="38.25" customHeight="1" thickBot="1" x14ac:dyDescent="0.25">
      <c r="A3" s="642"/>
      <c r="B3" s="665"/>
      <c r="C3" s="667"/>
      <c r="D3" s="73" t="s">
        <v>59</v>
      </c>
      <c r="E3" s="668"/>
      <c r="F3" s="669"/>
      <c r="G3" s="670"/>
      <c r="H3" s="671"/>
      <c r="I3" s="658"/>
    </row>
    <row r="4" spans="1:9" x14ac:dyDescent="0.2">
      <c r="A4" s="659" t="s">
        <v>23</v>
      </c>
      <c r="B4" s="274" t="s">
        <v>138</v>
      </c>
      <c r="C4" s="565">
        <v>397.3</v>
      </c>
      <c r="D4" s="566">
        <v>362.4</v>
      </c>
      <c r="E4" s="567">
        <v>1156.0999999999999</v>
      </c>
      <c r="F4" s="566">
        <v>44.1</v>
      </c>
      <c r="G4" s="566">
        <v>13.5</v>
      </c>
      <c r="H4" s="568">
        <v>166</v>
      </c>
      <c r="I4" s="569">
        <v>14</v>
      </c>
    </row>
    <row r="5" spans="1:9" ht="13.8" thickBot="1" x14ac:dyDescent="0.25">
      <c r="A5" s="660"/>
      <c r="B5" s="542" t="s">
        <v>137</v>
      </c>
      <c r="C5" s="570">
        <v>409.2</v>
      </c>
      <c r="D5" s="571">
        <v>367.6</v>
      </c>
      <c r="E5" s="572">
        <v>1239.4000000000001</v>
      </c>
      <c r="F5" s="571">
        <v>44.2</v>
      </c>
      <c r="G5" s="571">
        <v>13.9</v>
      </c>
      <c r="H5" s="573">
        <v>160</v>
      </c>
      <c r="I5" s="574">
        <v>17</v>
      </c>
    </row>
    <row r="6" spans="1:9" x14ac:dyDescent="0.2">
      <c r="A6" s="660"/>
      <c r="B6" s="541" t="s">
        <v>68</v>
      </c>
      <c r="C6" s="538">
        <f>C4-C5</f>
        <v>-11.899999999999977</v>
      </c>
      <c r="D6" s="539">
        <f>D4-D5</f>
        <v>-5.2000000000000455</v>
      </c>
      <c r="E6" s="540">
        <f>E4-E5</f>
        <v>-83.300000000000182</v>
      </c>
      <c r="F6" s="562"/>
      <c r="G6" s="563"/>
      <c r="H6" s="564"/>
      <c r="I6" s="564"/>
    </row>
    <row r="7" spans="1:9" ht="13.8" thickBot="1" x14ac:dyDescent="0.25">
      <c r="A7" s="661"/>
      <c r="B7" s="219" t="s">
        <v>67</v>
      </c>
      <c r="C7" s="295">
        <f>C4/C5*100-100</f>
        <v>-2.908113391984358</v>
      </c>
      <c r="D7" s="296">
        <f>D4/D5*100-100</f>
        <v>-1.4145810663765133</v>
      </c>
      <c r="E7" s="297">
        <f>E4/E5*100-100</f>
        <v>-6.7209940293690664</v>
      </c>
      <c r="F7" s="298"/>
      <c r="G7" s="299"/>
      <c r="H7" s="220"/>
      <c r="I7" s="220"/>
    </row>
    <row r="8" spans="1:9" x14ac:dyDescent="0.2">
      <c r="A8" s="659" t="s">
        <v>24</v>
      </c>
      <c r="B8" s="274" t="s">
        <v>174</v>
      </c>
      <c r="C8" s="565">
        <v>294.3</v>
      </c>
      <c r="D8" s="566">
        <v>277.39999999999998</v>
      </c>
      <c r="E8" s="575">
        <v>658.2</v>
      </c>
      <c r="F8" s="566">
        <v>41.7</v>
      </c>
      <c r="G8" s="566">
        <v>8.6999999999999993</v>
      </c>
      <c r="H8" s="568">
        <v>161</v>
      </c>
      <c r="I8" s="569">
        <v>7</v>
      </c>
    </row>
    <row r="9" spans="1:9" ht="13.8" thickBot="1" x14ac:dyDescent="0.25">
      <c r="A9" s="660"/>
      <c r="B9" s="542" t="s">
        <v>175</v>
      </c>
      <c r="C9" s="570">
        <v>301.10000000000002</v>
      </c>
      <c r="D9" s="571">
        <v>280.2</v>
      </c>
      <c r="E9" s="576">
        <v>727.1</v>
      </c>
      <c r="F9" s="571">
        <v>41.6</v>
      </c>
      <c r="G9" s="571">
        <v>9.4</v>
      </c>
      <c r="H9" s="573">
        <v>156</v>
      </c>
      <c r="I9" s="574">
        <v>9</v>
      </c>
    </row>
    <row r="10" spans="1:9" x14ac:dyDescent="0.2">
      <c r="A10" s="660"/>
      <c r="B10" s="541" t="s">
        <v>68</v>
      </c>
      <c r="C10" s="538">
        <f>C8-C9</f>
        <v>-6.8000000000000114</v>
      </c>
      <c r="D10" s="539">
        <f>D8-D9</f>
        <v>-2.8000000000000114</v>
      </c>
      <c r="E10" s="540">
        <f>E8-E9</f>
        <v>-68.899999999999977</v>
      </c>
      <c r="F10" s="562"/>
      <c r="G10" s="563"/>
      <c r="H10" s="564"/>
      <c r="I10" s="564"/>
    </row>
    <row r="11" spans="1:9" ht="13.8" thickBot="1" x14ac:dyDescent="0.25">
      <c r="A11" s="661"/>
      <c r="B11" s="219" t="s">
        <v>67</v>
      </c>
      <c r="C11" s="295">
        <f>C8/C9*100-100</f>
        <v>-2.2583859182995809</v>
      </c>
      <c r="D11" s="296">
        <f>D8/D9*100-100</f>
        <v>-0.99928622412562618</v>
      </c>
      <c r="E11" s="297">
        <f>E8/E9*100-100</f>
        <v>-9.4760005501306495</v>
      </c>
      <c r="F11" s="298"/>
      <c r="G11" s="299"/>
      <c r="H11" s="220"/>
      <c r="I11" s="220"/>
    </row>
    <row r="12" spans="1:9" x14ac:dyDescent="0.2">
      <c r="A12" s="662" t="s">
        <v>72</v>
      </c>
      <c r="B12" s="577" t="s">
        <v>140</v>
      </c>
      <c r="C12" s="300">
        <f>C4-C8</f>
        <v>103</v>
      </c>
      <c r="D12" s="301">
        <f t="shared" ref="C12:I13" si="0">D4-D8</f>
        <v>85</v>
      </c>
      <c r="E12" s="302">
        <f t="shared" si="0"/>
        <v>497.89999999999986</v>
      </c>
      <c r="F12" s="301">
        <f t="shared" si="0"/>
        <v>2.3999999999999986</v>
      </c>
      <c r="G12" s="301">
        <f t="shared" si="0"/>
        <v>4.8000000000000007</v>
      </c>
      <c r="H12" s="275">
        <f t="shared" si="0"/>
        <v>5</v>
      </c>
      <c r="I12" s="276">
        <f>I4-I8</f>
        <v>7</v>
      </c>
    </row>
    <row r="13" spans="1:9" ht="13.8" thickBot="1" x14ac:dyDescent="0.25">
      <c r="A13" s="663"/>
      <c r="B13" s="578" t="s">
        <v>139</v>
      </c>
      <c r="C13" s="303">
        <f t="shared" si="0"/>
        <v>108.09999999999997</v>
      </c>
      <c r="D13" s="304">
        <f t="shared" si="0"/>
        <v>87.400000000000034</v>
      </c>
      <c r="E13" s="305">
        <f t="shared" si="0"/>
        <v>512.30000000000007</v>
      </c>
      <c r="F13" s="304">
        <f t="shared" si="0"/>
        <v>2.6000000000000014</v>
      </c>
      <c r="G13" s="304">
        <f t="shared" si="0"/>
        <v>4.5</v>
      </c>
      <c r="H13" s="277">
        <f t="shared" si="0"/>
        <v>4</v>
      </c>
      <c r="I13" s="278">
        <f t="shared" si="0"/>
        <v>8</v>
      </c>
    </row>
    <row r="14" spans="1:9" ht="104.25" customHeight="1" x14ac:dyDescent="0.2"/>
    <row r="15" spans="1:9" ht="18.75" customHeight="1" x14ac:dyDescent="0.2">
      <c r="A15" s="96" t="s">
        <v>183</v>
      </c>
      <c r="E15" s="84" t="s">
        <v>108</v>
      </c>
    </row>
    <row r="16" spans="1:9" x14ac:dyDescent="0.2">
      <c r="B16" s="72"/>
      <c r="C16" s="13" t="s">
        <v>73</v>
      </c>
      <c r="D16" s="13" t="s">
        <v>74</v>
      </c>
      <c r="E16" s="530" t="s">
        <v>184</v>
      </c>
    </row>
    <row r="17" spans="2:9" x14ac:dyDescent="0.2">
      <c r="B17" s="279" t="s">
        <v>71</v>
      </c>
      <c r="C17" s="294">
        <v>377.8</v>
      </c>
      <c r="D17" s="294">
        <v>271</v>
      </c>
      <c r="E17" s="293">
        <f t="shared" ref="E17:E21" si="1">D17/C17*100</f>
        <v>71.731074642668077</v>
      </c>
      <c r="G17" s="75"/>
    </row>
    <row r="18" spans="2:9" x14ac:dyDescent="0.2">
      <c r="B18" s="279" t="s">
        <v>93</v>
      </c>
      <c r="C18" s="294">
        <v>392</v>
      </c>
      <c r="D18" s="294">
        <v>271.89999999999998</v>
      </c>
      <c r="E18" s="293">
        <f t="shared" si="1"/>
        <v>69.362244897959187</v>
      </c>
      <c r="G18" s="75"/>
      <c r="H18" s="75"/>
      <c r="I18" s="75"/>
    </row>
    <row r="19" spans="2:9" x14ac:dyDescent="0.2">
      <c r="B19" s="279" t="s">
        <v>96</v>
      </c>
      <c r="C19" s="294">
        <v>393.7</v>
      </c>
      <c r="D19" s="294">
        <v>279.10000000000002</v>
      </c>
      <c r="E19" s="293">
        <f t="shared" si="1"/>
        <v>70.891541783083582</v>
      </c>
      <c r="H19" s="75"/>
      <c r="I19" s="75"/>
    </row>
    <row r="20" spans="2:9" x14ac:dyDescent="0.2">
      <c r="B20" s="279" t="s">
        <v>98</v>
      </c>
      <c r="C20" s="294">
        <v>395.7</v>
      </c>
      <c r="D20" s="294">
        <v>282</v>
      </c>
      <c r="E20" s="293">
        <f t="shared" si="1"/>
        <v>71.266110689916601</v>
      </c>
      <c r="H20" s="75"/>
      <c r="I20" s="75"/>
    </row>
    <row r="21" spans="2:9" x14ac:dyDescent="0.2">
      <c r="B21" s="279" t="s">
        <v>101</v>
      </c>
      <c r="C21" s="292">
        <v>390.4</v>
      </c>
      <c r="D21" s="292">
        <v>277.3</v>
      </c>
      <c r="E21" s="293">
        <f t="shared" si="1"/>
        <v>71.029713114754102</v>
      </c>
      <c r="H21" s="75"/>
      <c r="I21" s="75"/>
    </row>
    <row r="22" spans="2:9" x14ac:dyDescent="0.2">
      <c r="B22" s="279" t="s">
        <v>107</v>
      </c>
      <c r="C22" s="292">
        <v>405.1</v>
      </c>
      <c r="D22" s="292">
        <v>286.3</v>
      </c>
      <c r="E22" s="293">
        <f>D22/C22*100</f>
        <v>70.673907677116759</v>
      </c>
      <c r="H22" s="75"/>
      <c r="I22" s="75"/>
    </row>
    <row r="23" spans="2:9" x14ac:dyDescent="0.2">
      <c r="B23" s="403" t="s">
        <v>113</v>
      </c>
      <c r="C23" s="292">
        <v>402.4</v>
      </c>
      <c r="D23" s="292">
        <v>288.8</v>
      </c>
      <c r="E23" s="293">
        <f>D23/C23*100</f>
        <v>71.769383697813126</v>
      </c>
      <c r="H23" s="75"/>
      <c r="I23" s="75"/>
    </row>
    <row r="24" spans="2:9" x14ac:dyDescent="0.2">
      <c r="B24" s="403" t="s">
        <v>115</v>
      </c>
      <c r="C24" s="294">
        <v>403.7</v>
      </c>
      <c r="D24" s="294">
        <v>291.7</v>
      </c>
      <c r="E24" s="293">
        <f t="shared" ref="E24:E25" si="2">D24/C24*100</f>
        <v>72.256626207579885</v>
      </c>
      <c r="H24" s="75"/>
      <c r="I24" s="75"/>
    </row>
    <row r="25" spans="2:9" x14ac:dyDescent="0.2">
      <c r="B25" s="403" t="s">
        <v>121</v>
      </c>
      <c r="C25" s="294">
        <v>398.7</v>
      </c>
      <c r="D25" s="294">
        <v>286.2</v>
      </c>
      <c r="E25" s="293">
        <f t="shared" si="2"/>
        <v>71.783295711060944</v>
      </c>
      <c r="H25" s="75"/>
    </row>
    <row r="26" spans="2:9" x14ac:dyDescent="0.2">
      <c r="B26" s="403" t="s">
        <v>124</v>
      </c>
      <c r="C26" s="294">
        <v>406.3</v>
      </c>
      <c r="D26" s="294">
        <v>299.10000000000002</v>
      </c>
      <c r="E26" s="293">
        <f>D26/C26*100</f>
        <v>73.615555008614336</v>
      </c>
      <c r="H26" s="75"/>
      <c r="I26" s="75"/>
    </row>
    <row r="27" spans="2:9" x14ac:dyDescent="0.2">
      <c r="B27" s="403" t="s">
        <v>126</v>
      </c>
      <c r="C27" s="294">
        <v>409.2</v>
      </c>
      <c r="D27" s="294">
        <v>301.10000000000002</v>
      </c>
      <c r="E27" s="293">
        <f>D27/C27*100</f>
        <v>73.582600195503431</v>
      </c>
    </row>
    <row r="28" spans="2:9" x14ac:dyDescent="0.2">
      <c r="B28" s="403" t="s">
        <v>141</v>
      </c>
      <c r="C28" s="294">
        <v>397.3</v>
      </c>
      <c r="D28" s="294">
        <v>294.3</v>
      </c>
      <c r="E28" s="293">
        <f>D28/C28*100</f>
        <v>74.0750062924742</v>
      </c>
    </row>
    <row r="65" spans="1:9" ht="16.2" x14ac:dyDescent="0.2">
      <c r="A65" s="581"/>
      <c r="B65" s="581"/>
      <c r="C65" s="581"/>
      <c r="D65" s="581"/>
      <c r="E65" s="581"/>
      <c r="F65" s="581"/>
      <c r="G65" s="581"/>
      <c r="H65" s="581"/>
      <c r="I65" s="581"/>
    </row>
  </sheetData>
  <protectedRanges>
    <protectedRange sqref="C24:D28" name="範囲3"/>
    <protectedRange sqref="C4:I5" name="範囲1"/>
    <protectedRange sqref="C8:I9" name="範囲2"/>
  </protectedRanges>
  <mergeCells count="11">
    <mergeCell ref="H1:I1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scaleWithDoc="0"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4"/>
  <sheetViews>
    <sheetView topLeftCell="A43" zoomScale="120" zoomScaleNormal="120" zoomScaleSheetLayoutView="110" workbookViewId="0">
      <selection activeCell="G5" sqref="G5"/>
    </sheetView>
  </sheetViews>
  <sheetFormatPr defaultRowHeight="13.2" x14ac:dyDescent="0.2"/>
  <cols>
    <col min="1" max="1" width="15" customWidth="1"/>
    <col min="2" max="2" width="13.88671875" style="62" customWidth="1"/>
    <col min="3" max="3" width="13.88671875" style="76" customWidth="1"/>
    <col min="5" max="6" width="13.88671875" customWidth="1"/>
    <col min="7" max="7" width="11.109375" customWidth="1"/>
    <col min="9" max="9" width="4.77734375" customWidth="1"/>
  </cols>
  <sheetData>
    <row r="1" spans="1:7" ht="19.5" customHeight="1" thickBot="1" x14ac:dyDescent="0.25">
      <c r="A1" t="s">
        <v>144</v>
      </c>
    </row>
    <row r="2" spans="1:7" ht="13.5" customHeight="1" x14ac:dyDescent="0.15">
      <c r="A2" s="78"/>
      <c r="B2" s="371" t="s">
        <v>51</v>
      </c>
      <c r="C2" s="372" t="s">
        <v>52</v>
      </c>
      <c r="D2" s="672"/>
      <c r="E2" s="672"/>
      <c r="F2" s="672"/>
      <c r="G2" s="672"/>
    </row>
    <row r="3" spans="1:7" ht="13.5" customHeight="1" x14ac:dyDescent="0.2">
      <c r="A3" s="52" t="s">
        <v>38</v>
      </c>
      <c r="B3" s="288">
        <v>198</v>
      </c>
      <c r="C3" s="289">
        <v>183.1</v>
      </c>
      <c r="D3" s="672"/>
      <c r="E3" s="672"/>
      <c r="F3" s="672"/>
      <c r="G3" s="672"/>
    </row>
    <row r="4" spans="1:7" x14ac:dyDescent="0.2">
      <c r="A4" s="52" t="s">
        <v>39</v>
      </c>
      <c r="B4" s="288">
        <v>230.9</v>
      </c>
      <c r="C4" s="289">
        <v>225.1</v>
      </c>
    </row>
    <row r="5" spans="1:7" x14ac:dyDescent="0.2">
      <c r="A5" s="45" t="s">
        <v>40</v>
      </c>
      <c r="B5" s="288">
        <v>274.10000000000002</v>
      </c>
      <c r="C5" s="289">
        <v>249.7</v>
      </c>
    </row>
    <row r="6" spans="1:7" x14ac:dyDescent="0.2">
      <c r="A6" s="52" t="s">
        <v>41</v>
      </c>
      <c r="B6" s="288">
        <v>302.8</v>
      </c>
      <c r="C6" s="289">
        <v>269.2</v>
      </c>
    </row>
    <row r="7" spans="1:7" x14ac:dyDescent="0.2">
      <c r="A7" s="52" t="s">
        <v>42</v>
      </c>
      <c r="B7" s="288">
        <v>349.6</v>
      </c>
      <c r="C7" s="289">
        <v>281.8</v>
      </c>
    </row>
    <row r="8" spans="1:7" x14ac:dyDescent="0.2">
      <c r="A8" s="52" t="s">
        <v>43</v>
      </c>
      <c r="B8" s="288">
        <v>387.5</v>
      </c>
      <c r="C8" s="289">
        <v>297.7</v>
      </c>
    </row>
    <row r="9" spans="1:7" x14ac:dyDescent="0.2">
      <c r="A9" s="52" t="s">
        <v>44</v>
      </c>
      <c r="B9" s="288">
        <v>406.1</v>
      </c>
      <c r="C9" s="289">
        <v>292.3</v>
      </c>
    </row>
    <row r="10" spans="1:7" x14ac:dyDescent="0.2">
      <c r="A10" s="52" t="s">
        <v>45</v>
      </c>
      <c r="B10" s="288">
        <v>437.4</v>
      </c>
      <c r="C10" s="289">
        <v>303.89999999999998</v>
      </c>
    </row>
    <row r="11" spans="1:7" x14ac:dyDescent="0.2">
      <c r="A11" s="52" t="s">
        <v>46</v>
      </c>
      <c r="B11" s="288">
        <v>445.4</v>
      </c>
      <c r="C11" s="289">
        <v>304.60000000000002</v>
      </c>
    </row>
    <row r="12" spans="1:7" x14ac:dyDescent="0.2">
      <c r="A12" s="52" t="s">
        <v>47</v>
      </c>
      <c r="B12" s="288">
        <v>342.4</v>
      </c>
      <c r="C12" s="289">
        <v>265.2</v>
      </c>
    </row>
    <row r="13" spans="1:7" x14ac:dyDescent="0.2">
      <c r="A13" s="52" t="s">
        <v>48</v>
      </c>
      <c r="B13" s="288">
        <v>299.2</v>
      </c>
      <c r="C13" s="289">
        <v>264</v>
      </c>
    </row>
    <row r="14" spans="1:7" ht="13.8" thickBot="1" x14ac:dyDescent="0.25">
      <c r="A14" s="53" t="s">
        <v>49</v>
      </c>
      <c r="B14" s="290">
        <v>276.2</v>
      </c>
      <c r="C14" s="291">
        <v>278.10000000000002</v>
      </c>
    </row>
    <row r="15" spans="1:7" x14ac:dyDescent="0.2">
      <c r="C15" s="62"/>
    </row>
    <row r="21" spans="3:3" x14ac:dyDescent="0.2">
      <c r="C21" s="77"/>
    </row>
    <row r="46" spans="1:7" ht="13.8" thickBot="1" x14ac:dyDescent="0.25">
      <c r="A46" t="s">
        <v>176</v>
      </c>
      <c r="C46" s="62"/>
      <c r="D46" s="62"/>
      <c r="E46" s="76"/>
      <c r="F46" s="657" t="s">
        <v>111</v>
      </c>
      <c r="G46" s="657"/>
    </row>
    <row r="47" spans="1:7" x14ac:dyDescent="0.15">
      <c r="A47" s="78" t="s">
        <v>22</v>
      </c>
      <c r="B47" s="673" t="s">
        <v>51</v>
      </c>
      <c r="C47" s="674"/>
      <c r="D47" s="675"/>
      <c r="E47" s="673" t="s">
        <v>52</v>
      </c>
      <c r="F47" s="674"/>
      <c r="G47" s="676"/>
    </row>
    <row r="48" spans="1:7" x14ac:dyDescent="0.2">
      <c r="A48" s="45"/>
      <c r="B48" s="280" t="s">
        <v>78</v>
      </c>
      <c r="C48" s="280" t="s">
        <v>79</v>
      </c>
      <c r="D48" s="281" t="s">
        <v>80</v>
      </c>
      <c r="E48" s="280" t="s">
        <v>78</v>
      </c>
      <c r="F48" s="280" t="s">
        <v>79</v>
      </c>
      <c r="G48" s="79" t="s">
        <v>80</v>
      </c>
    </row>
    <row r="49" spans="1:7" x14ac:dyDescent="0.2">
      <c r="A49" s="56" t="s">
        <v>18</v>
      </c>
      <c r="B49" s="282">
        <v>362.4</v>
      </c>
      <c r="C49" s="282">
        <v>13.5</v>
      </c>
      <c r="D49" s="283">
        <f>B49/$B$51*100</f>
        <v>156.95106106539626</v>
      </c>
      <c r="E49" s="282">
        <v>277.39999999999998</v>
      </c>
      <c r="F49" s="282">
        <v>8.6999999999999993</v>
      </c>
      <c r="G49" s="284">
        <f>E49/$E$51*100</f>
        <v>123.23411816970236</v>
      </c>
    </row>
    <row r="50" spans="1:7" x14ac:dyDescent="0.2">
      <c r="A50" s="55" t="s">
        <v>38</v>
      </c>
      <c r="B50" s="282">
        <v>198</v>
      </c>
      <c r="C50" s="282">
        <v>0.8</v>
      </c>
      <c r="D50" s="283">
        <f t="shared" ref="D50:D61" si="0">B50/$B$51*100</f>
        <v>85.751407535729754</v>
      </c>
      <c r="E50" s="282">
        <v>183.1</v>
      </c>
      <c r="F50" s="282">
        <v>0.9</v>
      </c>
      <c r="G50" s="284">
        <f t="shared" ref="G50:G61" si="1">E50/$E$51*100</f>
        <v>81.341625944024869</v>
      </c>
    </row>
    <row r="51" spans="1:7" x14ac:dyDescent="0.2">
      <c r="A51" s="55" t="s">
        <v>39</v>
      </c>
      <c r="B51" s="282">
        <v>230.9</v>
      </c>
      <c r="C51" s="282">
        <v>2.1</v>
      </c>
      <c r="D51" s="283">
        <f t="shared" si="0"/>
        <v>100</v>
      </c>
      <c r="E51" s="282">
        <v>225.1</v>
      </c>
      <c r="F51" s="282">
        <v>1.7</v>
      </c>
      <c r="G51" s="284">
        <f t="shared" si="1"/>
        <v>100</v>
      </c>
    </row>
    <row r="52" spans="1:7" x14ac:dyDescent="0.2">
      <c r="A52" s="56" t="s">
        <v>40</v>
      </c>
      <c r="B52" s="282">
        <v>274.10000000000002</v>
      </c>
      <c r="C52" s="282">
        <v>4</v>
      </c>
      <c r="D52" s="283">
        <f t="shared" si="0"/>
        <v>118.70939800779558</v>
      </c>
      <c r="E52" s="282">
        <v>249.7</v>
      </c>
      <c r="F52" s="282">
        <v>3.5</v>
      </c>
      <c r="G52" s="284">
        <f t="shared" si="1"/>
        <v>110.92847623278543</v>
      </c>
    </row>
    <row r="53" spans="1:7" x14ac:dyDescent="0.2">
      <c r="A53" s="55" t="s">
        <v>41</v>
      </c>
      <c r="B53" s="282">
        <v>302.8</v>
      </c>
      <c r="C53" s="282">
        <v>7.3</v>
      </c>
      <c r="D53" s="283">
        <f t="shared" si="0"/>
        <v>131.13902122130793</v>
      </c>
      <c r="E53" s="282">
        <v>269.2</v>
      </c>
      <c r="F53" s="282">
        <v>5.9</v>
      </c>
      <c r="G53" s="284">
        <f t="shared" si="1"/>
        <v>119.59129275877387</v>
      </c>
    </row>
    <row r="54" spans="1:7" x14ac:dyDescent="0.2">
      <c r="A54" s="55" t="s">
        <v>42</v>
      </c>
      <c r="B54" s="282">
        <v>349.6</v>
      </c>
      <c r="C54" s="282">
        <v>10.1</v>
      </c>
      <c r="D54" s="283">
        <f t="shared" si="0"/>
        <v>151.40753572975314</v>
      </c>
      <c r="E54" s="282">
        <v>281.8</v>
      </c>
      <c r="F54" s="282">
        <v>8.3000000000000007</v>
      </c>
      <c r="G54" s="284">
        <f t="shared" si="1"/>
        <v>125.18880497556641</v>
      </c>
    </row>
    <row r="55" spans="1:7" x14ac:dyDescent="0.2">
      <c r="A55" s="55" t="s">
        <v>43</v>
      </c>
      <c r="B55" s="282">
        <v>387.5</v>
      </c>
      <c r="C55" s="282">
        <v>13.2</v>
      </c>
      <c r="D55" s="283">
        <f t="shared" si="0"/>
        <v>167.82156777825898</v>
      </c>
      <c r="E55" s="282">
        <v>297.7</v>
      </c>
      <c r="F55" s="282">
        <v>9.3000000000000007</v>
      </c>
      <c r="G55" s="284">
        <f t="shared" si="1"/>
        <v>132.252332296757</v>
      </c>
    </row>
    <row r="56" spans="1:7" x14ac:dyDescent="0.2">
      <c r="A56" s="55" t="s">
        <v>44</v>
      </c>
      <c r="B56" s="282">
        <v>406.1</v>
      </c>
      <c r="C56" s="282">
        <v>16.7</v>
      </c>
      <c r="D56" s="283">
        <f t="shared" si="0"/>
        <v>175.87700303161543</v>
      </c>
      <c r="E56" s="282">
        <v>292.3</v>
      </c>
      <c r="F56" s="282">
        <v>10.9</v>
      </c>
      <c r="G56" s="284">
        <f t="shared" si="1"/>
        <v>129.85339848956022</v>
      </c>
    </row>
    <row r="57" spans="1:7" x14ac:dyDescent="0.2">
      <c r="A57" s="55" t="s">
        <v>45</v>
      </c>
      <c r="B57" s="282">
        <v>437.4</v>
      </c>
      <c r="C57" s="282">
        <v>20.2</v>
      </c>
      <c r="D57" s="283">
        <f t="shared" si="0"/>
        <v>189.43265482893025</v>
      </c>
      <c r="E57" s="282">
        <v>303.89999999999998</v>
      </c>
      <c r="F57" s="282">
        <v>12.8</v>
      </c>
      <c r="G57" s="284">
        <f t="shared" si="1"/>
        <v>135.00666370502</v>
      </c>
    </row>
    <row r="58" spans="1:7" x14ac:dyDescent="0.2">
      <c r="A58" s="55" t="s">
        <v>46</v>
      </c>
      <c r="B58" s="282">
        <v>445.4</v>
      </c>
      <c r="C58" s="282">
        <v>22.3</v>
      </c>
      <c r="D58" s="283">
        <f t="shared" si="0"/>
        <v>192.89735816370722</v>
      </c>
      <c r="E58" s="282">
        <v>304.60000000000002</v>
      </c>
      <c r="F58" s="282">
        <v>13.3</v>
      </c>
      <c r="G58" s="284">
        <f t="shared" si="1"/>
        <v>135.31763660595294</v>
      </c>
    </row>
    <row r="59" spans="1:7" x14ac:dyDescent="0.2">
      <c r="A59" s="55" t="s">
        <v>47</v>
      </c>
      <c r="B59" s="282">
        <v>342.4</v>
      </c>
      <c r="C59" s="282">
        <v>19.399999999999999</v>
      </c>
      <c r="D59" s="283">
        <f t="shared" si="0"/>
        <v>148.28930272845386</v>
      </c>
      <c r="E59" s="282">
        <v>265.2</v>
      </c>
      <c r="F59" s="282">
        <v>15</v>
      </c>
      <c r="G59" s="284">
        <f t="shared" si="1"/>
        <v>117.81430475344293</v>
      </c>
    </row>
    <row r="60" spans="1:7" x14ac:dyDescent="0.2">
      <c r="A60" s="55" t="s">
        <v>48</v>
      </c>
      <c r="B60" s="282">
        <v>299.2</v>
      </c>
      <c r="C60" s="282">
        <v>15</v>
      </c>
      <c r="D60" s="283">
        <f t="shared" si="0"/>
        <v>129.57990472065828</v>
      </c>
      <c r="E60" s="282">
        <v>264</v>
      </c>
      <c r="F60" s="282">
        <v>16.600000000000001</v>
      </c>
      <c r="G60" s="284">
        <f t="shared" si="1"/>
        <v>117.28120835184363</v>
      </c>
    </row>
    <row r="61" spans="1:7" ht="13.8" thickBot="1" x14ac:dyDescent="0.25">
      <c r="A61" s="57" t="s">
        <v>49</v>
      </c>
      <c r="B61" s="285">
        <v>276.2</v>
      </c>
      <c r="C61" s="285">
        <v>16.399999999999999</v>
      </c>
      <c r="D61" s="286">
        <f t="shared" si="0"/>
        <v>119.61888263317452</v>
      </c>
      <c r="E61" s="285">
        <v>278.10000000000002</v>
      </c>
      <c r="F61" s="285">
        <v>15.1</v>
      </c>
      <c r="G61" s="287">
        <f t="shared" si="1"/>
        <v>123.54509107063529</v>
      </c>
    </row>
    <row r="74" spans="1:9" ht="16.2" x14ac:dyDescent="0.2">
      <c r="A74" s="649"/>
      <c r="B74" s="649"/>
      <c r="C74" s="649"/>
      <c r="D74" s="649"/>
      <c r="E74" s="649"/>
      <c r="F74" s="649"/>
      <c r="G74" s="649"/>
      <c r="H74" s="649"/>
      <c r="I74" s="649"/>
    </row>
  </sheetData>
  <protectedRanges>
    <protectedRange sqref="F49:F61" name="範囲5"/>
    <protectedRange sqref="B49" name="範囲3"/>
    <protectedRange sqref="B3:C14" name="範囲1"/>
    <protectedRange sqref="C49:C61" name="範囲2"/>
    <protectedRange sqref="E49:E50" name="範囲4"/>
  </protectedRanges>
  <mergeCells count="5">
    <mergeCell ref="D2:G3"/>
    <mergeCell ref="B47:D47"/>
    <mergeCell ref="E47:G47"/>
    <mergeCell ref="A74:I74"/>
    <mergeCell ref="F46:G46"/>
  </mergeCells>
  <phoneticPr fontId="2"/>
  <pageMargins left="0.9055118110236221" right="0.70866141732283472" top="0.74803149606299213" bottom="0.47244094488188981" header="0.31496062992125984" footer="0.31496062992125984"/>
  <pageSetup paperSize="9" scale="82" orientation="portrait" r:id="rId1"/>
  <headerFooter scaleWithDoc="0" alignWithMargins="0"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showWhiteSpace="0" topLeftCell="A28" zoomScale="145" zoomScaleNormal="145" zoomScaleSheetLayoutView="110" workbookViewId="0">
      <selection activeCell="K7" sqref="K7"/>
    </sheetView>
  </sheetViews>
  <sheetFormatPr defaultRowHeight="13.2" x14ac:dyDescent="0.2"/>
  <cols>
    <col min="1" max="1" width="11.6640625" customWidth="1"/>
    <col min="2" max="5" width="8.6640625" customWidth="1"/>
    <col min="6" max="6" width="8.44140625" customWidth="1"/>
    <col min="7" max="9" width="8.6640625" customWidth="1"/>
    <col min="10" max="10" width="4.21875" customWidth="1"/>
    <col min="13" max="18" width="9" customWidth="1"/>
  </cols>
  <sheetData>
    <row r="1" spans="1:9" ht="13.8" thickBot="1" x14ac:dyDescent="0.25">
      <c r="A1" t="s">
        <v>129</v>
      </c>
      <c r="B1" s="62"/>
      <c r="C1" s="62"/>
      <c r="D1" s="62"/>
      <c r="E1" s="62"/>
      <c r="F1" s="62"/>
      <c r="G1" s="62"/>
      <c r="H1" s="374" t="s">
        <v>111</v>
      </c>
      <c r="I1" s="374"/>
    </row>
    <row r="2" spans="1:9" x14ac:dyDescent="0.15">
      <c r="A2" s="677" t="s">
        <v>22</v>
      </c>
      <c r="B2" s="674" t="s">
        <v>51</v>
      </c>
      <c r="C2" s="674"/>
      <c r="D2" s="674"/>
      <c r="E2" s="674"/>
      <c r="F2" s="674"/>
      <c r="G2" s="674"/>
      <c r="H2" s="674"/>
      <c r="I2" s="676"/>
    </row>
    <row r="3" spans="1:9" x14ac:dyDescent="0.15">
      <c r="A3" s="678"/>
      <c r="B3" s="680" t="s">
        <v>81</v>
      </c>
      <c r="C3" s="680"/>
      <c r="D3" s="681" t="s">
        <v>76</v>
      </c>
      <c r="E3" s="680"/>
      <c r="F3" s="682"/>
      <c r="G3" s="681" t="s">
        <v>77</v>
      </c>
      <c r="H3" s="680"/>
      <c r="I3" s="683"/>
    </row>
    <row r="4" spans="1:9" ht="27" thickBot="1" x14ac:dyDescent="0.25">
      <c r="A4" s="679"/>
      <c r="B4" s="309" t="s">
        <v>83</v>
      </c>
      <c r="C4" s="306" t="s">
        <v>120</v>
      </c>
      <c r="D4" s="306" t="s">
        <v>83</v>
      </c>
      <c r="E4" s="306" t="s">
        <v>120</v>
      </c>
      <c r="F4" s="307" t="s">
        <v>84</v>
      </c>
      <c r="G4" s="306" t="s">
        <v>83</v>
      </c>
      <c r="H4" s="306" t="s">
        <v>120</v>
      </c>
      <c r="I4" s="308" t="s">
        <v>84</v>
      </c>
    </row>
    <row r="5" spans="1:9" x14ac:dyDescent="0.2">
      <c r="A5" s="310" t="s">
        <v>18</v>
      </c>
      <c r="B5" s="314">
        <v>381.8</v>
      </c>
      <c r="C5" s="315">
        <v>15.4</v>
      </c>
      <c r="D5" s="421">
        <v>353</v>
      </c>
      <c r="E5" s="315">
        <v>12.6</v>
      </c>
      <c r="F5" s="315">
        <f>D5/B5*100</f>
        <v>92.456783656364578</v>
      </c>
      <c r="G5" s="315">
        <v>335.8</v>
      </c>
      <c r="H5" s="315">
        <v>11</v>
      </c>
      <c r="I5" s="316">
        <f>G5/B5*100</f>
        <v>87.951807228915669</v>
      </c>
    </row>
    <row r="6" spans="1:9" x14ac:dyDescent="0.2">
      <c r="A6" s="311" t="s">
        <v>38</v>
      </c>
      <c r="B6" s="317">
        <v>186.2</v>
      </c>
      <c r="C6" s="282">
        <v>0.8</v>
      </c>
      <c r="D6" s="422">
        <v>215.7</v>
      </c>
      <c r="E6" s="282">
        <v>0.9</v>
      </c>
      <c r="F6" s="282">
        <f t="shared" ref="F6:F17" si="0">D6/B6*100</f>
        <v>115.84317937701397</v>
      </c>
      <c r="G6" s="282">
        <v>211.2</v>
      </c>
      <c r="H6" s="282">
        <v>1</v>
      </c>
      <c r="I6" s="318">
        <f t="shared" ref="I6:I17" si="1">G6/B6*100</f>
        <v>113.42642320085929</v>
      </c>
    </row>
    <row r="7" spans="1:9" x14ac:dyDescent="0.2">
      <c r="A7" s="311" t="s">
        <v>39</v>
      </c>
      <c r="B7" s="317">
        <v>236.6</v>
      </c>
      <c r="C7" s="282">
        <v>2</v>
      </c>
      <c r="D7" s="422">
        <v>219.2</v>
      </c>
      <c r="E7" s="282">
        <v>2.1</v>
      </c>
      <c r="F7" s="282">
        <f t="shared" si="0"/>
        <v>92.645815722738803</v>
      </c>
      <c r="G7" s="282">
        <v>234.3</v>
      </c>
      <c r="H7" s="282">
        <v>2</v>
      </c>
      <c r="I7" s="318">
        <f t="shared" si="1"/>
        <v>99.027895181741343</v>
      </c>
    </row>
    <row r="8" spans="1:9" x14ac:dyDescent="0.2">
      <c r="A8" s="312" t="s">
        <v>40</v>
      </c>
      <c r="B8" s="317">
        <v>276</v>
      </c>
      <c r="C8" s="282">
        <v>4</v>
      </c>
      <c r="D8" s="422">
        <v>273.3</v>
      </c>
      <c r="E8" s="282">
        <v>4.2</v>
      </c>
      <c r="F8" s="282">
        <f t="shared" si="0"/>
        <v>99.021739130434781</v>
      </c>
      <c r="G8" s="282">
        <v>271.2</v>
      </c>
      <c r="H8" s="282">
        <v>3.9</v>
      </c>
      <c r="I8" s="318">
        <f t="shared" si="1"/>
        <v>98.260869565217391</v>
      </c>
    </row>
    <row r="9" spans="1:9" x14ac:dyDescent="0.2">
      <c r="A9" s="311" t="s">
        <v>41</v>
      </c>
      <c r="B9" s="317">
        <v>311.2</v>
      </c>
      <c r="C9" s="282">
        <v>8</v>
      </c>
      <c r="D9" s="422">
        <v>292.8</v>
      </c>
      <c r="E9" s="282">
        <v>7.1</v>
      </c>
      <c r="F9" s="282">
        <f t="shared" si="0"/>
        <v>94.087403598971733</v>
      </c>
      <c r="G9" s="282">
        <v>298.2</v>
      </c>
      <c r="H9" s="282">
        <v>5.9</v>
      </c>
      <c r="I9" s="318">
        <f t="shared" si="1"/>
        <v>95.822622107969153</v>
      </c>
    </row>
    <row r="10" spans="1:9" x14ac:dyDescent="0.2">
      <c r="A10" s="311" t="s">
        <v>42</v>
      </c>
      <c r="B10" s="317">
        <v>367.6</v>
      </c>
      <c r="C10" s="282">
        <v>11.1</v>
      </c>
      <c r="D10" s="422">
        <v>339</v>
      </c>
      <c r="E10" s="282">
        <v>9.6999999999999993</v>
      </c>
      <c r="F10" s="282">
        <f t="shared" si="0"/>
        <v>92.219804134929262</v>
      </c>
      <c r="G10" s="282">
        <v>327.3</v>
      </c>
      <c r="H10" s="282">
        <v>8.5</v>
      </c>
      <c r="I10" s="318">
        <f t="shared" si="1"/>
        <v>89.03699673558215</v>
      </c>
    </row>
    <row r="11" spans="1:9" x14ac:dyDescent="0.2">
      <c r="A11" s="311" t="s">
        <v>43</v>
      </c>
      <c r="B11" s="317">
        <v>416.2</v>
      </c>
      <c r="C11" s="282">
        <v>15.1</v>
      </c>
      <c r="D11" s="422">
        <v>367.8</v>
      </c>
      <c r="E11" s="282">
        <v>12.3</v>
      </c>
      <c r="F11" s="282">
        <f t="shared" si="0"/>
        <v>88.370975492551665</v>
      </c>
      <c r="G11" s="282">
        <v>355.6</v>
      </c>
      <c r="H11" s="282">
        <v>10.6</v>
      </c>
      <c r="I11" s="318">
        <f t="shared" si="1"/>
        <v>85.439692455550215</v>
      </c>
    </row>
    <row r="12" spans="1:9" x14ac:dyDescent="0.2">
      <c r="A12" s="311" t="s">
        <v>44</v>
      </c>
      <c r="B12" s="317">
        <v>435.9</v>
      </c>
      <c r="C12" s="282">
        <v>19.5</v>
      </c>
      <c r="D12" s="422">
        <v>391.1</v>
      </c>
      <c r="E12" s="282">
        <v>15.8</v>
      </c>
      <c r="F12" s="282">
        <f t="shared" si="0"/>
        <v>89.722413397568261</v>
      </c>
      <c r="G12" s="282">
        <v>365.9</v>
      </c>
      <c r="H12" s="282">
        <v>12.4</v>
      </c>
      <c r="I12" s="318">
        <f t="shared" si="1"/>
        <v>83.94127093370038</v>
      </c>
    </row>
    <row r="13" spans="1:9" x14ac:dyDescent="0.2">
      <c r="A13" s="311" t="s">
        <v>45</v>
      </c>
      <c r="B13" s="317">
        <v>474.2</v>
      </c>
      <c r="C13" s="282">
        <v>24.2</v>
      </c>
      <c r="D13" s="422">
        <v>426.3</v>
      </c>
      <c r="E13" s="282">
        <v>18.5</v>
      </c>
      <c r="F13" s="282">
        <f t="shared" si="0"/>
        <v>89.898776887389289</v>
      </c>
      <c r="G13" s="282">
        <v>377.9</v>
      </c>
      <c r="H13" s="282">
        <v>14.5</v>
      </c>
      <c r="I13" s="318">
        <f t="shared" si="1"/>
        <v>79.692113032475746</v>
      </c>
    </row>
    <row r="14" spans="1:9" x14ac:dyDescent="0.2">
      <c r="A14" s="311" t="s">
        <v>46</v>
      </c>
      <c r="B14" s="317">
        <v>470.9</v>
      </c>
      <c r="C14" s="282">
        <v>26.6</v>
      </c>
      <c r="D14" s="422">
        <v>445.7</v>
      </c>
      <c r="E14" s="282">
        <v>20.399999999999999</v>
      </c>
      <c r="F14" s="282">
        <f t="shared" si="0"/>
        <v>94.648545338713106</v>
      </c>
      <c r="G14" s="282">
        <v>385</v>
      </c>
      <c r="H14" s="282">
        <v>14.9</v>
      </c>
      <c r="I14" s="318">
        <f t="shared" si="1"/>
        <v>81.758335102994266</v>
      </c>
    </row>
    <row r="15" spans="1:9" x14ac:dyDescent="0.2">
      <c r="A15" s="311" t="s">
        <v>47</v>
      </c>
      <c r="B15" s="317">
        <v>337.2</v>
      </c>
      <c r="C15" s="282">
        <v>21.4</v>
      </c>
      <c r="D15" s="422">
        <v>336.4</v>
      </c>
      <c r="E15" s="282">
        <v>17.600000000000001</v>
      </c>
      <c r="F15" s="282">
        <f t="shared" si="0"/>
        <v>99.762752075919337</v>
      </c>
      <c r="G15" s="282">
        <v>358.7</v>
      </c>
      <c r="H15" s="282">
        <v>17.5</v>
      </c>
      <c r="I15" s="318">
        <f t="shared" si="1"/>
        <v>106.37603795966785</v>
      </c>
    </row>
    <row r="16" spans="1:9" x14ac:dyDescent="0.2">
      <c r="A16" s="311" t="s">
        <v>48</v>
      </c>
      <c r="B16" s="317">
        <v>279.5</v>
      </c>
      <c r="C16" s="282">
        <v>13.5</v>
      </c>
      <c r="D16" s="422">
        <v>311.8</v>
      </c>
      <c r="E16" s="282">
        <v>14.7</v>
      </c>
      <c r="F16" s="282">
        <f t="shared" si="0"/>
        <v>111.55635062611806</v>
      </c>
      <c r="G16" s="282">
        <v>301</v>
      </c>
      <c r="H16" s="282">
        <v>16.600000000000001</v>
      </c>
      <c r="I16" s="318">
        <f t="shared" si="1"/>
        <v>107.69230769230769</v>
      </c>
    </row>
    <row r="17" spans="1:9" ht="13.8" thickBot="1" x14ac:dyDescent="0.25">
      <c r="A17" s="313" t="s">
        <v>49</v>
      </c>
      <c r="B17" s="319">
        <v>240.2</v>
      </c>
      <c r="C17" s="285">
        <v>14.4</v>
      </c>
      <c r="D17" s="423">
        <v>293.60000000000002</v>
      </c>
      <c r="E17" s="285">
        <v>12.4</v>
      </c>
      <c r="F17" s="285">
        <f t="shared" si="0"/>
        <v>122.2314737718568</v>
      </c>
      <c r="G17" s="285">
        <v>280.39999999999998</v>
      </c>
      <c r="H17" s="285">
        <v>18.5</v>
      </c>
      <c r="I17" s="320">
        <f t="shared" si="1"/>
        <v>116.73605328892589</v>
      </c>
    </row>
    <row r="18" spans="1:9" x14ac:dyDescent="0.2">
      <c r="B18" s="62"/>
      <c r="C18" s="62"/>
      <c r="D18" s="62"/>
      <c r="E18" s="62"/>
      <c r="F18" s="62"/>
      <c r="G18" s="62"/>
      <c r="H18" s="62"/>
      <c r="I18" s="62"/>
    </row>
    <row r="19" spans="1:9" ht="13.8" thickBot="1" x14ac:dyDescent="0.25">
      <c r="B19" s="62"/>
      <c r="C19" s="62"/>
      <c r="D19" s="62"/>
      <c r="E19" s="62"/>
      <c r="F19" s="62"/>
      <c r="G19" s="62"/>
      <c r="H19" s="62"/>
      <c r="I19" s="62"/>
    </row>
    <row r="20" spans="1:9" x14ac:dyDescent="0.15">
      <c r="A20" s="677" t="s">
        <v>22</v>
      </c>
      <c r="B20" s="674" t="s">
        <v>82</v>
      </c>
      <c r="C20" s="674"/>
      <c r="D20" s="674"/>
      <c r="E20" s="674"/>
      <c r="F20" s="674"/>
      <c r="G20" s="674"/>
      <c r="H20" s="674"/>
      <c r="I20" s="676"/>
    </row>
    <row r="21" spans="1:9" x14ac:dyDescent="0.15">
      <c r="A21" s="678"/>
      <c r="B21" s="680" t="s">
        <v>81</v>
      </c>
      <c r="C21" s="680"/>
      <c r="D21" s="681" t="s">
        <v>76</v>
      </c>
      <c r="E21" s="680"/>
      <c r="F21" s="682"/>
      <c r="G21" s="681" t="s">
        <v>77</v>
      </c>
      <c r="H21" s="680"/>
      <c r="I21" s="683"/>
    </row>
    <row r="22" spans="1:9" ht="27" thickBot="1" x14ac:dyDescent="0.25">
      <c r="A22" s="679"/>
      <c r="B22" s="309" t="s">
        <v>83</v>
      </c>
      <c r="C22" s="306" t="s">
        <v>120</v>
      </c>
      <c r="D22" s="306" t="s">
        <v>83</v>
      </c>
      <c r="E22" s="306" t="s">
        <v>120</v>
      </c>
      <c r="F22" s="307" t="s">
        <v>84</v>
      </c>
      <c r="G22" s="306" t="s">
        <v>83</v>
      </c>
      <c r="H22" s="306" t="s">
        <v>120</v>
      </c>
      <c r="I22" s="308" t="s">
        <v>84</v>
      </c>
    </row>
    <row r="23" spans="1:9" x14ac:dyDescent="0.2">
      <c r="A23" s="310" t="s">
        <v>18</v>
      </c>
      <c r="B23" s="314">
        <v>283.7</v>
      </c>
      <c r="C23" s="315">
        <v>9.1999999999999993</v>
      </c>
      <c r="D23" s="315">
        <v>276.2</v>
      </c>
      <c r="E23" s="315">
        <v>8.5</v>
      </c>
      <c r="F23" s="315">
        <f>D23/B23*100</f>
        <v>97.356362354599938</v>
      </c>
      <c r="G23" s="315">
        <v>267.2</v>
      </c>
      <c r="H23" s="315">
        <v>8.1999999999999993</v>
      </c>
      <c r="I23" s="321">
        <f>G23/B23*100</f>
        <v>94.183997180119846</v>
      </c>
    </row>
    <row r="24" spans="1:9" x14ac:dyDescent="0.2">
      <c r="A24" s="311" t="s">
        <v>38</v>
      </c>
      <c r="B24" s="317">
        <v>188</v>
      </c>
      <c r="C24" s="282">
        <v>0.8</v>
      </c>
      <c r="D24" s="282">
        <v>172</v>
      </c>
      <c r="E24" s="282">
        <v>1</v>
      </c>
      <c r="F24" s="282">
        <f t="shared" ref="F24:F35" si="2">D24/B24*100</f>
        <v>91.489361702127653</v>
      </c>
      <c r="G24" s="282">
        <v>192.3</v>
      </c>
      <c r="H24" s="282">
        <v>0.7</v>
      </c>
      <c r="I24" s="322">
        <f t="shared" ref="I24:I35" si="3">G24/B24*100</f>
        <v>102.28723404255319</v>
      </c>
    </row>
    <row r="25" spans="1:9" x14ac:dyDescent="0.2">
      <c r="A25" s="311" t="s">
        <v>39</v>
      </c>
      <c r="B25" s="317">
        <v>232.7</v>
      </c>
      <c r="C25" s="282">
        <v>1.5</v>
      </c>
      <c r="D25" s="282">
        <v>216.8</v>
      </c>
      <c r="E25" s="282">
        <v>1.8</v>
      </c>
      <c r="F25" s="282">
        <f t="shared" si="2"/>
        <v>93.167168027503237</v>
      </c>
      <c r="G25" s="282">
        <v>219.7</v>
      </c>
      <c r="H25" s="282">
        <v>2.1</v>
      </c>
      <c r="I25" s="322">
        <f t="shared" si="3"/>
        <v>94.413407821229043</v>
      </c>
    </row>
    <row r="26" spans="1:9" x14ac:dyDescent="0.2">
      <c r="A26" s="312" t="s">
        <v>40</v>
      </c>
      <c r="B26" s="317">
        <v>256.89999999999998</v>
      </c>
      <c r="C26" s="282">
        <v>3.4</v>
      </c>
      <c r="D26" s="282">
        <v>244.5</v>
      </c>
      <c r="E26" s="282">
        <v>3.5</v>
      </c>
      <c r="F26" s="282">
        <f t="shared" si="2"/>
        <v>95.173219151420795</v>
      </c>
      <c r="G26" s="282">
        <v>242</v>
      </c>
      <c r="H26" s="282">
        <v>3.7</v>
      </c>
      <c r="I26" s="322">
        <f t="shared" si="3"/>
        <v>94.200077851304016</v>
      </c>
    </row>
    <row r="27" spans="1:9" x14ac:dyDescent="0.2">
      <c r="A27" s="311" t="s">
        <v>41</v>
      </c>
      <c r="B27" s="317">
        <v>281.3</v>
      </c>
      <c r="C27" s="282">
        <v>6</v>
      </c>
      <c r="D27" s="282">
        <v>265.8</v>
      </c>
      <c r="E27" s="282">
        <v>6.2</v>
      </c>
      <c r="F27" s="282">
        <f t="shared" si="2"/>
        <v>94.489868467827947</v>
      </c>
      <c r="G27" s="282">
        <v>245.7</v>
      </c>
      <c r="H27" s="282">
        <v>5</v>
      </c>
      <c r="I27" s="322">
        <f t="shared" si="3"/>
        <v>87.344472093849973</v>
      </c>
    </row>
    <row r="28" spans="1:9" x14ac:dyDescent="0.2">
      <c r="A28" s="311" t="s">
        <v>42</v>
      </c>
      <c r="B28" s="317">
        <v>289.5</v>
      </c>
      <c r="C28" s="282">
        <v>9.3000000000000007</v>
      </c>
      <c r="D28" s="282">
        <v>276.3</v>
      </c>
      <c r="E28" s="282">
        <v>8.1</v>
      </c>
      <c r="F28" s="282">
        <f t="shared" si="2"/>
        <v>95.440414507772019</v>
      </c>
      <c r="G28" s="282">
        <v>274.60000000000002</v>
      </c>
      <c r="H28" s="282">
        <v>6.3</v>
      </c>
      <c r="I28" s="322">
        <f t="shared" si="3"/>
        <v>94.853195164075998</v>
      </c>
    </row>
    <row r="29" spans="1:9" x14ac:dyDescent="0.2">
      <c r="A29" s="311" t="s">
        <v>43</v>
      </c>
      <c r="B29" s="317">
        <v>311.8</v>
      </c>
      <c r="C29" s="282">
        <v>10.3</v>
      </c>
      <c r="D29" s="282">
        <v>289.5</v>
      </c>
      <c r="E29" s="282">
        <v>8.5</v>
      </c>
      <c r="F29" s="282">
        <f t="shared" si="2"/>
        <v>92.847979474021798</v>
      </c>
      <c r="G29" s="282">
        <v>283.5</v>
      </c>
      <c r="H29" s="282">
        <v>8.6999999999999993</v>
      </c>
      <c r="I29" s="322">
        <f t="shared" si="3"/>
        <v>90.923669018601657</v>
      </c>
    </row>
    <row r="30" spans="1:9" x14ac:dyDescent="0.2">
      <c r="A30" s="311" t="s">
        <v>44</v>
      </c>
      <c r="B30" s="317">
        <v>301.3</v>
      </c>
      <c r="C30" s="282">
        <v>12.1</v>
      </c>
      <c r="D30" s="282">
        <v>288</v>
      </c>
      <c r="E30" s="282">
        <v>10.4</v>
      </c>
      <c r="F30" s="282">
        <f t="shared" si="2"/>
        <v>95.58579488881513</v>
      </c>
      <c r="G30" s="282">
        <v>280.8</v>
      </c>
      <c r="H30" s="282">
        <v>9.3000000000000007</v>
      </c>
      <c r="I30" s="322">
        <f t="shared" si="3"/>
        <v>93.196150016594757</v>
      </c>
    </row>
    <row r="31" spans="1:9" x14ac:dyDescent="0.2">
      <c r="A31" s="311" t="s">
        <v>45</v>
      </c>
      <c r="B31" s="317">
        <v>308.3</v>
      </c>
      <c r="C31" s="282">
        <v>14.6</v>
      </c>
      <c r="D31" s="282">
        <v>297.8</v>
      </c>
      <c r="E31" s="282">
        <v>11.4</v>
      </c>
      <c r="F31" s="282">
        <f>D31/B31*100</f>
        <v>96.59422640285436</v>
      </c>
      <c r="G31" s="282">
        <v>305.89999999999998</v>
      </c>
      <c r="H31" s="282">
        <v>11.9</v>
      </c>
      <c r="I31" s="322">
        <f t="shared" si="3"/>
        <v>99.221537463509563</v>
      </c>
    </row>
    <row r="32" spans="1:9" x14ac:dyDescent="0.2">
      <c r="A32" s="311" t="s">
        <v>46</v>
      </c>
      <c r="B32" s="317">
        <v>317.10000000000002</v>
      </c>
      <c r="C32" s="282">
        <v>15.4</v>
      </c>
      <c r="D32" s="282">
        <v>303.5</v>
      </c>
      <c r="E32" s="282">
        <v>12.6</v>
      </c>
      <c r="F32" s="282">
        <f t="shared" si="2"/>
        <v>95.711132134973184</v>
      </c>
      <c r="G32" s="282">
        <v>285.60000000000002</v>
      </c>
      <c r="H32" s="282">
        <v>10.9</v>
      </c>
      <c r="I32" s="322">
        <f t="shared" si="3"/>
        <v>90.066225165562912</v>
      </c>
    </row>
    <row r="33" spans="1:12" x14ac:dyDescent="0.2">
      <c r="A33" s="311" t="s">
        <v>47</v>
      </c>
      <c r="B33" s="317">
        <v>240.1</v>
      </c>
      <c r="C33" s="282">
        <v>18.3</v>
      </c>
      <c r="D33" s="282">
        <v>284.7</v>
      </c>
      <c r="E33" s="282">
        <v>11.9</v>
      </c>
      <c r="F33" s="282">
        <f t="shared" si="2"/>
        <v>118.57559350270721</v>
      </c>
      <c r="G33" s="282">
        <v>264.10000000000002</v>
      </c>
      <c r="H33" s="282">
        <v>15.9</v>
      </c>
      <c r="I33" s="322">
        <f t="shared" si="3"/>
        <v>109.99583506872138</v>
      </c>
    </row>
    <row r="34" spans="1:12" x14ac:dyDescent="0.2">
      <c r="A34" s="311" t="s">
        <v>48</v>
      </c>
      <c r="B34" s="317">
        <v>235.9</v>
      </c>
      <c r="C34" s="282">
        <v>14.4</v>
      </c>
      <c r="D34" s="282">
        <v>292.60000000000002</v>
      </c>
      <c r="E34" s="282">
        <v>16.3</v>
      </c>
      <c r="F34" s="282">
        <f t="shared" si="2"/>
        <v>124.03560830860533</v>
      </c>
      <c r="G34" s="282">
        <v>259.2</v>
      </c>
      <c r="H34" s="282">
        <v>18.7</v>
      </c>
      <c r="I34" s="322">
        <f t="shared" si="3"/>
        <v>109.87706655362442</v>
      </c>
    </row>
    <row r="35" spans="1:12" ht="13.8" thickBot="1" x14ac:dyDescent="0.25">
      <c r="A35" s="313" t="s">
        <v>49</v>
      </c>
      <c r="B35" s="319">
        <v>259.89999999999998</v>
      </c>
      <c r="C35" s="285">
        <v>14.4</v>
      </c>
      <c r="D35" s="285">
        <v>336.7</v>
      </c>
      <c r="E35" s="285">
        <v>15.3</v>
      </c>
      <c r="F35" s="285">
        <f t="shared" si="2"/>
        <v>129.54982685648326</v>
      </c>
      <c r="G35" s="285">
        <v>251.2</v>
      </c>
      <c r="H35" s="285">
        <v>15.5</v>
      </c>
      <c r="I35" s="323">
        <f t="shared" si="3"/>
        <v>96.652558676414017</v>
      </c>
    </row>
    <row r="36" spans="1:12" x14ac:dyDescent="0.2">
      <c r="B36" s="62"/>
      <c r="C36" s="62"/>
      <c r="D36" s="62"/>
      <c r="E36" s="62"/>
      <c r="F36" s="62"/>
      <c r="G36" s="62"/>
      <c r="H36" s="62"/>
      <c r="I36" s="62"/>
    </row>
    <row r="37" spans="1:12" x14ac:dyDescent="0.2">
      <c r="B37" s="62"/>
      <c r="C37" s="62"/>
      <c r="D37" s="62"/>
      <c r="E37" s="62"/>
      <c r="F37" s="62"/>
      <c r="G37" s="62"/>
      <c r="H37" s="62"/>
      <c r="I37" s="62"/>
    </row>
    <row r="38" spans="1:12" x14ac:dyDescent="0.2">
      <c r="B38" s="62"/>
      <c r="C38" s="62"/>
      <c r="D38" s="62"/>
      <c r="E38" s="62"/>
      <c r="F38" s="62"/>
      <c r="G38" s="62"/>
      <c r="H38" s="62"/>
      <c r="I38" s="62"/>
      <c r="L38" s="84"/>
    </row>
    <row r="39" spans="1:12" x14ac:dyDescent="0.2">
      <c r="B39" s="62"/>
      <c r="C39" s="62"/>
      <c r="D39" s="62"/>
      <c r="E39" s="62"/>
      <c r="F39" s="62"/>
      <c r="G39" s="62"/>
      <c r="H39" s="62"/>
      <c r="I39" s="62"/>
    </row>
    <row r="40" spans="1:12" x14ac:dyDescent="0.2">
      <c r="B40" s="62"/>
      <c r="C40" s="62"/>
      <c r="D40" s="62"/>
      <c r="E40" s="62"/>
      <c r="F40" s="62"/>
      <c r="G40" s="62"/>
      <c r="H40" s="62"/>
      <c r="I40" s="62"/>
    </row>
    <row r="41" spans="1:12" x14ac:dyDescent="0.2">
      <c r="B41" s="62"/>
      <c r="C41" s="62"/>
      <c r="D41" s="62"/>
      <c r="E41" s="62"/>
      <c r="F41" s="62"/>
      <c r="G41" s="62"/>
      <c r="H41" s="62"/>
      <c r="I41" s="62"/>
    </row>
    <row r="42" spans="1:12" x14ac:dyDescent="0.2">
      <c r="B42" s="62"/>
      <c r="C42" s="62"/>
      <c r="D42" s="62"/>
      <c r="E42" s="62"/>
      <c r="F42" s="62"/>
      <c r="G42" s="62"/>
      <c r="H42" s="62"/>
      <c r="I42" s="62"/>
    </row>
    <row r="43" spans="1:12" x14ac:dyDescent="0.2">
      <c r="B43" s="62"/>
      <c r="C43" s="62"/>
      <c r="D43" s="62"/>
      <c r="E43" s="62"/>
      <c r="F43" s="62"/>
      <c r="G43" s="62"/>
      <c r="H43" s="62"/>
      <c r="I43" s="62"/>
    </row>
    <row r="44" spans="1:12" x14ac:dyDescent="0.2">
      <c r="B44" s="62"/>
      <c r="C44" s="62"/>
      <c r="D44" s="62"/>
      <c r="E44" s="62"/>
      <c r="F44" s="62"/>
      <c r="G44" s="62"/>
      <c r="H44" s="62"/>
      <c r="I44" s="62"/>
    </row>
    <row r="45" spans="1:12" x14ac:dyDescent="0.2">
      <c r="B45" s="62"/>
      <c r="C45" s="62"/>
      <c r="D45" s="62"/>
      <c r="E45" s="62"/>
      <c r="F45" s="62"/>
      <c r="G45" s="62"/>
      <c r="H45" s="62"/>
      <c r="I45" s="62"/>
    </row>
    <row r="46" spans="1:12" x14ac:dyDescent="0.2">
      <c r="B46" s="62"/>
      <c r="C46" s="62"/>
      <c r="D46" s="62"/>
      <c r="E46" s="62"/>
      <c r="F46" s="62"/>
      <c r="G46" s="62"/>
      <c r="H46" s="62"/>
      <c r="I46" s="62"/>
    </row>
    <row r="47" spans="1:12" x14ac:dyDescent="0.2">
      <c r="B47" s="62"/>
      <c r="C47" s="62"/>
      <c r="D47" s="62"/>
      <c r="E47" s="62"/>
      <c r="F47" s="62"/>
      <c r="G47" s="62"/>
      <c r="H47" s="62"/>
      <c r="I47" s="62"/>
    </row>
    <row r="48" spans="1:12" x14ac:dyDescent="0.2">
      <c r="B48" s="62"/>
      <c r="C48" s="62"/>
      <c r="D48" s="62"/>
      <c r="E48" s="62"/>
      <c r="F48" s="62"/>
      <c r="G48" s="62"/>
      <c r="H48" s="62"/>
      <c r="I48" s="62"/>
    </row>
    <row r="49" spans="2:9" x14ac:dyDescent="0.2">
      <c r="B49" s="62"/>
      <c r="C49" s="62"/>
      <c r="D49" s="62"/>
      <c r="E49" s="62"/>
      <c r="F49" s="62"/>
      <c r="G49" s="62"/>
      <c r="H49" s="62"/>
      <c r="I49" s="62"/>
    </row>
    <row r="50" spans="2:9" x14ac:dyDescent="0.2">
      <c r="B50" s="62"/>
      <c r="C50" s="62"/>
      <c r="D50" s="62"/>
      <c r="E50" s="62"/>
      <c r="F50" s="62"/>
      <c r="G50" s="62"/>
      <c r="H50" s="62"/>
      <c r="I50" s="62"/>
    </row>
    <row r="51" spans="2:9" x14ac:dyDescent="0.2">
      <c r="B51" s="62"/>
      <c r="C51" s="62"/>
      <c r="D51" s="62"/>
      <c r="E51" s="62"/>
      <c r="F51" s="62"/>
      <c r="G51" s="62"/>
      <c r="H51" s="62"/>
      <c r="I51" s="62"/>
    </row>
    <row r="52" spans="2:9" x14ac:dyDescent="0.2">
      <c r="B52" s="62"/>
      <c r="C52" s="62"/>
      <c r="D52" s="62"/>
      <c r="E52" s="62"/>
      <c r="F52" s="62"/>
      <c r="G52" s="62"/>
      <c r="H52" s="62"/>
      <c r="I52" s="62"/>
    </row>
    <row r="53" spans="2:9" x14ac:dyDescent="0.2">
      <c r="B53" s="62"/>
      <c r="C53" s="62"/>
      <c r="D53" s="62"/>
      <c r="E53" s="62"/>
      <c r="F53" s="62"/>
      <c r="G53" s="62"/>
      <c r="H53" s="62"/>
      <c r="I53" s="62"/>
    </row>
    <row r="54" spans="2:9" x14ac:dyDescent="0.2">
      <c r="B54" s="62"/>
      <c r="C54" s="62"/>
      <c r="D54" s="62"/>
      <c r="E54" s="62"/>
      <c r="F54" s="62"/>
      <c r="G54" s="62"/>
      <c r="H54" s="62"/>
      <c r="I54" s="62"/>
    </row>
    <row r="55" spans="2:9" x14ac:dyDescent="0.2">
      <c r="B55" s="62"/>
      <c r="C55" s="62"/>
      <c r="D55" s="62"/>
      <c r="E55" s="62"/>
      <c r="F55" s="62"/>
      <c r="G55" s="62"/>
      <c r="H55" s="62"/>
      <c r="I55" s="62"/>
    </row>
    <row r="56" spans="2:9" x14ac:dyDescent="0.2">
      <c r="B56" s="62"/>
      <c r="C56" s="62"/>
      <c r="D56" s="62"/>
      <c r="E56" s="62"/>
      <c r="F56" s="62"/>
      <c r="G56" s="62"/>
      <c r="H56" s="62"/>
      <c r="I56" s="62"/>
    </row>
    <row r="57" spans="2:9" x14ac:dyDescent="0.2">
      <c r="B57" s="62"/>
      <c r="C57" s="62"/>
      <c r="D57" s="62"/>
      <c r="E57" s="62"/>
      <c r="F57" s="62"/>
      <c r="G57" s="62"/>
      <c r="H57" s="62"/>
      <c r="I57" s="62"/>
    </row>
    <row r="58" spans="2:9" x14ac:dyDescent="0.2">
      <c r="B58" s="62"/>
      <c r="C58" s="62"/>
      <c r="D58" s="62"/>
      <c r="E58" s="62"/>
      <c r="F58" s="62"/>
      <c r="G58" s="62"/>
      <c r="H58" s="62"/>
      <c r="I58" s="62"/>
    </row>
    <row r="67" spans="1:11" ht="16.2" x14ac:dyDescent="0.2">
      <c r="A67" s="649"/>
      <c r="B67" s="649"/>
      <c r="C67" s="649"/>
      <c r="D67" s="649"/>
      <c r="E67" s="649"/>
      <c r="F67" s="649"/>
      <c r="G67" s="649"/>
      <c r="H67" s="649"/>
      <c r="I67" s="649"/>
      <c r="J67" s="649"/>
      <c r="K67" s="649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2:A4"/>
    <mergeCell ref="B2:I2"/>
    <mergeCell ref="B3:C3"/>
    <mergeCell ref="D3:F3"/>
    <mergeCell ref="G3:I3"/>
    <mergeCell ref="A67:K67"/>
    <mergeCell ref="A20:A22"/>
    <mergeCell ref="B20:I20"/>
    <mergeCell ref="B21:C21"/>
    <mergeCell ref="D21:F21"/>
    <mergeCell ref="G21:I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&amp;A</oddFooter>
  </headerFooter>
  <rowBreaks count="1" manualBreakCount="1">
    <brk id="39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zoomScale="150" zoomScaleNormal="150" workbookViewId="0">
      <selection activeCell="K10" sqref="K10"/>
    </sheetView>
  </sheetViews>
  <sheetFormatPr defaultRowHeight="13.2" x14ac:dyDescent="0.2"/>
  <cols>
    <col min="1" max="1" width="11.6640625" customWidth="1"/>
    <col min="2" max="4" width="8.6640625" style="62" customWidth="1"/>
    <col min="14" max="14" width="5.77734375" customWidth="1"/>
  </cols>
  <sheetData>
    <row r="1" spans="1:14" ht="19.5" customHeight="1" thickBot="1" x14ac:dyDescent="0.25">
      <c r="A1" t="s">
        <v>145</v>
      </c>
      <c r="G1" s="373" t="s">
        <v>108</v>
      </c>
    </row>
    <row r="2" spans="1:14" ht="22.5" customHeight="1" thickBot="1" x14ac:dyDescent="0.25">
      <c r="A2" s="327"/>
      <c r="B2" s="326" t="s">
        <v>88</v>
      </c>
      <c r="C2" s="324" t="s">
        <v>89</v>
      </c>
      <c r="D2" s="325" t="s">
        <v>90</v>
      </c>
      <c r="E2" s="326" t="s">
        <v>85</v>
      </c>
      <c r="F2" s="324" t="s">
        <v>86</v>
      </c>
      <c r="G2" s="325" t="s">
        <v>87</v>
      </c>
      <c r="H2" s="684"/>
      <c r="I2" s="685"/>
      <c r="J2" s="685"/>
      <c r="K2" s="685"/>
      <c r="N2" s="544"/>
    </row>
    <row r="3" spans="1:14" x14ac:dyDescent="0.2">
      <c r="A3" s="328" t="s">
        <v>38</v>
      </c>
      <c r="B3" s="317">
        <v>186.2</v>
      </c>
      <c r="C3" s="282">
        <v>215.7</v>
      </c>
      <c r="D3" s="331">
        <v>211.2</v>
      </c>
      <c r="E3" s="329">
        <v>188</v>
      </c>
      <c r="F3" s="330">
        <v>172</v>
      </c>
      <c r="G3" s="331">
        <v>192.3</v>
      </c>
    </row>
    <row r="4" spans="1:14" x14ac:dyDescent="0.2">
      <c r="A4" s="311" t="s">
        <v>39</v>
      </c>
      <c r="B4" s="317">
        <v>236.6</v>
      </c>
      <c r="C4" s="282">
        <v>219.2</v>
      </c>
      <c r="D4" s="289">
        <v>234.3</v>
      </c>
      <c r="E4" s="332">
        <v>232.7</v>
      </c>
      <c r="F4" s="288">
        <v>216.8</v>
      </c>
      <c r="G4" s="289">
        <v>219.7</v>
      </c>
    </row>
    <row r="5" spans="1:14" x14ac:dyDescent="0.2">
      <c r="A5" s="312" t="s">
        <v>40</v>
      </c>
      <c r="B5" s="317">
        <v>276</v>
      </c>
      <c r="C5" s="282">
        <v>273.3</v>
      </c>
      <c r="D5" s="289">
        <v>271.2</v>
      </c>
      <c r="E5" s="332">
        <v>256.89999999999998</v>
      </c>
      <c r="F5" s="288">
        <v>244.5</v>
      </c>
      <c r="G5" s="289">
        <v>242</v>
      </c>
    </row>
    <row r="6" spans="1:14" x14ac:dyDescent="0.2">
      <c r="A6" s="311" t="s">
        <v>41</v>
      </c>
      <c r="B6" s="317">
        <v>311.2</v>
      </c>
      <c r="C6" s="282">
        <v>292.8</v>
      </c>
      <c r="D6" s="289">
        <v>298.2</v>
      </c>
      <c r="E6" s="332">
        <v>281.3</v>
      </c>
      <c r="F6" s="288">
        <v>265.8</v>
      </c>
      <c r="G6" s="289">
        <v>245.7</v>
      </c>
    </row>
    <row r="7" spans="1:14" x14ac:dyDescent="0.2">
      <c r="A7" s="311" t="s">
        <v>42</v>
      </c>
      <c r="B7" s="317">
        <v>367.6</v>
      </c>
      <c r="C7" s="282">
        <v>339</v>
      </c>
      <c r="D7" s="289">
        <v>327.3</v>
      </c>
      <c r="E7" s="332">
        <v>289.5</v>
      </c>
      <c r="F7" s="288">
        <v>276.3</v>
      </c>
      <c r="G7" s="289">
        <v>274.60000000000002</v>
      </c>
    </row>
    <row r="8" spans="1:14" x14ac:dyDescent="0.2">
      <c r="A8" s="311" t="s">
        <v>43</v>
      </c>
      <c r="B8" s="317">
        <v>416.2</v>
      </c>
      <c r="C8" s="282">
        <v>367.8</v>
      </c>
      <c r="D8" s="289">
        <v>355.6</v>
      </c>
      <c r="E8" s="332">
        <v>311.8</v>
      </c>
      <c r="F8" s="288">
        <v>289.5</v>
      </c>
      <c r="G8" s="289">
        <v>283.5</v>
      </c>
    </row>
    <row r="9" spans="1:14" x14ac:dyDescent="0.2">
      <c r="A9" s="311" t="s">
        <v>44</v>
      </c>
      <c r="B9" s="317">
        <v>435.9</v>
      </c>
      <c r="C9" s="282">
        <v>391.1</v>
      </c>
      <c r="D9" s="289">
        <v>365.9</v>
      </c>
      <c r="E9" s="332">
        <v>301.3</v>
      </c>
      <c r="F9" s="288">
        <v>288</v>
      </c>
      <c r="G9" s="289">
        <v>280.8</v>
      </c>
    </row>
    <row r="10" spans="1:14" x14ac:dyDescent="0.2">
      <c r="A10" s="311" t="s">
        <v>45</v>
      </c>
      <c r="B10" s="317">
        <v>474.2</v>
      </c>
      <c r="C10" s="282">
        <v>426.3</v>
      </c>
      <c r="D10" s="289">
        <v>377.9</v>
      </c>
      <c r="E10" s="332">
        <v>308.3</v>
      </c>
      <c r="F10" s="288">
        <v>297.8</v>
      </c>
      <c r="G10" s="289">
        <v>305.89999999999998</v>
      </c>
    </row>
    <row r="11" spans="1:14" x14ac:dyDescent="0.2">
      <c r="A11" s="311" t="s">
        <v>46</v>
      </c>
      <c r="B11" s="317">
        <v>470.9</v>
      </c>
      <c r="C11" s="282">
        <v>445.7</v>
      </c>
      <c r="D11" s="289">
        <v>385</v>
      </c>
      <c r="E11" s="332">
        <v>317.10000000000002</v>
      </c>
      <c r="F11" s="288">
        <v>303.5</v>
      </c>
      <c r="G11" s="289">
        <v>285.60000000000002</v>
      </c>
    </row>
    <row r="12" spans="1:14" x14ac:dyDescent="0.2">
      <c r="A12" s="311" t="s">
        <v>47</v>
      </c>
      <c r="B12" s="317">
        <v>337.2</v>
      </c>
      <c r="C12" s="282">
        <v>336.4</v>
      </c>
      <c r="D12" s="289">
        <v>358.7</v>
      </c>
      <c r="E12" s="332">
        <v>240.1</v>
      </c>
      <c r="F12" s="288">
        <v>284.7</v>
      </c>
      <c r="G12" s="289">
        <v>264.10000000000002</v>
      </c>
    </row>
    <row r="13" spans="1:14" x14ac:dyDescent="0.2">
      <c r="A13" s="311" t="s">
        <v>48</v>
      </c>
      <c r="B13" s="317">
        <v>279.5</v>
      </c>
      <c r="C13" s="282">
        <v>311.8</v>
      </c>
      <c r="D13" s="289">
        <v>301</v>
      </c>
      <c r="E13" s="332">
        <v>235.9</v>
      </c>
      <c r="F13" s="288">
        <v>292.60000000000002</v>
      </c>
      <c r="G13" s="289">
        <v>259.2</v>
      </c>
    </row>
    <row r="14" spans="1:14" ht="13.8" thickBot="1" x14ac:dyDescent="0.25">
      <c r="A14" s="313" t="s">
        <v>49</v>
      </c>
      <c r="B14" s="319">
        <v>240.2</v>
      </c>
      <c r="C14" s="285">
        <v>293.60000000000002</v>
      </c>
      <c r="D14" s="291">
        <v>280.39999999999998</v>
      </c>
      <c r="E14" s="333">
        <v>259.89999999999998</v>
      </c>
      <c r="F14" s="290">
        <v>336.7</v>
      </c>
      <c r="G14" s="291">
        <v>251.2</v>
      </c>
    </row>
    <row r="74" spans="1:13" ht="16.2" x14ac:dyDescent="0.2">
      <c r="A74" s="649"/>
      <c r="B74" s="649"/>
      <c r="C74" s="649"/>
      <c r="D74" s="649"/>
      <c r="E74" s="649"/>
      <c r="F74" s="649"/>
      <c r="G74" s="649"/>
      <c r="H74" s="649"/>
      <c r="I74" s="649"/>
      <c r="J74" s="649"/>
      <c r="K74" s="649"/>
      <c r="L74" s="649"/>
      <c r="M74" s="649"/>
    </row>
  </sheetData>
  <protectedRanges>
    <protectedRange sqref="B3:G14" name="範囲1"/>
  </protectedRanges>
  <mergeCells count="2">
    <mergeCell ref="H2:K2"/>
    <mergeCell ref="A74:M74"/>
  </mergeCells>
  <phoneticPr fontId="2"/>
  <pageMargins left="0.47244094488188981" right="0.19685039370078741" top="0.74803149606299213" bottom="0.47244094488188981" header="0.31496062992125984" footer="0.31496062992125984"/>
  <pageSetup paperSize="9" scale="79" orientation="portrait" r:id="rId1"/>
  <headerFooter scaleWithDoc="0" alignWithMargins="0">
    <oddFooter>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topLeftCell="A67" zoomScale="130" zoomScaleNormal="130" workbookViewId="0">
      <selection activeCell="C82" sqref="C82"/>
    </sheetView>
  </sheetViews>
  <sheetFormatPr defaultRowHeight="13.2" x14ac:dyDescent="0.2"/>
  <cols>
    <col min="1" max="1" width="5.77734375" customWidth="1"/>
    <col min="2" max="2" width="37.44140625" bestFit="1" customWidth="1"/>
    <col min="3" max="3" width="10.6640625" style="15" customWidth="1"/>
    <col min="4" max="4" width="14" style="15" hidden="1" customWidth="1"/>
    <col min="5" max="5" width="11.21875" style="15" hidden="1" customWidth="1"/>
    <col min="6" max="6" width="11.6640625" style="15" hidden="1" customWidth="1"/>
    <col min="7" max="7" width="9.33203125" customWidth="1"/>
    <col min="8" max="8" width="10.6640625" customWidth="1"/>
    <col min="9" max="9" width="10.6640625" style="27" customWidth="1"/>
    <col min="10" max="10" width="2.21875" style="27" hidden="1" customWidth="1"/>
    <col min="11" max="12" width="9.33203125" customWidth="1"/>
    <col min="13" max="13" width="0" hidden="1" customWidth="1"/>
  </cols>
  <sheetData>
    <row r="1" spans="1:13" ht="16.5" customHeight="1" thickBot="1" x14ac:dyDescent="0.25">
      <c r="A1" s="37" t="s">
        <v>162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6.5" customHeight="1" thickBot="1" x14ac:dyDescent="0.25">
      <c r="A2" s="604" t="s">
        <v>20</v>
      </c>
      <c r="B2" s="606" t="s">
        <v>21</v>
      </c>
      <c r="C2" s="595" t="s">
        <v>36</v>
      </c>
      <c r="D2" s="596"/>
      <c r="E2" s="596"/>
      <c r="F2" s="596"/>
      <c r="G2" s="596"/>
      <c r="H2" s="596"/>
      <c r="I2" s="596"/>
      <c r="J2" s="596"/>
      <c r="K2" s="597" t="s">
        <v>34</v>
      </c>
      <c r="L2" s="598"/>
    </row>
    <row r="3" spans="1:13" ht="24.6" thickBot="1" x14ac:dyDescent="0.25">
      <c r="A3" s="605"/>
      <c r="B3" s="607"/>
      <c r="C3" s="93" t="s">
        <v>27</v>
      </c>
      <c r="D3" s="14" t="s">
        <v>31</v>
      </c>
      <c r="E3" s="14" t="s">
        <v>32</v>
      </c>
      <c r="F3" s="14" t="s">
        <v>33</v>
      </c>
      <c r="G3" s="7" t="s">
        <v>28</v>
      </c>
      <c r="H3" s="8" t="s">
        <v>29</v>
      </c>
      <c r="I3" s="28" t="s">
        <v>30</v>
      </c>
      <c r="J3" s="29" t="s">
        <v>31</v>
      </c>
      <c r="K3" s="40" t="s">
        <v>37</v>
      </c>
      <c r="L3" s="9" t="s">
        <v>35</v>
      </c>
    </row>
    <row r="4" spans="1:13" ht="15.75" customHeight="1" thickBot="1" x14ac:dyDescent="0.25">
      <c r="A4" s="602" t="s">
        <v>18</v>
      </c>
      <c r="B4" s="10" t="s">
        <v>0</v>
      </c>
      <c r="C4" s="154">
        <v>170633</v>
      </c>
      <c r="D4" s="23">
        <f>C21+C38+C55</f>
        <v>170633</v>
      </c>
      <c r="E4" s="23">
        <f t="shared" ref="E4:E20" si="0">C4-D4</f>
        <v>0</v>
      </c>
      <c r="F4" s="16">
        <f>C4/100</f>
        <v>1706.33</v>
      </c>
      <c r="G4" s="169">
        <v>100</v>
      </c>
      <c r="H4" s="161">
        <v>116081</v>
      </c>
      <c r="I4" s="161">
        <v>54552</v>
      </c>
      <c r="J4" s="30">
        <f t="shared" ref="J4:J21" si="1">H4+I4</f>
        <v>170633</v>
      </c>
      <c r="K4" s="177">
        <f t="shared" ref="K4:K21" si="2">(H4/J4)*100</f>
        <v>68.029630845147182</v>
      </c>
      <c r="L4" s="176">
        <f>(I4/J4)*100</f>
        <v>31.970369154852811</v>
      </c>
      <c r="M4" s="39">
        <f>K4+L4</f>
        <v>100</v>
      </c>
    </row>
    <row r="5" spans="1:13" x14ac:dyDescent="0.2">
      <c r="A5" s="602"/>
      <c r="B5" s="3" t="s">
        <v>1</v>
      </c>
      <c r="C5" s="155">
        <v>14</v>
      </c>
      <c r="D5" s="24">
        <f>C56</f>
        <v>8</v>
      </c>
      <c r="E5" s="24">
        <f t="shared" si="0"/>
        <v>6</v>
      </c>
      <c r="F5" s="17">
        <f>C5/100</f>
        <v>0.14000000000000001</v>
      </c>
      <c r="G5" s="170">
        <f>(C5/$C$4)*100</f>
        <v>8.2047435138572246E-3</v>
      </c>
      <c r="H5" s="162">
        <v>11</v>
      </c>
      <c r="I5" s="162">
        <v>3</v>
      </c>
      <c r="J5" s="31">
        <f t="shared" si="1"/>
        <v>14</v>
      </c>
      <c r="K5" s="179">
        <f>(H5/J5)*100</f>
        <v>78.571428571428569</v>
      </c>
      <c r="L5" s="178">
        <f t="shared" ref="L5:L68" si="3">(I5/J5)*100</f>
        <v>21.428571428571427</v>
      </c>
      <c r="M5" s="39">
        <f t="shared" ref="M5:M68" si="4">K5+L5</f>
        <v>100</v>
      </c>
    </row>
    <row r="6" spans="1:13" x14ac:dyDescent="0.2">
      <c r="A6" s="602"/>
      <c r="B6" s="6" t="s">
        <v>2</v>
      </c>
      <c r="C6" s="156">
        <v>13713</v>
      </c>
      <c r="D6" s="25">
        <f t="shared" ref="D6:D20" si="5">C23+C40+C57</f>
        <v>13713</v>
      </c>
      <c r="E6" s="25">
        <f t="shared" si="0"/>
        <v>0</v>
      </c>
      <c r="F6" s="18">
        <f t="shared" ref="F6:F69" si="6">C6/100</f>
        <v>137.13</v>
      </c>
      <c r="G6" s="171">
        <f t="shared" ref="G6:G37" si="7">(C6/$C$4)*100</f>
        <v>8.036546271823152</v>
      </c>
      <c r="H6" s="163">
        <v>12400</v>
      </c>
      <c r="I6" s="163">
        <v>1313</v>
      </c>
      <c r="J6" s="32">
        <f t="shared" si="1"/>
        <v>13713</v>
      </c>
      <c r="K6" s="181">
        <f t="shared" si="2"/>
        <v>90.425144023918918</v>
      </c>
      <c r="L6" s="180">
        <f t="shared" si="3"/>
        <v>9.574855976081091</v>
      </c>
      <c r="M6" s="39">
        <f t="shared" si="4"/>
        <v>100.00000000000001</v>
      </c>
    </row>
    <row r="7" spans="1:13" x14ac:dyDescent="0.2">
      <c r="A7" s="602"/>
      <c r="B7" s="6" t="s">
        <v>3</v>
      </c>
      <c r="C7" s="156">
        <v>31320</v>
      </c>
      <c r="D7" s="25">
        <f t="shared" si="5"/>
        <v>31320</v>
      </c>
      <c r="E7" s="25">
        <f t="shared" si="0"/>
        <v>0</v>
      </c>
      <c r="F7" s="18">
        <f t="shared" si="6"/>
        <v>313.2</v>
      </c>
      <c r="G7" s="171">
        <f>(C7/$C$4)*100</f>
        <v>18.355183346714878</v>
      </c>
      <c r="H7" s="163">
        <v>25517</v>
      </c>
      <c r="I7" s="163">
        <v>5803</v>
      </c>
      <c r="J7" s="32">
        <f t="shared" si="1"/>
        <v>31320</v>
      </c>
      <c r="K7" s="181">
        <f t="shared" si="2"/>
        <v>81.471902937420182</v>
      </c>
      <c r="L7" s="180">
        <f t="shared" si="3"/>
        <v>18.528097062579821</v>
      </c>
      <c r="M7" s="39">
        <f t="shared" si="4"/>
        <v>100</v>
      </c>
    </row>
    <row r="8" spans="1:13" x14ac:dyDescent="0.2">
      <c r="A8" s="602"/>
      <c r="B8" s="6" t="s">
        <v>4</v>
      </c>
      <c r="C8" s="156">
        <v>561</v>
      </c>
      <c r="D8" s="25">
        <f>C25+C42+C59</f>
        <v>561</v>
      </c>
      <c r="E8" s="25">
        <f t="shared" si="0"/>
        <v>0</v>
      </c>
      <c r="F8" s="18">
        <f t="shared" si="6"/>
        <v>5.61</v>
      </c>
      <c r="G8" s="171">
        <f t="shared" si="7"/>
        <v>0.32877579366242171</v>
      </c>
      <c r="H8" s="163">
        <v>510</v>
      </c>
      <c r="I8" s="163">
        <v>51</v>
      </c>
      <c r="J8" s="32">
        <f t="shared" si="1"/>
        <v>561</v>
      </c>
      <c r="K8" s="181">
        <f t="shared" si="2"/>
        <v>90.909090909090907</v>
      </c>
      <c r="L8" s="180">
        <f t="shared" si="3"/>
        <v>9.0909090909090917</v>
      </c>
      <c r="M8" s="39">
        <f t="shared" si="4"/>
        <v>100</v>
      </c>
    </row>
    <row r="9" spans="1:13" x14ac:dyDescent="0.2">
      <c r="A9" s="602"/>
      <c r="B9" s="6" t="s">
        <v>5</v>
      </c>
      <c r="C9" s="156">
        <v>9541</v>
      </c>
      <c r="D9" s="25">
        <f t="shared" si="5"/>
        <v>9542</v>
      </c>
      <c r="E9" s="25">
        <f t="shared" si="0"/>
        <v>-1</v>
      </c>
      <c r="F9" s="18">
        <f t="shared" si="6"/>
        <v>95.41</v>
      </c>
      <c r="G9" s="171">
        <f t="shared" si="7"/>
        <v>5.5915327046936998</v>
      </c>
      <c r="H9" s="163">
        <v>7822</v>
      </c>
      <c r="I9" s="163">
        <v>1720</v>
      </c>
      <c r="J9" s="32">
        <f t="shared" si="1"/>
        <v>9542</v>
      </c>
      <c r="K9" s="181">
        <f t="shared" si="2"/>
        <v>81.974428840913859</v>
      </c>
      <c r="L9" s="180">
        <f t="shared" si="3"/>
        <v>18.025571159086144</v>
      </c>
      <c r="M9" s="39">
        <f t="shared" si="4"/>
        <v>100</v>
      </c>
    </row>
    <row r="10" spans="1:13" x14ac:dyDescent="0.2">
      <c r="A10" s="602"/>
      <c r="B10" s="6" t="s">
        <v>6</v>
      </c>
      <c r="C10" s="156">
        <v>20631</v>
      </c>
      <c r="D10" s="25">
        <f t="shared" si="5"/>
        <v>20632</v>
      </c>
      <c r="E10" s="25">
        <f t="shared" si="0"/>
        <v>-1</v>
      </c>
      <c r="F10" s="18">
        <f t="shared" si="6"/>
        <v>206.31</v>
      </c>
      <c r="G10" s="171">
        <f t="shared" si="7"/>
        <v>12.090861673884888</v>
      </c>
      <c r="H10" s="163">
        <v>17448</v>
      </c>
      <c r="I10" s="163">
        <v>3183</v>
      </c>
      <c r="J10" s="32">
        <f t="shared" si="1"/>
        <v>20631</v>
      </c>
      <c r="K10" s="181">
        <f t="shared" si="2"/>
        <v>84.571760942271339</v>
      </c>
      <c r="L10" s="180">
        <f t="shared" si="3"/>
        <v>15.428239057728661</v>
      </c>
      <c r="M10" s="39">
        <f t="shared" si="4"/>
        <v>100</v>
      </c>
    </row>
    <row r="11" spans="1:13" x14ac:dyDescent="0.2">
      <c r="A11" s="602"/>
      <c r="B11" s="6" t="s">
        <v>7</v>
      </c>
      <c r="C11" s="156">
        <v>22805</v>
      </c>
      <c r="D11" s="25">
        <f t="shared" si="5"/>
        <v>22806</v>
      </c>
      <c r="E11" s="25">
        <f t="shared" si="0"/>
        <v>-1</v>
      </c>
      <c r="F11" s="18">
        <f t="shared" si="6"/>
        <v>228.05</v>
      </c>
      <c r="G11" s="171">
        <f t="shared" si="7"/>
        <v>13.364941130965288</v>
      </c>
      <c r="H11" s="163">
        <v>14866</v>
      </c>
      <c r="I11" s="163">
        <v>7939</v>
      </c>
      <c r="J11" s="32">
        <f t="shared" si="1"/>
        <v>22805</v>
      </c>
      <c r="K11" s="181">
        <f t="shared" si="2"/>
        <v>65.187458890594158</v>
      </c>
      <c r="L11" s="180">
        <f t="shared" si="3"/>
        <v>34.812541109405828</v>
      </c>
      <c r="M11" s="39">
        <f t="shared" si="4"/>
        <v>99.999999999999986</v>
      </c>
    </row>
    <row r="12" spans="1:13" x14ac:dyDescent="0.2">
      <c r="A12" s="602"/>
      <c r="B12" s="6" t="s">
        <v>17</v>
      </c>
      <c r="C12" s="156">
        <v>4407</v>
      </c>
      <c r="D12" s="25">
        <f t="shared" si="5"/>
        <v>4407</v>
      </c>
      <c r="E12" s="25">
        <f t="shared" si="0"/>
        <v>0</v>
      </c>
      <c r="F12" s="18">
        <f t="shared" si="6"/>
        <v>44.07</v>
      </c>
      <c r="G12" s="172">
        <f t="shared" si="7"/>
        <v>2.582736047540628</v>
      </c>
      <c r="H12" s="163">
        <v>1708</v>
      </c>
      <c r="I12" s="163">
        <v>2699</v>
      </c>
      <c r="J12" s="32">
        <f t="shared" si="1"/>
        <v>4407</v>
      </c>
      <c r="K12" s="183">
        <f t="shared" si="2"/>
        <v>38.756523712275929</v>
      </c>
      <c r="L12" s="182">
        <f t="shared" si="3"/>
        <v>61.243476287724071</v>
      </c>
      <c r="M12" s="39">
        <f t="shared" si="4"/>
        <v>100</v>
      </c>
    </row>
    <row r="13" spans="1:13" x14ac:dyDescent="0.2">
      <c r="A13" s="602"/>
      <c r="B13" s="6" t="s">
        <v>16</v>
      </c>
      <c r="C13" s="156">
        <v>2985</v>
      </c>
      <c r="D13" s="25">
        <f t="shared" si="5"/>
        <v>2985</v>
      </c>
      <c r="E13" s="25">
        <f t="shared" si="0"/>
        <v>0</v>
      </c>
      <c r="F13" s="18">
        <f t="shared" si="6"/>
        <v>29.85</v>
      </c>
      <c r="G13" s="171">
        <f t="shared" si="7"/>
        <v>1.7493685277759869</v>
      </c>
      <c r="H13" s="163">
        <v>2140</v>
      </c>
      <c r="I13" s="163">
        <v>845</v>
      </c>
      <c r="J13" s="32">
        <f t="shared" si="1"/>
        <v>2985</v>
      </c>
      <c r="K13" s="181">
        <f t="shared" si="2"/>
        <v>71.691792294807371</v>
      </c>
      <c r="L13" s="180">
        <f t="shared" si="3"/>
        <v>28.308207705192629</v>
      </c>
      <c r="M13" s="39">
        <f t="shared" si="4"/>
        <v>100</v>
      </c>
    </row>
    <row r="14" spans="1:13" x14ac:dyDescent="0.2">
      <c r="A14" s="602"/>
      <c r="B14" s="6" t="s">
        <v>15</v>
      </c>
      <c r="C14" s="156">
        <v>9551</v>
      </c>
      <c r="D14" s="25">
        <f t="shared" si="5"/>
        <v>9551</v>
      </c>
      <c r="E14" s="25">
        <f t="shared" si="0"/>
        <v>0</v>
      </c>
      <c r="F14" s="18">
        <f t="shared" si="6"/>
        <v>95.51</v>
      </c>
      <c r="G14" s="171">
        <f t="shared" si="7"/>
        <v>5.5973932357750256</v>
      </c>
      <c r="H14" s="163">
        <v>7805</v>
      </c>
      <c r="I14" s="163">
        <v>1746</v>
      </c>
      <c r="J14" s="32">
        <f t="shared" si="1"/>
        <v>9551</v>
      </c>
      <c r="K14" s="181">
        <f t="shared" si="2"/>
        <v>81.719191707674582</v>
      </c>
      <c r="L14" s="180">
        <f t="shared" si="3"/>
        <v>18.28080829232541</v>
      </c>
      <c r="M14" s="39">
        <f t="shared" si="4"/>
        <v>100</v>
      </c>
    </row>
    <row r="15" spans="1:13" x14ac:dyDescent="0.2">
      <c r="A15" s="602"/>
      <c r="B15" s="6" t="s">
        <v>14</v>
      </c>
      <c r="C15" s="156">
        <v>3572</v>
      </c>
      <c r="D15" s="25">
        <f t="shared" si="5"/>
        <v>3572</v>
      </c>
      <c r="E15" s="25">
        <f t="shared" si="0"/>
        <v>0</v>
      </c>
      <c r="F15" s="18">
        <f t="shared" si="6"/>
        <v>35.72</v>
      </c>
      <c r="G15" s="171">
        <f t="shared" si="7"/>
        <v>2.0933817022498582</v>
      </c>
      <c r="H15" s="163">
        <v>2269</v>
      </c>
      <c r="I15" s="163">
        <v>1303</v>
      </c>
      <c r="J15" s="32">
        <f t="shared" si="1"/>
        <v>3572</v>
      </c>
      <c r="K15" s="181">
        <f t="shared" si="2"/>
        <v>63.521836506159012</v>
      </c>
      <c r="L15" s="180">
        <f t="shared" si="3"/>
        <v>36.478163493840988</v>
      </c>
      <c r="M15" s="39">
        <f t="shared" si="4"/>
        <v>100</v>
      </c>
    </row>
    <row r="16" spans="1:13" x14ac:dyDescent="0.2">
      <c r="A16" s="602"/>
      <c r="B16" s="6" t="s">
        <v>13</v>
      </c>
      <c r="C16" s="156">
        <v>3075</v>
      </c>
      <c r="D16" s="25">
        <f t="shared" si="5"/>
        <v>3076</v>
      </c>
      <c r="E16" s="25">
        <f t="shared" si="0"/>
        <v>-1</v>
      </c>
      <c r="F16" s="18">
        <f t="shared" si="6"/>
        <v>30.75</v>
      </c>
      <c r="G16" s="171">
        <f t="shared" si="7"/>
        <v>1.8021133075079263</v>
      </c>
      <c r="H16" s="163">
        <v>1963</v>
      </c>
      <c r="I16" s="163">
        <v>1112</v>
      </c>
      <c r="J16" s="32">
        <f t="shared" si="1"/>
        <v>3075</v>
      </c>
      <c r="K16" s="183">
        <f t="shared" si="2"/>
        <v>63.837398373983746</v>
      </c>
      <c r="L16" s="182">
        <f t="shared" si="3"/>
        <v>36.162601626016261</v>
      </c>
      <c r="M16" s="39">
        <f t="shared" si="4"/>
        <v>100</v>
      </c>
    </row>
    <row r="17" spans="1:13" x14ac:dyDescent="0.2">
      <c r="A17" s="602"/>
      <c r="B17" s="6" t="s">
        <v>12</v>
      </c>
      <c r="C17" s="156">
        <v>4219</v>
      </c>
      <c r="D17" s="25">
        <f t="shared" si="5"/>
        <v>4219</v>
      </c>
      <c r="E17" s="25">
        <f t="shared" si="0"/>
        <v>0</v>
      </c>
      <c r="F17" s="18">
        <f t="shared" si="6"/>
        <v>42.19</v>
      </c>
      <c r="G17" s="171">
        <f t="shared" si="7"/>
        <v>2.4725580632116886</v>
      </c>
      <c r="H17" s="163">
        <v>2098</v>
      </c>
      <c r="I17" s="163">
        <v>2121</v>
      </c>
      <c r="J17" s="32">
        <f t="shared" si="1"/>
        <v>4219</v>
      </c>
      <c r="K17" s="181">
        <f t="shared" si="2"/>
        <v>49.727423560085327</v>
      </c>
      <c r="L17" s="180">
        <f t="shared" si="3"/>
        <v>50.272576439914673</v>
      </c>
      <c r="M17" s="39">
        <f t="shared" si="4"/>
        <v>100</v>
      </c>
    </row>
    <row r="18" spans="1:13" x14ac:dyDescent="0.2">
      <c r="A18" s="602"/>
      <c r="B18" s="6" t="s">
        <v>11</v>
      </c>
      <c r="C18" s="156">
        <v>26054</v>
      </c>
      <c r="D18" s="25">
        <f t="shared" si="5"/>
        <v>26054</v>
      </c>
      <c r="E18" s="25">
        <f t="shared" si="0"/>
        <v>0</v>
      </c>
      <c r="F18" s="18">
        <f t="shared" si="6"/>
        <v>260.54000000000002</v>
      </c>
      <c r="G18" s="171">
        <f t="shared" si="7"/>
        <v>15.269027679288296</v>
      </c>
      <c r="H18" s="163">
        <v>8015</v>
      </c>
      <c r="I18" s="163">
        <v>18038</v>
      </c>
      <c r="J18" s="32">
        <f t="shared" si="1"/>
        <v>26053</v>
      </c>
      <c r="K18" s="181">
        <f t="shared" si="2"/>
        <v>30.764211415192111</v>
      </c>
      <c r="L18" s="180">
        <f t="shared" si="3"/>
        <v>69.235788584807892</v>
      </c>
      <c r="M18" s="39">
        <f t="shared" si="4"/>
        <v>100</v>
      </c>
    </row>
    <row r="19" spans="1:13" x14ac:dyDescent="0.2">
      <c r="A19" s="602"/>
      <c r="B19" s="6" t="s">
        <v>10</v>
      </c>
      <c r="C19" s="156">
        <v>1573</v>
      </c>
      <c r="D19" s="25" t="e">
        <f t="shared" si="5"/>
        <v>#VALUE!</v>
      </c>
      <c r="E19" s="25" t="e">
        <f t="shared" si="0"/>
        <v>#VALUE!</v>
      </c>
      <c r="F19" s="18">
        <f t="shared" si="6"/>
        <v>15.73</v>
      </c>
      <c r="G19" s="172">
        <f>(C19/$C$4)*100</f>
        <v>0.92186153909267265</v>
      </c>
      <c r="H19" s="164">
        <v>1077</v>
      </c>
      <c r="I19" s="163">
        <v>496</v>
      </c>
      <c r="J19" s="32">
        <f t="shared" si="1"/>
        <v>1573</v>
      </c>
      <c r="K19" s="183">
        <f t="shared" si="2"/>
        <v>68.467895740623007</v>
      </c>
      <c r="L19" s="182">
        <f t="shared" si="3"/>
        <v>31.532104259376986</v>
      </c>
      <c r="M19" s="39">
        <f t="shared" si="4"/>
        <v>100</v>
      </c>
    </row>
    <row r="20" spans="1:13" ht="13.8" thickBot="1" x14ac:dyDescent="0.25">
      <c r="A20" s="603"/>
      <c r="B20" s="5" t="s">
        <v>9</v>
      </c>
      <c r="C20" s="157">
        <v>16610</v>
      </c>
      <c r="D20" s="26">
        <f t="shared" si="5"/>
        <v>16610</v>
      </c>
      <c r="E20" s="26">
        <f t="shared" si="0"/>
        <v>0</v>
      </c>
      <c r="F20" s="19">
        <f t="shared" si="6"/>
        <v>166.1</v>
      </c>
      <c r="G20" s="173">
        <f t="shared" si="7"/>
        <v>9.7343421260834653</v>
      </c>
      <c r="H20" s="165">
        <v>10431</v>
      </c>
      <c r="I20" s="165">
        <v>6179</v>
      </c>
      <c r="J20" s="33">
        <f t="shared" si="1"/>
        <v>16610</v>
      </c>
      <c r="K20" s="185">
        <f t="shared" si="2"/>
        <v>62.799518362432273</v>
      </c>
      <c r="L20" s="184">
        <f t="shared" si="3"/>
        <v>37.200481637567727</v>
      </c>
      <c r="M20" s="39">
        <f t="shared" si="4"/>
        <v>100</v>
      </c>
    </row>
    <row r="21" spans="1:13" ht="15.75" customHeight="1" thickBot="1" x14ac:dyDescent="0.25">
      <c r="A21" s="599" t="s">
        <v>19</v>
      </c>
      <c r="B21" s="11" t="s">
        <v>0</v>
      </c>
      <c r="C21" s="158">
        <v>77509</v>
      </c>
      <c r="D21" s="20"/>
      <c r="E21" s="20"/>
      <c r="F21" s="20">
        <f t="shared" si="6"/>
        <v>775.09</v>
      </c>
      <c r="G21" s="174">
        <f t="shared" si="7"/>
        <v>45.424390358254264</v>
      </c>
      <c r="H21" s="166">
        <v>53967</v>
      </c>
      <c r="I21" s="166">
        <v>23542</v>
      </c>
      <c r="J21" s="34">
        <f t="shared" si="1"/>
        <v>77509</v>
      </c>
      <c r="K21" s="187">
        <f t="shared" si="2"/>
        <v>69.626753022229678</v>
      </c>
      <c r="L21" s="186">
        <f t="shared" si="3"/>
        <v>30.373246977770325</v>
      </c>
      <c r="M21" s="39">
        <f t="shared" si="4"/>
        <v>100</v>
      </c>
    </row>
    <row r="22" spans="1:13" x14ac:dyDescent="0.2">
      <c r="A22" s="600"/>
      <c r="B22" s="531" t="s">
        <v>1</v>
      </c>
      <c r="C22" s="532" t="s">
        <v>102</v>
      </c>
      <c r="D22" s="17"/>
      <c r="E22" s="17"/>
      <c r="F22" s="4" t="s">
        <v>8</v>
      </c>
      <c r="G22" s="170" t="s">
        <v>8</v>
      </c>
      <c r="H22" s="162" t="s">
        <v>102</v>
      </c>
      <c r="I22" s="162" t="s">
        <v>102</v>
      </c>
      <c r="J22" s="31" t="s">
        <v>8</v>
      </c>
      <c r="K22" s="179" t="s">
        <v>8</v>
      </c>
      <c r="L22" s="178" t="s">
        <v>8</v>
      </c>
      <c r="M22" s="39"/>
    </row>
    <row r="23" spans="1:13" x14ac:dyDescent="0.2">
      <c r="A23" s="600"/>
      <c r="B23" s="6" t="s">
        <v>2</v>
      </c>
      <c r="C23" s="156">
        <v>5163</v>
      </c>
      <c r="D23" s="18"/>
      <c r="E23" s="18"/>
      <c r="F23" s="18">
        <f t="shared" si="6"/>
        <v>51.63</v>
      </c>
      <c r="G23" s="171">
        <f t="shared" si="7"/>
        <v>3.0257921972889181</v>
      </c>
      <c r="H23" s="163">
        <v>4963</v>
      </c>
      <c r="I23" s="163">
        <v>200</v>
      </c>
      <c r="J23" s="32">
        <f t="shared" ref="J23:J38" si="8">H23+I23</f>
        <v>5163</v>
      </c>
      <c r="K23" s="181">
        <f t="shared" ref="K23:K38" si="9">(H23/J23)*100</f>
        <v>96.126283168700368</v>
      </c>
      <c r="L23" s="180">
        <f t="shared" si="3"/>
        <v>3.8737168312996317</v>
      </c>
      <c r="M23" s="39">
        <f t="shared" si="4"/>
        <v>100</v>
      </c>
    </row>
    <row r="24" spans="1:13" x14ac:dyDescent="0.2">
      <c r="A24" s="600"/>
      <c r="B24" s="6" t="s">
        <v>3</v>
      </c>
      <c r="C24" s="156">
        <v>13955</v>
      </c>
      <c r="D24" s="18"/>
      <c r="E24" s="18"/>
      <c r="F24" s="18">
        <f t="shared" si="6"/>
        <v>139.55000000000001</v>
      </c>
      <c r="G24" s="171">
        <f t="shared" si="7"/>
        <v>8.1783711239912549</v>
      </c>
      <c r="H24" s="163">
        <v>12040</v>
      </c>
      <c r="I24" s="163">
        <v>1915</v>
      </c>
      <c r="J24" s="32">
        <f t="shared" si="8"/>
        <v>13955</v>
      </c>
      <c r="K24" s="181">
        <f t="shared" si="9"/>
        <v>86.277319957004664</v>
      </c>
      <c r="L24" s="180">
        <f t="shared" si="3"/>
        <v>13.722680042995341</v>
      </c>
      <c r="M24" s="39">
        <f t="shared" si="4"/>
        <v>100</v>
      </c>
    </row>
    <row r="25" spans="1:13" x14ac:dyDescent="0.2">
      <c r="A25" s="600"/>
      <c r="B25" s="6" t="s">
        <v>4</v>
      </c>
      <c r="C25" s="156">
        <v>477</v>
      </c>
      <c r="D25" s="18"/>
      <c r="E25" s="18"/>
      <c r="F25" s="18">
        <f t="shared" si="6"/>
        <v>4.7699999999999996</v>
      </c>
      <c r="G25" s="171">
        <f t="shared" si="7"/>
        <v>0.27954733257927833</v>
      </c>
      <c r="H25" s="164">
        <v>444</v>
      </c>
      <c r="I25" s="163">
        <v>33</v>
      </c>
      <c r="J25" s="32">
        <f t="shared" si="8"/>
        <v>477</v>
      </c>
      <c r="K25" s="181">
        <f t="shared" si="9"/>
        <v>93.081761006289312</v>
      </c>
      <c r="L25" s="180">
        <f t="shared" si="3"/>
        <v>6.9182389937106921</v>
      </c>
      <c r="M25" s="39">
        <f t="shared" si="4"/>
        <v>100</v>
      </c>
    </row>
    <row r="26" spans="1:13" x14ac:dyDescent="0.2">
      <c r="A26" s="600"/>
      <c r="B26" s="6" t="s">
        <v>5</v>
      </c>
      <c r="C26" s="156">
        <v>4921</v>
      </c>
      <c r="D26" s="18"/>
      <c r="E26" s="18"/>
      <c r="F26" s="18">
        <f t="shared" si="6"/>
        <v>49.21</v>
      </c>
      <c r="G26" s="171">
        <f t="shared" si="7"/>
        <v>2.8839673451208148</v>
      </c>
      <c r="H26" s="163">
        <v>4191</v>
      </c>
      <c r="I26" s="163">
        <v>730</v>
      </c>
      <c r="J26" s="32">
        <f t="shared" si="8"/>
        <v>4921</v>
      </c>
      <c r="K26" s="181">
        <f t="shared" si="9"/>
        <v>85.165616744564105</v>
      </c>
      <c r="L26" s="180">
        <f t="shared" si="3"/>
        <v>14.834383255435887</v>
      </c>
      <c r="M26" s="39">
        <f t="shared" si="4"/>
        <v>99.999999999999986</v>
      </c>
    </row>
    <row r="27" spans="1:13" x14ac:dyDescent="0.2">
      <c r="A27" s="600"/>
      <c r="B27" s="6" t="s">
        <v>6</v>
      </c>
      <c r="C27" s="156">
        <v>10759</v>
      </c>
      <c r="D27" s="18"/>
      <c r="E27" s="18"/>
      <c r="F27" s="18">
        <f t="shared" si="6"/>
        <v>107.59</v>
      </c>
      <c r="G27" s="171">
        <f t="shared" si="7"/>
        <v>6.3053453903992782</v>
      </c>
      <c r="H27" s="163">
        <v>8678</v>
      </c>
      <c r="I27" s="163">
        <v>2081</v>
      </c>
      <c r="J27" s="32">
        <f t="shared" si="8"/>
        <v>10759</v>
      </c>
      <c r="K27" s="181">
        <f t="shared" si="9"/>
        <v>80.658053722464913</v>
      </c>
      <c r="L27" s="180">
        <f t="shared" si="3"/>
        <v>19.341946277535087</v>
      </c>
      <c r="M27" s="39">
        <f t="shared" si="4"/>
        <v>100</v>
      </c>
    </row>
    <row r="28" spans="1:13" x14ac:dyDescent="0.2">
      <c r="A28" s="600"/>
      <c r="B28" s="6" t="s">
        <v>7</v>
      </c>
      <c r="C28" s="156">
        <v>10478</v>
      </c>
      <c r="D28" s="18"/>
      <c r="E28" s="18"/>
      <c r="F28" s="18">
        <f t="shared" si="6"/>
        <v>104.78</v>
      </c>
      <c r="G28" s="171">
        <f t="shared" si="7"/>
        <v>6.1406644670140009</v>
      </c>
      <c r="H28" s="163">
        <v>6379</v>
      </c>
      <c r="I28" s="163">
        <v>4098</v>
      </c>
      <c r="J28" s="32">
        <f t="shared" si="8"/>
        <v>10477</v>
      </c>
      <c r="K28" s="183">
        <f t="shared" si="9"/>
        <v>60.885749737520278</v>
      </c>
      <c r="L28" s="182">
        <f t="shared" si="3"/>
        <v>39.114250262479715</v>
      </c>
      <c r="M28" s="39">
        <f t="shared" si="4"/>
        <v>100</v>
      </c>
    </row>
    <row r="29" spans="1:13" x14ac:dyDescent="0.2">
      <c r="A29" s="600"/>
      <c r="B29" s="6" t="s">
        <v>17</v>
      </c>
      <c r="C29" s="156">
        <v>3670</v>
      </c>
      <c r="D29" s="18"/>
      <c r="E29" s="18"/>
      <c r="F29" s="18">
        <f t="shared" si="6"/>
        <v>36.700000000000003</v>
      </c>
      <c r="G29" s="172">
        <f t="shared" si="7"/>
        <v>2.1508149068468585</v>
      </c>
      <c r="H29" s="163">
        <v>1275</v>
      </c>
      <c r="I29" s="163">
        <v>2394</v>
      </c>
      <c r="J29" s="32">
        <f t="shared" si="8"/>
        <v>3669</v>
      </c>
      <c r="K29" s="183">
        <f t="shared" si="9"/>
        <v>34.75061324611611</v>
      </c>
      <c r="L29" s="182">
        <f t="shared" si="3"/>
        <v>65.249386753883883</v>
      </c>
      <c r="M29" s="39">
        <f t="shared" si="4"/>
        <v>100</v>
      </c>
    </row>
    <row r="30" spans="1:13" x14ac:dyDescent="0.2">
      <c r="A30" s="600"/>
      <c r="B30" s="6" t="s">
        <v>16</v>
      </c>
      <c r="C30" s="156">
        <v>1535</v>
      </c>
      <c r="D30" s="18"/>
      <c r="E30" s="18"/>
      <c r="F30" s="18">
        <f t="shared" si="6"/>
        <v>15.35</v>
      </c>
      <c r="G30" s="172">
        <f t="shared" si="7"/>
        <v>0.89959152098363149</v>
      </c>
      <c r="H30" s="163">
        <v>1109</v>
      </c>
      <c r="I30" s="163">
        <v>426</v>
      </c>
      <c r="J30" s="32">
        <f t="shared" si="8"/>
        <v>1535</v>
      </c>
      <c r="K30" s="183">
        <f t="shared" si="9"/>
        <v>72.247557003257327</v>
      </c>
      <c r="L30" s="182">
        <f t="shared" si="3"/>
        <v>27.752442996742673</v>
      </c>
      <c r="M30" s="39">
        <f t="shared" si="4"/>
        <v>100</v>
      </c>
    </row>
    <row r="31" spans="1:13" x14ac:dyDescent="0.2">
      <c r="A31" s="600"/>
      <c r="B31" s="6" t="s">
        <v>15</v>
      </c>
      <c r="C31" s="156">
        <v>4631</v>
      </c>
      <c r="D31" s="18"/>
      <c r="E31" s="18"/>
      <c r="F31" s="18">
        <f t="shared" si="6"/>
        <v>46.31</v>
      </c>
      <c r="G31" s="171">
        <f t="shared" si="7"/>
        <v>2.714011943762344</v>
      </c>
      <c r="H31" s="163">
        <v>3937</v>
      </c>
      <c r="I31" s="163">
        <v>695</v>
      </c>
      <c r="J31" s="32">
        <f t="shared" si="8"/>
        <v>4632</v>
      </c>
      <c r="K31" s="181">
        <f t="shared" si="9"/>
        <v>84.995682210708111</v>
      </c>
      <c r="L31" s="180">
        <f t="shared" si="3"/>
        <v>15.004317789291882</v>
      </c>
      <c r="M31" s="39">
        <f t="shared" si="4"/>
        <v>100</v>
      </c>
    </row>
    <row r="32" spans="1:13" x14ac:dyDescent="0.2">
      <c r="A32" s="600"/>
      <c r="B32" s="6" t="s">
        <v>14</v>
      </c>
      <c r="C32" s="156">
        <v>1575</v>
      </c>
      <c r="D32" s="18"/>
      <c r="E32" s="18"/>
      <c r="F32" s="18">
        <f t="shared" si="6"/>
        <v>15.75</v>
      </c>
      <c r="G32" s="171">
        <f t="shared" si="7"/>
        <v>0.92303364530893794</v>
      </c>
      <c r="H32" s="163">
        <v>935</v>
      </c>
      <c r="I32" s="163">
        <v>641</v>
      </c>
      <c r="J32" s="32">
        <f t="shared" si="8"/>
        <v>1576</v>
      </c>
      <c r="K32" s="183">
        <f t="shared" si="9"/>
        <v>59.327411167512686</v>
      </c>
      <c r="L32" s="182">
        <f t="shared" si="3"/>
        <v>40.672588832487314</v>
      </c>
      <c r="M32" s="39">
        <f t="shared" si="4"/>
        <v>100</v>
      </c>
    </row>
    <row r="33" spans="1:13" x14ac:dyDescent="0.2">
      <c r="A33" s="600"/>
      <c r="B33" s="6" t="s">
        <v>13</v>
      </c>
      <c r="C33" s="156">
        <v>1080</v>
      </c>
      <c r="D33" s="18"/>
      <c r="E33" s="18"/>
      <c r="F33" s="18">
        <f t="shared" si="6"/>
        <v>10.8</v>
      </c>
      <c r="G33" s="172">
        <f t="shared" si="7"/>
        <v>0.63293735678327168</v>
      </c>
      <c r="H33" s="164">
        <v>778</v>
      </c>
      <c r="I33" s="163">
        <v>302</v>
      </c>
      <c r="J33" s="32">
        <f t="shared" si="8"/>
        <v>1080</v>
      </c>
      <c r="K33" s="183">
        <f>(H33/J33)*100</f>
        <v>72.037037037037038</v>
      </c>
      <c r="L33" s="182">
        <f t="shared" si="3"/>
        <v>27.962962962962962</v>
      </c>
      <c r="M33" s="39">
        <f t="shared" si="4"/>
        <v>100</v>
      </c>
    </row>
    <row r="34" spans="1:13" x14ac:dyDescent="0.2">
      <c r="A34" s="600"/>
      <c r="B34" s="6" t="s">
        <v>12</v>
      </c>
      <c r="C34" s="156">
        <v>1442</v>
      </c>
      <c r="D34" s="18"/>
      <c r="E34" s="18"/>
      <c r="F34" s="18">
        <f t="shared" si="6"/>
        <v>14.42</v>
      </c>
      <c r="G34" s="172">
        <f t="shared" si="7"/>
        <v>0.8450885819272943</v>
      </c>
      <c r="H34" s="164">
        <v>947</v>
      </c>
      <c r="I34" s="163">
        <v>495</v>
      </c>
      <c r="J34" s="32">
        <f t="shared" si="8"/>
        <v>1442</v>
      </c>
      <c r="K34" s="183">
        <f t="shared" si="9"/>
        <v>65.67267683772539</v>
      </c>
      <c r="L34" s="182">
        <f t="shared" si="3"/>
        <v>34.327323162274617</v>
      </c>
      <c r="M34" s="39">
        <f t="shared" si="4"/>
        <v>100</v>
      </c>
    </row>
    <row r="35" spans="1:13" x14ac:dyDescent="0.2">
      <c r="A35" s="600"/>
      <c r="B35" s="6" t="s">
        <v>11</v>
      </c>
      <c r="C35" s="156">
        <v>8828</v>
      </c>
      <c r="D35" s="18"/>
      <c r="E35" s="18"/>
      <c r="F35" s="18">
        <f t="shared" si="6"/>
        <v>88.28</v>
      </c>
      <c r="G35" s="172">
        <f t="shared" si="7"/>
        <v>5.1736768385951137</v>
      </c>
      <c r="H35" s="163">
        <v>3089</v>
      </c>
      <c r="I35" s="163">
        <v>5739</v>
      </c>
      <c r="J35" s="32">
        <f t="shared" si="8"/>
        <v>8828</v>
      </c>
      <c r="K35" s="181">
        <f t="shared" si="9"/>
        <v>34.990937924784774</v>
      </c>
      <c r="L35" s="180">
        <f t="shared" si="3"/>
        <v>65.009062075215226</v>
      </c>
      <c r="M35" s="39">
        <f t="shared" si="4"/>
        <v>100</v>
      </c>
    </row>
    <row r="36" spans="1:13" x14ac:dyDescent="0.2">
      <c r="A36" s="600"/>
      <c r="B36" s="6" t="s">
        <v>10</v>
      </c>
      <c r="C36" s="156">
        <v>1140</v>
      </c>
      <c r="D36" s="18"/>
      <c r="E36" s="18"/>
      <c r="F36" s="18">
        <f t="shared" si="6"/>
        <v>11.4</v>
      </c>
      <c r="G36" s="172">
        <f t="shared" si="7"/>
        <v>0.66810054327123125</v>
      </c>
      <c r="H36" s="164">
        <v>869</v>
      </c>
      <c r="I36" s="163">
        <v>271</v>
      </c>
      <c r="J36" s="32">
        <f t="shared" si="8"/>
        <v>1140</v>
      </c>
      <c r="K36" s="183">
        <f t="shared" si="9"/>
        <v>76.228070175438603</v>
      </c>
      <c r="L36" s="182">
        <f t="shared" si="3"/>
        <v>23.771929824561404</v>
      </c>
      <c r="M36" s="39">
        <f t="shared" si="4"/>
        <v>100</v>
      </c>
    </row>
    <row r="37" spans="1:13" ht="13.8" thickBot="1" x14ac:dyDescent="0.25">
      <c r="A37" s="601"/>
      <c r="B37" s="5" t="s">
        <v>9</v>
      </c>
      <c r="C37" s="157">
        <v>7855</v>
      </c>
      <c r="D37" s="19"/>
      <c r="E37" s="19"/>
      <c r="F37" s="19">
        <f t="shared" si="6"/>
        <v>78.55</v>
      </c>
      <c r="G37" s="173">
        <f t="shared" si="7"/>
        <v>4.6034471643820369</v>
      </c>
      <c r="H37" s="165">
        <v>4331</v>
      </c>
      <c r="I37" s="165">
        <v>3523</v>
      </c>
      <c r="J37" s="33">
        <f t="shared" si="8"/>
        <v>7854</v>
      </c>
      <c r="K37" s="185">
        <f t="shared" si="9"/>
        <v>55.143875732111027</v>
      </c>
      <c r="L37" s="184">
        <f t="shared" si="3"/>
        <v>44.856124267888973</v>
      </c>
      <c r="M37" s="39">
        <f t="shared" si="4"/>
        <v>100</v>
      </c>
    </row>
    <row r="38" spans="1:13" ht="14.25" customHeight="1" thickBot="1" x14ac:dyDescent="0.25">
      <c r="A38" s="599" t="s">
        <v>25</v>
      </c>
      <c r="B38" s="11" t="s">
        <v>0</v>
      </c>
      <c r="C38" s="158">
        <v>54107</v>
      </c>
      <c r="D38" s="20"/>
      <c r="E38" s="20"/>
      <c r="F38" s="20">
        <f t="shared" si="6"/>
        <v>541.07000000000005</v>
      </c>
      <c r="G38" s="174">
        <f>(C38/$C$4)*100</f>
        <v>31.709575521733779</v>
      </c>
      <c r="H38" s="166">
        <v>35370</v>
      </c>
      <c r="I38" s="166">
        <v>18737</v>
      </c>
      <c r="J38" s="34">
        <f t="shared" si="8"/>
        <v>54107</v>
      </c>
      <c r="K38" s="187">
        <f t="shared" si="9"/>
        <v>65.370469625002315</v>
      </c>
      <c r="L38" s="186">
        <f t="shared" si="3"/>
        <v>34.629530374997692</v>
      </c>
      <c r="M38" s="39">
        <f t="shared" si="4"/>
        <v>100</v>
      </c>
    </row>
    <row r="39" spans="1:13" x14ac:dyDescent="0.2">
      <c r="A39" s="600"/>
      <c r="B39" s="3" t="s">
        <v>1</v>
      </c>
      <c r="C39" s="155">
        <v>6</v>
      </c>
      <c r="D39" s="17"/>
      <c r="E39" s="17"/>
      <c r="F39" s="4" t="s">
        <v>8</v>
      </c>
      <c r="G39" s="170">
        <f t="shared" ref="G39:G55" si="10">(C39/$C$4)*100</f>
        <v>3.5163186487959536E-3</v>
      </c>
      <c r="H39" s="162">
        <v>4</v>
      </c>
      <c r="I39" s="162">
        <v>2</v>
      </c>
      <c r="J39" s="32">
        <f t="shared" ref="J39:J71" si="11">H39+I39</f>
        <v>6</v>
      </c>
      <c r="K39" s="179">
        <f>(H39/J39)*100</f>
        <v>66.666666666666657</v>
      </c>
      <c r="L39" s="182">
        <f>(I39/J39)*100</f>
        <v>33.333333333333329</v>
      </c>
      <c r="M39" s="39"/>
    </row>
    <row r="40" spans="1:13" x14ac:dyDescent="0.2">
      <c r="A40" s="600"/>
      <c r="B40" s="6" t="s">
        <v>2</v>
      </c>
      <c r="C40" s="156">
        <v>2773</v>
      </c>
      <c r="D40" s="18"/>
      <c r="E40" s="18"/>
      <c r="F40" s="18">
        <f t="shared" si="6"/>
        <v>27.73</v>
      </c>
      <c r="G40" s="171">
        <f t="shared" si="10"/>
        <v>1.6251252688518636</v>
      </c>
      <c r="H40" s="163">
        <v>2353</v>
      </c>
      <c r="I40" s="163">
        <v>420</v>
      </c>
      <c r="J40" s="32">
        <f t="shared" si="11"/>
        <v>2773</v>
      </c>
      <c r="K40" s="183">
        <f t="shared" ref="K40:K54" si="12">(H40/J40)*100</f>
        <v>84.853948791922107</v>
      </c>
      <c r="L40" s="182">
        <f>(I40/J40)*100</f>
        <v>15.146051208077893</v>
      </c>
      <c r="M40" s="39">
        <f t="shared" si="4"/>
        <v>100</v>
      </c>
    </row>
    <row r="41" spans="1:13" x14ac:dyDescent="0.2">
      <c r="A41" s="600"/>
      <c r="B41" s="6" t="s">
        <v>3</v>
      </c>
      <c r="C41" s="156">
        <v>9779</v>
      </c>
      <c r="D41" s="18"/>
      <c r="E41" s="18"/>
      <c r="F41" s="18">
        <f t="shared" si="6"/>
        <v>97.79</v>
      </c>
      <c r="G41" s="171">
        <f t="shared" si="10"/>
        <v>5.7310133444292717</v>
      </c>
      <c r="H41" s="163">
        <v>7404</v>
      </c>
      <c r="I41" s="163">
        <v>2375</v>
      </c>
      <c r="J41" s="32">
        <f t="shared" si="11"/>
        <v>9779</v>
      </c>
      <c r="K41" s="181">
        <f t="shared" si="12"/>
        <v>75.713263114837915</v>
      </c>
      <c r="L41" s="180">
        <f t="shared" ref="L41:L54" si="13">(I41/J41)*100</f>
        <v>24.286736885162082</v>
      </c>
      <c r="M41" s="39">
        <f t="shared" si="4"/>
        <v>100</v>
      </c>
    </row>
    <row r="42" spans="1:13" x14ac:dyDescent="0.2">
      <c r="A42" s="600"/>
      <c r="B42" s="6" t="s">
        <v>4</v>
      </c>
      <c r="C42" s="156">
        <v>28</v>
      </c>
      <c r="D42" s="18"/>
      <c r="E42" s="18"/>
      <c r="F42" s="18">
        <f t="shared" si="6"/>
        <v>0.28000000000000003</v>
      </c>
      <c r="G42" s="171">
        <f t="shared" si="10"/>
        <v>1.6409487027714449E-2</v>
      </c>
      <c r="H42" s="163">
        <v>22</v>
      </c>
      <c r="I42" s="162">
        <v>6</v>
      </c>
      <c r="J42" s="35">
        <f t="shared" si="11"/>
        <v>28</v>
      </c>
      <c r="K42" s="183">
        <f t="shared" si="12"/>
        <v>78.571428571428569</v>
      </c>
      <c r="L42" s="182">
        <f t="shared" si="13"/>
        <v>21.428571428571427</v>
      </c>
      <c r="M42" s="39">
        <f t="shared" si="4"/>
        <v>100</v>
      </c>
    </row>
    <row r="43" spans="1:13" x14ac:dyDescent="0.2">
      <c r="A43" s="600"/>
      <c r="B43" s="6" t="s">
        <v>5</v>
      </c>
      <c r="C43" s="156">
        <v>2634</v>
      </c>
      <c r="D43" s="18"/>
      <c r="E43" s="18"/>
      <c r="F43" s="18">
        <f t="shared" si="6"/>
        <v>26.34</v>
      </c>
      <c r="G43" s="172">
        <f t="shared" si="10"/>
        <v>1.5436638868214236</v>
      </c>
      <c r="H43" s="164">
        <v>2146</v>
      </c>
      <c r="I43" s="163">
        <v>487</v>
      </c>
      <c r="J43" s="32">
        <f t="shared" si="11"/>
        <v>2633</v>
      </c>
      <c r="K43" s="181">
        <f t="shared" si="12"/>
        <v>81.50398784656285</v>
      </c>
      <c r="L43" s="180">
        <f t="shared" si="13"/>
        <v>18.496012153437142</v>
      </c>
      <c r="M43" s="39">
        <f t="shared" si="4"/>
        <v>100</v>
      </c>
    </row>
    <row r="44" spans="1:13" x14ac:dyDescent="0.2">
      <c r="A44" s="600"/>
      <c r="B44" s="6" t="s">
        <v>6</v>
      </c>
      <c r="C44" s="156">
        <v>6202</v>
      </c>
      <c r="D44" s="18"/>
      <c r="E44" s="18"/>
      <c r="F44" s="18">
        <f t="shared" si="6"/>
        <v>62.02</v>
      </c>
      <c r="G44" s="171">
        <f t="shared" si="10"/>
        <v>3.6347013766387515</v>
      </c>
      <c r="H44" s="164">
        <v>5544</v>
      </c>
      <c r="I44" s="163">
        <v>658</v>
      </c>
      <c r="J44" s="32">
        <f t="shared" si="11"/>
        <v>6202</v>
      </c>
      <c r="K44" s="183">
        <f t="shared" si="12"/>
        <v>89.390519187358919</v>
      </c>
      <c r="L44" s="182">
        <f t="shared" si="13"/>
        <v>10.609480812641085</v>
      </c>
      <c r="M44" s="39">
        <f t="shared" si="4"/>
        <v>100</v>
      </c>
    </row>
    <row r="45" spans="1:13" x14ac:dyDescent="0.2">
      <c r="A45" s="600"/>
      <c r="B45" s="6" t="s">
        <v>7</v>
      </c>
      <c r="C45" s="156">
        <v>6989</v>
      </c>
      <c r="D45" s="18"/>
      <c r="E45" s="18"/>
      <c r="F45" s="18">
        <f t="shared" si="6"/>
        <v>69.89</v>
      </c>
      <c r="G45" s="171">
        <f t="shared" si="10"/>
        <v>4.0959251727391539</v>
      </c>
      <c r="H45" s="163">
        <v>5036</v>
      </c>
      <c r="I45" s="163">
        <v>1953</v>
      </c>
      <c r="J45" s="32">
        <f t="shared" si="11"/>
        <v>6989</v>
      </c>
      <c r="K45" s="181">
        <f t="shared" si="12"/>
        <v>72.056088138503355</v>
      </c>
      <c r="L45" s="180">
        <f t="shared" si="13"/>
        <v>27.943911861496641</v>
      </c>
      <c r="M45" s="39">
        <f t="shared" si="4"/>
        <v>100</v>
      </c>
    </row>
    <row r="46" spans="1:13" x14ac:dyDescent="0.2">
      <c r="A46" s="600"/>
      <c r="B46" s="6" t="s">
        <v>17</v>
      </c>
      <c r="C46" s="156">
        <v>545</v>
      </c>
      <c r="D46" s="18"/>
      <c r="E46" s="18"/>
      <c r="F46" s="18">
        <f t="shared" si="6"/>
        <v>5.45</v>
      </c>
      <c r="G46" s="172">
        <f t="shared" si="10"/>
        <v>0.31939894393229917</v>
      </c>
      <c r="H46" s="164">
        <v>326</v>
      </c>
      <c r="I46" s="163">
        <v>219</v>
      </c>
      <c r="J46" s="32">
        <f t="shared" si="11"/>
        <v>545</v>
      </c>
      <c r="K46" s="183">
        <f t="shared" si="12"/>
        <v>59.816513761467895</v>
      </c>
      <c r="L46" s="182">
        <f t="shared" si="13"/>
        <v>40.183486238532112</v>
      </c>
      <c r="M46" s="39">
        <f t="shared" si="4"/>
        <v>100</v>
      </c>
    </row>
    <row r="47" spans="1:13" x14ac:dyDescent="0.2">
      <c r="A47" s="600"/>
      <c r="B47" s="6" t="s">
        <v>16</v>
      </c>
      <c r="C47" s="156">
        <v>574</v>
      </c>
      <c r="D47" s="18"/>
      <c r="E47" s="18"/>
      <c r="F47" s="18">
        <f t="shared" si="6"/>
        <v>5.74</v>
      </c>
      <c r="G47" s="171">
        <f t="shared" si="10"/>
        <v>0.33639448406814626</v>
      </c>
      <c r="H47" s="164">
        <v>352</v>
      </c>
      <c r="I47" s="163">
        <v>222</v>
      </c>
      <c r="J47" s="32">
        <f t="shared" si="11"/>
        <v>574</v>
      </c>
      <c r="K47" s="183">
        <f t="shared" si="12"/>
        <v>61.324041811846683</v>
      </c>
      <c r="L47" s="182">
        <f t="shared" si="13"/>
        <v>38.675958188153309</v>
      </c>
      <c r="M47" s="39">
        <f t="shared" si="4"/>
        <v>100</v>
      </c>
    </row>
    <row r="48" spans="1:13" x14ac:dyDescent="0.2">
      <c r="A48" s="600"/>
      <c r="B48" s="6" t="s">
        <v>15</v>
      </c>
      <c r="C48" s="156">
        <v>3440</v>
      </c>
      <c r="D48" s="18"/>
      <c r="E48" s="18"/>
      <c r="F48" s="18">
        <f t="shared" si="6"/>
        <v>34.4</v>
      </c>
      <c r="G48" s="172">
        <f t="shared" si="10"/>
        <v>2.0160226919763469</v>
      </c>
      <c r="H48" s="164">
        <v>2872</v>
      </c>
      <c r="I48" s="163">
        <v>568</v>
      </c>
      <c r="J48" s="32">
        <f t="shared" si="11"/>
        <v>3440</v>
      </c>
      <c r="K48" s="181">
        <f t="shared" si="12"/>
        <v>83.488372093023258</v>
      </c>
      <c r="L48" s="180">
        <f t="shared" si="13"/>
        <v>16.511627906976745</v>
      </c>
      <c r="M48" s="39">
        <f t="shared" si="4"/>
        <v>100</v>
      </c>
    </row>
    <row r="49" spans="1:13" x14ac:dyDescent="0.2">
      <c r="A49" s="600"/>
      <c r="B49" s="6" t="s">
        <v>14</v>
      </c>
      <c r="C49" s="156">
        <v>1211</v>
      </c>
      <c r="D49" s="18"/>
      <c r="E49" s="18"/>
      <c r="F49" s="18">
        <f t="shared" si="6"/>
        <v>12.11</v>
      </c>
      <c r="G49" s="171">
        <f t="shared" si="10"/>
        <v>0.70971031394865003</v>
      </c>
      <c r="H49" s="163">
        <v>762</v>
      </c>
      <c r="I49" s="163">
        <v>449</v>
      </c>
      <c r="J49" s="32">
        <f t="shared" si="11"/>
        <v>1211</v>
      </c>
      <c r="K49" s="181">
        <f t="shared" si="12"/>
        <v>62.923203963666396</v>
      </c>
      <c r="L49" s="180">
        <f t="shared" si="13"/>
        <v>37.076796036333612</v>
      </c>
      <c r="M49" s="39">
        <f t="shared" si="4"/>
        <v>100</v>
      </c>
    </row>
    <row r="50" spans="1:13" x14ac:dyDescent="0.2">
      <c r="A50" s="600"/>
      <c r="B50" s="6" t="s">
        <v>13</v>
      </c>
      <c r="C50" s="156">
        <v>930</v>
      </c>
      <c r="D50" s="18"/>
      <c r="E50" s="18"/>
      <c r="F50" s="18">
        <f t="shared" si="6"/>
        <v>9.3000000000000007</v>
      </c>
      <c r="G50" s="171">
        <f t="shared" si="10"/>
        <v>0.54502939056337285</v>
      </c>
      <c r="H50" s="163">
        <v>541</v>
      </c>
      <c r="I50" s="163">
        <v>389</v>
      </c>
      <c r="J50" s="32">
        <f t="shared" si="11"/>
        <v>930</v>
      </c>
      <c r="K50" s="183">
        <f t="shared" si="12"/>
        <v>58.172043010752681</v>
      </c>
      <c r="L50" s="182">
        <f t="shared" si="13"/>
        <v>41.827956989247312</v>
      </c>
      <c r="M50" s="39">
        <f t="shared" si="4"/>
        <v>100</v>
      </c>
    </row>
    <row r="51" spans="1:13" x14ac:dyDescent="0.2">
      <c r="A51" s="600"/>
      <c r="B51" s="6" t="s">
        <v>12</v>
      </c>
      <c r="C51" s="156">
        <v>1191</v>
      </c>
      <c r="D51" s="18"/>
      <c r="E51" s="18"/>
      <c r="F51" s="18">
        <f t="shared" si="6"/>
        <v>11.91</v>
      </c>
      <c r="G51" s="171">
        <f t="shared" si="10"/>
        <v>0.6979892517859968</v>
      </c>
      <c r="H51" s="163">
        <v>681</v>
      </c>
      <c r="I51" s="163">
        <v>509</v>
      </c>
      <c r="J51" s="32">
        <f t="shared" si="11"/>
        <v>1190</v>
      </c>
      <c r="K51" s="181">
        <f t="shared" si="12"/>
        <v>57.226890756302517</v>
      </c>
      <c r="L51" s="180">
        <f t="shared" si="13"/>
        <v>42.773109243697476</v>
      </c>
      <c r="M51" s="39">
        <f t="shared" si="4"/>
        <v>100</v>
      </c>
    </row>
    <row r="52" spans="1:13" x14ac:dyDescent="0.2">
      <c r="A52" s="600"/>
      <c r="B52" s="6" t="s">
        <v>11</v>
      </c>
      <c r="C52" s="156">
        <v>11568</v>
      </c>
      <c r="D52" s="18"/>
      <c r="E52" s="18"/>
      <c r="F52" s="18">
        <f t="shared" si="6"/>
        <v>115.68</v>
      </c>
      <c r="G52" s="171">
        <f t="shared" si="10"/>
        <v>6.7794623548785991</v>
      </c>
      <c r="H52" s="163">
        <v>3303</v>
      </c>
      <c r="I52" s="163">
        <v>8264</v>
      </c>
      <c r="J52" s="32">
        <f t="shared" si="11"/>
        <v>11567</v>
      </c>
      <c r="K52" s="181">
        <f t="shared" si="12"/>
        <v>28.555373044004494</v>
      </c>
      <c r="L52" s="180">
        <f t="shared" si="13"/>
        <v>71.444626955995503</v>
      </c>
      <c r="M52" s="39">
        <f t="shared" si="4"/>
        <v>100</v>
      </c>
    </row>
    <row r="53" spans="1:13" x14ac:dyDescent="0.2">
      <c r="A53" s="600"/>
      <c r="B53" s="6" t="s">
        <v>10</v>
      </c>
      <c r="C53" s="156">
        <v>434</v>
      </c>
      <c r="D53" s="18"/>
      <c r="E53" s="18"/>
      <c r="F53" s="18">
        <f t="shared" si="6"/>
        <v>4.34</v>
      </c>
      <c r="G53" s="171">
        <f t="shared" si="10"/>
        <v>0.25434704892957399</v>
      </c>
      <c r="H53" s="164">
        <v>208</v>
      </c>
      <c r="I53" s="163">
        <v>225</v>
      </c>
      <c r="J53" s="32">
        <f t="shared" si="11"/>
        <v>433</v>
      </c>
      <c r="K53" s="183">
        <f t="shared" si="12"/>
        <v>48.036951501154732</v>
      </c>
      <c r="L53" s="182">
        <f t="shared" si="13"/>
        <v>51.963048498845268</v>
      </c>
      <c r="M53" s="39">
        <f t="shared" si="4"/>
        <v>100</v>
      </c>
    </row>
    <row r="54" spans="1:13" ht="13.8" thickBot="1" x14ac:dyDescent="0.25">
      <c r="A54" s="601"/>
      <c r="B54" s="5" t="s">
        <v>9</v>
      </c>
      <c r="C54" s="157">
        <v>5805</v>
      </c>
      <c r="D54" s="19"/>
      <c r="E54" s="19"/>
      <c r="F54" s="19">
        <f t="shared" si="6"/>
        <v>58.05</v>
      </c>
      <c r="G54" s="173">
        <f t="shared" si="10"/>
        <v>3.4020382927100856</v>
      </c>
      <c r="H54" s="165">
        <v>3817</v>
      </c>
      <c r="I54" s="165">
        <v>1988</v>
      </c>
      <c r="J54" s="33">
        <f t="shared" si="11"/>
        <v>5805</v>
      </c>
      <c r="K54" s="179">
        <f t="shared" si="12"/>
        <v>65.753660637381572</v>
      </c>
      <c r="L54" s="178">
        <f t="shared" si="13"/>
        <v>34.246339362618436</v>
      </c>
      <c r="M54" s="39">
        <f t="shared" si="4"/>
        <v>100</v>
      </c>
    </row>
    <row r="55" spans="1:13" ht="15.75" customHeight="1" thickBot="1" x14ac:dyDescent="0.25">
      <c r="A55" s="599" t="s">
        <v>26</v>
      </c>
      <c r="B55" s="11" t="s">
        <v>0</v>
      </c>
      <c r="C55" s="158">
        <v>39017</v>
      </c>
      <c r="D55" s="20"/>
      <c r="E55" s="20"/>
      <c r="F55" s="20">
        <f t="shared" si="6"/>
        <v>390.17</v>
      </c>
      <c r="G55" s="174">
        <f t="shared" si="10"/>
        <v>22.866034120011953</v>
      </c>
      <c r="H55" s="166">
        <v>26744</v>
      </c>
      <c r="I55" s="166">
        <v>12273</v>
      </c>
      <c r="J55" s="34">
        <f t="shared" si="11"/>
        <v>39017</v>
      </c>
      <c r="K55" s="187">
        <f t="shared" ref="K55:K71" si="14">(H55/J55)*100</f>
        <v>68.544480611015715</v>
      </c>
      <c r="L55" s="186">
        <f t="shared" si="3"/>
        <v>31.455519388984289</v>
      </c>
      <c r="M55" s="39">
        <f t="shared" si="4"/>
        <v>100</v>
      </c>
    </row>
    <row r="56" spans="1:13" x14ac:dyDescent="0.2">
      <c r="A56" s="600"/>
      <c r="B56" s="3" t="s">
        <v>1</v>
      </c>
      <c r="C56" s="155">
        <v>8</v>
      </c>
      <c r="D56" s="17"/>
      <c r="E56" s="17"/>
      <c r="F56" s="17">
        <f t="shared" si="6"/>
        <v>0.08</v>
      </c>
      <c r="G56" s="170">
        <f t="shared" ref="G56:G71" si="15">(C56/$C$4)*100</f>
        <v>4.6884248650612718E-3</v>
      </c>
      <c r="H56" s="162">
        <v>7</v>
      </c>
      <c r="I56" s="162">
        <v>1</v>
      </c>
      <c r="J56" s="31">
        <f t="shared" si="11"/>
        <v>8</v>
      </c>
      <c r="K56" s="179">
        <f t="shared" si="14"/>
        <v>87.5</v>
      </c>
      <c r="L56" s="178">
        <f t="shared" si="3"/>
        <v>12.5</v>
      </c>
      <c r="M56" s="39">
        <f t="shared" si="4"/>
        <v>100</v>
      </c>
    </row>
    <row r="57" spans="1:13" x14ac:dyDescent="0.2">
      <c r="A57" s="600"/>
      <c r="B57" s="6" t="s">
        <v>2</v>
      </c>
      <c r="C57" s="159">
        <v>5777</v>
      </c>
      <c r="D57" s="21"/>
      <c r="E57" s="21"/>
      <c r="F57" s="21">
        <f t="shared" si="6"/>
        <v>57.77</v>
      </c>
      <c r="G57" s="172">
        <f t="shared" si="15"/>
        <v>3.3856288056823711</v>
      </c>
      <c r="H57" s="164">
        <v>5083</v>
      </c>
      <c r="I57" s="164">
        <v>693</v>
      </c>
      <c r="J57" s="35">
        <f t="shared" si="11"/>
        <v>5776</v>
      </c>
      <c r="K57" s="183">
        <f t="shared" si="14"/>
        <v>88.002077562326875</v>
      </c>
      <c r="L57" s="182">
        <f t="shared" si="3"/>
        <v>11.997922437673131</v>
      </c>
      <c r="M57" s="39">
        <f t="shared" si="4"/>
        <v>100</v>
      </c>
    </row>
    <row r="58" spans="1:13" x14ac:dyDescent="0.2">
      <c r="A58" s="600"/>
      <c r="B58" s="6" t="s">
        <v>3</v>
      </c>
      <c r="C58" s="156">
        <v>7586</v>
      </c>
      <c r="D58" s="18"/>
      <c r="E58" s="18"/>
      <c r="F58" s="18">
        <f t="shared" si="6"/>
        <v>75.86</v>
      </c>
      <c r="G58" s="171">
        <f t="shared" si="15"/>
        <v>4.4457988782943509</v>
      </c>
      <c r="H58" s="163">
        <v>6073</v>
      </c>
      <c r="I58" s="163">
        <v>1513</v>
      </c>
      <c r="J58" s="32">
        <f t="shared" si="11"/>
        <v>7586</v>
      </c>
      <c r="K58" s="183">
        <f t="shared" si="14"/>
        <v>80.055365146322174</v>
      </c>
      <c r="L58" s="182">
        <f t="shared" si="3"/>
        <v>19.94463485367783</v>
      </c>
      <c r="M58" s="39">
        <f t="shared" si="4"/>
        <v>100</v>
      </c>
    </row>
    <row r="59" spans="1:13" x14ac:dyDescent="0.2">
      <c r="A59" s="600"/>
      <c r="B59" s="6" t="s">
        <v>4</v>
      </c>
      <c r="C59" s="159">
        <v>56</v>
      </c>
      <c r="D59" s="21"/>
      <c r="E59" s="21"/>
      <c r="F59" s="21">
        <f t="shared" si="6"/>
        <v>0.56000000000000005</v>
      </c>
      <c r="G59" s="172">
        <f t="shared" si="15"/>
        <v>3.2818974055428898E-2</v>
      </c>
      <c r="H59" s="164">
        <v>44</v>
      </c>
      <c r="I59" s="164">
        <v>12</v>
      </c>
      <c r="J59" s="35">
        <f t="shared" si="11"/>
        <v>56</v>
      </c>
      <c r="K59" s="183">
        <f t="shared" si="14"/>
        <v>78.571428571428569</v>
      </c>
      <c r="L59" s="182">
        <f t="shared" si="3"/>
        <v>21.428571428571427</v>
      </c>
      <c r="M59" s="39">
        <f t="shared" si="4"/>
        <v>100</v>
      </c>
    </row>
    <row r="60" spans="1:13" x14ac:dyDescent="0.2">
      <c r="A60" s="600"/>
      <c r="B60" s="6" t="s">
        <v>5</v>
      </c>
      <c r="C60" s="156">
        <v>1987</v>
      </c>
      <c r="D60" s="18"/>
      <c r="E60" s="18"/>
      <c r="F60" s="18">
        <f t="shared" si="6"/>
        <v>19.87</v>
      </c>
      <c r="G60" s="172">
        <f t="shared" si="15"/>
        <v>1.1644875258595933</v>
      </c>
      <c r="H60" s="163">
        <v>1485</v>
      </c>
      <c r="I60" s="163">
        <v>502</v>
      </c>
      <c r="J60" s="32">
        <f t="shared" si="11"/>
        <v>1987</v>
      </c>
      <c r="K60" s="183">
        <f t="shared" si="14"/>
        <v>74.735782586814295</v>
      </c>
      <c r="L60" s="182">
        <f t="shared" si="3"/>
        <v>25.264217413185708</v>
      </c>
      <c r="M60" s="39">
        <f t="shared" si="4"/>
        <v>100</v>
      </c>
    </row>
    <row r="61" spans="1:13" x14ac:dyDescent="0.2">
      <c r="A61" s="600"/>
      <c r="B61" s="6" t="s">
        <v>6</v>
      </c>
      <c r="C61" s="156">
        <v>3671</v>
      </c>
      <c r="D61" s="18"/>
      <c r="E61" s="18"/>
      <c r="F61" s="18">
        <f t="shared" si="6"/>
        <v>36.71</v>
      </c>
      <c r="G61" s="172">
        <f t="shared" si="15"/>
        <v>2.1514009599549908</v>
      </c>
      <c r="H61" s="164">
        <v>3226</v>
      </c>
      <c r="I61" s="163">
        <v>444</v>
      </c>
      <c r="J61" s="32">
        <f t="shared" si="11"/>
        <v>3670</v>
      </c>
      <c r="K61" s="183">
        <f t="shared" si="14"/>
        <v>87.901907356948229</v>
      </c>
      <c r="L61" s="182">
        <f t="shared" si="3"/>
        <v>12.098092643051771</v>
      </c>
      <c r="M61" s="39">
        <f t="shared" si="4"/>
        <v>100</v>
      </c>
    </row>
    <row r="62" spans="1:13" x14ac:dyDescent="0.2">
      <c r="A62" s="600"/>
      <c r="B62" s="6" t="s">
        <v>7</v>
      </c>
      <c r="C62" s="156">
        <v>5339</v>
      </c>
      <c r="D62" s="18"/>
      <c r="E62" s="18"/>
      <c r="F62" s="18">
        <f t="shared" si="6"/>
        <v>53.39</v>
      </c>
      <c r="G62" s="171">
        <f t="shared" si="15"/>
        <v>3.1289375443202663</v>
      </c>
      <c r="H62" s="163">
        <v>3452</v>
      </c>
      <c r="I62" s="163">
        <v>1887</v>
      </c>
      <c r="J62" s="32">
        <f t="shared" si="11"/>
        <v>5339</v>
      </c>
      <c r="K62" s="183">
        <f t="shared" si="14"/>
        <v>64.656302678404202</v>
      </c>
      <c r="L62" s="182">
        <f t="shared" si="3"/>
        <v>35.343697321595805</v>
      </c>
      <c r="M62" s="39">
        <f t="shared" si="4"/>
        <v>100</v>
      </c>
    </row>
    <row r="63" spans="1:13" x14ac:dyDescent="0.2">
      <c r="A63" s="600"/>
      <c r="B63" s="6" t="s">
        <v>17</v>
      </c>
      <c r="C63" s="159">
        <v>192</v>
      </c>
      <c r="D63" s="21"/>
      <c r="E63" s="21"/>
      <c r="F63" s="21">
        <f t="shared" si="6"/>
        <v>1.92</v>
      </c>
      <c r="G63" s="172">
        <f t="shared" si="15"/>
        <v>0.11252219676147052</v>
      </c>
      <c r="H63" s="164">
        <v>106</v>
      </c>
      <c r="I63" s="164">
        <v>86</v>
      </c>
      <c r="J63" s="35">
        <f t="shared" si="11"/>
        <v>192</v>
      </c>
      <c r="K63" s="183">
        <f t="shared" si="14"/>
        <v>55.208333333333336</v>
      </c>
      <c r="L63" s="182">
        <f t="shared" si="3"/>
        <v>44.791666666666671</v>
      </c>
      <c r="M63" s="39">
        <f t="shared" si="4"/>
        <v>100</v>
      </c>
    </row>
    <row r="64" spans="1:13" x14ac:dyDescent="0.2">
      <c r="A64" s="600"/>
      <c r="B64" s="6" t="s">
        <v>16</v>
      </c>
      <c r="C64" s="156">
        <v>876</v>
      </c>
      <c r="D64" s="18"/>
      <c r="E64" s="18"/>
      <c r="F64" s="18">
        <f t="shared" si="6"/>
        <v>8.76</v>
      </c>
      <c r="G64" s="171">
        <f t="shared" si="15"/>
        <v>0.51338252272420926</v>
      </c>
      <c r="H64" s="164">
        <v>679</v>
      </c>
      <c r="I64" s="163">
        <v>197</v>
      </c>
      <c r="J64" s="32">
        <f t="shared" si="11"/>
        <v>876</v>
      </c>
      <c r="K64" s="181">
        <f t="shared" si="14"/>
        <v>77.51141552511416</v>
      </c>
      <c r="L64" s="180">
        <f t="shared" si="3"/>
        <v>22.488584474885844</v>
      </c>
      <c r="M64" s="39">
        <f t="shared" si="4"/>
        <v>100</v>
      </c>
    </row>
    <row r="65" spans="1:13" x14ac:dyDescent="0.2">
      <c r="A65" s="600"/>
      <c r="B65" s="6" t="s">
        <v>15</v>
      </c>
      <c r="C65" s="156">
        <v>1480</v>
      </c>
      <c r="D65" s="18"/>
      <c r="E65" s="18"/>
      <c r="F65" s="18">
        <f t="shared" si="6"/>
        <v>14.8</v>
      </c>
      <c r="G65" s="172">
        <f t="shared" si="15"/>
        <v>0.86735860003633525</v>
      </c>
      <c r="H65" s="163">
        <v>997</v>
      </c>
      <c r="I65" s="163">
        <v>483</v>
      </c>
      <c r="J65" s="32">
        <f t="shared" si="11"/>
        <v>1480</v>
      </c>
      <c r="K65" s="181">
        <f t="shared" si="14"/>
        <v>67.364864864864856</v>
      </c>
      <c r="L65" s="180">
        <f t="shared" si="3"/>
        <v>32.635135135135137</v>
      </c>
      <c r="M65" s="39">
        <f t="shared" si="4"/>
        <v>100</v>
      </c>
    </row>
    <row r="66" spans="1:13" x14ac:dyDescent="0.2">
      <c r="A66" s="600"/>
      <c r="B66" s="6" t="s">
        <v>14</v>
      </c>
      <c r="C66" s="156">
        <v>786</v>
      </c>
      <c r="D66" s="18"/>
      <c r="E66" s="18"/>
      <c r="F66" s="18">
        <f t="shared" si="6"/>
        <v>7.86</v>
      </c>
      <c r="G66" s="171">
        <f t="shared" si="15"/>
        <v>0.46063774299227001</v>
      </c>
      <c r="H66" s="163">
        <v>573</v>
      </c>
      <c r="I66" s="163">
        <v>213</v>
      </c>
      <c r="J66" s="32">
        <f t="shared" si="11"/>
        <v>786</v>
      </c>
      <c r="K66" s="183">
        <f t="shared" si="14"/>
        <v>72.900763358778633</v>
      </c>
      <c r="L66" s="182">
        <f t="shared" si="3"/>
        <v>27.099236641221374</v>
      </c>
      <c r="M66" s="39">
        <f t="shared" si="4"/>
        <v>100</v>
      </c>
    </row>
    <row r="67" spans="1:13" x14ac:dyDescent="0.2">
      <c r="A67" s="600"/>
      <c r="B67" s="6" t="s">
        <v>13</v>
      </c>
      <c r="C67" s="156">
        <v>1066</v>
      </c>
      <c r="D67" s="18"/>
      <c r="E67" s="18"/>
      <c r="F67" s="18">
        <f t="shared" si="6"/>
        <v>10.66</v>
      </c>
      <c r="G67" s="171">
        <f t="shared" si="15"/>
        <v>0.62473261326941443</v>
      </c>
      <c r="H67" s="163">
        <v>644</v>
      </c>
      <c r="I67" s="164">
        <v>421</v>
      </c>
      <c r="J67" s="35">
        <f t="shared" si="11"/>
        <v>1065</v>
      </c>
      <c r="K67" s="183">
        <f t="shared" si="14"/>
        <v>60.46948356807512</v>
      </c>
      <c r="L67" s="182">
        <f t="shared" si="3"/>
        <v>39.53051643192488</v>
      </c>
      <c r="M67" s="39">
        <f t="shared" si="4"/>
        <v>100</v>
      </c>
    </row>
    <row r="68" spans="1:13" x14ac:dyDescent="0.2">
      <c r="A68" s="600"/>
      <c r="B68" s="6" t="s">
        <v>12</v>
      </c>
      <c r="C68" s="156">
        <v>1586</v>
      </c>
      <c r="D68" s="18"/>
      <c r="E68" s="18"/>
      <c r="F68" s="18">
        <f t="shared" si="6"/>
        <v>15.86</v>
      </c>
      <c r="G68" s="171">
        <f t="shared" si="15"/>
        <v>0.92948022949839704</v>
      </c>
      <c r="H68" s="163">
        <v>470</v>
      </c>
      <c r="I68" s="163">
        <v>1117</v>
      </c>
      <c r="J68" s="32">
        <f t="shared" si="11"/>
        <v>1587</v>
      </c>
      <c r="K68" s="183">
        <f t="shared" si="14"/>
        <v>29.615626969124133</v>
      </c>
      <c r="L68" s="182">
        <f t="shared" si="3"/>
        <v>70.384373030875864</v>
      </c>
      <c r="M68" s="39">
        <f t="shared" si="4"/>
        <v>100</v>
      </c>
    </row>
    <row r="69" spans="1:13" x14ac:dyDescent="0.2">
      <c r="A69" s="600"/>
      <c r="B69" s="3" t="s">
        <v>11</v>
      </c>
      <c r="C69" s="157">
        <v>5658</v>
      </c>
      <c r="D69" s="19"/>
      <c r="E69" s="19"/>
      <c r="F69" s="19">
        <f t="shared" si="6"/>
        <v>56.58</v>
      </c>
      <c r="G69" s="170">
        <f t="shared" si="15"/>
        <v>3.3158884858145847</v>
      </c>
      <c r="H69" s="165">
        <v>1623</v>
      </c>
      <c r="I69" s="165">
        <v>4035</v>
      </c>
      <c r="J69" s="33">
        <f t="shared" si="11"/>
        <v>5658</v>
      </c>
      <c r="K69" s="179">
        <f t="shared" si="14"/>
        <v>28.685047720042416</v>
      </c>
      <c r="L69" s="178">
        <f>(I69/J69)*100</f>
        <v>71.314952279957581</v>
      </c>
      <c r="M69" s="39">
        <f>K69+L69</f>
        <v>100</v>
      </c>
    </row>
    <row r="70" spans="1:13" x14ac:dyDescent="0.2">
      <c r="A70" s="600"/>
      <c r="B70" s="6" t="s">
        <v>10</v>
      </c>
      <c r="C70" s="159" t="s">
        <v>130</v>
      </c>
      <c r="D70" s="21"/>
      <c r="E70" s="21"/>
      <c r="F70" s="21" t="e">
        <f>C70/100</f>
        <v>#VALUE!</v>
      </c>
      <c r="G70" s="172" t="s">
        <v>130</v>
      </c>
      <c r="H70" s="164" t="s">
        <v>130</v>
      </c>
      <c r="I70" s="164" t="s">
        <v>130</v>
      </c>
      <c r="J70" s="35" t="e">
        <f t="shared" si="11"/>
        <v>#VALUE!</v>
      </c>
      <c r="K70" s="183" t="s">
        <v>130</v>
      </c>
      <c r="L70" s="182" t="s">
        <v>130</v>
      </c>
      <c r="M70" s="39" t="e">
        <f>K70+L70</f>
        <v>#VALUE!</v>
      </c>
    </row>
    <row r="71" spans="1:13" ht="13.8" thickBot="1" x14ac:dyDescent="0.25">
      <c r="A71" s="601"/>
      <c r="B71" s="5" t="s">
        <v>9</v>
      </c>
      <c r="C71" s="160">
        <v>2950</v>
      </c>
      <c r="D71" s="22"/>
      <c r="E71" s="22"/>
      <c r="F71" s="22">
        <f>C71/100</f>
        <v>29.5</v>
      </c>
      <c r="G71" s="175">
        <f t="shared" si="15"/>
        <v>1.728856668991344</v>
      </c>
      <c r="H71" s="167">
        <v>2283</v>
      </c>
      <c r="I71" s="168">
        <v>667</v>
      </c>
      <c r="J71" s="36">
        <f t="shared" si="11"/>
        <v>2950</v>
      </c>
      <c r="K71" s="189">
        <f t="shared" si="14"/>
        <v>77.389830508474574</v>
      </c>
      <c r="L71" s="188">
        <f>(I71/J71)*100</f>
        <v>22.610169491525422</v>
      </c>
      <c r="M71" s="39">
        <f>K71+L71</f>
        <v>100</v>
      </c>
    </row>
    <row r="72" spans="1:13" x14ac:dyDescent="0.2">
      <c r="A72" s="376"/>
      <c r="B72" s="375" t="s">
        <v>181</v>
      </c>
      <c r="H72" s="27"/>
    </row>
    <row r="73" spans="1:13" ht="16.2" x14ac:dyDescent="0.2">
      <c r="A73" s="581"/>
      <c r="B73" s="335" t="s">
        <v>182</v>
      </c>
      <c r="C73" s="581"/>
      <c r="D73" s="581"/>
      <c r="E73" s="581"/>
      <c r="F73" s="581"/>
      <c r="G73" s="581"/>
      <c r="H73" s="581"/>
      <c r="I73" s="581"/>
      <c r="J73" s="581"/>
      <c r="K73" s="581"/>
      <c r="L73" s="581"/>
    </row>
  </sheetData>
  <protectedRanges>
    <protectedRange sqref="H4:I71" name="範囲2"/>
    <protectedRange sqref="C4:C71" name="範囲1"/>
  </protectedRanges>
  <mergeCells count="8"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4803149606299213" right="0.43307086614173229" top="0.74803149606299213" bottom="0.47244094488188981" header="0.31496062992125984" footer="0.31496062992125984"/>
  <pageSetup paperSize="9" scale="82" orientation="portrait" r:id="rId1"/>
  <headerFooter scaleWithDoc="0"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zoomScale="130" zoomScaleNormal="130" zoomScaleSheetLayoutView="100" workbookViewId="0">
      <selection activeCell="G11" sqref="G11"/>
    </sheetView>
  </sheetViews>
  <sheetFormatPr defaultRowHeight="13.2" x14ac:dyDescent="0.2"/>
  <cols>
    <col min="1" max="1" width="15" customWidth="1"/>
    <col min="2" max="2" width="12.77734375" style="41" customWidth="1"/>
    <col min="3" max="3" width="12.109375" style="41" customWidth="1"/>
    <col min="4" max="4" width="12.109375" customWidth="1"/>
    <col min="5" max="5" width="9.109375" style="27" bestFit="1" customWidth="1"/>
    <col min="6" max="6" width="9.109375" bestFit="1" customWidth="1"/>
    <col min="7" max="8" width="10.33203125" customWidth="1"/>
  </cols>
  <sheetData>
    <row r="1" spans="1:4" ht="19.5" customHeight="1" thickBot="1" x14ac:dyDescent="0.25">
      <c r="A1" t="s">
        <v>163</v>
      </c>
    </row>
    <row r="2" spans="1:4" x14ac:dyDescent="0.15">
      <c r="A2" s="51" t="s">
        <v>22</v>
      </c>
      <c r="B2" s="592" t="s">
        <v>180</v>
      </c>
      <c r="C2" s="43" t="s">
        <v>23</v>
      </c>
      <c r="D2" s="44" t="s">
        <v>24</v>
      </c>
    </row>
    <row r="3" spans="1:4" hidden="1" x14ac:dyDescent="0.15">
      <c r="A3" s="45" t="s">
        <v>18</v>
      </c>
      <c r="B3" s="72"/>
      <c r="C3" s="46"/>
      <c r="D3" s="47"/>
    </row>
    <row r="4" spans="1:4" x14ac:dyDescent="0.15">
      <c r="A4" s="52" t="s">
        <v>38</v>
      </c>
      <c r="B4" s="593">
        <f>B20/$B$32*100</f>
        <v>0.63996999408086364</v>
      </c>
      <c r="C4" s="42">
        <f t="shared" ref="C4:C15" si="0">C20/$C$32*100</f>
        <v>0.72535557067909484</v>
      </c>
      <c r="D4" s="48">
        <f t="shared" ref="D4:D15" si="1">D20/$D$32*100</f>
        <v>0.45827833993254141</v>
      </c>
    </row>
    <row r="5" spans="1:4" x14ac:dyDescent="0.15">
      <c r="A5" s="52" t="s">
        <v>39</v>
      </c>
      <c r="B5" s="593">
        <f t="shared" ref="B5:B15" si="2">B21/$B$32*100</f>
        <v>7.4540094823392895</v>
      </c>
      <c r="C5" s="42">
        <f t="shared" si="0"/>
        <v>6.0561159879739144</v>
      </c>
      <c r="D5" s="48">
        <f t="shared" si="1"/>
        <v>10.428581903504913</v>
      </c>
    </row>
    <row r="6" spans="1:4" x14ac:dyDescent="0.15">
      <c r="A6" s="45" t="s">
        <v>40</v>
      </c>
      <c r="B6" s="593">
        <f t="shared" si="2"/>
        <v>10.366107376650472</v>
      </c>
      <c r="C6" s="42">
        <f t="shared" si="0"/>
        <v>9.1203556137524657</v>
      </c>
      <c r="D6" s="48">
        <f t="shared" si="1"/>
        <v>13.016937967443907</v>
      </c>
    </row>
    <row r="7" spans="1:4" x14ac:dyDescent="0.15">
      <c r="A7" s="52" t="s">
        <v>41</v>
      </c>
      <c r="B7" s="593">
        <f t="shared" si="2"/>
        <v>10.366693429758604</v>
      </c>
      <c r="C7" s="42">
        <f t="shared" si="0"/>
        <v>10.35828430147914</v>
      </c>
      <c r="D7" s="48">
        <f t="shared" si="1"/>
        <v>10.384587182871389</v>
      </c>
    </row>
    <row r="8" spans="1:4" x14ac:dyDescent="0.15">
      <c r="A8" s="52" t="s">
        <v>42</v>
      </c>
      <c r="B8" s="593">
        <f t="shared" si="2"/>
        <v>10.836708022480996</v>
      </c>
      <c r="C8" s="42">
        <f t="shared" si="0"/>
        <v>11.251626019762062</v>
      </c>
      <c r="D8" s="48">
        <f t="shared" si="1"/>
        <v>9.9538055433348003</v>
      </c>
    </row>
    <row r="9" spans="1:4" x14ac:dyDescent="0.15">
      <c r="A9" s="52" t="s">
        <v>43</v>
      </c>
      <c r="B9" s="593">
        <f t="shared" si="2"/>
        <v>12.919540768784469</v>
      </c>
      <c r="C9" s="42">
        <f t="shared" si="0"/>
        <v>13.258845116771909</v>
      </c>
      <c r="D9" s="48">
        <f t="shared" si="1"/>
        <v>12.199369409004253</v>
      </c>
    </row>
    <row r="10" spans="1:4" x14ac:dyDescent="0.15">
      <c r="A10" s="52" t="s">
        <v>44</v>
      </c>
      <c r="B10" s="593">
        <f t="shared" si="2"/>
        <v>15.247343714287389</v>
      </c>
      <c r="C10" s="42">
        <f t="shared" si="0"/>
        <v>15.477123732566053</v>
      </c>
      <c r="D10" s="48">
        <f t="shared" si="1"/>
        <v>14.758395659187565</v>
      </c>
    </row>
    <row r="11" spans="1:4" x14ac:dyDescent="0.15">
      <c r="A11" s="52" t="s">
        <v>45</v>
      </c>
      <c r="B11" s="593">
        <f t="shared" si="2"/>
        <v>13.145757268523672</v>
      </c>
      <c r="C11" s="42">
        <f t="shared" si="0"/>
        <v>13.264875388737174</v>
      </c>
      <c r="D11" s="48">
        <f t="shared" si="1"/>
        <v>12.890453145622525</v>
      </c>
    </row>
    <row r="12" spans="1:4" x14ac:dyDescent="0.15">
      <c r="A12" s="52" t="s">
        <v>46</v>
      </c>
      <c r="B12" s="593">
        <f t="shared" si="2"/>
        <v>10.1100021683965</v>
      </c>
      <c r="C12" s="42">
        <f t="shared" si="0"/>
        <v>10.46855213170114</v>
      </c>
      <c r="D12" s="48">
        <f t="shared" si="1"/>
        <v>9.3470450212641154</v>
      </c>
    </row>
    <row r="13" spans="1:4" x14ac:dyDescent="0.15">
      <c r="A13" s="52" t="s">
        <v>47</v>
      </c>
      <c r="B13" s="593">
        <f t="shared" si="2"/>
        <v>5.6554124934801591</v>
      </c>
      <c r="C13" s="42">
        <f t="shared" si="0"/>
        <v>6.3231708892928218</v>
      </c>
      <c r="D13" s="48">
        <f t="shared" si="1"/>
        <v>4.232658747616953</v>
      </c>
    </row>
    <row r="14" spans="1:4" x14ac:dyDescent="0.15">
      <c r="A14" s="52" t="s">
        <v>48</v>
      </c>
      <c r="B14" s="593">
        <f t="shared" si="2"/>
        <v>2.2076620583357265</v>
      </c>
      <c r="C14" s="42">
        <f t="shared" si="0"/>
        <v>2.489640854231097</v>
      </c>
      <c r="D14" s="48">
        <f t="shared" si="1"/>
        <v>1.6076404164833553</v>
      </c>
    </row>
    <row r="15" spans="1:4" ht="13.8" thickBot="1" x14ac:dyDescent="0.2">
      <c r="A15" s="53" t="s">
        <v>49</v>
      </c>
      <c r="B15" s="594">
        <f t="shared" si="2"/>
        <v>1.0507932228818577</v>
      </c>
      <c r="C15" s="49">
        <f t="shared" si="0"/>
        <v>1.2060543930531267</v>
      </c>
      <c r="D15" s="50">
        <f t="shared" si="1"/>
        <v>0.72041355037395516</v>
      </c>
    </row>
    <row r="18" spans="1:7" ht="13.8" thickBot="1" x14ac:dyDescent="0.25">
      <c r="D18" t="s">
        <v>109</v>
      </c>
      <c r="E18" s="583"/>
      <c r="F18" s="584"/>
    </row>
    <row r="19" spans="1:7" x14ac:dyDescent="0.15">
      <c r="A19" s="51" t="s">
        <v>22</v>
      </c>
      <c r="B19" s="369" t="s">
        <v>50</v>
      </c>
      <c r="C19" s="80" t="s">
        <v>51</v>
      </c>
      <c r="D19" s="365" t="s">
        <v>52</v>
      </c>
      <c r="E19" s="585"/>
      <c r="F19" s="586"/>
    </row>
    <row r="20" spans="1:7" x14ac:dyDescent="0.2">
      <c r="A20" s="52" t="s">
        <v>38</v>
      </c>
      <c r="B20" s="98">
        <v>1092</v>
      </c>
      <c r="C20" s="98">
        <v>842</v>
      </c>
      <c r="D20" s="103">
        <v>250</v>
      </c>
      <c r="E20" s="587"/>
      <c r="F20" s="588"/>
    </row>
    <row r="21" spans="1:7" x14ac:dyDescent="0.2">
      <c r="A21" s="52" t="s">
        <v>39</v>
      </c>
      <c r="B21" s="98">
        <v>12719</v>
      </c>
      <c r="C21" s="98">
        <v>7030</v>
      </c>
      <c r="D21" s="103">
        <v>5689</v>
      </c>
      <c r="E21" s="589"/>
      <c r="F21" s="588"/>
    </row>
    <row r="22" spans="1:7" x14ac:dyDescent="0.2">
      <c r="A22" s="45" t="s">
        <v>40</v>
      </c>
      <c r="B22" s="98">
        <v>17688</v>
      </c>
      <c r="C22" s="98">
        <v>10587</v>
      </c>
      <c r="D22" s="103">
        <v>7101</v>
      </c>
      <c r="E22" s="589"/>
      <c r="F22" s="588"/>
    </row>
    <row r="23" spans="1:7" x14ac:dyDescent="0.2">
      <c r="A23" s="52" t="s">
        <v>41</v>
      </c>
      <c r="B23" s="98">
        <v>17689</v>
      </c>
      <c r="C23" s="98">
        <v>12024</v>
      </c>
      <c r="D23" s="103">
        <v>5665</v>
      </c>
      <c r="E23" s="590"/>
      <c r="F23" s="591"/>
    </row>
    <row r="24" spans="1:7" x14ac:dyDescent="0.2">
      <c r="A24" s="52" t="s">
        <v>42</v>
      </c>
      <c r="B24" s="98">
        <v>18491</v>
      </c>
      <c r="C24" s="98">
        <v>13061</v>
      </c>
      <c r="D24" s="103">
        <v>5430</v>
      </c>
      <c r="E24" s="590"/>
      <c r="F24" s="591"/>
    </row>
    <row r="25" spans="1:7" x14ac:dyDescent="0.2">
      <c r="A25" s="52" t="s">
        <v>43</v>
      </c>
      <c r="B25" s="98">
        <v>22045</v>
      </c>
      <c r="C25" s="98">
        <v>15391</v>
      </c>
      <c r="D25" s="103">
        <v>6655</v>
      </c>
      <c r="E25" s="590"/>
      <c r="F25" s="591"/>
    </row>
    <row r="26" spans="1:7" x14ac:dyDescent="0.2">
      <c r="A26" s="52" t="s">
        <v>44</v>
      </c>
      <c r="B26" s="98">
        <v>26017</v>
      </c>
      <c r="C26" s="98">
        <v>17966</v>
      </c>
      <c r="D26" s="103">
        <v>8051</v>
      </c>
      <c r="E26" s="590"/>
      <c r="F26" s="591"/>
    </row>
    <row r="27" spans="1:7" x14ac:dyDescent="0.2">
      <c r="A27" s="52" t="s">
        <v>45</v>
      </c>
      <c r="B27" s="98">
        <v>22431</v>
      </c>
      <c r="C27" s="98">
        <v>15398</v>
      </c>
      <c r="D27" s="103">
        <v>7032</v>
      </c>
      <c r="E27" s="590"/>
      <c r="F27" s="591"/>
    </row>
    <row r="28" spans="1:7" x14ac:dyDescent="0.2">
      <c r="A28" s="52" t="s">
        <v>46</v>
      </c>
      <c r="B28" s="98">
        <v>17251</v>
      </c>
      <c r="C28" s="98">
        <v>12152</v>
      </c>
      <c r="D28" s="103">
        <v>5099</v>
      </c>
      <c r="E28" s="590"/>
      <c r="F28" s="591"/>
    </row>
    <row r="29" spans="1:7" x14ac:dyDescent="0.2">
      <c r="A29" s="52" t="s">
        <v>47</v>
      </c>
      <c r="B29" s="98">
        <v>9650</v>
      </c>
      <c r="C29" s="98">
        <v>7340</v>
      </c>
      <c r="D29" s="103">
        <v>2309</v>
      </c>
      <c r="E29" s="590"/>
      <c r="F29" s="591"/>
    </row>
    <row r="30" spans="1:7" x14ac:dyDescent="0.2">
      <c r="A30" s="52" t="s">
        <v>48</v>
      </c>
      <c r="B30" s="98">
        <v>3767</v>
      </c>
      <c r="C30" s="98">
        <v>2890</v>
      </c>
      <c r="D30" s="103">
        <v>877</v>
      </c>
      <c r="E30" s="590"/>
      <c r="F30" s="591"/>
      <c r="G30" s="46"/>
    </row>
    <row r="31" spans="1:7" ht="13.8" thickBot="1" x14ac:dyDescent="0.25">
      <c r="A31" s="53" t="s">
        <v>49</v>
      </c>
      <c r="B31" s="99">
        <v>1793</v>
      </c>
      <c r="C31" s="99">
        <v>1400</v>
      </c>
      <c r="D31" s="104">
        <v>393</v>
      </c>
      <c r="E31" s="590"/>
      <c r="F31" s="591"/>
    </row>
    <row r="32" spans="1:7" ht="13.8" thickBot="1" x14ac:dyDescent="0.25">
      <c r="A32" s="368" t="s">
        <v>18</v>
      </c>
      <c r="B32" s="367">
        <v>170633</v>
      </c>
      <c r="C32" s="367">
        <v>116081</v>
      </c>
      <c r="D32" s="366">
        <v>54552</v>
      </c>
      <c r="E32" s="583"/>
      <c r="F32" s="584"/>
    </row>
    <row r="33" spans="1:6" x14ac:dyDescent="0.2">
      <c r="A33" s="608" t="s">
        <v>131</v>
      </c>
      <c r="B33" s="608"/>
      <c r="C33" s="608"/>
      <c r="D33" s="608"/>
      <c r="E33" s="583"/>
      <c r="F33" s="584"/>
    </row>
    <row r="34" spans="1:6" x14ac:dyDescent="0.2">
      <c r="A34" s="12"/>
      <c r="B34" s="217"/>
      <c r="C34" s="217"/>
      <c r="D34" s="217"/>
    </row>
    <row r="35" spans="1:6" x14ac:dyDescent="0.2">
      <c r="A35" s="46"/>
      <c r="B35" s="217"/>
      <c r="C35" s="217"/>
      <c r="D35" s="217"/>
    </row>
    <row r="72" spans="1:8" ht="16.2" x14ac:dyDescent="0.2">
      <c r="A72" s="581"/>
      <c r="B72" s="581"/>
      <c r="C72" s="581"/>
      <c r="D72" s="581"/>
      <c r="E72" s="581"/>
      <c r="F72" s="581"/>
      <c r="G72" s="581"/>
      <c r="H72" s="581"/>
    </row>
  </sheetData>
  <protectedRanges>
    <protectedRange sqref="B20:D31" name="範囲1"/>
  </protectedRanges>
  <mergeCells count="1">
    <mergeCell ref="A33:D33"/>
  </mergeCells>
  <phoneticPr fontId="2"/>
  <pageMargins left="1.2204724409448819" right="0.70866141732283472" top="1.1811023622047245" bottom="0.47244094488188981" header="0.31496062992125984" footer="0.31496062992125984"/>
  <pageSetup paperSize="9" orientation="portrait" r:id="rId1"/>
  <headerFooter scaleWithDoc="0"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119"/>
  <sheetViews>
    <sheetView zoomScaleNormal="100" zoomScaleSheetLayoutView="50" workbookViewId="0">
      <selection activeCell="A47" sqref="A47:V47"/>
    </sheetView>
  </sheetViews>
  <sheetFormatPr defaultRowHeight="13.2" x14ac:dyDescent="0.2"/>
  <cols>
    <col min="1" max="1" width="15" customWidth="1"/>
    <col min="2" max="2" width="12.77734375" style="41" customWidth="1"/>
    <col min="3" max="3" width="9.21875" style="41" bestFit="1" customWidth="1"/>
    <col min="4" max="4" width="9.88671875" bestFit="1" customWidth="1"/>
    <col min="5" max="5" width="9.21875" style="41" bestFit="1" customWidth="1"/>
    <col min="6" max="6" width="9.77734375" bestFit="1" customWidth="1"/>
    <col min="7" max="9" width="10.33203125" customWidth="1"/>
    <col min="10" max="10" width="12.6640625" bestFit="1" customWidth="1"/>
    <col min="11" max="11" width="10" style="58" bestFit="1" customWidth="1"/>
    <col min="12" max="12" width="9.33203125" bestFit="1" customWidth="1"/>
    <col min="27" max="27" width="9" style="27"/>
    <col min="29" max="29" width="9" style="58"/>
    <col min="32" max="32" width="12.21875" style="46" bestFit="1" customWidth="1"/>
    <col min="33" max="33" width="9" style="58"/>
    <col min="46" max="46" width="9.109375" bestFit="1" customWidth="1"/>
    <col min="47" max="47" width="9.77734375" bestFit="1" customWidth="1"/>
    <col min="48" max="52" width="9.109375" bestFit="1" customWidth="1"/>
  </cols>
  <sheetData>
    <row r="2" spans="1:21" ht="19.5" customHeight="1" thickBot="1" x14ac:dyDescent="0.25">
      <c r="A2" s="46" t="s">
        <v>164</v>
      </c>
      <c r="B2" s="58"/>
      <c r="C2"/>
      <c r="E2"/>
      <c r="K2"/>
      <c r="U2" s="84" t="s">
        <v>91</v>
      </c>
    </row>
    <row r="3" spans="1:21" ht="69" customHeight="1" thickBot="1" x14ac:dyDescent="0.25">
      <c r="A3" s="116" t="s">
        <v>22</v>
      </c>
      <c r="B3" s="111" t="s">
        <v>1</v>
      </c>
      <c r="C3" s="107" t="s">
        <v>2</v>
      </c>
      <c r="D3" s="107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17</v>
      </c>
      <c r="J3" s="108" t="s">
        <v>16</v>
      </c>
      <c r="K3" s="108" t="s">
        <v>15</v>
      </c>
      <c r="L3" s="108" t="s">
        <v>14</v>
      </c>
      <c r="M3" s="108" t="s">
        <v>13</v>
      </c>
      <c r="N3" s="108" t="s">
        <v>12</v>
      </c>
      <c r="O3" s="561" t="s">
        <v>11</v>
      </c>
      <c r="P3" s="561" t="s">
        <v>10</v>
      </c>
      <c r="Q3" s="136" t="s">
        <v>9</v>
      </c>
      <c r="R3" s="137" t="s">
        <v>53</v>
      </c>
      <c r="S3" s="124" t="s">
        <v>19</v>
      </c>
      <c r="T3" s="109" t="s">
        <v>54</v>
      </c>
      <c r="U3" s="110" t="s">
        <v>55</v>
      </c>
    </row>
    <row r="4" spans="1:21" ht="26.1" hidden="1" customHeight="1" thickBot="1" x14ac:dyDescent="0.25">
      <c r="A4" s="129" t="s">
        <v>57</v>
      </c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2"/>
      <c r="R4" s="133"/>
      <c r="S4" s="134"/>
      <c r="T4" s="131"/>
      <c r="U4" s="135"/>
    </row>
    <row r="5" spans="1:21" ht="26.1" customHeight="1" x14ac:dyDescent="0.15">
      <c r="A5" s="122" t="s">
        <v>38</v>
      </c>
      <c r="B5" s="534" t="s">
        <v>123</v>
      </c>
      <c r="C5" s="221">
        <f t="shared" ref="C5:C16" si="0">C22/$C$34*100</f>
        <v>2.3260901268776433</v>
      </c>
      <c r="D5" s="221">
        <f t="shared" ref="D5:D16" si="1">D22/$D$34*100</f>
        <v>0.90993263305769301</v>
      </c>
      <c r="E5" s="535" t="s">
        <v>142</v>
      </c>
      <c r="F5" s="221">
        <f>F22/$F$34*100</f>
        <v>0.10481081647626037</v>
      </c>
      <c r="G5" s="221">
        <f t="shared" ref="G5:G15" si="2">G22/$G$34*100</f>
        <v>0.47981389036979599</v>
      </c>
      <c r="H5" s="221">
        <f t="shared" ref="H5:H16" si="3">H22/$H$34*100</f>
        <v>0.58320543740407804</v>
      </c>
      <c r="I5" s="222">
        <f>I22/$I$34*100</f>
        <v>0.31767642387111417</v>
      </c>
      <c r="J5" s="222">
        <f>J22/$J$34*100</f>
        <v>0.20100502512562815</v>
      </c>
      <c r="K5" s="222">
        <f t="shared" ref="K5:K15" si="4">K22/$K$34*100</f>
        <v>0.19893204900010469</v>
      </c>
      <c r="L5" s="221">
        <f t="shared" ref="L5:L16" si="5">L22/$L$34*100</f>
        <v>1.2038073908174691</v>
      </c>
      <c r="M5" s="221">
        <f t="shared" ref="M5:M16" si="6">M22/$M$34*100</f>
        <v>0.26016260162601623</v>
      </c>
      <c r="N5" s="221">
        <f t="shared" ref="N5:N16" si="7">N22/$N$34*100</f>
        <v>9.4764273868751484E-2</v>
      </c>
      <c r="O5" s="221">
        <f t="shared" ref="O5:O16" si="8">O22/$O$34*100</f>
        <v>0.26483457434558993</v>
      </c>
      <c r="P5" s="221">
        <f>P22/$P$34*100</f>
        <v>0.12714558169103624</v>
      </c>
      <c r="Q5" s="223">
        <f t="shared" ref="Q5:Q16" si="9">Q22/$Q$34*100</f>
        <v>0.49361907055140863</v>
      </c>
      <c r="R5" s="224">
        <f t="shared" ref="R5:R16" si="10">R22/$R$34*100</f>
        <v>0.63996999408086364</v>
      </c>
      <c r="S5" s="190">
        <f t="shared" ref="S5:S16" si="11">S22/$S$34*100</f>
        <v>0.77926434349559404</v>
      </c>
      <c r="T5" s="191">
        <f t="shared" ref="T5" si="12">T22/$T$34*100</f>
        <v>0.54522603777769563</v>
      </c>
      <c r="U5" s="193">
        <f t="shared" ref="U5:U16" si="13">U22/$U$34*100</f>
        <v>0.49465617551323782</v>
      </c>
    </row>
    <row r="6" spans="1:21" ht="26.1" customHeight="1" x14ac:dyDescent="0.15">
      <c r="A6" s="118" t="s">
        <v>39</v>
      </c>
      <c r="B6" s="225">
        <f t="shared" ref="B6:B16" si="14">B23/$B$34*100</f>
        <v>7.6923076923076925</v>
      </c>
      <c r="C6" s="222">
        <f t="shared" si="0"/>
        <v>11.098147878080793</v>
      </c>
      <c r="D6" s="222">
        <f t="shared" si="1"/>
        <v>5.1882123814693015</v>
      </c>
      <c r="E6" s="222">
        <f t="shared" ref="E6:E15" si="15">E23/$E$34*100</f>
        <v>3.3989266547406083</v>
      </c>
      <c r="F6" s="222">
        <f t="shared" ref="F6:F15" si="16">F23/$F$34*100</f>
        <v>8.9613248087202599</v>
      </c>
      <c r="G6" s="222">
        <f t="shared" si="2"/>
        <v>5.2827993990209858</v>
      </c>
      <c r="H6" s="222">
        <f t="shared" si="3"/>
        <v>7.2396404297303221</v>
      </c>
      <c r="I6" s="222">
        <f t="shared" ref="I6:I15" si="17">I23/$I$34*100</f>
        <v>10.596777853415022</v>
      </c>
      <c r="J6" s="222">
        <f t="shared" ref="J6:J15" si="18">J23/$J$34*100</f>
        <v>7.1691792294807364</v>
      </c>
      <c r="K6" s="222">
        <f t="shared" si="4"/>
        <v>4.1880431368443096</v>
      </c>
      <c r="L6" s="222">
        <f t="shared" si="5"/>
        <v>13.997760358342665</v>
      </c>
      <c r="M6" s="222">
        <f t="shared" si="6"/>
        <v>11.219512195121952</v>
      </c>
      <c r="N6" s="222">
        <f t="shared" si="7"/>
        <v>12.343046671404881</v>
      </c>
      <c r="O6" s="222">
        <f t="shared" si="8"/>
        <v>8.3941045520841335</v>
      </c>
      <c r="P6" s="222">
        <f t="shared" ref="P6:P15" si="19">P23/$P$34*100</f>
        <v>7.4380165289256199</v>
      </c>
      <c r="Q6" s="226">
        <f t="shared" si="9"/>
        <v>7.2598121839634002</v>
      </c>
      <c r="R6" s="227">
        <f t="shared" si="10"/>
        <v>7.4540094823392895</v>
      </c>
      <c r="S6" s="194">
        <f t="shared" si="11"/>
        <v>8.0558386767988246</v>
      </c>
      <c r="T6" s="192">
        <f t="shared" ref="T6:T16" si="20">T23/$T$34*100</f>
        <v>6.9345359109895393</v>
      </c>
      <c r="U6" s="195">
        <f t="shared" si="13"/>
        <v>6.9790091498577542</v>
      </c>
    </row>
    <row r="7" spans="1:21" ht="26.1" customHeight="1" x14ac:dyDescent="0.15">
      <c r="A7" s="119" t="s">
        <v>40</v>
      </c>
      <c r="B7" s="225">
        <f t="shared" si="14"/>
        <v>7.6923076923076925</v>
      </c>
      <c r="C7" s="222">
        <f t="shared" si="0"/>
        <v>10.828350590637305</v>
      </c>
      <c r="D7" s="222">
        <f t="shared" si="1"/>
        <v>8.8981833274799644</v>
      </c>
      <c r="E7" s="222">
        <f t="shared" si="15"/>
        <v>9.8389982110912353</v>
      </c>
      <c r="F7" s="222">
        <f t="shared" si="16"/>
        <v>13.363379100723193</v>
      </c>
      <c r="G7" s="222">
        <f t="shared" si="2"/>
        <v>5.379731498085591</v>
      </c>
      <c r="H7" s="222">
        <f t="shared" si="3"/>
        <v>11.493093619820215</v>
      </c>
      <c r="I7" s="222">
        <f t="shared" si="17"/>
        <v>15.997277059223963</v>
      </c>
      <c r="J7" s="222">
        <f t="shared" si="18"/>
        <v>13.266331658291458</v>
      </c>
      <c r="K7" s="222">
        <f t="shared" si="4"/>
        <v>11.161134959690084</v>
      </c>
      <c r="L7" s="222">
        <f t="shared" si="5"/>
        <v>12.961926091825307</v>
      </c>
      <c r="M7" s="222">
        <f t="shared" si="6"/>
        <v>10.666666666666668</v>
      </c>
      <c r="N7" s="222">
        <f t="shared" si="7"/>
        <v>11.253257521914238</v>
      </c>
      <c r="O7" s="222">
        <f t="shared" si="8"/>
        <v>11.602824902126354</v>
      </c>
      <c r="P7" s="222">
        <f t="shared" si="19"/>
        <v>8.328035600762874</v>
      </c>
      <c r="Q7" s="226">
        <f t="shared" si="9"/>
        <v>10.636888995906574</v>
      </c>
      <c r="R7" s="227">
        <f t="shared" si="10"/>
        <v>10.366107376650472</v>
      </c>
      <c r="S7" s="194">
        <f t="shared" si="11"/>
        <v>10.732947141622263</v>
      </c>
      <c r="T7" s="192">
        <f t="shared" si="20"/>
        <v>10.048793109821462</v>
      </c>
      <c r="U7" s="195">
        <f t="shared" si="13"/>
        <v>10.077658456570212</v>
      </c>
    </row>
    <row r="8" spans="1:21" ht="26.1" customHeight="1" x14ac:dyDescent="0.15">
      <c r="A8" s="118" t="s">
        <v>41</v>
      </c>
      <c r="B8" s="225">
        <f t="shared" si="14"/>
        <v>7.6923076923076925</v>
      </c>
      <c r="C8" s="222">
        <f t="shared" si="0"/>
        <v>7.3064022167128488</v>
      </c>
      <c r="D8" s="222">
        <f t="shared" si="1"/>
        <v>10.245522173621533</v>
      </c>
      <c r="E8" s="222">
        <f t="shared" si="15"/>
        <v>12.164579606440071</v>
      </c>
      <c r="F8" s="222">
        <f t="shared" si="16"/>
        <v>11.927470914998429</v>
      </c>
      <c r="G8" s="222">
        <f t="shared" si="2"/>
        <v>7.95812533320409</v>
      </c>
      <c r="H8" s="222">
        <f t="shared" si="3"/>
        <v>14.027625520719139</v>
      </c>
      <c r="I8" s="222">
        <f t="shared" si="17"/>
        <v>9.8933514862718397</v>
      </c>
      <c r="J8" s="222">
        <f t="shared" si="18"/>
        <v>8.9782244556113895</v>
      </c>
      <c r="K8" s="222">
        <f t="shared" si="4"/>
        <v>9.8942519107946811</v>
      </c>
      <c r="L8" s="222">
        <f t="shared" si="5"/>
        <v>11.058230683090706</v>
      </c>
      <c r="M8" s="222">
        <f t="shared" si="6"/>
        <v>11.934959349593496</v>
      </c>
      <c r="N8" s="222">
        <f t="shared" si="7"/>
        <v>9.737029140014215</v>
      </c>
      <c r="O8" s="222">
        <f t="shared" si="8"/>
        <v>10.351577492899363</v>
      </c>
      <c r="P8" s="222">
        <f t="shared" si="19"/>
        <v>12.015257469802924</v>
      </c>
      <c r="Q8" s="226">
        <f t="shared" si="9"/>
        <v>10.366000481579581</v>
      </c>
      <c r="R8" s="227">
        <f t="shared" si="10"/>
        <v>10.366693429758604</v>
      </c>
      <c r="S8" s="194">
        <f t="shared" si="11"/>
        <v>10.957437200841193</v>
      </c>
      <c r="T8" s="192">
        <f t="shared" si="20"/>
        <v>10.307544449783759</v>
      </c>
      <c r="U8" s="195">
        <f t="shared" si="13"/>
        <v>9.2754440372145481</v>
      </c>
    </row>
    <row r="9" spans="1:21" ht="26.1" customHeight="1" x14ac:dyDescent="0.15">
      <c r="A9" s="118" t="s">
        <v>42</v>
      </c>
      <c r="B9" s="225">
        <f t="shared" si="14"/>
        <v>7.6923076923076925</v>
      </c>
      <c r="C9" s="222">
        <f t="shared" si="0"/>
        <v>10.864809683535073</v>
      </c>
      <c r="D9" s="222">
        <f t="shared" si="1"/>
        <v>9.5910092270361744</v>
      </c>
      <c r="E9" s="222">
        <f t="shared" si="15"/>
        <v>8.2289803220035775</v>
      </c>
      <c r="F9" s="222">
        <f t="shared" si="16"/>
        <v>15.365265695419767</v>
      </c>
      <c r="G9" s="222">
        <f t="shared" si="2"/>
        <v>8.6851160761886295</v>
      </c>
      <c r="H9" s="222">
        <f t="shared" si="3"/>
        <v>13.554045165533873</v>
      </c>
      <c r="I9" s="222">
        <f t="shared" si="17"/>
        <v>10.57408668028137</v>
      </c>
      <c r="J9" s="222">
        <f t="shared" si="18"/>
        <v>10.418760469011726</v>
      </c>
      <c r="K9" s="222">
        <f t="shared" si="4"/>
        <v>11.747460998848288</v>
      </c>
      <c r="L9" s="222">
        <f t="shared" si="5"/>
        <v>10.778275475923852</v>
      </c>
      <c r="M9" s="222">
        <f t="shared" si="6"/>
        <v>13.138211382113822</v>
      </c>
      <c r="N9" s="222">
        <f t="shared" si="7"/>
        <v>9.9976308931532802</v>
      </c>
      <c r="O9" s="222">
        <f t="shared" si="8"/>
        <v>10.52429569355953</v>
      </c>
      <c r="P9" s="222">
        <f t="shared" si="19"/>
        <v>10.616656071201525</v>
      </c>
      <c r="Q9" s="226">
        <f t="shared" si="9"/>
        <v>9.5172164700216708</v>
      </c>
      <c r="R9" s="227">
        <f t="shared" si="10"/>
        <v>10.836708022480996</v>
      </c>
      <c r="S9" s="194">
        <f t="shared" si="11"/>
        <v>10.87615631733089</v>
      </c>
      <c r="T9" s="192">
        <f t="shared" si="20"/>
        <v>11.150334528518094</v>
      </c>
      <c r="U9" s="195">
        <f t="shared" si="13"/>
        <v>10.323705051644156</v>
      </c>
    </row>
    <row r="10" spans="1:21" ht="26.1" customHeight="1" x14ac:dyDescent="0.15">
      <c r="A10" s="118" t="s">
        <v>43</v>
      </c>
      <c r="B10" s="225">
        <f t="shared" si="14"/>
        <v>7.6923076923076925</v>
      </c>
      <c r="C10" s="222">
        <f t="shared" si="0"/>
        <v>11.951290651888581</v>
      </c>
      <c r="D10" s="222">
        <f t="shared" si="1"/>
        <v>12.965741834551897</v>
      </c>
      <c r="E10" s="222">
        <f t="shared" si="15"/>
        <v>12.880143112701253</v>
      </c>
      <c r="F10" s="222">
        <f t="shared" si="16"/>
        <v>14.736400796562204</v>
      </c>
      <c r="G10" s="222">
        <f t="shared" si="2"/>
        <v>12.639945718024522</v>
      </c>
      <c r="H10" s="222">
        <f t="shared" si="3"/>
        <v>13.396185047138786</v>
      </c>
      <c r="I10" s="222">
        <f t="shared" si="17"/>
        <v>10.233719083276606</v>
      </c>
      <c r="J10" s="222">
        <f t="shared" si="18"/>
        <v>12.629815745393635</v>
      </c>
      <c r="K10" s="222">
        <f t="shared" si="4"/>
        <v>12.815411998743587</v>
      </c>
      <c r="L10" s="222">
        <f t="shared" si="5"/>
        <v>10.442329227323627</v>
      </c>
      <c r="M10" s="222">
        <f t="shared" si="6"/>
        <v>13.593495934959348</v>
      </c>
      <c r="N10" s="222">
        <f t="shared" si="7"/>
        <v>11.869225302061123</v>
      </c>
      <c r="O10" s="222">
        <f t="shared" si="8"/>
        <v>13.967145160052199</v>
      </c>
      <c r="P10" s="222">
        <f t="shared" si="19"/>
        <v>12.015257469802924</v>
      </c>
      <c r="Q10" s="226">
        <f t="shared" si="9"/>
        <v>12.226101613291597</v>
      </c>
      <c r="R10" s="227">
        <f t="shared" si="10"/>
        <v>12.919540768784469</v>
      </c>
      <c r="S10" s="194">
        <f t="shared" si="11"/>
        <v>12.853991149414906</v>
      </c>
      <c r="T10" s="192">
        <f t="shared" si="20"/>
        <v>13.336783351199497</v>
      </c>
      <c r="U10" s="195">
        <f t="shared" si="13"/>
        <v>12.471486787810441</v>
      </c>
    </row>
    <row r="11" spans="1:21" ht="26.1" customHeight="1" x14ac:dyDescent="0.15">
      <c r="A11" s="118" t="s">
        <v>44</v>
      </c>
      <c r="B11" s="225">
        <f t="shared" si="14"/>
        <v>15.384615384615385</v>
      </c>
      <c r="C11" s="222">
        <f t="shared" si="0"/>
        <v>16.756599095814494</v>
      </c>
      <c r="D11" s="222">
        <f t="shared" si="1"/>
        <v>16.803422623798731</v>
      </c>
      <c r="E11" s="222">
        <f t="shared" si="15"/>
        <v>16.636851520572453</v>
      </c>
      <c r="F11" s="222">
        <f t="shared" si="16"/>
        <v>11.979876323236557</v>
      </c>
      <c r="G11" s="222">
        <f t="shared" si="2"/>
        <v>17.316919497891728</v>
      </c>
      <c r="H11" s="222">
        <f t="shared" si="3"/>
        <v>14.435430826573119</v>
      </c>
      <c r="I11" s="222">
        <f t="shared" si="17"/>
        <v>13.387792148854096</v>
      </c>
      <c r="J11" s="222">
        <f t="shared" si="18"/>
        <v>12.395309882747069</v>
      </c>
      <c r="K11" s="222">
        <f t="shared" si="4"/>
        <v>16.207726939587477</v>
      </c>
      <c r="L11" s="222">
        <f t="shared" si="5"/>
        <v>13.325867861142218</v>
      </c>
      <c r="M11" s="222">
        <f t="shared" si="6"/>
        <v>14.991869918699189</v>
      </c>
      <c r="N11" s="222">
        <f t="shared" si="7"/>
        <v>11.987680644397063</v>
      </c>
      <c r="O11" s="222">
        <f t="shared" si="8"/>
        <v>14.00936516465802</v>
      </c>
      <c r="P11" s="222">
        <f t="shared" si="19"/>
        <v>21.233312142403051</v>
      </c>
      <c r="Q11" s="226">
        <f t="shared" si="9"/>
        <v>14.543703346978088</v>
      </c>
      <c r="R11" s="227">
        <f t="shared" si="10"/>
        <v>15.247343714287389</v>
      </c>
      <c r="S11" s="194">
        <f t="shared" si="11"/>
        <v>15.462720458269363</v>
      </c>
      <c r="T11" s="192">
        <f t="shared" si="20"/>
        <v>14.817210660555205</v>
      </c>
      <c r="U11" s="195">
        <f t="shared" si="13"/>
        <v>15.416356972601687</v>
      </c>
    </row>
    <row r="12" spans="1:21" ht="26.1" customHeight="1" x14ac:dyDescent="0.15">
      <c r="A12" s="118" t="s">
        <v>45</v>
      </c>
      <c r="B12" s="225">
        <f t="shared" si="14"/>
        <v>23.076923076923077</v>
      </c>
      <c r="C12" s="222">
        <f t="shared" si="0"/>
        <v>7.918914977395362</v>
      </c>
      <c r="D12" s="222">
        <f t="shared" si="1"/>
        <v>15.701925225886784</v>
      </c>
      <c r="E12" s="222">
        <f t="shared" si="15"/>
        <v>17.531305903398927</v>
      </c>
      <c r="F12" s="222">
        <f t="shared" si="16"/>
        <v>12.011319568179436</v>
      </c>
      <c r="G12" s="222">
        <f t="shared" si="2"/>
        <v>19.119856540493384</v>
      </c>
      <c r="H12" s="222">
        <f t="shared" si="3"/>
        <v>11.023898267923702</v>
      </c>
      <c r="I12" s="222">
        <f t="shared" si="17"/>
        <v>12.865895166780122</v>
      </c>
      <c r="J12" s="222">
        <f t="shared" si="18"/>
        <v>10.318257956448912</v>
      </c>
      <c r="K12" s="222">
        <f t="shared" si="4"/>
        <v>14.679091194639305</v>
      </c>
      <c r="L12" s="222">
        <f t="shared" si="5"/>
        <v>11.674132138857782</v>
      </c>
      <c r="M12" s="222">
        <f t="shared" si="6"/>
        <v>8.7154471544715442</v>
      </c>
      <c r="N12" s="222">
        <f t="shared" si="7"/>
        <v>10.968964700307984</v>
      </c>
      <c r="O12" s="222">
        <f t="shared" si="8"/>
        <v>12.34743225608352</v>
      </c>
      <c r="P12" s="222">
        <f t="shared" si="19"/>
        <v>11.760966306420851</v>
      </c>
      <c r="Q12" s="226">
        <f t="shared" si="9"/>
        <v>11.401396580784974</v>
      </c>
      <c r="R12" s="227">
        <f t="shared" si="10"/>
        <v>13.145757268523672</v>
      </c>
      <c r="S12" s="194">
        <f t="shared" si="11"/>
        <v>12.900437368563649</v>
      </c>
      <c r="T12" s="192">
        <f t="shared" si="20"/>
        <v>13.615865153587404</v>
      </c>
      <c r="U12" s="195">
        <f t="shared" si="13"/>
        <v>12.9815208755158</v>
      </c>
    </row>
    <row r="13" spans="1:21" ht="26.1" customHeight="1" x14ac:dyDescent="0.15">
      <c r="A13" s="118" t="s">
        <v>46</v>
      </c>
      <c r="B13" s="225">
        <f t="shared" si="14"/>
        <v>15.384615384615385</v>
      </c>
      <c r="C13" s="222">
        <f t="shared" si="0"/>
        <v>8.1887122648388502</v>
      </c>
      <c r="D13" s="222">
        <f t="shared" si="1"/>
        <v>11.493885891255069</v>
      </c>
      <c r="E13" s="222">
        <f t="shared" si="15"/>
        <v>14.311270125223613</v>
      </c>
      <c r="F13" s="222">
        <f t="shared" si="16"/>
        <v>8.6678545225867314</v>
      </c>
      <c r="G13" s="222">
        <f t="shared" si="2"/>
        <v>11.811176271022148</v>
      </c>
      <c r="H13" s="222">
        <f t="shared" si="3"/>
        <v>8.1561061170795881</v>
      </c>
      <c r="I13" s="222">
        <f t="shared" si="17"/>
        <v>9.6210574086680278</v>
      </c>
      <c r="J13" s="222">
        <f t="shared" si="18"/>
        <v>9.0452261306532673</v>
      </c>
      <c r="K13" s="222">
        <f t="shared" si="4"/>
        <v>12.187205528216941</v>
      </c>
      <c r="L13" s="222">
        <f t="shared" si="5"/>
        <v>6.9148936170212769</v>
      </c>
      <c r="M13" s="222">
        <f t="shared" si="6"/>
        <v>6.7317073170731714</v>
      </c>
      <c r="N13" s="222">
        <f t="shared" si="7"/>
        <v>10.945273631840797</v>
      </c>
      <c r="O13" s="222">
        <f t="shared" si="8"/>
        <v>10.416826590926537</v>
      </c>
      <c r="P13" s="222">
        <f t="shared" si="19"/>
        <v>11.125238397965671</v>
      </c>
      <c r="Q13" s="226">
        <f t="shared" si="9"/>
        <v>9.9987960510474352</v>
      </c>
      <c r="R13" s="227">
        <f t="shared" si="10"/>
        <v>10.1100021683965</v>
      </c>
      <c r="S13" s="194">
        <f t="shared" si="11"/>
        <v>10.274935813905483</v>
      </c>
      <c r="T13" s="192">
        <f t="shared" si="20"/>
        <v>10.287213987358149</v>
      </c>
      <c r="U13" s="195">
        <f t="shared" si="13"/>
        <v>9.5368685444806101</v>
      </c>
    </row>
    <row r="14" spans="1:21" ht="26.1" customHeight="1" x14ac:dyDescent="0.15">
      <c r="A14" s="118" t="s">
        <v>47</v>
      </c>
      <c r="B14" s="225">
        <f t="shared" si="14"/>
        <v>0</v>
      </c>
      <c r="C14" s="222">
        <f t="shared" si="0"/>
        <v>8.4001750036459093</v>
      </c>
      <c r="D14" s="222">
        <f t="shared" si="1"/>
        <v>5.9385077104817858</v>
      </c>
      <c r="E14" s="222">
        <f t="shared" si="15"/>
        <v>4.8300536672629697</v>
      </c>
      <c r="F14" s="222">
        <f t="shared" si="16"/>
        <v>2.6412325752017609</v>
      </c>
      <c r="G14" s="222">
        <f t="shared" si="2"/>
        <v>6.3151262540590318</v>
      </c>
      <c r="H14" s="222">
        <f t="shared" si="3"/>
        <v>4.1175180881385653</v>
      </c>
      <c r="I14" s="222">
        <f t="shared" si="17"/>
        <v>4.3113228953936922</v>
      </c>
      <c r="J14" s="222">
        <f t="shared" si="18"/>
        <v>8.4422110552763812</v>
      </c>
      <c r="K14" s="222">
        <f t="shared" si="4"/>
        <v>5.3502251073186056</v>
      </c>
      <c r="L14" s="222">
        <f t="shared" si="5"/>
        <v>4.843225083986562</v>
      </c>
      <c r="M14" s="222">
        <f t="shared" si="6"/>
        <v>5.4308943089430892</v>
      </c>
      <c r="N14" s="222">
        <f t="shared" si="7"/>
        <v>8.2444918265813794</v>
      </c>
      <c r="O14" s="222">
        <f t="shared" si="8"/>
        <v>5.054886005987564</v>
      </c>
      <c r="P14" s="222">
        <f t="shared" si="19"/>
        <v>4.3865225683407507</v>
      </c>
      <c r="Q14" s="226">
        <f t="shared" si="9"/>
        <v>6.5675415362388634</v>
      </c>
      <c r="R14" s="227">
        <f t="shared" si="10"/>
        <v>5.6554124934801591</v>
      </c>
      <c r="S14" s="194">
        <f t="shared" si="11"/>
        <v>5.3064805377440036</v>
      </c>
      <c r="T14" s="192">
        <f t="shared" si="20"/>
        <v>5.5927253908993464</v>
      </c>
      <c r="U14" s="195">
        <f t="shared" si="13"/>
        <v>6.4356562524027989</v>
      </c>
    </row>
    <row r="15" spans="1:21" ht="26.1" customHeight="1" x14ac:dyDescent="0.15">
      <c r="A15" s="118" t="s">
        <v>48</v>
      </c>
      <c r="B15" s="225">
        <f t="shared" si="14"/>
        <v>7.6923076923076925</v>
      </c>
      <c r="C15" s="222">
        <f t="shared" si="0"/>
        <v>2.2969228525594283</v>
      </c>
      <c r="D15" s="222">
        <f t="shared" si="1"/>
        <v>1.3856517991124166</v>
      </c>
      <c r="E15" s="222">
        <f t="shared" si="15"/>
        <v>0.17889087656529518</v>
      </c>
      <c r="F15" s="222">
        <f t="shared" si="16"/>
        <v>0.24106487789539882</v>
      </c>
      <c r="G15" s="222">
        <f t="shared" si="2"/>
        <v>3.5574080356710129</v>
      </c>
      <c r="H15" s="222">
        <f t="shared" si="3"/>
        <v>1.5391361543521158</v>
      </c>
      <c r="I15" s="222">
        <f t="shared" si="17"/>
        <v>1.3841615611527116</v>
      </c>
      <c r="J15" s="222">
        <f t="shared" si="18"/>
        <v>4.3216080402010046</v>
      </c>
      <c r="K15" s="222">
        <f t="shared" si="4"/>
        <v>1.2459428332111822</v>
      </c>
      <c r="L15" s="222">
        <f t="shared" si="5"/>
        <v>1.7357222844344906</v>
      </c>
      <c r="M15" s="222">
        <f t="shared" si="6"/>
        <v>2.4065040650406506</v>
      </c>
      <c r="N15" s="222">
        <f t="shared" si="7"/>
        <v>1.5399194503672116</v>
      </c>
      <c r="O15" s="222">
        <f t="shared" si="8"/>
        <v>2.2146311506870346</v>
      </c>
      <c r="P15" s="222">
        <f t="shared" si="19"/>
        <v>0.95359186268277174</v>
      </c>
      <c r="Q15" s="226">
        <f t="shared" si="9"/>
        <v>4.8579340235973998</v>
      </c>
      <c r="R15" s="227">
        <f t="shared" si="10"/>
        <v>2.2076620583357265</v>
      </c>
      <c r="S15" s="194">
        <f t="shared" si="11"/>
        <v>1.3314582822639951</v>
      </c>
      <c r="T15" s="192">
        <f t="shared" si="20"/>
        <v>2.5579418179129858</v>
      </c>
      <c r="U15" s="195">
        <f t="shared" si="13"/>
        <v>3.4625932285926648</v>
      </c>
    </row>
    <row r="16" spans="1:21" ht="26.1" customHeight="1" thickBot="1" x14ac:dyDescent="0.2">
      <c r="A16" s="120" t="s">
        <v>49</v>
      </c>
      <c r="B16" s="225">
        <f t="shared" si="14"/>
        <v>0</v>
      </c>
      <c r="C16" s="228">
        <f t="shared" si="0"/>
        <v>2.0635846580137085</v>
      </c>
      <c r="D16" s="228">
        <f t="shared" si="1"/>
        <v>0.87800517224865104</v>
      </c>
      <c r="E16" s="536">
        <v>0</v>
      </c>
      <c r="F16" s="536" t="s">
        <v>142</v>
      </c>
      <c r="G16" s="228">
        <f>G33/$G$34*100</f>
        <v>1.4539814859690787</v>
      </c>
      <c r="H16" s="228">
        <f t="shared" si="3"/>
        <v>0.43411532558649418</v>
      </c>
      <c r="I16" s="228">
        <f>I33/$I$34*100</f>
        <v>0.81688223281143635</v>
      </c>
      <c r="J16" s="228">
        <f>J33/$J$34*100</f>
        <v>2.8140703517587942</v>
      </c>
      <c r="K16" s="228">
        <f>K33/$K$34*100</f>
        <v>0.32457334310543401</v>
      </c>
      <c r="L16" s="228">
        <f t="shared" si="5"/>
        <v>1.0638297872340425</v>
      </c>
      <c r="M16" s="228">
        <f t="shared" si="6"/>
        <v>0.91056910569105687</v>
      </c>
      <c r="N16" s="228">
        <f t="shared" si="7"/>
        <v>1.0187159440890783</v>
      </c>
      <c r="O16" s="228">
        <f t="shared" si="8"/>
        <v>0.85207645659015896</v>
      </c>
      <c r="P16" s="536" t="s">
        <v>142</v>
      </c>
      <c r="Q16" s="229">
        <f t="shared" si="9"/>
        <v>2.1309896460390076</v>
      </c>
      <c r="R16" s="230">
        <f t="shared" si="10"/>
        <v>1.0507932228818577</v>
      </c>
      <c r="S16" s="196">
        <f t="shared" si="11"/>
        <v>0.46833270974983549</v>
      </c>
      <c r="T16" s="197">
        <f t="shared" si="20"/>
        <v>0.80582560159686545</v>
      </c>
      <c r="U16" s="198">
        <f t="shared" si="13"/>
        <v>2.5450444677960888</v>
      </c>
    </row>
    <row r="17" spans="1:33" hidden="1" x14ac:dyDescent="0.2">
      <c r="A17" s="61" t="s">
        <v>56</v>
      </c>
      <c r="B17" s="27">
        <f>SUM(B6:B16)</f>
        <v>100</v>
      </c>
      <c r="C17" s="27">
        <f>SUM(C5:C16)</f>
        <v>100</v>
      </c>
      <c r="D17" s="27">
        <f>SUM(D5:D16)</f>
        <v>100.00000000000001</v>
      </c>
      <c r="E17" s="27">
        <f>SUM(E5:E15)</f>
        <v>100.00000000000001</v>
      </c>
      <c r="F17" s="27">
        <f>SUM(F5:F16)</f>
        <v>99.999999999999986</v>
      </c>
      <c r="G17" s="27">
        <f>SUM(G5:G16)</f>
        <v>100.00000000000001</v>
      </c>
      <c r="H17" s="27">
        <f>SUM(H5:H16)</f>
        <v>100</v>
      </c>
      <c r="I17" s="27">
        <f>SUM(I6:I16)</f>
        <v>99.682323576128866</v>
      </c>
      <c r="J17" s="27">
        <f>SUM(J5:J16)</f>
        <v>100</v>
      </c>
      <c r="K17" s="27">
        <f>SUM(K6:K15)</f>
        <v>99.476494607894466</v>
      </c>
      <c r="L17" s="27">
        <f>SUM(L5:L16)</f>
        <v>100</v>
      </c>
      <c r="M17" s="27">
        <f>SUM(M5:M16)</f>
        <v>100.00000000000001</v>
      </c>
      <c r="N17" s="27">
        <f>SUM(N5:N16)</f>
        <v>99.999999999999986</v>
      </c>
      <c r="O17" s="27">
        <f>SUM(O5:O16)</f>
        <v>100.00000000000001</v>
      </c>
      <c r="P17" s="27">
        <f>SUM(P6:P14)</f>
        <v>98.919262555626204</v>
      </c>
      <c r="Q17" s="27">
        <f>SUM(Q5:Q16)</f>
        <v>100</v>
      </c>
      <c r="R17" s="27">
        <f>SUM(R5:R16)</f>
        <v>100</v>
      </c>
      <c r="S17" s="27">
        <f>SUM(S5:S16)</f>
        <v>99.999999999999986</v>
      </c>
      <c r="T17" s="27">
        <f>SUM(T5:T16)</f>
        <v>100</v>
      </c>
      <c r="U17" s="27">
        <f>SUM(U5:U16)</f>
        <v>100</v>
      </c>
    </row>
    <row r="18" spans="1:33" x14ac:dyDescent="0.2">
      <c r="D18" s="41"/>
    </row>
    <row r="19" spans="1:33" ht="19.5" customHeight="1" thickBot="1" x14ac:dyDescent="0.25">
      <c r="B19" s="58"/>
      <c r="C19"/>
      <c r="E19"/>
      <c r="K19"/>
      <c r="R19" s="27"/>
      <c r="T19" s="609" t="s">
        <v>110</v>
      </c>
      <c r="U19" s="609"/>
      <c r="W19" s="46"/>
      <c r="X19" s="58"/>
      <c r="AA19"/>
      <c r="AC19"/>
      <c r="AF19"/>
      <c r="AG19"/>
    </row>
    <row r="20" spans="1:33" ht="45" customHeight="1" thickBot="1" x14ac:dyDescent="0.25">
      <c r="A20" s="116" t="s">
        <v>22</v>
      </c>
      <c r="B20" s="111" t="s">
        <v>1</v>
      </c>
      <c r="C20" s="107" t="s">
        <v>2</v>
      </c>
      <c r="D20" s="107" t="s">
        <v>3</v>
      </c>
      <c r="E20" s="108" t="s">
        <v>4</v>
      </c>
      <c r="F20" s="108" t="s">
        <v>5</v>
      </c>
      <c r="G20" s="108" t="s">
        <v>6</v>
      </c>
      <c r="H20" s="108" t="s">
        <v>7</v>
      </c>
      <c r="I20" s="108" t="s">
        <v>17</v>
      </c>
      <c r="J20" s="108" t="s">
        <v>16</v>
      </c>
      <c r="K20" s="108" t="s">
        <v>15</v>
      </c>
      <c r="L20" s="108" t="s">
        <v>14</v>
      </c>
      <c r="M20" s="108" t="s">
        <v>13</v>
      </c>
      <c r="N20" s="108" t="s">
        <v>12</v>
      </c>
      <c r="O20" s="561" t="s">
        <v>11</v>
      </c>
      <c r="P20" s="561" t="s">
        <v>10</v>
      </c>
      <c r="Q20" s="551" t="s">
        <v>9</v>
      </c>
      <c r="R20" s="125" t="s">
        <v>53</v>
      </c>
      <c r="S20" s="552" t="s">
        <v>19</v>
      </c>
      <c r="T20" s="553" t="s">
        <v>54</v>
      </c>
      <c r="U20" s="110" t="s">
        <v>55</v>
      </c>
      <c r="V20" s="59"/>
      <c r="W20" s="46"/>
      <c r="X20" s="58"/>
      <c r="AA20"/>
      <c r="AC20"/>
      <c r="AF20"/>
      <c r="AG20"/>
    </row>
    <row r="21" spans="1:33" x14ac:dyDescent="0.2">
      <c r="A21" s="117" t="s">
        <v>57</v>
      </c>
      <c r="B21" s="112">
        <v>14</v>
      </c>
      <c r="C21" s="105">
        <v>13713</v>
      </c>
      <c r="D21" s="105">
        <v>31320</v>
      </c>
      <c r="E21" s="105">
        <v>561</v>
      </c>
      <c r="F21" s="105">
        <v>9541</v>
      </c>
      <c r="G21" s="105">
        <v>20631</v>
      </c>
      <c r="H21" s="105">
        <v>22805</v>
      </c>
      <c r="I21" s="105">
        <v>4407</v>
      </c>
      <c r="J21" s="105">
        <v>2985</v>
      </c>
      <c r="K21" s="105">
        <v>9551</v>
      </c>
      <c r="L21" s="105">
        <v>3572</v>
      </c>
      <c r="M21" s="105">
        <v>3075</v>
      </c>
      <c r="N21" s="105">
        <v>4219</v>
      </c>
      <c r="O21" s="105">
        <v>26054</v>
      </c>
      <c r="P21" s="105">
        <v>1573</v>
      </c>
      <c r="Q21" s="106">
        <v>16610</v>
      </c>
      <c r="R21" s="126">
        <v>170633</v>
      </c>
      <c r="S21" s="112">
        <v>77509</v>
      </c>
      <c r="T21" s="105">
        <v>54107</v>
      </c>
      <c r="U21" s="106">
        <v>39017</v>
      </c>
      <c r="V21" s="60"/>
      <c r="W21" s="46"/>
      <c r="X21" s="58"/>
      <c r="AA21"/>
      <c r="AC21"/>
      <c r="AF21"/>
      <c r="AG21"/>
    </row>
    <row r="22" spans="1:33" x14ac:dyDescent="0.2">
      <c r="A22" s="118" t="s">
        <v>38</v>
      </c>
      <c r="B22" s="113" t="s">
        <v>119</v>
      </c>
      <c r="C22" s="98">
        <v>319</v>
      </c>
      <c r="D22" s="98">
        <v>285</v>
      </c>
      <c r="E22" s="98" t="s">
        <v>132</v>
      </c>
      <c r="F22" s="98">
        <v>10</v>
      </c>
      <c r="G22" s="98">
        <v>99</v>
      </c>
      <c r="H22" s="98">
        <v>133</v>
      </c>
      <c r="I22" s="98">
        <v>14</v>
      </c>
      <c r="J22" s="98">
        <v>6</v>
      </c>
      <c r="K22" s="98">
        <v>19</v>
      </c>
      <c r="L22" s="98">
        <v>43</v>
      </c>
      <c r="M22" s="98">
        <v>8</v>
      </c>
      <c r="N22" s="98">
        <v>4</v>
      </c>
      <c r="O22" s="98">
        <v>69</v>
      </c>
      <c r="P22" s="98">
        <v>2</v>
      </c>
      <c r="Q22" s="103">
        <v>82</v>
      </c>
      <c r="R22" s="127">
        <v>1092</v>
      </c>
      <c r="S22" s="113">
        <v>604</v>
      </c>
      <c r="T22" s="98">
        <v>295</v>
      </c>
      <c r="U22" s="103">
        <v>193</v>
      </c>
      <c r="V22" s="60"/>
      <c r="W22" s="46"/>
      <c r="X22" s="58"/>
      <c r="AA22"/>
      <c r="AC22"/>
      <c r="AF22"/>
      <c r="AG22"/>
    </row>
    <row r="23" spans="1:33" x14ac:dyDescent="0.2">
      <c r="A23" s="118" t="s">
        <v>39</v>
      </c>
      <c r="B23" s="113">
        <v>1</v>
      </c>
      <c r="C23" s="98">
        <v>1522</v>
      </c>
      <c r="D23" s="98">
        <v>1625</v>
      </c>
      <c r="E23" s="98">
        <v>19</v>
      </c>
      <c r="F23" s="98">
        <v>855</v>
      </c>
      <c r="G23" s="98">
        <v>1090</v>
      </c>
      <c r="H23" s="98">
        <v>1651</v>
      </c>
      <c r="I23" s="98">
        <v>467</v>
      </c>
      <c r="J23" s="98">
        <v>214</v>
      </c>
      <c r="K23" s="98">
        <v>400</v>
      </c>
      <c r="L23" s="98">
        <v>500</v>
      </c>
      <c r="M23" s="98">
        <v>345</v>
      </c>
      <c r="N23" s="98">
        <v>521</v>
      </c>
      <c r="O23" s="98">
        <v>2187</v>
      </c>
      <c r="P23" s="98">
        <v>117</v>
      </c>
      <c r="Q23" s="103">
        <v>1206</v>
      </c>
      <c r="R23" s="127">
        <v>12719</v>
      </c>
      <c r="S23" s="113">
        <v>6244</v>
      </c>
      <c r="T23" s="98">
        <v>3752</v>
      </c>
      <c r="U23" s="103">
        <v>2723</v>
      </c>
      <c r="V23" s="60"/>
      <c r="W23" s="46"/>
      <c r="X23" s="58"/>
      <c r="AA23"/>
      <c r="AC23"/>
      <c r="AF23"/>
      <c r="AG23"/>
    </row>
    <row r="24" spans="1:33" x14ac:dyDescent="0.2">
      <c r="A24" s="119" t="s">
        <v>40</v>
      </c>
      <c r="B24" s="113">
        <v>1</v>
      </c>
      <c r="C24" s="98">
        <v>1485</v>
      </c>
      <c r="D24" s="98">
        <v>2787</v>
      </c>
      <c r="E24" s="98">
        <v>55</v>
      </c>
      <c r="F24" s="98">
        <v>1275</v>
      </c>
      <c r="G24" s="98">
        <v>1110</v>
      </c>
      <c r="H24" s="98">
        <v>2621</v>
      </c>
      <c r="I24" s="98">
        <v>705</v>
      </c>
      <c r="J24" s="98">
        <v>396</v>
      </c>
      <c r="K24" s="98">
        <v>1066</v>
      </c>
      <c r="L24" s="98">
        <v>463</v>
      </c>
      <c r="M24" s="98">
        <v>328</v>
      </c>
      <c r="N24" s="98">
        <v>475</v>
      </c>
      <c r="O24" s="98">
        <v>3023</v>
      </c>
      <c r="P24" s="98">
        <v>131</v>
      </c>
      <c r="Q24" s="103">
        <v>1767</v>
      </c>
      <c r="R24" s="127">
        <v>17688</v>
      </c>
      <c r="S24" s="113">
        <v>8319</v>
      </c>
      <c r="T24" s="98">
        <v>5437</v>
      </c>
      <c r="U24" s="103">
        <v>3932</v>
      </c>
      <c r="V24" s="60"/>
      <c r="W24" s="46"/>
      <c r="X24" s="58"/>
      <c r="AA24"/>
      <c r="AC24"/>
      <c r="AF24"/>
      <c r="AG24"/>
    </row>
    <row r="25" spans="1:33" x14ac:dyDescent="0.2">
      <c r="A25" s="118" t="s">
        <v>41</v>
      </c>
      <c r="B25" s="113">
        <v>1</v>
      </c>
      <c r="C25" s="98">
        <v>1002</v>
      </c>
      <c r="D25" s="98">
        <v>3209</v>
      </c>
      <c r="E25" s="98">
        <v>68</v>
      </c>
      <c r="F25" s="98">
        <v>1138</v>
      </c>
      <c r="G25" s="98">
        <v>1642</v>
      </c>
      <c r="H25" s="98">
        <v>3199</v>
      </c>
      <c r="I25" s="98">
        <v>436</v>
      </c>
      <c r="J25" s="98">
        <v>268</v>
      </c>
      <c r="K25" s="98">
        <v>945</v>
      </c>
      <c r="L25" s="98">
        <v>395</v>
      </c>
      <c r="M25" s="98">
        <v>367</v>
      </c>
      <c r="N25" s="98">
        <v>411</v>
      </c>
      <c r="O25" s="98">
        <v>2697</v>
      </c>
      <c r="P25" s="98">
        <v>189</v>
      </c>
      <c r="Q25" s="103">
        <v>1722</v>
      </c>
      <c r="R25" s="127">
        <v>17689</v>
      </c>
      <c r="S25" s="113">
        <v>8493</v>
      </c>
      <c r="T25" s="98">
        <v>5577</v>
      </c>
      <c r="U25" s="103">
        <v>3619</v>
      </c>
      <c r="V25" s="60"/>
      <c r="W25" s="46"/>
      <c r="X25" s="58"/>
      <c r="AA25"/>
      <c r="AC25"/>
      <c r="AF25"/>
      <c r="AG25"/>
    </row>
    <row r="26" spans="1:33" x14ac:dyDescent="0.2">
      <c r="A26" s="118" t="s">
        <v>42</v>
      </c>
      <c r="B26" s="113">
        <v>1</v>
      </c>
      <c r="C26" s="98">
        <v>1490</v>
      </c>
      <c r="D26" s="98">
        <v>3004</v>
      </c>
      <c r="E26" s="98">
        <v>46</v>
      </c>
      <c r="F26" s="98">
        <v>1466</v>
      </c>
      <c r="G26" s="98">
        <v>1792</v>
      </c>
      <c r="H26" s="98">
        <v>3091</v>
      </c>
      <c r="I26" s="98">
        <v>466</v>
      </c>
      <c r="J26" s="98">
        <v>311</v>
      </c>
      <c r="K26" s="98">
        <v>1122</v>
      </c>
      <c r="L26" s="98">
        <v>385</v>
      </c>
      <c r="M26" s="98">
        <v>404</v>
      </c>
      <c r="N26" s="98">
        <v>422</v>
      </c>
      <c r="O26" s="98">
        <v>2742</v>
      </c>
      <c r="P26" s="98">
        <v>167</v>
      </c>
      <c r="Q26" s="103">
        <v>1581</v>
      </c>
      <c r="R26" s="127">
        <v>18491</v>
      </c>
      <c r="S26" s="113">
        <v>8430</v>
      </c>
      <c r="T26" s="98">
        <v>6033</v>
      </c>
      <c r="U26" s="103">
        <v>4028</v>
      </c>
      <c r="V26" s="60"/>
      <c r="W26" s="46"/>
      <c r="X26" s="58"/>
      <c r="AA26"/>
      <c r="AC26"/>
      <c r="AF26"/>
      <c r="AG26"/>
    </row>
    <row r="27" spans="1:33" x14ac:dyDescent="0.2">
      <c r="A27" s="118" t="s">
        <v>43</v>
      </c>
      <c r="B27" s="113">
        <v>1</v>
      </c>
      <c r="C27" s="98">
        <v>1639</v>
      </c>
      <c r="D27" s="98">
        <v>4061</v>
      </c>
      <c r="E27" s="98">
        <v>72</v>
      </c>
      <c r="F27" s="98">
        <v>1406</v>
      </c>
      <c r="G27" s="98">
        <v>2608</v>
      </c>
      <c r="H27" s="98">
        <v>3055</v>
      </c>
      <c r="I27" s="98">
        <v>451</v>
      </c>
      <c r="J27" s="98">
        <v>377</v>
      </c>
      <c r="K27" s="98">
        <v>1224</v>
      </c>
      <c r="L27" s="98">
        <v>373</v>
      </c>
      <c r="M27" s="98">
        <v>418</v>
      </c>
      <c r="N27" s="98">
        <v>501</v>
      </c>
      <c r="O27" s="98">
        <v>3639</v>
      </c>
      <c r="P27" s="98">
        <v>189</v>
      </c>
      <c r="Q27" s="103">
        <v>2031</v>
      </c>
      <c r="R27" s="127">
        <v>22045</v>
      </c>
      <c r="S27" s="113">
        <v>9963</v>
      </c>
      <c r="T27" s="98">
        <v>7216</v>
      </c>
      <c r="U27" s="103">
        <v>4866</v>
      </c>
      <c r="V27" s="60"/>
      <c r="W27" s="46"/>
      <c r="X27" s="58"/>
      <c r="AA27"/>
      <c r="AC27"/>
      <c r="AF27"/>
      <c r="AG27"/>
    </row>
    <row r="28" spans="1:33" x14ac:dyDescent="0.2">
      <c r="A28" s="118" t="s">
        <v>44</v>
      </c>
      <c r="B28" s="113">
        <v>2</v>
      </c>
      <c r="C28" s="98">
        <v>2298</v>
      </c>
      <c r="D28" s="98">
        <v>5263</v>
      </c>
      <c r="E28" s="98">
        <v>93</v>
      </c>
      <c r="F28" s="98">
        <v>1143</v>
      </c>
      <c r="G28" s="98">
        <v>3573</v>
      </c>
      <c r="H28" s="98">
        <v>3292</v>
      </c>
      <c r="I28" s="98">
        <v>590</v>
      </c>
      <c r="J28" s="98">
        <v>370</v>
      </c>
      <c r="K28" s="98">
        <v>1548</v>
      </c>
      <c r="L28" s="98">
        <v>476</v>
      </c>
      <c r="M28" s="98">
        <v>461</v>
      </c>
      <c r="N28" s="98">
        <v>506</v>
      </c>
      <c r="O28" s="98">
        <v>3650</v>
      </c>
      <c r="P28" s="98">
        <v>334</v>
      </c>
      <c r="Q28" s="103">
        <v>2416</v>
      </c>
      <c r="R28" s="127">
        <v>26017</v>
      </c>
      <c r="S28" s="113">
        <v>11985</v>
      </c>
      <c r="T28" s="98">
        <v>8017</v>
      </c>
      <c r="U28" s="103">
        <v>6015</v>
      </c>
      <c r="V28" s="60"/>
      <c r="W28" s="46"/>
      <c r="X28" s="58"/>
      <c r="AA28"/>
      <c r="AC28"/>
      <c r="AF28"/>
      <c r="AG28"/>
    </row>
    <row r="29" spans="1:33" x14ac:dyDescent="0.2">
      <c r="A29" s="118" t="s">
        <v>45</v>
      </c>
      <c r="B29" s="113">
        <v>3</v>
      </c>
      <c r="C29" s="98">
        <v>1086</v>
      </c>
      <c r="D29" s="98">
        <v>4918</v>
      </c>
      <c r="E29" s="98">
        <v>98</v>
      </c>
      <c r="F29" s="98">
        <v>1146</v>
      </c>
      <c r="G29" s="98">
        <v>3945</v>
      </c>
      <c r="H29" s="98">
        <v>2514</v>
      </c>
      <c r="I29" s="98">
        <v>567</v>
      </c>
      <c r="J29" s="98">
        <v>308</v>
      </c>
      <c r="K29" s="98">
        <v>1402</v>
      </c>
      <c r="L29" s="98">
        <v>417</v>
      </c>
      <c r="M29" s="98">
        <v>268</v>
      </c>
      <c r="N29" s="98">
        <v>463</v>
      </c>
      <c r="O29" s="98">
        <v>3217</v>
      </c>
      <c r="P29" s="98">
        <v>185</v>
      </c>
      <c r="Q29" s="103">
        <v>1894</v>
      </c>
      <c r="R29" s="127">
        <v>22431</v>
      </c>
      <c r="S29" s="113">
        <v>9999</v>
      </c>
      <c r="T29" s="98">
        <v>7367</v>
      </c>
      <c r="U29" s="103">
        <v>5065</v>
      </c>
      <c r="V29" s="60"/>
      <c r="W29" s="46"/>
      <c r="X29" s="58"/>
      <c r="AA29"/>
      <c r="AC29"/>
      <c r="AF29"/>
      <c r="AG29"/>
    </row>
    <row r="30" spans="1:33" x14ac:dyDescent="0.2">
      <c r="A30" s="118" t="s">
        <v>46</v>
      </c>
      <c r="B30" s="113">
        <v>2</v>
      </c>
      <c r="C30" s="98">
        <v>1123</v>
      </c>
      <c r="D30" s="98">
        <v>3600</v>
      </c>
      <c r="E30" s="98">
        <v>80</v>
      </c>
      <c r="F30" s="98">
        <v>827</v>
      </c>
      <c r="G30" s="98">
        <v>2437</v>
      </c>
      <c r="H30" s="98">
        <v>1860</v>
      </c>
      <c r="I30" s="98">
        <v>424</v>
      </c>
      <c r="J30" s="98">
        <v>270</v>
      </c>
      <c r="K30" s="98">
        <v>1164</v>
      </c>
      <c r="L30" s="98">
        <v>247</v>
      </c>
      <c r="M30" s="98">
        <v>207</v>
      </c>
      <c r="N30" s="98">
        <v>462</v>
      </c>
      <c r="O30" s="98">
        <v>2714</v>
      </c>
      <c r="P30" s="98">
        <v>175</v>
      </c>
      <c r="Q30" s="103">
        <v>1661</v>
      </c>
      <c r="R30" s="127">
        <v>17251</v>
      </c>
      <c r="S30" s="113">
        <v>7964</v>
      </c>
      <c r="T30" s="98">
        <v>5566</v>
      </c>
      <c r="U30" s="103">
        <v>3721</v>
      </c>
      <c r="V30" s="60"/>
      <c r="W30" s="46"/>
      <c r="X30" s="58"/>
      <c r="AA30"/>
      <c r="AC30"/>
      <c r="AF30"/>
      <c r="AG30"/>
    </row>
    <row r="31" spans="1:33" x14ac:dyDescent="0.2">
      <c r="A31" s="118" t="s">
        <v>47</v>
      </c>
      <c r="B31" s="113">
        <v>0</v>
      </c>
      <c r="C31" s="98">
        <v>1152</v>
      </c>
      <c r="D31" s="98">
        <v>1860</v>
      </c>
      <c r="E31" s="98">
        <v>27</v>
      </c>
      <c r="F31" s="98">
        <v>252</v>
      </c>
      <c r="G31" s="98">
        <v>1303</v>
      </c>
      <c r="H31" s="98">
        <v>939</v>
      </c>
      <c r="I31" s="98">
        <v>190</v>
      </c>
      <c r="J31" s="98">
        <v>252</v>
      </c>
      <c r="K31" s="98">
        <v>511</v>
      </c>
      <c r="L31" s="98">
        <v>173</v>
      </c>
      <c r="M31" s="98">
        <v>167</v>
      </c>
      <c r="N31" s="98">
        <v>348</v>
      </c>
      <c r="O31" s="98">
        <v>1317</v>
      </c>
      <c r="P31" s="98">
        <v>69</v>
      </c>
      <c r="Q31" s="103">
        <v>1091</v>
      </c>
      <c r="R31" s="127">
        <v>9650</v>
      </c>
      <c r="S31" s="113">
        <v>4113</v>
      </c>
      <c r="T31" s="98">
        <v>3026</v>
      </c>
      <c r="U31" s="103">
        <v>2511</v>
      </c>
      <c r="V31" s="60"/>
      <c r="W31" s="46"/>
      <c r="X31" s="58"/>
      <c r="AA31"/>
      <c r="AC31"/>
      <c r="AF31"/>
      <c r="AG31"/>
    </row>
    <row r="32" spans="1:33" x14ac:dyDescent="0.2">
      <c r="A32" s="118" t="s">
        <v>48</v>
      </c>
      <c r="B32" s="113">
        <v>1</v>
      </c>
      <c r="C32" s="98">
        <v>315</v>
      </c>
      <c r="D32" s="98">
        <v>434</v>
      </c>
      <c r="E32" s="98">
        <v>1</v>
      </c>
      <c r="F32" s="98">
        <v>23</v>
      </c>
      <c r="G32" s="98">
        <v>734</v>
      </c>
      <c r="H32" s="98">
        <v>351</v>
      </c>
      <c r="I32" s="98">
        <v>61</v>
      </c>
      <c r="J32" s="98">
        <v>129</v>
      </c>
      <c r="K32" s="98">
        <v>119</v>
      </c>
      <c r="L32" s="98">
        <v>62</v>
      </c>
      <c r="M32" s="98">
        <v>74</v>
      </c>
      <c r="N32" s="98">
        <v>65</v>
      </c>
      <c r="O32" s="98">
        <v>577</v>
      </c>
      <c r="P32" s="98">
        <v>15</v>
      </c>
      <c r="Q32" s="103">
        <v>807</v>
      </c>
      <c r="R32" s="127">
        <v>3767</v>
      </c>
      <c r="S32" s="113">
        <v>1032</v>
      </c>
      <c r="T32" s="98">
        <v>1384</v>
      </c>
      <c r="U32" s="103">
        <v>1351</v>
      </c>
      <c r="V32" s="60"/>
      <c r="W32" s="46"/>
      <c r="X32" s="58"/>
      <c r="AA32"/>
      <c r="AC32"/>
      <c r="AF32"/>
      <c r="AG32"/>
    </row>
    <row r="33" spans="1:33" ht="13.8" thickBot="1" x14ac:dyDescent="0.25">
      <c r="A33" s="120" t="s">
        <v>49</v>
      </c>
      <c r="B33" s="114">
        <v>0</v>
      </c>
      <c r="C33" s="99">
        <v>283</v>
      </c>
      <c r="D33" s="99">
        <v>275</v>
      </c>
      <c r="E33" s="99">
        <v>0</v>
      </c>
      <c r="F33" s="99" t="s">
        <v>127</v>
      </c>
      <c r="G33" s="99">
        <v>300</v>
      </c>
      <c r="H33" s="99">
        <v>99</v>
      </c>
      <c r="I33" s="99">
        <v>36</v>
      </c>
      <c r="J33" s="99">
        <v>84</v>
      </c>
      <c r="K33" s="99">
        <v>31</v>
      </c>
      <c r="L33" s="99">
        <v>38</v>
      </c>
      <c r="M33" s="99">
        <v>28</v>
      </c>
      <c r="N33" s="99">
        <v>43</v>
      </c>
      <c r="O33" s="99">
        <v>222</v>
      </c>
      <c r="P33" s="99" t="s">
        <v>133</v>
      </c>
      <c r="Q33" s="104">
        <v>354</v>
      </c>
      <c r="R33" s="128">
        <v>1793</v>
      </c>
      <c r="S33" s="114">
        <v>363</v>
      </c>
      <c r="T33" s="99">
        <v>436</v>
      </c>
      <c r="U33" s="104">
        <v>993</v>
      </c>
      <c r="V33" s="60"/>
      <c r="W33" s="533"/>
      <c r="X33" s="58"/>
      <c r="AA33"/>
      <c r="AC33"/>
      <c r="AF33"/>
      <c r="AG33"/>
    </row>
    <row r="34" spans="1:33" ht="13.8" hidden="1" thickBot="1" x14ac:dyDescent="0.2">
      <c r="A34" s="121" t="s">
        <v>18</v>
      </c>
      <c r="B34" s="115">
        <f>SUM(B22:B33)</f>
        <v>13</v>
      </c>
      <c r="C34" s="102">
        <f t="shared" ref="C34:U34" si="21">SUM(C22:C33)</f>
        <v>13714</v>
      </c>
      <c r="D34" s="102">
        <f t="shared" si="21"/>
        <v>31321</v>
      </c>
      <c r="E34" s="102">
        <f t="shared" si="21"/>
        <v>559</v>
      </c>
      <c r="F34" s="102">
        <f t="shared" si="21"/>
        <v>9541</v>
      </c>
      <c r="G34" s="102">
        <f t="shared" si="21"/>
        <v>20633</v>
      </c>
      <c r="H34" s="102">
        <f t="shared" si="21"/>
        <v>22805</v>
      </c>
      <c r="I34" s="102">
        <f t="shared" si="21"/>
        <v>4407</v>
      </c>
      <c r="J34" s="102">
        <f t="shared" si="21"/>
        <v>2985</v>
      </c>
      <c r="K34" s="102">
        <f t="shared" si="21"/>
        <v>9551</v>
      </c>
      <c r="L34" s="102">
        <f t="shared" si="21"/>
        <v>3572</v>
      </c>
      <c r="M34" s="102">
        <f t="shared" si="21"/>
        <v>3075</v>
      </c>
      <c r="N34" s="102">
        <f t="shared" si="21"/>
        <v>4221</v>
      </c>
      <c r="O34" s="102">
        <f t="shared" si="21"/>
        <v>26054</v>
      </c>
      <c r="P34" s="102">
        <f t="shared" si="21"/>
        <v>1573</v>
      </c>
      <c r="Q34" s="123">
        <f t="shared" si="21"/>
        <v>16612</v>
      </c>
      <c r="R34" s="100">
        <f t="shared" si="21"/>
        <v>170633</v>
      </c>
      <c r="S34" s="115">
        <f t="shared" si="21"/>
        <v>77509</v>
      </c>
      <c r="T34" s="102">
        <f>SUM(T22:T33)</f>
        <v>54106</v>
      </c>
      <c r="U34" s="101">
        <f t="shared" si="21"/>
        <v>39017</v>
      </c>
      <c r="V34" s="60"/>
      <c r="W34" s="46"/>
      <c r="X34" s="58"/>
      <c r="AA34"/>
      <c r="AC34"/>
      <c r="AF34"/>
      <c r="AG34"/>
    </row>
    <row r="35" spans="1:33" x14ac:dyDescent="0.15">
      <c r="A35" s="370"/>
      <c r="B35" s="37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60"/>
      <c r="X35" s="58"/>
      <c r="AA35"/>
      <c r="AC35"/>
      <c r="AF35"/>
      <c r="AG35"/>
    </row>
    <row r="47" spans="1:33" ht="16.2" x14ac:dyDescent="0.2">
      <c r="A47" s="581"/>
      <c r="B47" s="581"/>
      <c r="C47" s="581"/>
      <c r="D47" s="581"/>
      <c r="E47" s="581"/>
      <c r="F47" s="581"/>
      <c r="G47" s="581"/>
      <c r="H47" s="581"/>
      <c r="I47" s="581"/>
      <c r="J47" s="581"/>
      <c r="K47" s="581"/>
      <c r="L47" s="581"/>
      <c r="M47" s="581"/>
      <c r="N47" s="581"/>
      <c r="O47" s="581"/>
      <c r="P47" s="581"/>
      <c r="Q47" s="581"/>
      <c r="R47" s="581"/>
      <c r="S47" s="581"/>
      <c r="T47" s="581"/>
      <c r="U47" s="581"/>
      <c r="V47" s="581"/>
    </row>
    <row r="119" spans="10:10" ht="16.2" x14ac:dyDescent="0.2">
      <c r="J119" s="378"/>
    </row>
  </sheetData>
  <protectedRanges>
    <protectedRange sqref="R21:U33" name="範囲2"/>
    <protectedRange sqref="B21:Q33" name="範囲1"/>
  </protectedRanges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68" fitToHeight="0" orientation="landscape" r:id="rId1"/>
  <headerFooter scaleWithDoc="0"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20"/>
  <sheetViews>
    <sheetView showWhiteSpace="0" view="pageBreakPreview" topLeftCell="A58" zoomScaleNormal="110" zoomScaleSheetLayoutView="100" workbookViewId="0">
      <selection activeCell="H75" sqref="H75"/>
    </sheetView>
  </sheetViews>
  <sheetFormatPr defaultRowHeight="13.2" x14ac:dyDescent="0.2"/>
  <cols>
    <col min="1" max="1" width="1.6640625" customWidth="1"/>
    <col min="2" max="2" width="36.77734375" style="41" customWidth="1"/>
    <col min="3" max="3" width="9.77734375" style="62" bestFit="1" customWidth="1"/>
    <col min="4" max="4" width="9.77734375" bestFit="1" customWidth="1"/>
    <col min="5" max="5" width="10.6640625" style="41" bestFit="1" customWidth="1"/>
    <col min="6" max="6" width="9.33203125" bestFit="1" customWidth="1"/>
    <col min="7" max="7" width="9.77734375" bestFit="1" customWidth="1"/>
    <col min="8" max="9" width="9.44140625" bestFit="1" customWidth="1"/>
    <col min="10" max="12" width="9.109375" bestFit="1" customWidth="1"/>
    <col min="22" max="22" width="5.109375" customWidth="1"/>
    <col min="23" max="23" width="37.44140625" style="41" bestFit="1" customWidth="1"/>
    <col min="25" max="25" width="9" style="62"/>
    <col min="28" max="28" width="9" style="46"/>
    <col min="29" max="29" width="9" style="62"/>
  </cols>
  <sheetData>
    <row r="1" spans="2:9" ht="18.75" customHeight="1" thickBot="1" x14ac:dyDescent="0.25">
      <c r="B1" s="27" t="s">
        <v>165</v>
      </c>
      <c r="H1" s="610" t="s">
        <v>111</v>
      </c>
      <c r="I1" s="610"/>
    </row>
    <row r="2" spans="2:9" ht="10.5" customHeight="1" x14ac:dyDescent="0.2">
      <c r="B2" s="615" t="s">
        <v>21</v>
      </c>
      <c r="C2" s="621" t="s">
        <v>58</v>
      </c>
      <c r="D2" s="63"/>
      <c r="E2" s="619" t="s">
        <v>60</v>
      </c>
      <c r="F2" s="617" t="s">
        <v>61</v>
      </c>
      <c r="G2" s="619" t="s">
        <v>62</v>
      </c>
      <c r="H2" s="613" t="s">
        <v>63</v>
      </c>
      <c r="I2" s="611" t="s">
        <v>64</v>
      </c>
    </row>
    <row r="3" spans="2:9" ht="35.25" customHeight="1" thickBot="1" x14ac:dyDescent="0.25">
      <c r="B3" s="616"/>
      <c r="C3" s="622"/>
      <c r="D3" s="65" t="s">
        <v>59</v>
      </c>
      <c r="E3" s="623"/>
      <c r="F3" s="618"/>
      <c r="G3" s="620"/>
      <c r="H3" s="614"/>
      <c r="I3" s="612"/>
    </row>
    <row r="4" spans="2:9" ht="15" customHeight="1" thickBot="1" x14ac:dyDescent="0.25">
      <c r="B4" s="138" t="s">
        <v>135</v>
      </c>
      <c r="C4" s="205">
        <v>364.4</v>
      </c>
      <c r="D4" s="379">
        <v>335.2</v>
      </c>
      <c r="E4" s="233">
        <v>996.9</v>
      </c>
      <c r="F4" s="149">
        <v>43.3</v>
      </c>
      <c r="G4" s="148">
        <v>12</v>
      </c>
      <c r="H4" s="142">
        <v>164</v>
      </c>
      <c r="I4" s="143">
        <v>12</v>
      </c>
    </row>
    <row r="5" spans="2:9" ht="15" customHeight="1" thickBot="1" x14ac:dyDescent="0.25">
      <c r="B5" s="138" t="s">
        <v>134</v>
      </c>
      <c r="C5" s="205">
        <v>376.5</v>
      </c>
      <c r="D5" s="379">
        <v>341.1</v>
      </c>
      <c r="E5" s="233">
        <v>1084.2</v>
      </c>
      <c r="F5" s="149">
        <v>43.4</v>
      </c>
      <c r="G5" s="148">
        <v>12.5</v>
      </c>
      <c r="H5" s="142">
        <v>159</v>
      </c>
      <c r="I5" s="143">
        <v>15</v>
      </c>
    </row>
    <row r="6" spans="2:9" ht="15" customHeight="1" thickBot="1" x14ac:dyDescent="0.25">
      <c r="B6" s="139" t="s">
        <v>68</v>
      </c>
      <c r="C6" s="405">
        <f>C4-C5</f>
        <v>-12.100000000000023</v>
      </c>
      <c r="D6" s="406">
        <f>D4-D5</f>
        <v>-5.9000000000000341</v>
      </c>
      <c r="E6" s="405">
        <f>E4-E5</f>
        <v>-87.300000000000068</v>
      </c>
      <c r="F6" s="150"/>
      <c r="G6" s="151"/>
      <c r="H6" s="83"/>
      <c r="I6" s="83"/>
    </row>
    <row r="7" spans="2:9" ht="15" customHeight="1" thickBot="1" x14ac:dyDescent="0.25">
      <c r="B7" s="140" t="s">
        <v>67</v>
      </c>
      <c r="C7" s="407">
        <f>C4/C5*100-100</f>
        <v>-3.2138114209827364</v>
      </c>
      <c r="D7" s="408">
        <f>D4/D5*100-100</f>
        <v>-1.7296980357666456</v>
      </c>
      <c r="E7" s="409">
        <f>E4/E5*100-100</f>
        <v>-8.0520199225235274</v>
      </c>
      <c r="F7" s="152"/>
      <c r="G7" s="153"/>
      <c r="H7" s="89"/>
      <c r="I7" s="89"/>
    </row>
    <row r="8" spans="2:9" ht="15" customHeight="1" thickTop="1" x14ac:dyDescent="0.2">
      <c r="B8" s="97" t="s">
        <v>1</v>
      </c>
      <c r="C8" s="244">
        <v>357.4</v>
      </c>
      <c r="D8" s="245">
        <v>327.10000000000002</v>
      </c>
      <c r="E8" s="245">
        <v>1196.5999999999999</v>
      </c>
      <c r="F8" s="245">
        <v>45.4</v>
      </c>
      <c r="G8" s="245">
        <v>14.3</v>
      </c>
      <c r="H8" s="246">
        <v>179</v>
      </c>
      <c r="I8" s="247">
        <v>14</v>
      </c>
    </row>
    <row r="9" spans="2:9" ht="15" customHeight="1" x14ac:dyDescent="0.2">
      <c r="B9" s="141" t="s">
        <v>2</v>
      </c>
      <c r="C9" s="248">
        <v>414.9</v>
      </c>
      <c r="D9" s="237">
        <v>360.1</v>
      </c>
      <c r="E9" s="237">
        <v>1100.5</v>
      </c>
      <c r="F9" s="237">
        <v>42.7</v>
      </c>
      <c r="G9" s="237">
        <v>13</v>
      </c>
      <c r="H9" s="249">
        <v>170</v>
      </c>
      <c r="I9" s="250">
        <v>22</v>
      </c>
    </row>
    <row r="10" spans="2:9" ht="15" customHeight="1" x14ac:dyDescent="0.2">
      <c r="B10" s="141" t="s">
        <v>3</v>
      </c>
      <c r="C10" s="248">
        <v>383</v>
      </c>
      <c r="D10" s="237">
        <v>357.4</v>
      </c>
      <c r="E10" s="237">
        <v>1285.9000000000001</v>
      </c>
      <c r="F10" s="237">
        <v>44.4</v>
      </c>
      <c r="G10" s="237">
        <v>16.2</v>
      </c>
      <c r="H10" s="249">
        <v>162</v>
      </c>
      <c r="I10" s="250">
        <v>10</v>
      </c>
    </row>
    <row r="11" spans="2:9" ht="15" customHeight="1" x14ac:dyDescent="0.2">
      <c r="B11" s="141" t="s">
        <v>4</v>
      </c>
      <c r="C11" s="248">
        <v>538.6</v>
      </c>
      <c r="D11" s="237">
        <v>490.2</v>
      </c>
      <c r="E11" s="237">
        <v>341.1</v>
      </c>
      <c r="F11" s="237">
        <v>44.6</v>
      </c>
      <c r="G11" s="237">
        <v>19.8</v>
      </c>
      <c r="H11" s="249">
        <v>166</v>
      </c>
      <c r="I11" s="250">
        <v>10</v>
      </c>
    </row>
    <row r="12" spans="2:9" ht="15" customHeight="1" x14ac:dyDescent="0.2">
      <c r="B12" s="141" t="s">
        <v>5</v>
      </c>
      <c r="C12" s="248">
        <v>421.9</v>
      </c>
      <c r="D12" s="237">
        <v>396.7</v>
      </c>
      <c r="E12" s="237">
        <v>1887.1</v>
      </c>
      <c r="F12" s="237">
        <v>40.4</v>
      </c>
      <c r="G12" s="237">
        <v>13.7</v>
      </c>
      <c r="H12" s="249">
        <v>162</v>
      </c>
      <c r="I12" s="250">
        <v>10</v>
      </c>
    </row>
    <row r="13" spans="2:9" ht="15" customHeight="1" x14ac:dyDescent="0.2">
      <c r="B13" s="141" t="s">
        <v>6</v>
      </c>
      <c r="C13" s="248">
        <v>343.8</v>
      </c>
      <c r="D13" s="237">
        <v>289.39999999999998</v>
      </c>
      <c r="E13" s="237">
        <v>635.20000000000005</v>
      </c>
      <c r="F13" s="237">
        <v>46.4</v>
      </c>
      <c r="G13" s="237">
        <v>11.6</v>
      </c>
      <c r="H13" s="249">
        <v>169</v>
      </c>
      <c r="I13" s="250">
        <v>25</v>
      </c>
    </row>
    <row r="14" spans="2:9" ht="15" customHeight="1" x14ac:dyDescent="0.2">
      <c r="B14" s="141" t="s">
        <v>7</v>
      </c>
      <c r="C14" s="248">
        <v>343.6</v>
      </c>
      <c r="D14" s="237">
        <v>323</v>
      </c>
      <c r="E14" s="237">
        <v>903.8</v>
      </c>
      <c r="F14" s="237">
        <v>41.5</v>
      </c>
      <c r="G14" s="237">
        <v>11.7</v>
      </c>
      <c r="H14" s="249">
        <v>164</v>
      </c>
      <c r="I14" s="250">
        <v>9</v>
      </c>
    </row>
    <row r="15" spans="2:9" ht="15" customHeight="1" x14ac:dyDescent="0.2">
      <c r="B15" s="141" t="s">
        <v>17</v>
      </c>
      <c r="C15" s="248">
        <v>377.3</v>
      </c>
      <c r="D15" s="237">
        <v>347.7</v>
      </c>
      <c r="E15" s="237">
        <v>1266.7</v>
      </c>
      <c r="F15" s="237">
        <v>41.2</v>
      </c>
      <c r="G15" s="237">
        <v>13</v>
      </c>
      <c r="H15" s="249">
        <v>153</v>
      </c>
      <c r="I15" s="250">
        <v>12</v>
      </c>
    </row>
    <row r="16" spans="2:9" ht="15" customHeight="1" x14ac:dyDescent="0.2">
      <c r="B16" s="141" t="s">
        <v>16</v>
      </c>
      <c r="C16" s="248">
        <v>356.3</v>
      </c>
      <c r="D16" s="237">
        <v>331.7</v>
      </c>
      <c r="E16" s="237">
        <v>950.2</v>
      </c>
      <c r="F16" s="237">
        <v>44.2</v>
      </c>
      <c r="G16" s="237">
        <v>9.5</v>
      </c>
      <c r="H16" s="249">
        <v>162</v>
      </c>
      <c r="I16" s="250">
        <v>10</v>
      </c>
    </row>
    <row r="17" spans="2:10" ht="15" customHeight="1" x14ac:dyDescent="0.2">
      <c r="B17" s="141" t="s">
        <v>15</v>
      </c>
      <c r="C17" s="248">
        <v>454.8</v>
      </c>
      <c r="D17" s="237">
        <v>423.6</v>
      </c>
      <c r="E17" s="237">
        <v>1653.9</v>
      </c>
      <c r="F17" s="237">
        <v>43.9</v>
      </c>
      <c r="G17" s="237">
        <v>15.5</v>
      </c>
      <c r="H17" s="249">
        <v>164</v>
      </c>
      <c r="I17" s="250">
        <v>11</v>
      </c>
    </row>
    <row r="18" spans="2:10" ht="15" customHeight="1" x14ac:dyDescent="0.2">
      <c r="B18" s="141" t="s">
        <v>14</v>
      </c>
      <c r="C18" s="248">
        <v>299.60000000000002</v>
      </c>
      <c r="D18" s="237">
        <v>284.39999999999998</v>
      </c>
      <c r="E18" s="237">
        <v>385.7</v>
      </c>
      <c r="F18" s="237">
        <v>40.4</v>
      </c>
      <c r="G18" s="237">
        <v>8.9</v>
      </c>
      <c r="H18" s="249">
        <v>171</v>
      </c>
      <c r="I18" s="250">
        <v>8</v>
      </c>
    </row>
    <row r="19" spans="2:10" ht="15" customHeight="1" x14ac:dyDescent="0.2">
      <c r="B19" s="141" t="s">
        <v>13</v>
      </c>
      <c r="C19" s="248">
        <v>313</v>
      </c>
      <c r="D19" s="237">
        <v>299.39999999999998</v>
      </c>
      <c r="E19" s="237">
        <v>683.4</v>
      </c>
      <c r="F19" s="237">
        <v>41.3</v>
      </c>
      <c r="G19" s="237">
        <v>10.5</v>
      </c>
      <c r="H19" s="249">
        <v>167</v>
      </c>
      <c r="I19" s="250">
        <v>7</v>
      </c>
    </row>
    <row r="20" spans="2:10" ht="15" customHeight="1" x14ac:dyDescent="0.2">
      <c r="B20" s="141" t="s">
        <v>12</v>
      </c>
      <c r="C20" s="248">
        <v>402.1</v>
      </c>
      <c r="D20" s="237">
        <v>394.9</v>
      </c>
      <c r="E20" s="237">
        <v>1365.2</v>
      </c>
      <c r="F20" s="237">
        <v>42.6</v>
      </c>
      <c r="G20" s="237">
        <v>12</v>
      </c>
      <c r="H20" s="249">
        <v>167</v>
      </c>
      <c r="I20" s="250">
        <v>3</v>
      </c>
    </row>
    <row r="21" spans="2:10" ht="15" customHeight="1" x14ac:dyDescent="0.2">
      <c r="B21" s="141" t="s">
        <v>11</v>
      </c>
      <c r="C21" s="248">
        <v>341.4</v>
      </c>
      <c r="D21" s="237">
        <v>321.5</v>
      </c>
      <c r="E21" s="237">
        <v>729.7</v>
      </c>
      <c r="F21" s="237">
        <v>42.9</v>
      </c>
      <c r="G21" s="237">
        <v>7.9</v>
      </c>
      <c r="H21" s="249">
        <v>161</v>
      </c>
      <c r="I21" s="250">
        <v>6</v>
      </c>
    </row>
    <row r="22" spans="2:10" ht="15" customHeight="1" x14ac:dyDescent="0.2">
      <c r="B22" s="141" t="s">
        <v>10</v>
      </c>
      <c r="C22" s="248">
        <v>338</v>
      </c>
      <c r="D22" s="237">
        <v>320.60000000000002</v>
      </c>
      <c r="E22" s="237">
        <v>1217.2</v>
      </c>
      <c r="F22" s="237">
        <v>43.1</v>
      </c>
      <c r="G22" s="237">
        <v>15.4</v>
      </c>
      <c r="H22" s="249">
        <v>159</v>
      </c>
      <c r="I22" s="250">
        <v>8</v>
      </c>
    </row>
    <row r="23" spans="2:10" ht="15" customHeight="1" thickBot="1" x14ac:dyDescent="0.25">
      <c r="B23" s="71" t="s">
        <v>9</v>
      </c>
      <c r="C23" s="240">
        <v>301.39999999999998</v>
      </c>
      <c r="D23" s="241">
        <v>277.89999999999998</v>
      </c>
      <c r="E23" s="241">
        <v>507.6</v>
      </c>
      <c r="F23" s="241">
        <v>44.4</v>
      </c>
      <c r="G23" s="241">
        <v>8.1</v>
      </c>
      <c r="H23" s="251">
        <v>165</v>
      </c>
      <c r="I23" s="252">
        <v>11</v>
      </c>
    </row>
    <row r="24" spans="2:10" ht="15" customHeight="1" x14ac:dyDescent="0.2"/>
    <row r="25" spans="2:10" ht="18.75" customHeight="1" thickBot="1" x14ac:dyDescent="0.25">
      <c r="B25" s="27" t="s">
        <v>166</v>
      </c>
      <c r="H25" s="610" t="s">
        <v>111</v>
      </c>
      <c r="I25" s="610"/>
    </row>
    <row r="26" spans="2:10" ht="10.5" customHeight="1" x14ac:dyDescent="0.2">
      <c r="B26" s="615" t="s">
        <v>21</v>
      </c>
      <c r="C26" s="621" t="s">
        <v>58</v>
      </c>
      <c r="D26" s="63"/>
      <c r="E26" s="619" t="s">
        <v>60</v>
      </c>
      <c r="F26" s="617" t="s">
        <v>61</v>
      </c>
      <c r="G26" s="619" t="s">
        <v>62</v>
      </c>
      <c r="H26" s="613" t="s">
        <v>63</v>
      </c>
      <c r="I26" s="611" t="s">
        <v>64</v>
      </c>
    </row>
    <row r="27" spans="2:10" ht="35.25" customHeight="1" thickBot="1" x14ac:dyDescent="0.25">
      <c r="B27" s="616"/>
      <c r="C27" s="624"/>
      <c r="D27" s="65" t="s">
        <v>59</v>
      </c>
      <c r="E27" s="623"/>
      <c r="F27" s="618"/>
      <c r="G27" s="620"/>
      <c r="H27" s="614"/>
      <c r="I27" s="612"/>
    </row>
    <row r="28" spans="2:10" ht="15" customHeight="1" thickBot="1" x14ac:dyDescent="0.25">
      <c r="B28" s="138" t="s">
        <v>135</v>
      </c>
      <c r="C28" s="205">
        <v>387.8</v>
      </c>
      <c r="D28" s="148">
        <v>352</v>
      </c>
      <c r="E28" s="148">
        <v>1273.8</v>
      </c>
      <c r="F28" s="148">
        <v>42.6</v>
      </c>
      <c r="G28" s="148">
        <v>13.5</v>
      </c>
      <c r="H28" s="144">
        <v>162</v>
      </c>
      <c r="I28" s="144">
        <v>14</v>
      </c>
      <c r="J28" s="145"/>
    </row>
    <row r="29" spans="2:10" ht="15" customHeight="1" thickBot="1" x14ac:dyDescent="0.25">
      <c r="B29" s="138" t="s">
        <v>128</v>
      </c>
      <c r="C29" s="205">
        <v>406.3</v>
      </c>
      <c r="D29" s="148">
        <v>365.5</v>
      </c>
      <c r="E29" s="148">
        <v>1433.4</v>
      </c>
      <c r="F29" s="148">
        <v>42.7</v>
      </c>
      <c r="G29" s="148">
        <v>14.2</v>
      </c>
      <c r="H29" s="144">
        <v>154</v>
      </c>
      <c r="I29" s="144">
        <v>16</v>
      </c>
      <c r="J29" s="145"/>
    </row>
    <row r="30" spans="2:10" ht="15" customHeight="1" thickBot="1" x14ac:dyDescent="0.25">
      <c r="B30" s="91" t="s">
        <v>68</v>
      </c>
      <c r="C30" s="90">
        <f>C28-C29</f>
        <v>-18.5</v>
      </c>
      <c r="D30" s="90">
        <f>D28-D29</f>
        <v>-13.5</v>
      </c>
      <c r="E30" s="90">
        <f>E28-E29</f>
        <v>-159.60000000000014</v>
      </c>
      <c r="F30" s="81"/>
      <c r="G30" s="82"/>
      <c r="H30" s="83"/>
      <c r="I30" s="83"/>
    </row>
    <row r="31" spans="2:10" ht="15" customHeight="1" thickBot="1" x14ac:dyDescent="0.25">
      <c r="B31" s="85" t="s">
        <v>67</v>
      </c>
      <c r="C31" s="424">
        <f>C28/C29*100-100</f>
        <v>-4.5532857494462178</v>
      </c>
      <c r="D31" s="425">
        <f>D28/D29*100-100</f>
        <v>-3.6935704514363863</v>
      </c>
      <c r="E31" s="426">
        <f>E28/E29*100-100</f>
        <v>-11.134365843449146</v>
      </c>
      <c r="F31" s="427"/>
      <c r="G31" s="428"/>
      <c r="H31" s="429"/>
      <c r="I31" s="429"/>
    </row>
    <row r="32" spans="2:10" ht="15" customHeight="1" thickTop="1" x14ac:dyDescent="0.2">
      <c r="B32" s="3" t="s">
        <v>1</v>
      </c>
      <c r="C32" s="430" t="s">
        <v>118</v>
      </c>
      <c r="D32" s="431" t="s">
        <v>118</v>
      </c>
      <c r="E32" s="431" t="s">
        <v>118</v>
      </c>
      <c r="F32" s="431" t="s">
        <v>118</v>
      </c>
      <c r="G32" s="431" t="s">
        <v>118</v>
      </c>
      <c r="H32" s="431" t="s">
        <v>118</v>
      </c>
      <c r="I32" s="432" t="s">
        <v>118</v>
      </c>
      <c r="J32" s="147"/>
    </row>
    <row r="33" spans="2:11" ht="15" customHeight="1" x14ac:dyDescent="0.2">
      <c r="B33" s="141" t="s">
        <v>2</v>
      </c>
      <c r="C33" s="236">
        <v>506.8</v>
      </c>
      <c r="D33" s="237">
        <v>408</v>
      </c>
      <c r="E33" s="237">
        <v>1801.7</v>
      </c>
      <c r="F33" s="237">
        <v>41.7</v>
      </c>
      <c r="G33" s="237">
        <v>15.3</v>
      </c>
      <c r="H33" s="249">
        <v>170</v>
      </c>
      <c r="I33" s="253">
        <v>40</v>
      </c>
      <c r="J33" s="146"/>
    </row>
    <row r="34" spans="2:11" ht="15" customHeight="1" x14ac:dyDescent="0.2">
      <c r="B34" s="141" t="s">
        <v>3</v>
      </c>
      <c r="C34" s="236">
        <v>410.7</v>
      </c>
      <c r="D34" s="237">
        <v>383.1</v>
      </c>
      <c r="E34" s="237">
        <v>1685.4</v>
      </c>
      <c r="F34" s="237">
        <v>44.6</v>
      </c>
      <c r="G34" s="237">
        <v>19.600000000000001</v>
      </c>
      <c r="H34" s="249">
        <v>159</v>
      </c>
      <c r="I34" s="253">
        <v>9</v>
      </c>
      <c r="J34" s="146"/>
    </row>
    <row r="35" spans="2:11" ht="15" customHeight="1" x14ac:dyDescent="0.2">
      <c r="B35" s="141" t="s">
        <v>4</v>
      </c>
      <c r="C35" s="236">
        <v>570.4</v>
      </c>
      <c r="D35" s="237">
        <v>517.5</v>
      </c>
      <c r="E35" s="237">
        <v>180.5</v>
      </c>
      <c r="F35" s="237">
        <v>44.7</v>
      </c>
      <c r="G35" s="237">
        <v>20.100000000000001</v>
      </c>
      <c r="H35" s="249">
        <v>167</v>
      </c>
      <c r="I35" s="253">
        <v>10</v>
      </c>
      <c r="J35" s="146"/>
    </row>
    <row r="36" spans="2:11" ht="15" customHeight="1" x14ac:dyDescent="0.2">
      <c r="B36" s="141" t="s">
        <v>5</v>
      </c>
      <c r="C36" s="236">
        <v>471.5</v>
      </c>
      <c r="D36" s="237">
        <v>445</v>
      </c>
      <c r="E36" s="237">
        <v>2713.5</v>
      </c>
      <c r="F36" s="237">
        <v>41.5</v>
      </c>
      <c r="G36" s="237">
        <v>16.2</v>
      </c>
      <c r="H36" s="249">
        <v>158</v>
      </c>
      <c r="I36" s="253">
        <v>10</v>
      </c>
      <c r="J36" s="146"/>
    </row>
    <row r="37" spans="2:11" ht="15" customHeight="1" x14ac:dyDescent="0.2">
      <c r="B37" s="141" t="s">
        <v>6</v>
      </c>
      <c r="C37" s="236">
        <v>338.8</v>
      </c>
      <c r="D37" s="237">
        <v>277.2</v>
      </c>
      <c r="E37" s="237">
        <v>790.6</v>
      </c>
      <c r="F37" s="237">
        <v>45.4</v>
      </c>
      <c r="G37" s="237">
        <v>12.9</v>
      </c>
      <c r="H37" s="249">
        <v>164</v>
      </c>
      <c r="I37" s="253">
        <v>28</v>
      </c>
      <c r="J37" s="146"/>
    </row>
    <row r="38" spans="2:11" ht="15" customHeight="1" x14ac:dyDescent="0.2">
      <c r="B38" s="141" t="s">
        <v>7</v>
      </c>
      <c r="C38" s="236">
        <v>347.8</v>
      </c>
      <c r="D38" s="237">
        <v>327.2</v>
      </c>
      <c r="E38" s="237">
        <v>1012.8</v>
      </c>
      <c r="F38" s="237">
        <v>40</v>
      </c>
      <c r="G38" s="237">
        <v>12.4</v>
      </c>
      <c r="H38" s="249">
        <v>162</v>
      </c>
      <c r="I38" s="253">
        <v>8</v>
      </c>
      <c r="J38" s="146"/>
    </row>
    <row r="39" spans="2:11" ht="15" customHeight="1" x14ac:dyDescent="0.2">
      <c r="B39" s="141" t="s">
        <v>17</v>
      </c>
      <c r="C39" s="236">
        <v>380.1</v>
      </c>
      <c r="D39" s="237">
        <v>349</v>
      </c>
      <c r="E39" s="237">
        <v>1265.5999999999999</v>
      </c>
      <c r="F39" s="237">
        <v>41.3</v>
      </c>
      <c r="G39" s="237">
        <v>12.7</v>
      </c>
      <c r="H39" s="249">
        <v>152</v>
      </c>
      <c r="I39" s="253">
        <v>13</v>
      </c>
      <c r="J39" s="146"/>
    </row>
    <row r="40" spans="2:11" ht="15" customHeight="1" x14ac:dyDescent="0.2">
      <c r="B40" s="141" t="s">
        <v>16</v>
      </c>
      <c r="C40" s="236">
        <v>349.3</v>
      </c>
      <c r="D40" s="237">
        <v>319.89999999999998</v>
      </c>
      <c r="E40" s="237">
        <v>1094.5</v>
      </c>
      <c r="F40" s="237">
        <v>45.3</v>
      </c>
      <c r="G40" s="237">
        <v>10</v>
      </c>
      <c r="H40" s="249">
        <v>161</v>
      </c>
      <c r="I40" s="253">
        <v>12</v>
      </c>
      <c r="J40" s="146"/>
    </row>
    <row r="41" spans="2:11" ht="15" customHeight="1" x14ac:dyDescent="0.2">
      <c r="B41" s="141" t="s">
        <v>15</v>
      </c>
      <c r="C41" s="236">
        <v>477.6</v>
      </c>
      <c r="D41" s="237">
        <v>439.9</v>
      </c>
      <c r="E41" s="237">
        <v>2130.1999999999998</v>
      </c>
      <c r="F41" s="237">
        <v>43.5</v>
      </c>
      <c r="G41" s="237">
        <v>17.3</v>
      </c>
      <c r="H41" s="249">
        <v>161</v>
      </c>
      <c r="I41" s="253">
        <v>12</v>
      </c>
      <c r="J41" s="146"/>
    </row>
    <row r="42" spans="2:11" ht="15" customHeight="1" x14ac:dyDescent="0.2">
      <c r="B42" s="141" t="s">
        <v>14</v>
      </c>
      <c r="C42" s="236">
        <v>300.3</v>
      </c>
      <c r="D42" s="237">
        <v>282.7</v>
      </c>
      <c r="E42" s="237">
        <v>532.1</v>
      </c>
      <c r="F42" s="237">
        <v>39.6</v>
      </c>
      <c r="G42" s="237">
        <v>9.1</v>
      </c>
      <c r="H42" s="249">
        <v>167</v>
      </c>
      <c r="I42" s="253">
        <v>9</v>
      </c>
      <c r="J42" s="146"/>
    </row>
    <row r="43" spans="2:11" ht="15" customHeight="1" x14ac:dyDescent="0.2">
      <c r="B43" s="141" t="s">
        <v>13</v>
      </c>
      <c r="C43" s="236">
        <v>334.6</v>
      </c>
      <c r="D43" s="237">
        <v>323</v>
      </c>
      <c r="E43" s="237">
        <v>961.8</v>
      </c>
      <c r="F43" s="237">
        <v>38.4</v>
      </c>
      <c r="G43" s="237">
        <v>10.6</v>
      </c>
      <c r="H43" s="249">
        <v>172</v>
      </c>
      <c r="I43" s="253">
        <v>6</v>
      </c>
      <c r="J43" s="146"/>
    </row>
    <row r="44" spans="2:11" ht="15" customHeight="1" x14ac:dyDescent="0.2">
      <c r="B44" s="141" t="s">
        <v>12</v>
      </c>
      <c r="C44" s="236">
        <v>490.4</v>
      </c>
      <c r="D44" s="237">
        <v>482.1</v>
      </c>
      <c r="E44" s="237">
        <v>1899.9</v>
      </c>
      <c r="F44" s="237">
        <v>44.7</v>
      </c>
      <c r="G44" s="237">
        <v>13.1</v>
      </c>
      <c r="H44" s="249">
        <v>169</v>
      </c>
      <c r="I44" s="253">
        <v>3</v>
      </c>
      <c r="J44" s="146"/>
    </row>
    <row r="45" spans="2:11" ht="15" customHeight="1" x14ac:dyDescent="0.2">
      <c r="B45" s="141" t="s">
        <v>11</v>
      </c>
      <c r="C45" s="236">
        <v>384.3</v>
      </c>
      <c r="D45" s="237">
        <v>357.8</v>
      </c>
      <c r="E45" s="237">
        <v>823</v>
      </c>
      <c r="F45" s="237">
        <v>41.5</v>
      </c>
      <c r="G45" s="237">
        <v>8.6999999999999993</v>
      </c>
      <c r="H45" s="249">
        <v>161</v>
      </c>
      <c r="I45" s="253">
        <v>8</v>
      </c>
      <c r="J45" s="146"/>
    </row>
    <row r="46" spans="2:11" ht="15" customHeight="1" x14ac:dyDescent="0.2">
      <c r="B46" s="141" t="s">
        <v>10</v>
      </c>
      <c r="C46" s="236">
        <v>337.3</v>
      </c>
      <c r="D46" s="237">
        <v>314.7</v>
      </c>
      <c r="E46" s="237">
        <v>1123.2</v>
      </c>
      <c r="F46" s="237">
        <v>43.6</v>
      </c>
      <c r="G46" s="237">
        <v>14</v>
      </c>
      <c r="H46" s="249">
        <v>160</v>
      </c>
      <c r="I46" s="253">
        <v>10</v>
      </c>
      <c r="J46" s="146"/>
      <c r="K46" s="147"/>
    </row>
    <row r="47" spans="2:11" ht="15" customHeight="1" thickBot="1" x14ac:dyDescent="0.25">
      <c r="B47" s="71" t="s">
        <v>9</v>
      </c>
      <c r="C47" s="240">
        <v>301.60000000000002</v>
      </c>
      <c r="D47" s="241">
        <v>275.8</v>
      </c>
      <c r="E47" s="241">
        <v>508.8</v>
      </c>
      <c r="F47" s="241">
        <v>41.6</v>
      </c>
      <c r="G47" s="241">
        <v>7.5</v>
      </c>
      <c r="H47" s="251">
        <v>165</v>
      </c>
      <c r="I47" s="254">
        <v>12</v>
      </c>
      <c r="J47" s="146"/>
    </row>
    <row r="48" spans="2:11" ht="15" customHeight="1" x14ac:dyDescent="0.2"/>
    <row r="49" spans="2:10" ht="18.75" customHeight="1" thickBot="1" x14ac:dyDescent="0.25">
      <c r="B49" s="27" t="s">
        <v>167</v>
      </c>
      <c r="C49"/>
      <c r="E49"/>
      <c r="G49" s="62"/>
      <c r="H49" s="610" t="s">
        <v>111</v>
      </c>
      <c r="I49" s="610"/>
    </row>
    <row r="50" spans="2:10" ht="10.5" customHeight="1" x14ac:dyDescent="0.2">
      <c r="B50" s="626" t="s">
        <v>21</v>
      </c>
      <c r="C50" s="628" t="s">
        <v>58</v>
      </c>
      <c r="D50" s="63"/>
      <c r="E50" s="619" t="s">
        <v>60</v>
      </c>
      <c r="F50" s="617" t="s">
        <v>61</v>
      </c>
      <c r="G50" s="619" t="s">
        <v>62</v>
      </c>
      <c r="H50" s="613" t="s">
        <v>63</v>
      </c>
      <c r="I50" s="611" t="s">
        <v>64</v>
      </c>
    </row>
    <row r="51" spans="2:10" ht="35.25" customHeight="1" thickBot="1" x14ac:dyDescent="0.25">
      <c r="B51" s="627"/>
      <c r="C51" s="629"/>
      <c r="D51" s="65" t="s">
        <v>59</v>
      </c>
      <c r="E51" s="623"/>
      <c r="F51" s="618"/>
      <c r="G51" s="620"/>
      <c r="H51" s="614"/>
      <c r="I51" s="612"/>
    </row>
    <row r="52" spans="2:10" ht="15" customHeight="1" thickBot="1" x14ac:dyDescent="0.25">
      <c r="B52" s="138" t="s">
        <v>135</v>
      </c>
      <c r="C52" s="205">
        <v>352.4</v>
      </c>
      <c r="D52" s="379">
        <v>326.39999999999998</v>
      </c>
      <c r="E52" s="379">
        <v>897.6</v>
      </c>
      <c r="F52" s="233">
        <v>43.5</v>
      </c>
      <c r="G52" s="149">
        <v>11.2</v>
      </c>
      <c r="H52" s="234">
        <v>165</v>
      </c>
      <c r="I52" s="143">
        <v>11</v>
      </c>
      <c r="J52" s="145"/>
    </row>
    <row r="53" spans="2:10" ht="15" customHeight="1" thickBot="1" x14ac:dyDescent="0.25">
      <c r="B53" s="138" t="s">
        <v>128</v>
      </c>
      <c r="C53" s="205">
        <v>356.3</v>
      </c>
      <c r="D53" s="379">
        <v>324.8</v>
      </c>
      <c r="E53" s="379">
        <v>921</v>
      </c>
      <c r="F53" s="233">
        <v>43.4</v>
      </c>
      <c r="G53" s="149">
        <v>11.7</v>
      </c>
      <c r="H53" s="234">
        <v>160</v>
      </c>
      <c r="I53" s="143">
        <v>13</v>
      </c>
      <c r="J53" s="145"/>
    </row>
    <row r="54" spans="2:10" ht="15" customHeight="1" thickBot="1" x14ac:dyDescent="0.25">
      <c r="B54" s="11" t="s">
        <v>68</v>
      </c>
      <c r="C54" s="90">
        <f>C52-C53</f>
        <v>-3.9000000000000341</v>
      </c>
      <c r="D54" s="90">
        <f>D52-D53</f>
        <v>1.5999999999999659</v>
      </c>
      <c r="E54" s="90">
        <f>E52-E53</f>
        <v>-23.399999999999977</v>
      </c>
      <c r="F54" s="151"/>
      <c r="G54" s="151"/>
      <c r="H54" s="200"/>
      <c r="I54" s="200"/>
    </row>
    <row r="55" spans="2:10" ht="15" customHeight="1" thickBot="1" x14ac:dyDescent="0.25">
      <c r="B55" s="92" t="s">
        <v>99</v>
      </c>
      <c r="C55" s="404">
        <f>C54/C53*100</f>
        <v>-1.0945832163906914</v>
      </c>
      <c r="D55" s="404">
        <f>D54/D53*100</f>
        <v>0.49261083743841316</v>
      </c>
      <c r="E55" s="404">
        <f>E54/E53*100</f>
        <v>-2.5407166123778477</v>
      </c>
      <c r="F55" s="153"/>
      <c r="G55" s="153"/>
      <c r="H55" s="202"/>
      <c r="I55" s="202"/>
    </row>
    <row r="56" spans="2:10" ht="15" customHeight="1" thickTop="1" x14ac:dyDescent="0.2">
      <c r="B56" s="3" t="s">
        <v>1</v>
      </c>
      <c r="C56" s="255">
        <v>345.6</v>
      </c>
      <c r="D56" s="256">
        <v>332.6</v>
      </c>
      <c r="E56" s="256">
        <v>1109.8</v>
      </c>
      <c r="F56" s="256">
        <v>38.4</v>
      </c>
      <c r="G56" s="257">
        <v>9.1999999999999993</v>
      </c>
      <c r="H56" s="258">
        <v>170</v>
      </c>
      <c r="I56" s="259">
        <v>6</v>
      </c>
      <c r="J56" s="203"/>
    </row>
    <row r="57" spans="2:10" ht="15" customHeight="1" x14ac:dyDescent="0.2">
      <c r="B57" s="141" t="s">
        <v>2</v>
      </c>
      <c r="C57" s="236">
        <v>322.8</v>
      </c>
      <c r="D57" s="237">
        <v>293.39999999999998</v>
      </c>
      <c r="E57" s="237">
        <v>953.7</v>
      </c>
      <c r="F57" s="237">
        <v>39.6</v>
      </c>
      <c r="G57" s="237">
        <v>11.1</v>
      </c>
      <c r="H57" s="238">
        <v>169</v>
      </c>
      <c r="I57" s="239">
        <v>14</v>
      </c>
      <c r="J57" s="203"/>
    </row>
    <row r="58" spans="2:10" ht="15" customHeight="1" x14ac:dyDescent="0.2">
      <c r="B58" s="141" t="s">
        <v>3</v>
      </c>
      <c r="C58" s="236">
        <v>371.2</v>
      </c>
      <c r="D58" s="237">
        <v>341.9</v>
      </c>
      <c r="E58" s="237">
        <v>1196</v>
      </c>
      <c r="F58" s="237">
        <v>43.3</v>
      </c>
      <c r="G58" s="237">
        <v>15.3</v>
      </c>
      <c r="H58" s="238">
        <v>164</v>
      </c>
      <c r="I58" s="239">
        <v>12</v>
      </c>
      <c r="J58" s="203"/>
    </row>
    <row r="59" spans="2:10" ht="15" customHeight="1" x14ac:dyDescent="0.2">
      <c r="B59" s="141" t="s">
        <v>4</v>
      </c>
      <c r="C59" s="236">
        <v>353.7</v>
      </c>
      <c r="D59" s="237">
        <v>330.7</v>
      </c>
      <c r="E59" s="237">
        <v>1726.7</v>
      </c>
      <c r="F59" s="237">
        <v>44.5</v>
      </c>
      <c r="G59" s="237">
        <v>20.6</v>
      </c>
      <c r="H59" s="238">
        <v>158</v>
      </c>
      <c r="I59" s="239">
        <v>3</v>
      </c>
      <c r="J59" s="203"/>
    </row>
    <row r="60" spans="2:10" ht="15" customHeight="1" x14ac:dyDescent="0.2">
      <c r="B60" s="141" t="s">
        <v>5</v>
      </c>
      <c r="C60" s="236">
        <v>369.7</v>
      </c>
      <c r="D60" s="237">
        <v>338.1</v>
      </c>
      <c r="E60" s="237">
        <v>1328.8</v>
      </c>
      <c r="F60" s="237">
        <v>39.799999999999997</v>
      </c>
      <c r="G60" s="237">
        <v>12.9</v>
      </c>
      <c r="H60" s="238">
        <v>163</v>
      </c>
      <c r="I60" s="239">
        <v>12</v>
      </c>
      <c r="J60" s="203"/>
    </row>
    <row r="61" spans="2:10" ht="15" customHeight="1" x14ac:dyDescent="0.2">
      <c r="B61" s="141" t="s">
        <v>6</v>
      </c>
      <c r="C61" s="236">
        <v>355.9</v>
      </c>
      <c r="D61" s="237">
        <v>310</v>
      </c>
      <c r="E61" s="237">
        <v>546.5</v>
      </c>
      <c r="F61" s="237">
        <v>46.9</v>
      </c>
      <c r="G61" s="237">
        <v>10.199999999999999</v>
      </c>
      <c r="H61" s="238">
        <v>173</v>
      </c>
      <c r="I61" s="239">
        <v>23</v>
      </c>
      <c r="J61" s="203"/>
    </row>
    <row r="62" spans="2:10" ht="15" customHeight="1" x14ac:dyDescent="0.2">
      <c r="B62" s="141" t="s">
        <v>7</v>
      </c>
      <c r="C62" s="236">
        <v>359</v>
      </c>
      <c r="D62" s="237">
        <v>338.7</v>
      </c>
      <c r="E62" s="237">
        <v>1000.8</v>
      </c>
      <c r="F62" s="237">
        <v>41.5</v>
      </c>
      <c r="G62" s="237">
        <v>11.7</v>
      </c>
      <c r="H62" s="238">
        <v>165</v>
      </c>
      <c r="I62" s="239">
        <v>9</v>
      </c>
      <c r="J62" s="203"/>
    </row>
    <row r="63" spans="2:10" ht="15" customHeight="1" x14ac:dyDescent="0.2">
      <c r="B63" s="141" t="s">
        <v>17</v>
      </c>
      <c r="C63" s="236">
        <v>357.7</v>
      </c>
      <c r="D63" s="237">
        <v>337.6</v>
      </c>
      <c r="E63" s="237">
        <v>1296.0999999999999</v>
      </c>
      <c r="F63" s="237">
        <v>40.700000000000003</v>
      </c>
      <c r="G63" s="237">
        <v>15.4</v>
      </c>
      <c r="H63" s="238">
        <v>164</v>
      </c>
      <c r="I63" s="239">
        <v>9</v>
      </c>
      <c r="J63" s="203"/>
    </row>
    <row r="64" spans="2:10" ht="15" customHeight="1" x14ac:dyDescent="0.2">
      <c r="B64" s="141" t="s">
        <v>16</v>
      </c>
      <c r="C64" s="236">
        <v>323</v>
      </c>
      <c r="D64" s="237">
        <v>302.8</v>
      </c>
      <c r="E64" s="237">
        <v>790.7</v>
      </c>
      <c r="F64" s="237">
        <v>42.4</v>
      </c>
      <c r="G64" s="237">
        <v>10.1</v>
      </c>
      <c r="H64" s="238">
        <v>157</v>
      </c>
      <c r="I64" s="239">
        <v>9</v>
      </c>
      <c r="J64" s="203"/>
    </row>
    <row r="65" spans="2:10" ht="15" customHeight="1" x14ac:dyDescent="0.2">
      <c r="B65" s="141" t="s">
        <v>15</v>
      </c>
      <c r="C65" s="236">
        <v>464.1</v>
      </c>
      <c r="D65" s="237">
        <v>436.3</v>
      </c>
      <c r="E65" s="237">
        <v>1356.8</v>
      </c>
      <c r="F65" s="237">
        <v>44.5</v>
      </c>
      <c r="G65" s="237">
        <v>15.4</v>
      </c>
      <c r="H65" s="238">
        <v>166</v>
      </c>
      <c r="I65" s="239">
        <v>12</v>
      </c>
      <c r="J65" s="203"/>
    </row>
    <row r="66" spans="2:10" ht="15" customHeight="1" x14ac:dyDescent="0.2">
      <c r="B66" s="141" t="s">
        <v>14</v>
      </c>
      <c r="C66" s="236">
        <v>297.3</v>
      </c>
      <c r="D66" s="237">
        <v>283.3</v>
      </c>
      <c r="E66" s="237">
        <v>336.3</v>
      </c>
      <c r="F66" s="237">
        <v>41.3</v>
      </c>
      <c r="G66" s="237">
        <v>8.9</v>
      </c>
      <c r="H66" s="238">
        <v>174</v>
      </c>
      <c r="I66" s="239">
        <v>7</v>
      </c>
      <c r="J66" s="203"/>
    </row>
    <row r="67" spans="2:10" ht="15" customHeight="1" x14ac:dyDescent="0.2">
      <c r="B67" s="141" t="s">
        <v>13</v>
      </c>
      <c r="C67" s="236">
        <v>298.89999999999998</v>
      </c>
      <c r="D67" s="237">
        <v>287.3</v>
      </c>
      <c r="E67" s="237">
        <v>527.6</v>
      </c>
      <c r="F67" s="237">
        <v>41.2</v>
      </c>
      <c r="G67" s="237">
        <v>10.3</v>
      </c>
      <c r="H67" s="238">
        <v>161</v>
      </c>
      <c r="I67" s="239">
        <v>5</v>
      </c>
      <c r="J67" s="203"/>
    </row>
    <row r="68" spans="2:10" ht="15" customHeight="1" x14ac:dyDescent="0.2">
      <c r="B68" s="141" t="s">
        <v>12</v>
      </c>
      <c r="C68" s="236">
        <v>448.5</v>
      </c>
      <c r="D68" s="237">
        <v>440.6</v>
      </c>
      <c r="E68" s="237">
        <v>1657.9</v>
      </c>
      <c r="F68" s="237">
        <v>45.1</v>
      </c>
      <c r="G68" s="237">
        <v>14.8</v>
      </c>
      <c r="H68" s="238">
        <v>163</v>
      </c>
      <c r="I68" s="239">
        <v>3</v>
      </c>
      <c r="J68" s="203"/>
    </row>
    <row r="69" spans="2:10" ht="15" customHeight="1" x14ac:dyDescent="0.2">
      <c r="B69" s="141" t="s">
        <v>11</v>
      </c>
      <c r="C69" s="236">
        <v>328.8</v>
      </c>
      <c r="D69" s="237">
        <v>308.7</v>
      </c>
      <c r="E69" s="237">
        <v>677.4</v>
      </c>
      <c r="F69" s="237">
        <v>43.4</v>
      </c>
      <c r="G69" s="237">
        <v>7.2</v>
      </c>
      <c r="H69" s="238">
        <v>161</v>
      </c>
      <c r="I69" s="239">
        <v>4</v>
      </c>
      <c r="J69" s="203"/>
    </row>
    <row r="70" spans="2:10" ht="15" customHeight="1" x14ac:dyDescent="0.2">
      <c r="B70" s="141" t="s">
        <v>10</v>
      </c>
      <c r="C70" s="236">
        <v>340</v>
      </c>
      <c r="D70" s="237">
        <v>336</v>
      </c>
      <c r="E70" s="237">
        <v>1464.2</v>
      </c>
      <c r="F70" s="237">
        <v>41.9</v>
      </c>
      <c r="G70" s="237">
        <v>19.100000000000001</v>
      </c>
      <c r="H70" s="238">
        <v>158</v>
      </c>
      <c r="I70" s="239">
        <v>2</v>
      </c>
      <c r="J70" s="203"/>
    </row>
    <row r="71" spans="2:10" ht="15" customHeight="1" thickBot="1" x14ac:dyDescent="0.25">
      <c r="B71" s="71" t="s">
        <v>9</v>
      </c>
      <c r="C71" s="240">
        <v>299.7</v>
      </c>
      <c r="D71" s="241">
        <v>276.10000000000002</v>
      </c>
      <c r="E71" s="241">
        <v>537.5</v>
      </c>
      <c r="F71" s="241">
        <v>46.7</v>
      </c>
      <c r="G71" s="241">
        <v>8.1</v>
      </c>
      <c r="H71" s="242">
        <v>164</v>
      </c>
      <c r="I71" s="243">
        <v>12</v>
      </c>
      <c r="J71" s="203"/>
    </row>
    <row r="81" spans="2:12" ht="16.2" x14ac:dyDescent="0.2">
      <c r="B81" s="582"/>
      <c r="C81" s="582"/>
      <c r="D81" s="582"/>
      <c r="E81" s="582"/>
      <c r="F81" s="582"/>
      <c r="G81" s="582"/>
      <c r="H81" s="582"/>
      <c r="I81" s="582"/>
      <c r="J81" s="582"/>
      <c r="K81" s="582"/>
      <c r="L81" s="582"/>
    </row>
    <row r="82" spans="2:12" ht="18.75" customHeight="1" x14ac:dyDescent="0.2">
      <c r="B82" s="625"/>
      <c r="C82" s="625"/>
      <c r="D82" s="625"/>
      <c r="E82" s="625"/>
      <c r="F82" s="625"/>
      <c r="G82" s="625"/>
      <c r="H82" s="625"/>
      <c r="I82" s="625"/>
      <c r="J82" s="625"/>
      <c r="K82" s="625"/>
      <c r="L82" s="625"/>
    </row>
    <row r="83" spans="2:12" ht="10.5" customHeight="1" x14ac:dyDescent="0.2"/>
    <row r="84" spans="2:12" ht="35.25" customHeight="1" x14ac:dyDescent="0.2"/>
    <row r="85" spans="2:12" ht="15" customHeight="1" x14ac:dyDescent="0.2"/>
    <row r="86" spans="2:12" ht="15" customHeight="1" x14ac:dyDescent="0.2"/>
    <row r="87" spans="2:12" ht="15" customHeight="1" x14ac:dyDescent="0.2"/>
    <row r="88" spans="2:12" ht="15" customHeight="1" x14ac:dyDescent="0.2"/>
    <row r="89" spans="2:12" ht="15" customHeight="1" x14ac:dyDescent="0.2"/>
    <row r="90" spans="2:12" ht="15" customHeight="1" x14ac:dyDescent="0.2"/>
    <row r="91" spans="2:12" ht="15" customHeight="1" x14ac:dyDescent="0.2"/>
    <row r="92" spans="2:12" ht="15" customHeight="1" x14ac:dyDescent="0.2"/>
    <row r="93" spans="2:12" ht="15" customHeight="1" x14ac:dyDescent="0.2"/>
    <row r="94" spans="2:12" ht="15" customHeight="1" x14ac:dyDescent="0.2"/>
    <row r="95" spans="2:12" ht="15" customHeight="1" x14ac:dyDescent="0.2"/>
    <row r="96" spans="2:12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3.5" customHeight="1" x14ac:dyDescent="0.2"/>
    <row r="106" ht="18.75" customHeight="1" x14ac:dyDescent="0.2"/>
    <row r="107" ht="10.5" customHeight="1" x14ac:dyDescent="0.2"/>
    <row r="108" ht="35.25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19.5" customHeight="1" x14ac:dyDescent="0.2"/>
  </sheetData>
  <protectedRanges>
    <protectedRange sqref="C52:I53" name="範囲5"/>
    <protectedRange sqref="C28:I29" name="範囲3"/>
    <protectedRange sqref="C4:I5" name="範囲1"/>
    <protectedRange sqref="C8:I23" name="範囲2"/>
    <protectedRange sqref="C32:I47" name="範囲4"/>
    <protectedRange sqref="C56:I71" name="範囲6"/>
  </protectedRanges>
  <mergeCells count="25">
    <mergeCell ref="C26:C27"/>
    <mergeCell ref="F26:F27"/>
    <mergeCell ref="G26:G27"/>
    <mergeCell ref="B26:B27"/>
    <mergeCell ref="B82:L82"/>
    <mergeCell ref="B50:B51"/>
    <mergeCell ref="C50:C51"/>
    <mergeCell ref="E50:E51"/>
    <mergeCell ref="F50:F51"/>
    <mergeCell ref="G50:G51"/>
    <mergeCell ref="E26:E27"/>
    <mergeCell ref="B2:B3"/>
    <mergeCell ref="F2:F3"/>
    <mergeCell ref="G2:G3"/>
    <mergeCell ref="H2:H3"/>
    <mergeCell ref="I2:I3"/>
    <mergeCell ref="C2:C3"/>
    <mergeCell ref="E2:E3"/>
    <mergeCell ref="H1:I1"/>
    <mergeCell ref="H25:I25"/>
    <mergeCell ref="H49:I49"/>
    <mergeCell ref="I50:I51"/>
    <mergeCell ref="H26:H27"/>
    <mergeCell ref="I26:I27"/>
    <mergeCell ref="H50:H51"/>
  </mergeCells>
  <phoneticPr fontId="2"/>
  <pageMargins left="0.74803149606299213" right="0.31496062992125984" top="0.6692913385826772" bottom="0.47244094488188981" header="0.31496062992125984" footer="0.31496062992125984"/>
  <pageSetup paperSize="9" scale="66" orientation="portrait" r:id="rId1"/>
  <headerFooter scaleWithDoc="0"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20"/>
  <sheetViews>
    <sheetView showWhiteSpace="0" topLeftCell="A75" zoomScale="110" zoomScaleNormal="110" zoomScaleSheetLayoutView="100" workbookViewId="0">
      <selection activeCell="L12" sqref="L12"/>
    </sheetView>
  </sheetViews>
  <sheetFormatPr defaultRowHeight="13.2" x14ac:dyDescent="0.2"/>
  <cols>
    <col min="1" max="1" width="1.6640625" customWidth="1"/>
    <col min="2" max="2" width="36.77734375" style="41" customWidth="1"/>
    <col min="3" max="3" width="9.77734375" style="62" bestFit="1" customWidth="1"/>
    <col min="4" max="4" width="9.77734375" bestFit="1" customWidth="1"/>
    <col min="5" max="5" width="10.6640625" style="41" bestFit="1" customWidth="1"/>
    <col min="6" max="6" width="9.33203125" bestFit="1" customWidth="1"/>
    <col min="7" max="7" width="9.77734375" bestFit="1" customWidth="1"/>
    <col min="8" max="9" width="9.44140625" bestFit="1" customWidth="1"/>
    <col min="10" max="12" width="9.109375" bestFit="1" customWidth="1"/>
    <col min="22" max="22" width="5.109375" customWidth="1"/>
    <col min="23" max="23" width="37.44140625" style="41" bestFit="1" customWidth="1"/>
    <col min="25" max="25" width="9" style="62"/>
    <col min="28" max="28" width="9" style="46"/>
    <col min="29" max="29" width="9" style="62"/>
  </cols>
  <sheetData>
    <row r="1" spans="2:10" ht="18.75" customHeight="1" thickBot="1" x14ac:dyDescent="0.25">
      <c r="B1" s="27" t="s">
        <v>168</v>
      </c>
      <c r="C1"/>
      <c r="E1"/>
      <c r="G1" s="62"/>
      <c r="H1" s="610" t="s">
        <v>111</v>
      </c>
      <c r="I1" s="610"/>
    </row>
    <row r="2" spans="2:10" ht="10.5" customHeight="1" x14ac:dyDescent="0.2">
      <c r="B2" s="626" t="s">
        <v>21</v>
      </c>
      <c r="C2" s="628" t="s">
        <v>58</v>
      </c>
      <c r="D2" s="63"/>
      <c r="E2" s="619" t="s">
        <v>60</v>
      </c>
      <c r="F2" s="617" t="s">
        <v>61</v>
      </c>
      <c r="G2" s="619" t="s">
        <v>62</v>
      </c>
      <c r="H2" s="613" t="s">
        <v>63</v>
      </c>
      <c r="I2" s="611" t="s">
        <v>64</v>
      </c>
    </row>
    <row r="3" spans="2:10" ht="35.25" customHeight="1" thickBot="1" x14ac:dyDescent="0.25">
      <c r="B3" s="627"/>
      <c r="C3" s="629"/>
      <c r="D3" s="65" t="s">
        <v>59</v>
      </c>
      <c r="E3" s="623"/>
      <c r="F3" s="618"/>
      <c r="G3" s="620"/>
      <c r="H3" s="614"/>
      <c r="I3" s="612"/>
    </row>
    <row r="4" spans="2:10" ht="15" customHeight="1" thickBot="1" x14ac:dyDescent="0.25">
      <c r="B4" s="138" t="s">
        <v>135</v>
      </c>
      <c r="C4" s="205">
        <v>334.6</v>
      </c>
      <c r="D4" s="379">
        <v>314.2</v>
      </c>
      <c r="E4" s="233">
        <v>584.6</v>
      </c>
      <c r="F4" s="149">
        <v>44.5</v>
      </c>
      <c r="G4" s="148">
        <v>10.1</v>
      </c>
      <c r="H4" s="142">
        <v>169</v>
      </c>
      <c r="I4" s="143">
        <v>9</v>
      </c>
      <c r="J4" s="145"/>
    </row>
    <row r="5" spans="2:10" ht="15" customHeight="1" thickBot="1" x14ac:dyDescent="0.25">
      <c r="B5" s="138" t="s">
        <v>128</v>
      </c>
      <c r="C5" s="205">
        <v>343.1</v>
      </c>
      <c r="D5" s="379">
        <v>313.39999999999998</v>
      </c>
      <c r="E5" s="233">
        <v>582.29999999999995</v>
      </c>
      <c r="F5" s="149">
        <v>44.9</v>
      </c>
      <c r="G5" s="148">
        <v>10.1</v>
      </c>
      <c r="H5" s="142">
        <v>168</v>
      </c>
      <c r="I5" s="143">
        <v>14</v>
      </c>
      <c r="J5" s="145"/>
    </row>
    <row r="6" spans="2:10" ht="15" customHeight="1" thickBot="1" x14ac:dyDescent="0.25">
      <c r="B6" s="11" t="s">
        <v>68</v>
      </c>
      <c r="C6" s="410">
        <f>C4-C5</f>
        <v>-8.5</v>
      </c>
      <c r="D6" s="411">
        <f>D4-D5</f>
        <v>0.80000000000001137</v>
      </c>
      <c r="E6" s="412">
        <f>E4-E5</f>
        <v>2.3000000000000682</v>
      </c>
      <c r="F6" s="150"/>
      <c r="G6" s="151"/>
      <c r="H6" s="200"/>
      <c r="I6" s="200"/>
      <c r="J6" s="145"/>
    </row>
    <row r="7" spans="2:10" ht="15" customHeight="1" thickBot="1" x14ac:dyDescent="0.25">
      <c r="B7" s="85" t="s">
        <v>67</v>
      </c>
      <c r="C7" s="86">
        <f>C4/C5*100-100</f>
        <v>-2.4774118332847621</v>
      </c>
      <c r="D7" s="87">
        <f>D4/D5*100-100</f>
        <v>0.255264837268669</v>
      </c>
      <c r="E7" s="413">
        <f>E4/E5*100-100</f>
        <v>0.39498540271338811</v>
      </c>
      <c r="F7" s="206"/>
      <c r="G7" s="199"/>
      <c r="H7" s="201"/>
      <c r="I7" s="201"/>
      <c r="J7" s="145"/>
    </row>
    <row r="8" spans="2:10" ht="15" customHeight="1" thickTop="1" x14ac:dyDescent="0.2">
      <c r="B8" s="204" t="s">
        <v>1</v>
      </c>
      <c r="C8" s="231">
        <v>366.3</v>
      </c>
      <c r="D8" s="232">
        <v>323</v>
      </c>
      <c r="E8" s="232">
        <v>1261.9000000000001</v>
      </c>
      <c r="F8" s="233">
        <v>50.6</v>
      </c>
      <c r="G8" s="233">
        <v>18.100000000000001</v>
      </c>
      <c r="H8" s="234">
        <v>187</v>
      </c>
      <c r="I8" s="235">
        <v>19</v>
      </c>
      <c r="J8" s="145"/>
    </row>
    <row r="9" spans="2:10" ht="15" customHeight="1" x14ac:dyDescent="0.2">
      <c r="B9" s="141" t="s">
        <v>2</v>
      </c>
      <c r="C9" s="236">
        <v>377</v>
      </c>
      <c r="D9" s="237">
        <v>349.4</v>
      </c>
      <c r="E9" s="237">
        <v>544.29999999999995</v>
      </c>
      <c r="F9" s="237">
        <v>45</v>
      </c>
      <c r="G9" s="237">
        <v>11.9</v>
      </c>
      <c r="H9" s="238">
        <v>171</v>
      </c>
      <c r="I9" s="239">
        <v>10</v>
      </c>
      <c r="J9" s="145"/>
    </row>
    <row r="10" spans="2:10" ht="15" customHeight="1" x14ac:dyDescent="0.2">
      <c r="B10" s="141" t="s">
        <v>3</v>
      </c>
      <c r="C10" s="236">
        <v>347.2</v>
      </c>
      <c r="D10" s="237">
        <v>330.2</v>
      </c>
      <c r="E10" s="237">
        <v>666.8</v>
      </c>
      <c r="F10" s="237">
        <v>45.6</v>
      </c>
      <c r="G10" s="237">
        <v>11.1</v>
      </c>
      <c r="H10" s="238">
        <v>166</v>
      </c>
      <c r="I10" s="239">
        <v>7</v>
      </c>
      <c r="J10" s="145"/>
    </row>
    <row r="11" spans="2:10" ht="15" customHeight="1" x14ac:dyDescent="0.2">
      <c r="B11" s="141" t="s">
        <v>4</v>
      </c>
      <c r="C11" s="236">
        <v>358.6</v>
      </c>
      <c r="D11" s="237">
        <v>336.4</v>
      </c>
      <c r="E11" s="237">
        <v>1026.8</v>
      </c>
      <c r="F11" s="237">
        <v>43.8</v>
      </c>
      <c r="G11" s="237">
        <v>16.7</v>
      </c>
      <c r="H11" s="238">
        <v>157</v>
      </c>
      <c r="I11" s="239">
        <v>6</v>
      </c>
      <c r="J11" s="145"/>
    </row>
    <row r="12" spans="2:10" ht="15" customHeight="1" x14ac:dyDescent="0.2">
      <c r="B12" s="141" t="s">
        <v>5</v>
      </c>
      <c r="C12" s="236">
        <v>368.5</v>
      </c>
      <c r="D12" s="237">
        <v>354.8</v>
      </c>
      <c r="E12" s="237">
        <v>580.20000000000005</v>
      </c>
      <c r="F12" s="237">
        <v>38.1</v>
      </c>
      <c r="G12" s="237">
        <v>8.4</v>
      </c>
      <c r="H12" s="238">
        <v>173</v>
      </c>
      <c r="I12" s="239">
        <v>5</v>
      </c>
      <c r="J12" s="145"/>
    </row>
    <row r="13" spans="2:10" ht="15" customHeight="1" x14ac:dyDescent="0.2">
      <c r="B13" s="141" t="s">
        <v>6</v>
      </c>
      <c r="C13" s="236">
        <v>338.4</v>
      </c>
      <c r="D13" s="237">
        <v>290.60000000000002</v>
      </c>
      <c r="E13" s="237">
        <v>329.7</v>
      </c>
      <c r="F13" s="237">
        <v>48.4</v>
      </c>
      <c r="G13" s="237">
        <v>10.199999999999999</v>
      </c>
      <c r="H13" s="238">
        <v>180</v>
      </c>
      <c r="I13" s="239">
        <v>22</v>
      </c>
      <c r="J13" s="145"/>
    </row>
    <row r="14" spans="2:10" ht="15" customHeight="1" x14ac:dyDescent="0.2">
      <c r="B14" s="141" t="s">
        <v>7</v>
      </c>
      <c r="C14" s="236">
        <v>315.3</v>
      </c>
      <c r="D14" s="237">
        <v>294.2</v>
      </c>
      <c r="E14" s="237">
        <v>562.9</v>
      </c>
      <c r="F14" s="237">
        <v>44.2</v>
      </c>
      <c r="G14" s="237">
        <v>10.5</v>
      </c>
      <c r="H14" s="238">
        <v>166</v>
      </c>
      <c r="I14" s="239">
        <v>11</v>
      </c>
      <c r="J14" s="145"/>
    </row>
    <row r="15" spans="2:10" ht="15" customHeight="1" x14ac:dyDescent="0.2">
      <c r="B15" s="141" t="s">
        <v>17</v>
      </c>
      <c r="C15" s="236">
        <v>381.1</v>
      </c>
      <c r="D15" s="237">
        <v>352.5</v>
      </c>
      <c r="E15" s="237">
        <v>1203.4000000000001</v>
      </c>
      <c r="F15" s="237">
        <v>41.3</v>
      </c>
      <c r="G15" s="237">
        <v>12.6</v>
      </c>
      <c r="H15" s="238">
        <v>156</v>
      </c>
      <c r="I15" s="239">
        <v>12</v>
      </c>
      <c r="J15" s="145"/>
    </row>
    <row r="16" spans="2:10" ht="15" customHeight="1" x14ac:dyDescent="0.2">
      <c r="B16" s="141" t="s">
        <v>16</v>
      </c>
      <c r="C16" s="236">
        <v>390.2</v>
      </c>
      <c r="D16" s="237">
        <v>371.3</v>
      </c>
      <c r="E16" s="237">
        <v>802</v>
      </c>
      <c r="F16" s="237">
        <v>43.7</v>
      </c>
      <c r="G16" s="237">
        <v>8.4</v>
      </c>
      <c r="H16" s="238">
        <v>168</v>
      </c>
      <c r="I16" s="239">
        <v>7</v>
      </c>
      <c r="J16" s="145"/>
    </row>
    <row r="17" spans="2:12" ht="15" customHeight="1" x14ac:dyDescent="0.2">
      <c r="B17" s="141" t="s">
        <v>15</v>
      </c>
      <c r="C17" s="236">
        <v>361.7</v>
      </c>
      <c r="D17" s="237">
        <v>342.7</v>
      </c>
      <c r="E17" s="237">
        <v>854.4</v>
      </c>
      <c r="F17" s="237">
        <v>43.9</v>
      </c>
      <c r="G17" s="237">
        <v>10.1</v>
      </c>
      <c r="H17" s="238">
        <v>167</v>
      </c>
      <c r="I17" s="239">
        <v>9</v>
      </c>
      <c r="J17" s="145"/>
    </row>
    <row r="18" spans="2:12" ht="15" customHeight="1" x14ac:dyDescent="0.2">
      <c r="B18" s="141" t="s">
        <v>14</v>
      </c>
      <c r="C18" s="236">
        <v>301.7</v>
      </c>
      <c r="D18" s="237">
        <v>289.5</v>
      </c>
      <c r="E18" s="237">
        <v>168.4</v>
      </c>
      <c r="F18" s="237">
        <v>40.700000000000003</v>
      </c>
      <c r="G18" s="237">
        <v>8.6999999999999993</v>
      </c>
      <c r="H18" s="238">
        <v>173</v>
      </c>
      <c r="I18" s="239">
        <v>8</v>
      </c>
      <c r="J18" s="145"/>
    </row>
    <row r="19" spans="2:12" ht="15" customHeight="1" x14ac:dyDescent="0.2">
      <c r="B19" s="141" t="s">
        <v>13</v>
      </c>
      <c r="C19" s="236">
        <v>303.5</v>
      </c>
      <c r="D19" s="237">
        <v>286.10000000000002</v>
      </c>
      <c r="E19" s="237">
        <v>537.20000000000005</v>
      </c>
      <c r="F19" s="237">
        <v>44.3</v>
      </c>
      <c r="G19" s="237">
        <v>10.6</v>
      </c>
      <c r="H19" s="238">
        <v>167</v>
      </c>
      <c r="I19" s="239">
        <v>9</v>
      </c>
      <c r="J19" s="145"/>
    </row>
    <row r="20" spans="2:12" ht="15" customHeight="1" x14ac:dyDescent="0.2">
      <c r="B20" s="141" t="s">
        <v>12</v>
      </c>
      <c r="C20" s="236">
        <v>287.10000000000002</v>
      </c>
      <c r="D20" s="237">
        <v>281.3</v>
      </c>
      <c r="E20" s="237">
        <v>659.5</v>
      </c>
      <c r="F20" s="237">
        <v>38.700000000000003</v>
      </c>
      <c r="G20" s="237">
        <v>8.8000000000000007</v>
      </c>
      <c r="H20" s="238">
        <v>169</v>
      </c>
      <c r="I20" s="239">
        <v>3</v>
      </c>
      <c r="J20" s="145"/>
    </row>
    <row r="21" spans="2:12" ht="15" customHeight="1" x14ac:dyDescent="0.2">
      <c r="B21" s="141" t="s">
        <v>11</v>
      </c>
      <c r="C21" s="236">
        <v>300.3</v>
      </c>
      <c r="D21" s="237">
        <v>291</v>
      </c>
      <c r="E21" s="237">
        <v>690.8</v>
      </c>
      <c r="F21" s="237">
        <v>43.9</v>
      </c>
      <c r="G21" s="237">
        <v>8.1</v>
      </c>
      <c r="H21" s="238">
        <v>163</v>
      </c>
      <c r="I21" s="239">
        <v>4</v>
      </c>
      <c r="J21" s="145"/>
    </row>
    <row r="22" spans="2:12" ht="15" customHeight="1" x14ac:dyDescent="0.2">
      <c r="B22" s="141" t="s">
        <v>10</v>
      </c>
      <c r="C22" s="236" t="s">
        <v>102</v>
      </c>
      <c r="D22" s="237" t="s">
        <v>102</v>
      </c>
      <c r="E22" s="237" t="s">
        <v>102</v>
      </c>
      <c r="F22" s="237" t="s">
        <v>102</v>
      </c>
      <c r="G22" s="237" t="s">
        <v>102</v>
      </c>
      <c r="H22" s="238" t="s">
        <v>102</v>
      </c>
      <c r="I22" s="239" t="s">
        <v>102</v>
      </c>
      <c r="J22" s="145"/>
    </row>
    <row r="23" spans="2:12" ht="15" customHeight="1" thickBot="1" x14ac:dyDescent="0.25">
      <c r="B23" s="71" t="s">
        <v>9</v>
      </c>
      <c r="C23" s="240">
        <v>304.60000000000002</v>
      </c>
      <c r="D23" s="241">
        <v>287.3</v>
      </c>
      <c r="E23" s="241">
        <v>445.3</v>
      </c>
      <c r="F23" s="241">
        <v>47.1</v>
      </c>
      <c r="G23" s="241">
        <v>9.6</v>
      </c>
      <c r="H23" s="242">
        <v>169</v>
      </c>
      <c r="I23" s="243">
        <v>8</v>
      </c>
      <c r="J23" s="145"/>
    </row>
    <row r="24" spans="2:12" ht="15" customHeight="1" x14ac:dyDescent="0.2"/>
    <row r="25" spans="2:12" ht="18.75" customHeight="1" thickBot="1" x14ac:dyDescent="0.25">
      <c r="B25" s="630" t="s">
        <v>169</v>
      </c>
      <c r="C25" s="630"/>
      <c r="D25" s="62"/>
      <c r="E25"/>
      <c r="G25" s="41"/>
      <c r="H25" s="41"/>
      <c r="K25" s="610" t="s">
        <v>111</v>
      </c>
      <c r="L25" s="610"/>
    </row>
    <row r="26" spans="2:12" ht="10.5" customHeight="1" x14ac:dyDescent="0.2">
      <c r="B26" s="626" t="s">
        <v>21</v>
      </c>
      <c r="C26" s="628" t="s">
        <v>58</v>
      </c>
      <c r="D26" s="579"/>
      <c r="E26" s="580"/>
      <c r="F26" s="63"/>
      <c r="G26" s="632" t="s">
        <v>60</v>
      </c>
      <c r="H26" s="63"/>
      <c r="I26" s="617" t="s">
        <v>61</v>
      </c>
      <c r="J26" s="619" t="s">
        <v>62</v>
      </c>
      <c r="K26" s="613" t="s">
        <v>63</v>
      </c>
      <c r="L26" s="611" t="s">
        <v>64</v>
      </c>
    </row>
    <row r="27" spans="2:12" ht="35.25" customHeight="1" thickBot="1" x14ac:dyDescent="0.25">
      <c r="B27" s="627"/>
      <c r="C27" s="631"/>
      <c r="D27" s="66" t="s">
        <v>66</v>
      </c>
      <c r="E27" s="65" t="s">
        <v>59</v>
      </c>
      <c r="F27" s="68" t="s">
        <v>66</v>
      </c>
      <c r="G27" s="620"/>
      <c r="H27" s="69" t="s">
        <v>66</v>
      </c>
      <c r="I27" s="618"/>
      <c r="J27" s="620"/>
      <c r="K27" s="614"/>
      <c r="L27" s="612"/>
    </row>
    <row r="28" spans="2:12" ht="20.25" customHeight="1" x14ac:dyDescent="0.2">
      <c r="B28" s="545" t="s">
        <v>65</v>
      </c>
      <c r="C28" s="546">
        <v>347</v>
      </c>
      <c r="D28" s="547">
        <v>-6.5</v>
      </c>
      <c r="E28" s="548">
        <v>318.3</v>
      </c>
      <c r="F28" s="547">
        <v>-4.5999999999999996</v>
      </c>
      <c r="G28" s="548">
        <v>1029.3</v>
      </c>
      <c r="H28" s="547">
        <v>-5.4</v>
      </c>
      <c r="I28" s="548">
        <v>40.9</v>
      </c>
      <c r="J28" s="548">
        <v>11.3</v>
      </c>
      <c r="K28" s="549">
        <v>160</v>
      </c>
      <c r="L28" s="550">
        <v>13</v>
      </c>
    </row>
    <row r="29" spans="2:12" ht="20.25" customHeight="1" x14ac:dyDescent="0.2">
      <c r="B29" s="88" t="s">
        <v>92</v>
      </c>
      <c r="C29" s="382">
        <v>359</v>
      </c>
      <c r="D29" s="380">
        <f t="shared" ref="D29:D39" si="0">C29/C28*100-100</f>
        <v>3.458213256484143</v>
      </c>
      <c r="E29" s="383">
        <v>324.89999999999998</v>
      </c>
      <c r="F29" s="380">
        <f t="shared" ref="F29:F39" si="1">E29/E28*100-100</f>
        <v>2.0735155513666399</v>
      </c>
      <c r="G29" s="383">
        <v>879.6</v>
      </c>
      <c r="H29" s="380">
        <f t="shared" ref="H29:H39" si="2">G29/G28*100-100</f>
        <v>-14.543864762459918</v>
      </c>
      <c r="I29" s="383">
        <v>41.7</v>
      </c>
      <c r="J29" s="383">
        <v>11.8</v>
      </c>
      <c r="K29" s="384">
        <v>164</v>
      </c>
      <c r="L29" s="385">
        <v>15</v>
      </c>
    </row>
    <row r="30" spans="2:12" ht="20.25" customHeight="1" x14ac:dyDescent="0.2">
      <c r="B30" s="88" t="s">
        <v>95</v>
      </c>
      <c r="C30" s="386">
        <v>361.5</v>
      </c>
      <c r="D30" s="380">
        <f t="shared" si="0"/>
        <v>0.69637883008356027</v>
      </c>
      <c r="E30" s="381">
        <v>329.8</v>
      </c>
      <c r="F30" s="380">
        <f t="shared" si="1"/>
        <v>1.5081563558017876</v>
      </c>
      <c r="G30" s="386">
        <v>963.2</v>
      </c>
      <c r="H30" s="380">
        <f t="shared" si="2"/>
        <v>9.504320145520694</v>
      </c>
      <c r="I30" s="260">
        <v>41.3</v>
      </c>
      <c r="J30" s="260">
        <v>11.9</v>
      </c>
      <c r="K30" s="261">
        <v>164</v>
      </c>
      <c r="L30" s="262">
        <v>14</v>
      </c>
    </row>
    <row r="31" spans="2:12" ht="20.25" customHeight="1" x14ac:dyDescent="0.2">
      <c r="B31" s="94" t="s">
        <v>97</v>
      </c>
      <c r="C31" s="387">
        <v>363.3</v>
      </c>
      <c r="D31" s="380">
        <f t="shared" si="0"/>
        <v>0.49792531120331773</v>
      </c>
      <c r="E31" s="388">
        <v>329</v>
      </c>
      <c r="F31" s="380">
        <f t="shared" si="1"/>
        <v>-0.24257125530624535</v>
      </c>
      <c r="G31" s="389">
        <v>964.6</v>
      </c>
      <c r="H31" s="380">
        <f t="shared" si="2"/>
        <v>0.1453488372092977</v>
      </c>
      <c r="I31" s="260">
        <v>41.7</v>
      </c>
      <c r="J31" s="260">
        <v>11.7</v>
      </c>
      <c r="K31" s="261">
        <v>163</v>
      </c>
      <c r="L31" s="262">
        <v>15</v>
      </c>
    </row>
    <row r="32" spans="2:12" ht="20.25" customHeight="1" x14ac:dyDescent="0.2">
      <c r="B32" s="67" t="s">
        <v>100</v>
      </c>
      <c r="C32" s="386">
        <v>359.6</v>
      </c>
      <c r="D32" s="390">
        <f t="shared" si="0"/>
        <v>-1.0184420589044834</v>
      </c>
      <c r="E32" s="388">
        <v>325</v>
      </c>
      <c r="F32" s="390">
        <f t="shared" si="1"/>
        <v>-1.2158054711246251</v>
      </c>
      <c r="G32" s="389">
        <v>936.5</v>
      </c>
      <c r="H32" s="390">
        <f t="shared" si="2"/>
        <v>-2.9131246112378193</v>
      </c>
      <c r="I32" s="260">
        <v>41.9</v>
      </c>
      <c r="J32" s="260">
        <v>11.6</v>
      </c>
      <c r="K32" s="261">
        <v>162</v>
      </c>
      <c r="L32" s="262">
        <v>16</v>
      </c>
    </row>
    <row r="33" spans="2:12" ht="20.25" customHeight="1" x14ac:dyDescent="0.2">
      <c r="B33" s="391" t="s">
        <v>103</v>
      </c>
      <c r="C33" s="392">
        <v>371.1</v>
      </c>
      <c r="D33" s="393">
        <f t="shared" si="0"/>
        <v>3.1979977753058932</v>
      </c>
      <c r="E33" s="394">
        <v>336</v>
      </c>
      <c r="F33" s="393">
        <f t="shared" si="1"/>
        <v>3.3846153846153868</v>
      </c>
      <c r="G33" s="387">
        <v>989.2</v>
      </c>
      <c r="H33" s="393">
        <f t="shared" si="2"/>
        <v>5.6273358248798928</v>
      </c>
      <c r="I33" s="395">
        <v>42.2</v>
      </c>
      <c r="J33" s="395">
        <v>12.2</v>
      </c>
      <c r="K33" s="396">
        <v>160</v>
      </c>
      <c r="L33" s="397">
        <v>15</v>
      </c>
    </row>
    <row r="34" spans="2:12" ht="20.25" customHeight="1" x14ac:dyDescent="0.2">
      <c r="B34" s="94" t="s">
        <v>112</v>
      </c>
      <c r="C34" s="414">
        <v>367.4</v>
      </c>
      <c r="D34" s="415">
        <f t="shared" si="0"/>
        <v>-0.99703583939640339</v>
      </c>
      <c r="E34" s="416">
        <v>335.1</v>
      </c>
      <c r="F34" s="415">
        <f t="shared" si="1"/>
        <v>-0.26785714285712459</v>
      </c>
      <c r="G34" s="417">
        <v>1033.8</v>
      </c>
      <c r="H34" s="415">
        <f t="shared" si="2"/>
        <v>4.5086938940557957</v>
      </c>
      <c r="I34" s="418">
        <v>42.3</v>
      </c>
      <c r="J34" s="418">
        <v>12</v>
      </c>
      <c r="K34" s="419">
        <v>162</v>
      </c>
      <c r="L34" s="420">
        <v>14</v>
      </c>
    </row>
    <row r="35" spans="2:12" ht="20.25" customHeight="1" x14ac:dyDescent="0.2">
      <c r="B35" s="94" t="s">
        <v>114</v>
      </c>
      <c r="C35" s="414">
        <v>369.2</v>
      </c>
      <c r="D35" s="415">
        <f t="shared" si="0"/>
        <v>0.48992923244419728</v>
      </c>
      <c r="E35" s="416">
        <v>335.1</v>
      </c>
      <c r="F35" s="415">
        <f t="shared" si="1"/>
        <v>0</v>
      </c>
      <c r="G35" s="417">
        <v>1012.4</v>
      </c>
      <c r="H35" s="415">
        <f t="shared" si="2"/>
        <v>-2.0700328883729924</v>
      </c>
      <c r="I35" s="418">
        <v>42.1</v>
      </c>
      <c r="J35" s="418">
        <v>12</v>
      </c>
      <c r="K35" s="419">
        <v>161</v>
      </c>
      <c r="L35" s="420">
        <v>15</v>
      </c>
    </row>
    <row r="36" spans="2:12" ht="20.25" customHeight="1" x14ac:dyDescent="0.2">
      <c r="B36" s="94" t="s">
        <v>122</v>
      </c>
      <c r="C36" s="414">
        <v>362.8</v>
      </c>
      <c r="D36" s="415">
        <f t="shared" si="0"/>
        <v>-1.733477789815808</v>
      </c>
      <c r="E36" s="543">
        <v>329.8</v>
      </c>
      <c r="F36" s="415">
        <f t="shared" si="1"/>
        <v>-1.581617427633546</v>
      </c>
      <c r="G36" s="414">
        <v>965.4</v>
      </c>
      <c r="H36" s="415">
        <f t="shared" si="2"/>
        <v>-4.6424338206242624</v>
      </c>
      <c r="I36" s="418">
        <v>42.6</v>
      </c>
      <c r="J36" s="418">
        <v>12</v>
      </c>
      <c r="K36" s="419">
        <v>164</v>
      </c>
      <c r="L36" s="420">
        <v>15</v>
      </c>
    </row>
    <row r="37" spans="2:12" ht="20.25" customHeight="1" x14ac:dyDescent="0.2">
      <c r="B37" s="94" t="s">
        <v>125</v>
      </c>
      <c r="C37" s="414">
        <v>373.5</v>
      </c>
      <c r="D37" s="415">
        <f t="shared" si="0"/>
        <v>2.9492833517089139</v>
      </c>
      <c r="E37" s="543">
        <v>339.1</v>
      </c>
      <c r="F37" s="415">
        <f t="shared" si="1"/>
        <v>2.8198908429351235</v>
      </c>
      <c r="G37" s="414">
        <v>1050</v>
      </c>
      <c r="H37" s="415">
        <f t="shared" si="2"/>
        <v>8.7632069608452525</v>
      </c>
      <c r="I37" s="418">
        <v>43.1</v>
      </c>
      <c r="J37" s="418">
        <v>12.5</v>
      </c>
      <c r="K37" s="419">
        <v>161</v>
      </c>
      <c r="L37" s="420">
        <v>15</v>
      </c>
    </row>
    <row r="38" spans="2:12" ht="20.25" customHeight="1" x14ac:dyDescent="0.2">
      <c r="B38" s="94" t="s">
        <v>128</v>
      </c>
      <c r="C38" s="414">
        <v>376.5</v>
      </c>
      <c r="D38" s="415">
        <f t="shared" si="0"/>
        <v>0.80321285140563248</v>
      </c>
      <c r="E38" s="543">
        <v>341.1</v>
      </c>
      <c r="F38" s="415">
        <f t="shared" si="1"/>
        <v>0.58979652020052242</v>
      </c>
      <c r="G38" s="414">
        <v>1084.2</v>
      </c>
      <c r="H38" s="415">
        <f t="shared" si="2"/>
        <v>3.2571428571428669</v>
      </c>
      <c r="I38" s="418">
        <v>43.4</v>
      </c>
      <c r="J38" s="418">
        <v>12.5</v>
      </c>
      <c r="K38" s="419">
        <v>159</v>
      </c>
      <c r="L38" s="420">
        <v>15</v>
      </c>
    </row>
    <row r="39" spans="2:12" ht="20.25" customHeight="1" thickBot="1" x14ac:dyDescent="0.25">
      <c r="B39" s="555" t="s">
        <v>170</v>
      </c>
      <c r="C39" s="398">
        <v>364.4</v>
      </c>
      <c r="D39" s="399">
        <f t="shared" si="0"/>
        <v>-3.2138114209827364</v>
      </c>
      <c r="E39" s="537">
        <v>335.2</v>
      </c>
      <c r="F39" s="399">
        <f t="shared" si="1"/>
        <v>-1.7296980357666456</v>
      </c>
      <c r="G39" s="398">
        <v>996.9</v>
      </c>
      <c r="H39" s="399">
        <f t="shared" si="2"/>
        <v>-8.0520199225235274</v>
      </c>
      <c r="I39" s="400">
        <v>43.3</v>
      </c>
      <c r="J39" s="400">
        <v>12</v>
      </c>
      <c r="K39" s="401">
        <v>164</v>
      </c>
      <c r="L39" s="402">
        <v>12</v>
      </c>
    </row>
    <row r="40" spans="2:12" ht="15" customHeight="1" x14ac:dyDescent="0.2"/>
    <row r="41" spans="2:12" ht="15" customHeight="1" x14ac:dyDescent="0.2"/>
    <row r="42" spans="2:12" ht="15" customHeight="1" x14ac:dyDescent="0.2"/>
    <row r="43" spans="2:12" ht="15" customHeight="1" x14ac:dyDescent="0.2"/>
    <row r="44" spans="2:12" ht="15" customHeight="1" x14ac:dyDescent="0.2"/>
    <row r="45" spans="2:12" ht="15" customHeight="1" x14ac:dyDescent="0.2"/>
    <row r="46" spans="2:12" ht="15" customHeight="1" x14ac:dyDescent="0.2"/>
    <row r="47" spans="2:12" ht="15" customHeight="1" x14ac:dyDescent="0.2"/>
    <row r="48" spans="2:12" ht="15" customHeight="1" x14ac:dyDescent="0.2"/>
    <row r="49" ht="18.75" customHeight="1" x14ac:dyDescent="0.2"/>
    <row r="50" ht="10.5" customHeight="1" x14ac:dyDescent="0.2"/>
    <row r="51" ht="35.2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spans="2:12" ht="15" customHeight="1" x14ac:dyDescent="0.2"/>
    <row r="66" spans="2:12" ht="15" customHeight="1" x14ac:dyDescent="0.2"/>
    <row r="67" spans="2:12" ht="15" customHeight="1" x14ac:dyDescent="0.2"/>
    <row r="68" spans="2:12" ht="15" customHeight="1" x14ac:dyDescent="0.2"/>
    <row r="69" spans="2:12" ht="15" customHeight="1" x14ac:dyDescent="0.2"/>
    <row r="70" spans="2:12" ht="15" customHeight="1" x14ac:dyDescent="0.2"/>
    <row r="71" spans="2:12" ht="15" customHeight="1" x14ac:dyDescent="0.2"/>
    <row r="78" spans="2:12" ht="14.4" x14ac:dyDescent="0.2">
      <c r="B78" s="560"/>
      <c r="C78" s="560"/>
      <c r="D78" s="560"/>
      <c r="E78" s="560"/>
      <c r="F78" s="560"/>
      <c r="G78" s="560"/>
      <c r="H78" s="560"/>
      <c r="I78" s="560"/>
      <c r="J78" s="560"/>
      <c r="K78" s="560"/>
      <c r="L78" s="560"/>
    </row>
    <row r="81" spans="2:12" ht="16.2" x14ac:dyDescent="0.2">
      <c r="B81" s="582"/>
      <c r="C81" s="582"/>
      <c r="D81" s="582"/>
      <c r="E81" s="582"/>
      <c r="F81" s="582"/>
      <c r="G81" s="582"/>
      <c r="H81" s="582"/>
      <c r="I81" s="582"/>
      <c r="J81" s="582"/>
      <c r="K81" s="582"/>
      <c r="L81" s="582"/>
    </row>
    <row r="82" spans="2:12" ht="18.75" customHeight="1" x14ac:dyDescent="0.2">
      <c r="B82" s="625"/>
      <c r="C82" s="625"/>
      <c r="D82" s="625"/>
      <c r="E82" s="625"/>
      <c r="F82" s="625"/>
      <c r="G82" s="625"/>
      <c r="H82" s="625"/>
      <c r="I82" s="625"/>
      <c r="J82" s="625"/>
      <c r="K82" s="625"/>
      <c r="L82" s="625"/>
    </row>
    <row r="83" spans="2:12" ht="10.5" customHeight="1" x14ac:dyDescent="0.2"/>
    <row r="84" spans="2:12" ht="35.25" customHeight="1" x14ac:dyDescent="0.2"/>
    <row r="85" spans="2:12" ht="15" customHeight="1" x14ac:dyDescent="0.2"/>
    <row r="86" spans="2:12" ht="15" customHeight="1" x14ac:dyDescent="0.2"/>
    <row r="87" spans="2:12" ht="15" customHeight="1" x14ac:dyDescent="0.2"/>
    <row r="88" spans="2:12" ht="15" customHeight="1" x14ac:dyDescent="0.2"/>
    <row r="89" spans="2:12" ht="15" customHeight="1" x14ac:dyDescent="0.2"/>
    <row r="90" spans="2:12" ht="15" customHeight="1" x14ac:dyDescent="0.2"/>
    <row r="91" spans="2:12" ht="15" customHeight="1" x14ac:dyDescent="0.2"/>
    <row r="92" spans="2:12" ht="15" customHeight="1" x14ac:dyDescent="0.2"/>
    <row r="93" spans="2:12" ht="15" customHeight="1" x14ac:dyDescent="0.2"/>
    <row r="94" spans="2:12" ht="15" customHeight="1" x14ac:dyDescent="0.2"/>
    <row r="95" spans="2:12" ht="15" customHeight="1" x14ac:dyDescent="0.2"/>
    <row r="96" spans="2:12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3.5" customHeight="1" x14ac:dyDescent="0.2"/>
    <row r="106" ht="18.75" customHeight="1" x14ac:dyDescent="0.2"/>
    <row r="107" ht="10.5" customHeight="1" x14ac:dyDescent="0.2"/>
    <row r="108" ht="35.25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19.5" customHeight="1" x14ac:dyDescent="0.2"/>
  </sheetData>
  <protectedRanges>
    <protectedRange sqref="I35:L39" name="範囲11"/>
    <protectedRange sqref="E35:E39" name="範囲9"/>
    <protectedRange sqref="C29:C39" name="範囲7"/>
    <protectedRange sqref="C35:C39" name="範囲8"/>
    <protectedRange sqref="G35:G39" name="範囲10"/>
    <protectedRange sqref="C4:I5" name="範囲1_1"/>
    <protectedRange sqref="C28" name="範囲7_5"/>
  </protectedRanges>
  <mergeCells count="18">
    <mergeCell ref="H1:I1"/>
    <mergeCell ref="B2:B3"/>
    <mergeCell ref="C2:C3"/>
    <mergeCell ref="E2:E3"/>
    <mergeCell ref="F2:F3"/>
    <mergeCell ref="G2:G3"/>
    <mergeCell ref="H2:H3"/>
    <mergeCell ref="I2:I3"/>
    <mergeCell ref="B82:L82"/>
    <mergeCell ref="B25:C25"/>
    <mergeCell ref="K25:L25"/>
    <mergeCell ref="B26:B27"/>
    <mergeCell ref="C26:C27"/>
    <mergeCell ref="G26:G27"/>
    <mergeCell ref="I26:I27"/>
    <mergeCell ref="J26:J27"/>
    <mergeCell ref="K26:K27"/>
    <mergeCell ref="L26:L27"/>
  </mergeCells>
  <phoneticPr fontId="2"/>
  <pageMargins left="0.74803149606299213" right="0.31496062992125984" top="0.6692913385826772" bottom="0.47244094488188981" header="0.31496062992125984" footer="0.31496062992125984"/>
  <pageSetup paperSize="9" scale="65" orientation="portrait" r:id="rId1"/>
  <headerFooter scaleWithDoc="0"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8"/>
  <sheetViews>
    <sheetView zoomScale="130" zoomScaleNormal="130" workbookViewId="0">
      <selection activeCell="B65" sqref="B65"/>
    </sheetView>
  </sheetViews>
  <sheetFormatPr defaultRowHeight="13.2" x14ac:dyDescent="0.2"/>
  <cols>
    <col min="1" max="1" width="1.6640625" customWidth="1"/>
    <col min="2" max="2" width="33.6640625" style="41" customWidth="1"/>
    <col min="3" max="3" width="3.6640625" style="41" customWidth="1"/>
    <col min="4" max="4" width="9.77734375" style="62" bestFit="1" customWidth="1"/>
    <col min="5" max="5" width="9.77734375" bestFit="1" customWidth="1"/>
    <col min="6" max="6" width="10.6640625" style="41" bestFit="1" customWidth="1"/>
    <col min="7" max="10" width="9.33203125" bestFit="1" customWidth="1"/>
    <col min="23" max="23" width="5.109375" customWidth="1"/>
    <col min="24" max="24" width="37.44140625" style="41" bestFit="1" customWidth="1"/>
    <col min="26" max="26" width="9" style="62"/>
    <col min="29" max="29" width="9" style="46"/>
    <col min="30" max="30" width="9" style="62"/>
  </cols>
  <sheetData>
    <row r="1" spans="2:10" ht="18.75" customHeight="1" thickBot="1" x14ac:dyDescent="0.25">
      <c r="B1" s="27" t="s">
        <v>171</v>
      </c>
      <c r="I1" s="610" t="s">
        <v>111</v>
      </c>
      <c r="J1" s="610"/>
    </row>
    <row r="2" spans="2:10" ht="10.5" customHeight="1" x14ac:dyDescent="0.2">
      <c r="B2" s="641" t="s">
        <v>21</v>
      </c>
      <c r="C2" s="643" t="s">
        <v>94</v>
      </c>
      <c r="D2" s="621" t="s">
        <v>58</v>
      </c>
      <c r="E2" s="63"/>
      <c r="F2" s="619" t="s">
        <v>60</v>
      </c>
      <c r="G2" s="617" t="s">
        <v>61</v>
      </c>
      <c r="H2" s="619" t="s">
        <v>62</v>
      </c>
      <c r="I2" s="613" t="s">
        <v>63</v>
      </c>
      <c r="J2" s="611" t="s">
        <v>64</v>
      </c>
    </row>
    <row r="3" spans="2:10" ht="35.25" customHeight="1" thickBot="1" x14ac:dyDescent="0.25">
      <c r="B3" s="642"/>
      <c r="C3" s="644"/>
      <c r="D3" s="624"/>
      <c r="E3" s="65" t="s">
        <v>59</v>
      </c>
      <c r="F3" s="623"/>
      <c r="G3" s="618"/>
      <c r="H3" s="620"/>
      <c r="I3" s="614"/>
      <c r="J3" s="612"/>
    </row>
    <row r="4" spans="2:10" x14ac:dyDescent="0.2">
      <c r="B4" s="635" t="s">
        <v>136</v>
      </c>
      <c r="C4" s="345" t="s">
        <v>69</v>
      </c>
      <c r="D4" s="271">
        <v>397.3</v>
      </c>
      <c r="E4" s="263">
        <v>362.4</v>
      </c>
      <c r="F4" s="263">
        <v>1156.0999999999999</v>
      </c>
      <c r="G4" s="263">
        <v>44.1</v>
      </c>
      <c r="H4" s="263">
        <v>13.5</v>
      </c>
      <c r="I4" s="264">
        <v>166</v>
      </c>
      <c r="J4" s="265">
        <v>14</v>
      </c>
    </row>
    <row r="5" spans="2:10" ht="13.8" thickBot="1" x14ac:dyDescent="0.25">
      <c r="B5" s="634"/>
      <c r="C5" s="342" t="s">
        <v>70</v>
      </c>
      <c r="D5" s="256">
        <v>294.3</v>
      </c>
      <c r="E5" s="257">
        <v>277.39999999999998</v>
      </c>
      <c r="F5" s="257">
        <v>658.2</v>
      </c>
      <c r="G5" s="257">
        <v>41.7</v>
      </c>
      <c r="H5" s="257">
        <v>8.6999999999999993</v>
      </c>
      <c r="I5" s="266">
        <v>161</v>
      </c>
      <c r="J5" s="267">
        <v>7</v>
      </c>
    </row>
    <row r="6" spans="2:10" x14ac:dyDescent="0.2">
      <c r="B6" s="635" t="s">
        <v>1</v>
      </c>
      <c r="C6" s="343" t="s">
        <v>69</v>
      </c>
      <c r="D6" s="271">
        <v>377.5</v>
      </c>
      <c r="E6" s="263">
        <v>341.8</v>
      </c>
      <c r="F6" s="263">
        <v>1219.5</v>
      </c>
      <c r="G6" s="263">
        <v>47.1</v>
      </c>
      <c r="H6" s="263">
        <v>15.5</v>
      </c>
      <c r="I6" s="264">
        <v>181</v>
      </c>
      <c r="J6" s="265">
        <v>16</v>
      </c>
    </row>
    <row r="7" spans="2:10" x14ac:dyDescent="0.2">
      <c r="B7" s="633"/>
      <c r="C7" s="346" t="s">
        <v>70</v>
      </c>
      <c r="D7" s="256">
        <v>279.5</v>
      </c>
      <c r="E7" s="257">
        <v>270.39999999999998</v>
      </c>
      <c r="F7" s="257">
        <v>1107.8</v>
      </c>
      <c r="G7" s="257">
        <v>38.700000000000003</v>
      </c>
      <c r="H7" s="257">
        <v>9.8000000000000007</v>
      </c>
      <c r="I7" s="266">
        <v>173</v>
      </c>
      <c r="J7" s="267">
        <v>4</v>
      </c>
    </row>
    <row r="8" spans="2:10" x14ac:dyDescent="0.2">
      <c r="B8" s="636" t="s">
        <v>2</v>
      </c>
      <c r="C8" s="341" t="s">
        <v>69</v>
      </c>
      <c r="D8" s="354">
        <v>427.8</v>
      </c>
      <c r="E8" s="355">
        <v>369.1</v>
      </c>
      <c r="F8" s="355">
        <v>1156.5</v>
      </c>
      <c r="G8" s="355">
        <v>42.5</v>
      </c>
      <c r="H8" s="355">
        <v>13.6</v>
      </c>
      <c r="I8" s="356">
        <v>171</v>
      </c>
      <c r="J8" s="363">
        <v>24</v>
      </c>
    </row>
    <row r="9" spans="2:10" x14ac:dyDescent="0.2">
      <c r="B9" s="637"/>
      <c r="C9" s="344" t="s">
        <v>70</v>
      </c>
      <c r="D9" s="357">
        <v>292.5</v>
      </c>
      <c r="E9" s="358">
        <v>275.39999999999998</v>
      </c>
      <c r="F9" s="358">
        <v>571.29999999999995</v>
      </c>
      <c r="G9" s="358">
        <v>44.2</v>
      </c>
      <c r="H9" s="358">
        <v>8</v>
      </c>
      <c r="I9" s="359">
        <v>169</v>
      </c>
      <c r="J9" s="361">
        <v>8</v>
      </c>
    </row>
    <row r="10" spans="2:10" x14ac:dyDescent="0.2">
      <c r="B10" s="633" t="s">
        <v>3</v>
      </c>
      <c r="C10" s="345" t="s">
        <v>69</v>
      </c>
      <c r="D10" s="360">
        <v>401</v>
      </c>
      <c r="E10" s="272">
        <v>373.1</v>
      </c>
      <c r="F10" s="272">
        <v>1369.2</v>
      </c>
      <c r="G10" s="272">
        <v>44.6</v>
      </c>
      <c r="H10" s="272">
        <v>16.8</v>
      </c>
      <c r="I10" s="273">
        <v>162</v>
      </c>
      <c r="J10" s="353">
        <v>10</v>
      </c>
    </row>
    <row r="11" spans="2:10" x14ac:dyDescent="0.2">
      <c r="B11" s="633"/>
      <c r="C11" s="346" t="s">
        <v>70</v>
      </c>
      <c r="D11" s="256">
        <v>304</v>
      </c>
      <c r="E11" s="257">
        <v>288.60000000000002</v>
      </c>
      <c r="F11" s="257">
        <v>919.3</v>
      </c>
      <c r="G11" s="257">
        <v>43.8</v>
      </c>
      <c r="H11" s="257">
        <v>13.8</v>
      </c>
      <c r="I11" s="266">
        <v>161</v>
      </c>
      <c r="J11" s="267">
        <v>7</v>
      </c>
    </row>
    <row r="12" spans="2:10" x14ac:dyDescent="0.2">
      <c r="B12" s="636" t="s">
        <v>4</v>
      </c>
      <c r="C12" s="341" t="s">
        <v>69</v>
      </c>
      <c r="D12" s="354">
        <v>550.70000000000005</v>
      </c>
      <c r="E12" s="355">
        <v>500.1</v>
      </c>
      <c r="F12" s="355">
        <v>338.3</v>
      </c>
      <c r="G12" s="355">
        <v>45</v>
      </c>
      <c r="H12" s="355">
        <v>20</v>
      </c>
      <c r="I12" s="356">
        <v>166</v>
      </c>
      <c r="J12" s="363">
        <v>10</v>
      </c>
    </row>
    <row r="13" spans="2:10" x14ac:dyDescent="0.2">
      <c r="B13" s="637"/>
      <c r="C13" s="344" t="s">
        <v>70</v>
      </c>
      <c r="D13" s="357">
        <v>417.3</v>
      </c>
      <c r="E13" s="358">
        <v>391.4</v>
      </c>
      <c r="F13" s="358">
        <v>369.8</v>
      </c>
      <c r="G13" s="358">
        <v>40.9</v>
      </c>
      <c r="H13" s="358">
        <v>17.7</v>
      </c>
      <c r="I13" s="359">
        <v>163</v>
      </c>
      <c r="J13" s="361">
        <v>7</v>
      </c>
    </row>
    <row r="14" spans="2:10" x14ac:dyDescent="0.2">
      <c r="B14" s="633" t="s">
        <v>5</v>
      </c>
      <c r="C14" s="345" t="s">
        <v>69</v>
      </c>
      <c r="D14" s="360">
        <v>439.7</v>
      </c>
      <c r="E14" s="272">
        <v>414</v>
      </c>
      <c r="F14" s="272">
        <v>2033.5</v>
      </c>
      <c r="G14" s="272">
        <v>41.4</v>
      </c>
      <c r="H14" s="272">
        <v>14.6</v>
      </c>
      <c r="I14" s="273">
        <v>163</v>
      </c>
      <c r="J14" s="353">
        <v>10</v>
      </c>
    </row>
    <row r="15" spans="2:10" x14ac:dyDescent="0.2">
      <c r="B15" s="633"/>
      <c r="C15" s="346" t="s">
        <v>70</v>
      </c>
      <c r="D15" s="256">
        <v>341.4</v>
      </c>
      <c r="E15" s="257">
        <v>318.10000000000002</v>
      </c>
      <c r="F15" s="257">
        <v>1220.9000000000001</v>
      </c>
      <c r="G15" s="257">
        <v>35.700000000000003</v>
      </c>
      <c r="H15" s="257">
        <v>9.5</v>
      </c>
      <c r="I15" s="266">
        <v>161</v>
      </c>
      <c r="J15" s="267">
        <v>10</v>
      </c>
    </row>
    <row r="16" spans="2:10" x14ac:dyDescent="0.2">
      <c r="B16" s="636" t="s">
        <v>6</v>
      </c>
      <c r="C16" s="341" t="s">
        <v>69</v>
      </c>
      <c r="D16" s="354">
        <v>357.3</v>
      </c>
      <c r="E16" s="355">
        <v>298.60000000000002</v>
      </c>
      <c r="F16" s="355">
        <v>679.8</v>
      </c>
      <c r="G16" s="355">
        <v>46.9</v>
      </c>
      <c r="H16" s="355">
        <v>12.1</v>
      </c>
      <c r="I16" s="356">
        <v>171</v>
      </c>
      <c r="J16" s="363">
        <v>27</v>
      </c>
    </row>
    <row r="17" spans="2:10" x14ac:dyDescent="0.2">
      <c r="B17" s="637"/>
      <c r="C17" s="344" t="s">
        <v>70</v>
      </c>
      <c r="D17" s="357">
        <v>269.89999999999998</v>
      </c>
      <c r="E17" s="358">
        <v>239</v>
      </c>
      <c r="F17" s="358">
        <v>390.9</v>
      </c>
      <c r="G17" s="358">
        <v>43.5</v>
      </c>
      <c r="H17" s="358">
        <v>8.8000000000000007</v>
      </c>
      <c r="I17" s="359">
        <v>162</v>
      </c>
      <c r="J17" s="361">
        <v>15</v>
      </c>
    </row>
    <row r="18" spans="2:10" x14ac:dyDescent="0.2">
      <c r="B18" s="633" t="s">
        <v>7</v>
      </c>
      <c r="C18" s="345" t="s">
        <v>69</v>
      </c>
      <c r="D18" s="360">
        <v>381.2</v>
      </c>
      <c r="E18" s="272">
        <v>356.4</v>
      </c>
      <c r="F18" s="272">
        <v>1111.8</v>
      </c>
      <c r="G18" s="272">
        <v>42.3</v>
      </c>
      <c r="H18" s="272">
        <v>13.3</v>
      </c>
      <c r="I18" s="273">
        <v>165</v>
      </c>
      <c r="J18" s="353">
        <v>11</v>
      </c>
    </row>
    <row r="19" spans="2:10" x14ac:dyDescent="0.2">
      <c r="B19" s="633"/>
      <c r="C19" s="346" t="s">
        <v>70</v>
      </c>
      <c r="D19" s="256">
        <v>273.3</v>
      </c>
      <c r="E19" s="257">
        <v>260.5</v>
      </c>
      <c r="F19" s="257">
        <v>514.20000000000005</v>
      </c>
      <c r="G19" s="257">
        <v>40</v>
      </c>
      <c r="H19" s="257">
        <v>8.9</v>
      </c>
      <c r="I19" s="266">
        <v>161</v>
      </c>
      <c r="J19" s="267">
        <v>6</v>
      </c>
    </row>
    <row r="20" spans="2:10" x14ac:dyDescent="0.2">
      <c r="B20" s="636" t="s">
        <v>17</v>
      </c>
      <c r="C20" s="341" t="s">
        <v>69</v>
      </c>
      <c r="D20" s="354">
        <v>487.4</v>
      </c>
      <c r="E20" s="355">
        <v>445.3</v>
      </c>
      <c r="F20" s="355">
        <v>1880.4</v>
      </c>
      <c r="G20" s="355">
        <v>42.4</v>
      </c>
      <c r="H20" s="355">
        <v>16</v>
      </c>
      <c r="I20" s="356">
        <v>158</v>
      </c>
      <c r="J20" s="363">
        <v>16</v>
      </c>
    </row>
    <row r="21" spans="2:10" x14ac:dyDescent="0.2">
      <c r="B21" s="637"/>
      <c r="C21" s="344" t="s">
        <v>70</v>
      </c>
      <c r="D21" s="357">
        <v>307.7</v>
      </c>
      <c r="E21" s="358">
        <v>286</v>
      </c>
      <c r="F21" s="358">
        <v>878.3</v>
      </c>
      <c r="G21" s="358">
        <v>40.5</v>
      </c>
      <c r="H21" s="358">
        <v>11.1</v>
      </c>
      <c r="I21" s="359">
        <v>151</v>
      </c>
      <c r="J21" s="361">
        <v>10</v>
      </c>
    </row>
    <row r="22" spans="2:10" x14ac:dyDescent="0.2">
      <c r="B22" s="633" t="s">
        <v>16</v>
      </c>
      <c r="C22" s="345" t="s">
        <v>69</v>
      </c>
      <c r="D22" s="360">
        <v>382.3</v>
      </c>
      <c r="E22" s="272">
        <v>355</v>
      </c>
      <c r="F22" s="272">
        <v>1077.2</v>
      </c>
      <c r="G22" s="272">
        <v>45.6</v>
      </c>
      <c r="H22" s="272">
        <v>10.3</v>
      </c>
      <c r="I22" s="273">
        <v>163</v>
      </c>
      <c r="J22" s="353">
        <v>11</v>
      </c>
    </row>
    <row r="23" spans="2:10" x14ac:dyDescent="0.2">
      <c r="B23" s="633"/>
      <c r="C23" s="346" t="s">
        <v>70</v>
      </c>
      <c r="D23" s="256">
        <v>290.39999999999998</v>
      </c>
      <c r="E23" s="257">
        <v>272.8</v>
      </c>
      <c r="F23" s="257">
        <v>628.6</v>
      </c>
      <c r="G23" s="257">
        <v>40.9</v>
      </c>
      <c r="H23" s="257">
        <v>7.5</v>
      </c>
      <c r="I23" s="266">
        <v>161</v>
      </c>
      <c r="J23" s="267">
        <v>8</v>
      </c>
    </row>
    <row r="24" spans="2:10" x14ac:dyDescent="0.2">
      <c r="B24" s="636" t="s">
        <v>15</v>
      </c>
      <c r="C24" s="341" t="s">
        <v>69</v>
      </c>
      <c r="D24" s="354">
        <v>482</v>
      </c>
      <c r="E24" s="355">
        <v>448.9</v>
      </c>
      <c r="F24" s="355">
        <v>1793</v>
      </c>
      <c r="G24" s="355">
        <v>44.8</v>
      </c>
      <c r="H24" s="355">
        <v>16.399999999999999</v>
      </c>
      <c r="I24" s="356">
        <v>164</v>
      </c>
      <c r="J24" s="363">
        <v>11</v>
      </c>
    </row>
    <row r="25" spans="2:10" x14ac:dyDescent="0.2">
      <c r="B25" s="637"/>
      <c r="C25" s="344" t="s">
        <v>70</v>
      </c>
      <c r="D25" s="357">
        <v>332.9</v>
      </c>
      <c r="E25" s="358">
        <v>310.39999999999998</v>
      </c>
      <c r="F25" s="358">
        <v>1032.0999999999999</v>
      </c>
      <c r="G25" s="358">
        <v>40.200000000000003</v>
      </c>
      <c r="H25" s="358">
        <v>11.4</v>
      </c>
      <c r="I25" s="359">
        <v>165</v>
      </c>
      <c r="J25" s="361">
        <v>10</v>
      </c>
    </row>
    <row r="26" spans="2:10" x14ac:dyDescent="0.2">
      <c r="B26" s="638" t="s">
        <v>14</v>
      </c>
      <c r="C26" s="345" t="s">
        <v>69</v>
      </c>
      <c r="D26" s="360">
        <v>323.7</v>
      </c>
      <c r="E26" s="272">
        <v>305.39999999999998</v>
      </c>
      <c r="F26" s="272">
        <v>433.3</v>
      </c>
      <c r="G26" s="272">
        <v>40.9</v>
      </c>
      <c r="H26" s="272">
        <v>9.6</v>
      </c>
      <c r="I26" s="273">
        <v>173</v>
      </c>
      <c r="J26" s="353">
        <v>10</v>
      </c>
    </row>
    <row r="27" spans="2:10" x14ac:dyDescent="0.2">
      <c r="B27" s="638"/>
      <c r="C27" s="346" t="s">
        <v>70</v>
      </c>
      <c r="D27" s="256">
        <v>257.60000000000002</v>
      </c>
      <c r="E27" s="257">
        <v>247.9</v>
      </c>
      <c r="F27" s="257">
        <v>302.8</v>
      </c>
      <c r="G27" s="257">
        <v>39.5</v>
      </c>
      <c r="H27" s="257">
        <v>7.8</v>
      </c>
      <c r="I27" s="266">
        <v>167</v>
      </c>
      <c r="J27" s="267">
        <v>6</v>
      </c>
    </row>
    <row r="28" spans="2:10" x14ac:dyDescent="0.2">
      <c r="B28" s="640" t="s">
        <v>13</v>
      </c>
      <c r="C28" s="341" t="s">
        <v>69</v>
      </c>
      <c r="D28" s="354">
        <v>350.9</v>
      </c>
      <c r="E28" s="355">
        <v>335.3</v>
      </c>
      <c r="F28" s="355">
        <v>861.1</v>
      </c>
      <c r="G28" s="355">
        <v>41.7</v>
      </c>
      <c r="H28" s="355">
        <v>12</v>
      </c>
      <c r="I28" s="356">
        <v>172</v>
      </c>
      <c r="J28" s="363">
        <v>7</v>
      </c>
    </row>
    <row r="29" spans="2:10" x14ac:dyDescent="0.2">
      <c r="B29" s="639"/>
      <c r="C29" s="344" t="s">
        <v>70</v>
      </c>
      <c r="D29" s="357">
        <v>246.2</v>
      </c>
      <c r="E29" s="358">
        <v>236.1</v>
      </c>
      <c r="F29" s="358">
        <v>369.9</v>
      </c>
      <c r="G29" s="358">
        <v>40.5</v>
      </c>
      <c r="H29" s="358">
        <v>7.8</v>
      </c>
      <c r="I29" s="359">
        <v>159</v>
      </c>
      <c r="J29" s="361">
        <v>5</v>
      </c>
    </row>
    <row r="30" spans="2:10" x14ac:dyDescent="0.2">
      <c r="B30" s="638" t="s">
        <v>12</v>
      </c>
      <c r="C30" s="345" t="s">
        <v>69</v>
      </c>
      <c r="D30" s="360">
        <v>469.3</v>
      </c>
      <c r="E30" s="272">
        <v>460.6</v>
      </c>
      <c r="F30" s="272">
        <v>1705.4</v>
      </c>
      <c r="G30" s="272">
        <v>45.9</v>
      </c>
      <c r="H30" s="272">
        <v>14.1</v>
      </c>
      <c r="I30" s="273">
        <v>168</v>
      </c>
      <c r="J30" s="353">
        <v>4</v>
      </c>
    </row>
    <row r="31" spans="2:10" x14ac:dyDescent="0.2">
      <c r="B31" s="638"/>
      <c r="C31" s="346" t="s">
        <v>70</v>
      </c>
      <c r="D31" s="256">
        <v>335.7</v>
      </c>
      <c r="E31" s="257">
        <v>329.9</v>
      </c>
      <c r="F31" s="257">
        <v>1028.7</v>
      </c>
      <c r="G31" s="257">
        <v>39.299999999999997</v>
      </c>
      <c r="H31" s="257">
        <v>9.8000000000000007</v>
      </c>
      <c r="I31" s="266">
        <v>167</v>
      </c>
      <c r="J31" s="267">
        <v>2</v>
      </c>
    </row>
    <row r="32" spans="2:10" x14ac:dyDescent="0.2">
      <c r="B32" s="640" t="s">
        <v>11</v>
      </c>
      <c r="C32" s="341" t="s">
        <v>69</v>
      </c>
      <c r="D32" s="354">
        <v>414.7</v>
      </c>
      <c r="E32" s="355">
        <v>391.3</v>
      </c>
      <c r="F32" s="355">
        <v>850.5</v>
      </c>
      <c r="G32" s="355">
        <v>42.8</v>
      </c>
      <c r="H32" s="355">
        <v>9.1999999999999993</v>
      </c>
      <c r="I32" s="356">
        <v>162</v>
      </c>
      <c r="J32" s="363">
        <v>7</v>
      </c>
    </row>
    <row r="33" spans="2:30" x14ac:dyDescent="0.2">
      <c r="B33" s="639"/>
      <c r="C33" s="344" t="s">
        <v>70</v>
      </c>
      <c r="D33" s="357">
        <v>308.8</v>
      </c>
      <c r="E33" s="358">
        <v>290.5</v>
      </c>
      <c r="F33" s="358">
        <v>676</v>
      </c>
      <c r="G33" s="358">
        <v>42.9</v>
      </c>
      <c r="H33" s="358">
        <v>7.3</v>
      </c>
      <c r="I33" s="359">
        <v>161</v>
      </c>
      <c r="J33" s="361">
        <v>5</v>
      </c>
    </row>
    <row r="34" spans="2:30" x14ac:dyDescent="0.2">
      <c r="B34" s="638" t="s">
        <v>10</v>
      </c>
      <c r="C34" s="345" t="s">
        <v>69</v>
      </c>
      <c r="D34" s="360">
        <v>361.3</v>
      </c>
      <c r="E34" s="272">
        <v>340.3</v>
      </c>
      <c r="F34" s="272">
        <v>1299.8</v>
      </c>
      <c r="G34" s="272">
        <v>44.1</v>
      </c>
      <c r="H34" s="272">
        <v>15.9</v>
      </c>
      <c r="I34" s="273">
        <v>159</v>
      </c>
      <c r="J34" s="353">
        <v>9</v>
      </c>
    </row>
    <row r="35" spans="2:30" x14ac:dyDescent="0.2">
      <c r="B35" s="639"/>
      <c r="C35" s="344" t="s">
        <v>70</v>
      </c>
      <c r="D35" s="357">
        <v>287.60000000000002</v>
      </c>
      <c r="E35" s="358">
        <v>277.8</v>
      </c>
      <c r="F35" s="358">
        <v>1037.8</v>
      </c>
      <c r="G35" s="358">
        <v>40.9</v>
      </c>
      <c r="H35" s="358">
        <v>14.3</v>
      </c>
      <c r="I35" s="359">
        <v>159</v>
      </c>
      <c r="J35" s="361">
        <v>5</v>
      </c>
    </row>
    <row r="36" spans="2:30" x14ac:dyDescent="0.2">
      <c r="B36" s="633" t="s">
        <v>9</v>
      </c>
      <c r="C36" s="345" t="s">
        <v>69</v>
      </c>
      <c r="D36" s="360">
        <v>328.7</v>
      </c>
      <c r="E36" s="272">
        <v>299.5</v>
      </c>
      <c r="F36" s="272">
        <v>619</v>
      </c>
      <c r="G36" s="272">
        <v>45.9</v>
      </c>
      <c r="H36" s="272">
        <v>9.5</v>
      </c>
      <c r="I36" s="273">
        <v>168</v>
      </c>
      <c r="J36" s="353">
        <v>13</v>
      </c>
    </row>
    <row r="37" spans="2:30" ht="13.8" thickBot="1" x14ac:dyDescent="0.25">
      <c r="B37" s="634"/>
      <c r="C37" s="364" t="s">
        <v>70</v>
      </c>
      <c r="D37" s="362">
        <v>255.5</v>
      </c>
      <c r="E37" s="268">
        <v>241.5</v>
      </c>
      <c r="F37" s="268">
        <v>319.5</v>
      </c>
      <c r="G37" s="268">
        <v>41.7</v>
      </c>
      <c r="H37" s="268">
        <v>5.7</v>
      </c>
      <c r="I37" s="269">
        <v>161</v>
      </c>
      <c r="J37" s="270">
        <v>8</v>
      </c>
    </row>
    <row r="38" spans="2:30" x14ac:dyDescent="0.2">
      <c r="C38" s="216"/>
      <c r="D38" s="54"/>
      <c r="E38" s="54"/>
      <c r="F38" s="70"/>
      <c r="G38" s="70"/>
      <c r="H38" s="1"/>
      <c r="I38" s="1"/>
      <c r="J38" s="2"/>
      <c r="Q38" s="41"/>
      <c r="S38" s="62"/>
      <c r="V38" s="46"/>
      <c r="W38" s="62"/>
      <c r="X38"/>
      <c r="Z38"/>
      <c r="AC38"/>
      <c r="AD38"/>
    </row>
    <row r="39" spans="2:30" ht="13.5" customHeight="1" x14ac:dyDescent="0.2">
      <c r="D39" s="54"/>
      <c r="E39" s="54"/>
      <c r="F39" s="70"/>
      <c r="G39" s="70"/>
      <c r="H39" s="1"/>
      <c r="I39" s="1"/>
      <c r="J39" s="2"/>
      <c r="P39" s="41"/>
      <c r="S39" s="46"/>
      <c r="T39" s="62"/>
      <c r="X39"/>
      <c r="Z39"/>
      <c r="AC39"/>
      <c r="AD39"/>
    </row>
    <row r="40" spans="2:30" x14ac:dyDescent="0.2">
      <c r="D40"/>
      <c r="F40"/>
      <c r="P40" s="41"/>
      <c r="S40" s="46"/>
      <c r="T40" s="62"/>
      <c r="X40"/>
      <c r="Z40"/>
      <c r="AC40"/>
      <c r="AD40"/>
    </row>
    <row r="41" spans="2:30" x14ac:dyDescent="0.2">
      <c r="D41"/>
      <c r="F41"/>
      <c r="P41" s="41"/>
      <c r="R41" s="62"/>
      <c r="U41" s="46"/>
      <c r="V41" s="62"/>
      <c r="X41"/>
      <c r="Z41"/>
      <c r="AC41"/>
      <c r="AD41"/>
    </row>
    <row r="42" spans="2:30" x14ac:dyDescent="0.2">
      <c r="D42" s="64"/>
      <c r="F42"/>
      <c r="Q42" s="41"/>
      <c r="S42" s="62"/>
      <c r="V42" s="46"/>
      <c r="W42" s="62"/>
      <c r="X42"/>
      <c r="Z42"/>
      <c r="AC42"/>
      <c r="AD42"/>
    </row>
    <row r="43" spans="2:30" x14ac:dyDescent="0.2">
      <c r="D43"/>
      <c r="F43"/>
      <c r="Q43" s="41"/>
      <c r="S43" s="62"/>
      <c r="V43" s="46"/>
      <c r="W43" s="62"/>
      <c r="X43"/>
      <c r="Z43"/>
      <c r="AC43"/>
      <c r="AD43"/>
    </row>
    <row r="44" spans="2:30" x14ac:dyDescent="0.2">
      <c r="D44"/>
      <c r="F44"/>
      <c r="Q44" s="41"/>
      <c r="S44" s="62"/>
      <c r="V44" s="46"/>
      <c r="W44" s="62"/>
      <c r="X44"/>
      <c r="Z44"/>
      <c r="AC44"/>
      <c r="AD44"/>
    </row>
    <row r="68" spans="1:10" ht="16.2" x14ac:dyDescent="0.2">
      <c r="A68" s="581"/>
      <c r="B68" s="581"/>
      <c r="C68" s="581"/>
      <c r="D68" s="581"/>
      <c r="E68" s="581"/>
      <c r="F68" s="581"/>
      <c r="G68" s="581"/>
      <c r="H68" s="581"/>
      <c r="I68" s="581"/>
      <c r="J68" s="581"/>
    </row>
  </sheetData>
  <protectedRanges>
    <protectedRange sqref="D4:J37" name="範囲1"/>
  </protectedRanges>
  <mergeCells count="26">
    <mergeCell ref="B26:B27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</mergeCells>
  <phoneticPr fontId="2"/>
  <pageMargins left="0.74803149606299213" right="0.27559055118110237" top="1.0236220472440944" bottom="0.47244094488188981" header="0.31496062992125984" footer="0.31496062992125984"/>
  <pageSetup paperSize="9" scale="84" orientation="portrait" r:id="rId1"/>
  <headerFooter scaleWithDoc="0"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0"/>
  <sheetViews>
    <sheetView showWhiteSpace="0" zoomScale="160" zoomScaleNormal="160" zoomScaleSheetLayoutView="150" workbookViewId="0">
      <pane ySplit="1" topLeftCell="A2" activePane="bottomLeft" state="frozen"/>
      <selection activeCell="C22" sqref="C22"/>
      <selection pane="bottomLeft" activeCell="L63" sqref="L63"/>
    </sheetView>
  </sheetViews>
  <sheetFormatPr defaultRowHeight="13.2" x14ac:dyDescent="0.2"/>
  <cols>
    <col min="1" max="1" width="5.6640625" customWidth="1"/>
    <col min="2" max="2" width="3.77734375" bestFit="1" customWidth="1"/>
    <col min="3" max="3" width="33.6640625" customWidth="1"/>
    <col min="4" max="4" width="3.109375" customWidth="1"/>
    <col min="5" max="6" width="8.109375" customWidth="1"/>
    <col min="7" max="7" width="9.33203125" customWidth="1"/>
    <col min="8" max="11" width="5.88671875" customWidth="1"/>
    <col min="12" max="12" width="5" customWidth="1"/>
  </cols>
  <sheetData>
    <row r="1" spans="2:11" ht="13.8" thickBot="1" x14ac:dyDescent="0.25">
      <c r="B1" s="340"/>
      <c r="C1" s="27" t="s">
        <v>172</v>
      </c>
      <c r="D1" s="41"/>
      <c r="E1" s="62"/>
      <c r="G1" s="41"/>
      <c r="I1" s="374" t="s">
        <v>111</v>
      </c>
      <c r="J1" s="374"/>
      <c r="K1" s="374"/>
    </row>
    <row r="2" spans="2:11" ht="10.5" customHeight="1" x14ac:dyDescent="0.2">
      <c r="B2" s="347"/>
      <c r="C2" s="641" t="s">
        <v>21</v>
      </c>
      <c r="D2" s="643" t="s">
        <v>94</v>
      </c>
      <c r="E2" s="621" t="s">
        <v>58</v>
      </c>
      <c r="F2" s="63"/>
      <c r="G2" s="619" t="s">
        <v>60</v>
      </c>
      <c r="H2" s="617" t="s">
        <v>61</v>
      </c>
      <c r="I2" s="619" t="s">
        <v>62</v>
      </c>
      <c r="J2" s="613" t="s">
        <v>63</v>
      </c>
      <c r="K2" s="611" t="s">
        <v>64</v>
      </c>
    </row>
    <row r="3" spans="2:11" ht="31.5" customHeight="1" thickBot="1" x14ac:dyDescent="0.25">
      <c r="B3" s="348"/>
      <c r="C3" s="642"/>
      <c r="D3" s="644"/>
      <c r="E3" s="624"/>
      <c r="F3" s="65" t="s">
        <v>59</v>
      </c>
      <c r="G3" s="623"/>
      <c r="H3" s="618"/>
      <c r="I3" s="620"/>
      <c r="J3" s="614"/>
      <c r="K3" s="612"/>
    </row>
    <row r="4" spans="2:11" ht="10.65" customHeight="1" x14ac:dyDescent="0.2">
      <c r="B4" s="600" t="s">
        <v>75</v>
      </c>
      <c r="C4" s="635" t="s">
        <v>135</v>
      </c>
      <c r="D4" s="433" t="s">
        <v>69</v>
      </c>
      <c r="E4" s="440">
        <v>424.5</v>
      </c>
      <c r="F4" s="441">
        <v>381.8</v>
      </c>
      <c r="G4" s="441">
        <v>1516.8</v>
      </c>
      <c r="H4" s="441">
        <v>43.5</v>
      </c>
      <c r="I4" s="441">
        <v>15.4</v>
      </c>
      <c r="J4" s="442">
        <v>163</v>
      </c>
      <c r="K4" s="443">
        <v>17</v>
      </c>
    </row>
    <row r="5" spans="2:11" ht="10.65" customHeight="1" thickBot="1" x14ac:dyDescent="0.25">
      <c r="B5" s="600"/>
      <c r="C5" s="634"/>
      <c r="D5" s="434" t="s">
        <v>70</v>
      </c>
      <c r="E5" s="444">
        <v>303.8</v>
      </c>
      <c r="F5" s="445">
        <v>283.7</v>
      </c>
      <c r="G5" s="445">
        <v>716.7</v>
      </c>
      <c r="H5" s="445">
        <v>40.5</v>
      </c>
      <c r="I5" s="445">
        <v>9.1999999999999993</v>
      </c>
      <c r="J5" s="446">
        <v>160</v>
      </c>
      <c r="K5" s="447">
        <v>9</v>
      </c>
    </row>
    <row r="6" spans="2:11" ht="10.65" customHeight="1" x14ac:dyDescent="0.2">
      <c r="B6" s="651"/>
      <c r="C6" s="652" t="s">
        <v>1</v>
      </c>
      <c r="D6" s="435" t="s">
        <v>69</v>
      </c>
      <c r="E6" s="448" t="s">
        <v>116</v>
      </c>
      <c r="F6" s="440" t="s">
        <v>116</v>
      </c>
      <c r="G6" s="440" t="s">
        <v>116</v>
      </c>
      <c r="H6" s="440" t="s">
        <v>116</v>
      </c>
      <c r="I6" s="441" t="s">
        <v>117</v>
      </c>
      <c r="J6" s="449" t="s">
        <v>116</v>
      </c>
      <c r="K6" s="450" t="s">
        <v>116</v>
      </c>
    </row>
    <row r="7" spans="2:11" ht="10.65" customHeight="1" x14ac:dyDescent="0.2">
      <c r="B7" s="651"/>
      <c r="C7" s="654"/>
      <c r="D7" s="436" t="s">
        <v>70</v>
      </c>
      <c r="E7" s="451" t="s">
        <v>116</v>
      </c>
      <c r="F7" s="452" t="s">
        <v>116</v>
      </c>
      <c r="G7" s="452" t="s">
        <v>116</v>
      </c>
      <c r="H7" s="452" t="s">
        <v>116</v>
      </c>
      <c r="I7" s="453" t="s">
        <v>116</v>
      </c>
      <c r="J7" s="454" t="s">
        <v>116</v>
      </c>
      <c r="K7" s="455" t="s">
        <v>116</v>
      </c>
    </row>
    <row r="8" spans="2:11" ht="10.65" customHeight="1" x14ac:dyDescent="0.2">
      <c r="B8" s="651"/>
      <c r="C8" s="647" t="s">
        <v>2</v>
      </c>
      <c r="D8" s="433" t="s">
        <v>69</v>
      </c>
      <c r="E8" s="456">
        <v>514.4</v>
      </c>
      <c r="F8" s="457">
        <v>412.5</v>
      </c>
      <c r="G8" s="457">
        <v>1850</v>
      </c>
      <c r="H8" s="457">
        <v>41.6</v>
      </c>
      <c r="I8" s="457">
        <v>15.7</v>
      </c>
      <c r="J8" s="458">
        <v>170</v>
      </c>
      <c r="K8" s="459">
        <v>41</v>
      </c>
    </row>
    <row r="9" spans="2:11" ht="10.65" customHeight="1" x14ac:dyDescent="0.2">
      <c r="B9" s="651"/>
      <c r="C9" s="654"/>
      <c r="D9" s="436" t="s">
        <v>70</v>
      </c>
      <c r="E9" s="452">
        <v>316.2</v>
      </c>
      <c r="F9" s="453">
        <v>295.7</v>
      </c>
      <c r="G9" s="453">
        <v>600.6</v>
      </c>
      <c r="H9" s="453">
        <v>43.9</v>
      </c>
      <c r="I9" s="453">
        <v>5.3</v>
      </c>
      <c r="J9" s="460">
        <v>167</v>
      </c>
      <c r="K9" s="461">
        <v>11</v>
      </c>
    </row>
    <row r="10" spans="2:11" ht="10.65" customHeight="1" x14ac:dyDescent="0.2">
      <c r="B10" s="651"/>
      <c r="C10" s="647" t="s">
        <v>3</v>
      </c>
      <c r="D10" s="433" t="s">
        <v>69</v>
      </c>
      <c r="E10" s="456">
        <v>424.3</v>
      </c>
      <c r="F10" s="457">
        <v>395.4</v>
      </c>
      <c r="G10" s="457">
        <v>1747.6</v>
      </c>
      <c r="H10" s="457">
        <v>44.6</v>
      </c>
      <c r="I10" s="457">
        <v>19.8</v>
      </c>
      <c r="J10" s="462">
        <v>159</v>
      </c>
      <c r="K10" s="459">
        <v>10</v>
      </c>
    </row>
    <row r="11" spans="2:11" ht="10.65" customHeight="1" x14ac:dyDescent="0.2">
      <c r="B11" s="651"/>
      <c r="C11" s="654"/>
      <c r="D11" s="436" t="s">
        <v>70</v>
      </c>
      <c r="E11" s="452">
        <v>325.2</v>
      </c>
      <c r="F11" s="453">
        <v>306.2</v>
      </c>
      <c r="G11" s="453">
        <v>1294</v>
      </c>
      <c r="H11" s="453">
        <v>44.6</v>
      </c>
      <c r="I11" s="453">
        <v>18.5</v>
      </c>
      <c r="J11" s="460">
        <v>159</v>
      </c>
      <c r="K11" s="461">
        <v>7</v>
      </c>
    </row>
    <row r="12" spans="2:11" ht="10.65" customHeight="1" x14ac:dyDescent="0.2">
      <c r="B12" s="651"/>
      <c r="C12" s="647" t="s">
        <v>4</v>
      </c>
      <c r="D12" s="433" t="s">
        <v>69</v>
      </c>
      <c r="E12" s="456">
        <v>576.5</v>
      </c>
      <c r="F12" s="457">
        <v>522.4</v>
      </c>
      <c r="G12" s="457">
        <v>190.2</v>
      </c>
      <c r="H12" s="457">
        <v>45</v>
      </c>
      <c r="I12" s="457">
        <v>20.3</v>
      </c>
      <c r="J12" s="462">
        <v>167</v>
      </c>
      <c r="K12" s="459">
        <v>10</v>
      </c>
    </row>
    <row r="13" spans="2:11" ht="10.65" customHeight="1" x14ac:dyDescent="0.2">
      <c r="B13" s="651"/>
      <c r="C13" s="654"/>
      <c r="D13" s="436" t="s">
        <v>70</v>
      </c>
      <c r="E13" s="452">
        <v>488.9</v>
      </c>
      <c r="F13" s="453">
        <v>452.3</v>
      </c>
      <c r="G13" s="453">
        <v>50.1</v>
      </c>
      <c r="H13" s="453">
        <v>40</v>
      </c>
      <c r="I13" s="453">
        <v>17.8</v>
      </c>
      <c r="J13" s="460">
        <v>167</v>
      </c>
      <c r="K13" s="461">
        <v>9</v>
      </c>
    </row>
    <row r="14" spans="2:11" ht="10.65" customHeight="1" x14ac:dyDescent="0.2">
      <c r="B14" s="651"/>
      <c r="C14" s="647" t="s">
        <v>5</v>
      </c>
      <c r="D14" s="433" t="s">
        <v>69</v>
      </c>
      <c r="E14" s="456">
        <v>485.2</v>
      </c>
      <c r="F14" s="457">
        <v>458.7</v>
      </c>
      <c r="G14" s="457">
        <v>2847.9</v>
      </c>
      <c r="H14" s="457">
        <v>42.4</v>
      </c>
      <c r="I14" s="457">
        <v>17</v>
      </c>
      <c r="J14" s="462">
        <v>158</v>
      </c>
      <c r="K14" s="459">
        <v>10</v>
      </c>
    </row>
    <row r="15" spans="2:11" ht="10.65" customHeight="1" x14ac:dyDescent="0.2">
      <c r="B15" s="651"/>
      <c r="C15" s="647"/>
      <c r="D15" s="437" t="s">
        <v>70</v>
      </c>
      <c r="E15" s="463">
        <v>392.7</v>
      </c>
      <c r="F15" s="464">
        <v>366</v>
      </c>
      <c r="G15" s="464">
        <v>1941.6</v>
      </c>
      <c r="H15" s="464">
        <v>36.5</v>
      </c>
      <c r="I15" s="464">
        <v>11.2</v>
      </c>
      <c r="J15" s="465">
        <v>158</v>
      </c>
      <c r="K15" s="447">
        <v>11</v>
      </c>
    </row>
    <row r="16" spans="2:11" ht="10.65" customHeight="1" x14ac:dyDescent="0.2">
      <c r="B16" s="651"/>
      <c r="C16" s="653" t="s">
        <v>6</v>
      </c>
      <c r="D16" s="438" t="s">
        <v>69</v>
      </c>
      <c r="E16" s="466">
        <v>357.7</v>
      </c>
      <c r="F16" s="467">
        <v>289.10000000000002</v>
      </c>
      <c r="G16" s="467">
        <v>889.2</v>
      </c>
      <c r="H16" s="467">
        <v>46.1</v>
      </c>
      <c r="I16" s="467">
        <v>13.9</v>
      </c>
      <c r="J16" s="468">
        <v>165</v>
      </c>
      <c r="K16" s="469">
        <v>31</v>
      </c>
    </row>
    <row r="17" spans="2:11" ht="10.65" customHeight="1" x14ac:dyDescent="0.2">
      <c r="B17" s="651"/>
      <c r="C17" s="654"/>
      <c r="D17" s="436" t="s">
        <v>70</v>
      </c>
      <c r="E17" s="452">
        <v>260</v>
      </c>
      <c r="F17" s="453">
        <v>227.2</v>
      </c>
      <c r="G17" s="453">
        <v>379.5</v>
      </c>
      <c r="H17" s="453">
        <v>42.4</v>
      </c>
      <c r="I17" s="453">
        <v>8.8000000000000007</v>
      </c>
      <c r="J17" s="460">
        <v>160</v>
      </c>
      <c r="K17" s="461">
        <v>17</v>
      </c>
    </row>
    <row r="18" spans="2:11" ht="10.65" customHeight="1" x14ac:dyDescent="0.2">
      <c r="B18" s="651"/>
      <c r="C18" s="647" t="s">
        <v>7</v>
      </c>
      <c r="D18" s="433" t="s">
        <v>69</v>
      </c>
      <c r="E18" s="456">
        <v>392.8</v>
      </c>
      <c r="F18" s="457">
        <v>366.2</v>
      </c>
      <c r="G18" s="457">
        <v>1338.2</v>
      </c>
      <c r="H18" s="457">
        <v>40.799999999999997</v>
      </c>
      <c r="I18" s="457">
        <v>14.5</v>
      </c>
      <c r="J18" s="462">
        <v>163</v>
      </c>
      <c r="K18" s="459">
        <v>10</v>
      </c>
    </row>
    <row r="19" spans="2:11" ht="10.65" customHeight="1" x14ac:dyDescent="0.2">
      <c r="B19" s="651"/>
      <c r="C19" s="647"/>
      <c r="D19" s="437" t="s">
        <v>70</v>
      </c>
      <c r="E19" s="463">
        <v>277.7</v>
      </c>
      <c r="F19" s="464">
        <v>266.60000000000002</v>
      </c>
      <c r="G19" s="464">
        <v>506.3</v>
      </c>
      <c r="H19" s="464">
        <v>38.799999999999997</v>
      </c>
      <c r="I19" s="464">
        <v>9.1999999999999993</v>
      </c>
      <c r="J19" s="465">
        <v>160</v>
      </c>
      <c r="K19" s="447">
        <v>5</v>
      </c>
    </row>
    <row r="20" spans="2:11" ht="10.65" customHeight="1" x14ac:dyDescent="0.2">
      <c r="B20" s="651"/>
      <c r="C20" s="653" t="s">
        <v>17</v>
      </c>
      <c r="D20" s="438" t="s">
        <v>69</v>
      </c>
      <c r="E20" s="466">
        <v>514.5</v>
      </c>
      <c r="F20" s="467">
        <v>466.3</v>
      </c>
      <c r="G20" s="467">
        <v>2027.5</v>
      </c>
      <c r="H20" s="467">
        <v>42.3</v>
      </c>
      <c r="I20" s="467">
        <v>16.100000000000001</v>
      </c>
      <c r="J20" s="468">
        <v>157</v>
      </c>
      <c r="K20" s="469">
        <v>17</v>
      </c>
    </row>
    <row r="21" spans="2:11" ht="10.65" customHeight="1" x14ac:dyDescent="0.2">
      <c r="B21" s="651"/>
      <c r="C21" s="654"/>
      <c r="D21" s="436" t="s">
        <v>70</v>
      </c>
      <c r="E21" s="452">
        <v>308.5</v>
      </c>
      <c r="F21" s="453">
        <v>286.5</v>
      </c>
      <c r="G21" s="453">
        <v>859.8</v>
      </c>
      <c r="H21" s="453">
        <v>40.799999999999997</v>
      </c>
      <c r="I21" s="453">
        <v>10.8</v>
      </c>
      <c r="J21" s="460">
        <v>149</v>
      </c>
      <c r="K21" s="461">
        <v>10</v>
      </c>
    </row>
    <row r="22" spans="2:11" ht="10.65" customHeight="1" x14ac:dyDescent="0.2">
      <c r="B22" s="651"/>
      <c r="C22" s="647" t="s">
        <v>16</v>
      </c>
      <c r="D22" s="433" t="s">
        <v>69</v>
      </c>
      <c r="E22" s="456">
        <v>365.6</v>
      </c>
      <c r="F22" s="457">
        <v>333.4</v>
      </c>
      <c r="G22" s="457">
        <v>1275.2</v>
      </c>
      <c r="H22" s="457">
        <v>46.7</v>
      </c>
      <c r="I22" s="457">
        <v>10.8</v>
      </c>
      <c r="J22" s="462">
        <v>160</v>
      </c>
      <c r="K22" s="459">
        <v>13</v>
      </c>
    </row>
    <row r="23" spans="2:11" ht="10.65" customHeight="1" x14ac:dyDescent="0.2">
      <c r="B23" s="651"/>
      <c r="C23" s="647"/>
      <c r="D23" s="437" t="s">
        <v>70</v>
      </c>
      <c r="E23" s="463">
        <v>306.89999999999998</v>
      </c>
      <c r="F23" s="464">
        <v>284.7</v>
      </c>
      <c r="G23" s="464">
        <v>623.6</v>
      </c>
      <c r="H23" s="464">
        <v>41.7</v>
      </c>
      <c r="I23" s="464">
        <v>7.9</v>
      </c>
      <c r="J23" s="465">
        <v>163</v>
      </c>
      <c r="K23" s="447">
        <v>10</v>
      </c>
    </row>
    <row r="24" spans="2:11" ht="10.65" customHeight="1" x14ac:dyDescent="0.2">
      <c r="B24" s="651"/>
      <c r="C24" s="653" t="s">
        <v>15</v>
      </c>
      <c r="D24" s="438" t="s">
        <v>69</v>
      </c>
      <c r="E24" s="466">
        <v>496.2</v>
      </c>
      <c r="F24" s="467">
        <v>457</v>
      </c>
      <c r="G24" s="467">
        <v>2246.6</v>
      </c>
      <c r="H24" s="467">
        <v>44.3</v>
      </c>
      <c r="I24" s="467">
        <v>18.100000000000001</v>
      </c>
      <c r="J24" s="468">
        <v>161</v>
      </c>
      <c r="K24" s="469">
        <v>12</v>
      </c>
    </row>
    <row r="25" spans="2:11" ht="10.65" customHeight="1" x14ac:dyDescent="0.2">
      <c r="B25" s="651"/>
      <c r="C25" s="654"/>
      <c r="D25" s="436" t="s">
        <v>70</v>
      </c>
      <c r="E25" s="452">
        <v>371.8</v>
      </c>
      <c r="F25" s="453">
        <v>343.2</v>
      </c>
      <c r="G25" s="453">
        <v>1470.4</v>
      </c>
      <c r="H25" s="453">
        <v>39.200000000000003</v>
      </c>
      <c r="I25" s="453">
        <v>12.6</v>
      </c>
      <c r="J25" s="460">
        <v>163</v>
      </c>
      <c r="K25" s="461">
        <v>11</v>
      </c>
    </row>
    <row r="26" spans="2:11" ht="10.65" customHeight="1" x14ac:dyDescent="0.2">
      <c r="B26" s="651"/>
      <c r="C26" s="645" t="s">
        <v>14</v>
      </c>
      <c r="D26" s="433" t="s">
        <v>69</v>
      </c>
      <c r="E26" s="456">
        <v>340.3</v>
      </c>
      <c r="F26" s="457">
        <v>319</v>
      </c>
      <c r="G26" s="457">
        <v>675.5</v>
      </c>
      <c r="H26" s="457">
        <v>40.5</v>
      </c>
      <c r="I26" s="457">
        <v>10.5</v>
      </c>
      <c r="J26" s="462">
        <v>168</v>
      </c>
      <c r="K26" s="459">
        <v>10</v>
      </c>
    </row>
    <row r="27" spans="2:11" ht="10.65" customHeight="1" x14ac:dyDescent="0.2">
      <c r="B27" s="651"/>
      <c r="C27" s="645"/>
      <c r="D27" s="437" t="s">
        <v>70</v>
      </c>
      <c r="E27" s="463">
        <v>241.9</v>
      </c>
      <c r="F27" s="464">
        <v>229.7</v>
      </c>
      <c r="G27" s="464">
        <v>322.89999999999998</v>
      </c>
      <c r="H27" s="464">
        <v>38.200000000000003</v>
      </c>
      <c r="I27" s="464">
        <v>7</v>
      </c>
      <c r="J27" s="465">
        <v>166</v>
      </c>
      <c r="K27" s="447">
        <v>8</v>
      </c>
    </row>
    <row r="28" spans="2:11" ht="10.65" customHeight="1" x14ac:dyDescent="0.2">
      <c r="B28" s="651"/>
      <c r="C28" s="655" t="s">
        <v>13</v>
      </c>
      <c r="D28" s="438" t="s">
        <v>69</v>
      </c>
      <c r="E28" s="466">
        <v>367.9</v>
      </c>
      <c r="F28" s="467">
        <v>354.7</v>
      </c>
      <c r="G28" s="467">
        <v>1150</v>
      </c>
      <c r="H28" s="467">
        <v>38.9</v>
      </c>
      <c r="I28" s="467">
        <v>12</v>
      </c>
      <c r="J28" s="468">
        <v>176</v>
      </c>
      <c r="K28" s="469">
        <v>6</v>
      </c>
    </row>
    <row r="29" spans="2:11" ht="10.65" customHeight="1" x14ac:dyDescent="0.2">
      <c r="B29" s="651"/>
      <c r="C29" s="646"/>
      <c r="D29" s="436" t="s">
        <v>70</v>
      </c>
      <c r="E29" s="452">
        <v>249</v>
      </c>
      <c r="F29" s="453">
        <v>241.3</v>
      </c>
      <c r="G29" s="453">
        <v>477</v>
      </c>
      <c r="H29" s="453">
        <v>37.1</v>
      </c>
      <c r="I29" s="453">
        <v>7</v>
      </c>
      <c r="J29" s="460">
        <v>164</v>
      </c>
      <c r="K29" s="461">
        <v>4</v>
      </c>
    </row>
    <row r="30" spans="2:11" ht="10.65" customHeight="1" x14ac:dyDescent="0.2">
      <c r="B30" s="651"/>
      <c r="C30" s="645" t="s">
        <v>12</v>
      </c>
      <c r="D30" s="433" t="s">
        <v>69</v>
      </c>
      <c r="E30" s="456">
        <v>518.29999999999995</v>
      </c>
      <c r="F30" s="457">
        <v>510.4</v>
      </c>
      <c r="G30" s="457">
        <v>2075</v>
      </c>
      <c r="H30" s="457">
        <v>45.4</v>
      </c>
      <c r="I30" s="457">
        <v>13.4</v>
      </c>
      <c r="J30" s="462">
        <v>171</v>
      </c>
      <c r="K30" s="459">
        <v>3</v>
      </c>
    </row>
    <row r="31" spans="2:11" ht="10.65" customHeight="1" x14ac:dyDescent="0.2">
      <c r="B31" s="651"/>
      <c r="C31" s="645"/>
      <c r="D31" s="437" t="s">
        <v>70</v>
      </c>
      <c r="E31" s="463">
        <v>437.1</v>
      </c>
      <c r="F31" s="464">
        <v>428</v>
      </c>
      <c r="G31" s="464">
        <v>1564.7</v>
      </c>
      <c r="H31" s="464">
        <v>43.5</v>
      </c>
      <c r="I31" s="464">
        <v>12.5</v>
      </c>
      <c r="J31" s="465">
        <v>165</v>
      </c>
      <c r="K31" s="447">
        <v>3</v>
      </c>
    </row>
    <row r="32" spans="2:11" ht="10.65" customHeight="1" x14ac:dyDescent="0.2">
      <c r="B32" s="651"/>
      <c r="C32" s="655" t="s">
        <v>11</v>
      </c>
      <c r="D32" s="438" t="s">
        <v>69</v>
      </c>
      <c r="E32" s="466">
        <v>478.7</v>
      </c>
      <c r="F32" s="467">
        <v>449.8</v>
      </c>
      <c r="G32" s="467">
        <v>948.6</v>
      </c>
      <c r="H32" s="467">
        <v>43</v>
      </c>
      <c r="I32" s="467">
        <v>10.5</v>
      </c>
      <c r="J32" s="468">
        <v>162</v>
      </c>
      <c r="K32" s="469">
        <v>8</v>
      </c>
    </row>
    <row r="33" spans="2:14" ht="10.65" customHeight="1" x14ac:dyDescent="0.2">
      <c r="B33" s="651"/>
      <c r="C33" s="646"/>
      <c r="D33" s="436" t="s">
        <v>70</v>
      </c>
      <c r="E33" s="452">
        <v>333.4</v>
      </c>
      <c r="F33" s="453">
        <v>308.3</v>
      </c>
      <c r="G33" s="453">
        <v>755.5</v>
      </c>
      <c r="H33" s="453">
        <v>40.6</v>
      </c>
      <c r="I33" s="453">
        <v>7.7</v>
      </c>
      <c r="J33" s="460">
        <v>160</v>
      </c>
      <c r="K33" s="461">
        <v>8</v>
      </c>
    </row>
    <row r="34" spans="2:14" ht="10.65" customHeight="1" x14ac:dyDescent="0.2">
      <c r="B34" s="651"/>
      <c r="C34" s="645" t="s">
        <v>10</v>
      </c>
      <c r="D34" s="433" t="s">
        <v>69</v>
      </c>
      <c r="E34" s="456">
        <v>357.1</v>
      </c>
      <c r="F34" s="457">
        <v>331.7</v>
      </c>
      <c r="G34" s="457">
        <v>1205.8</v>
      </c>
      <c r="H34" s="457">
        <v>44.3</v>
      </c>
      <c r="I34" s="457">
        <v>14.9</v>
      </c>
      <c r="J34" s="462">
        <v>160</v>
      </c>
      <c r="K34" s="459">
        <v>11</v>
      </c>
    </row>
    <row r="35" spans="2:14" ht="10.65" customHeight="1" x14ac:dyDescent="0.2">
      <c r="B35" s="651"/>
      <c r="C35" s="646"/>
      <c r="D35" s="436" t="s">
        <v>70</v>
      </c>
      <c r="E35" s="452">
        <v>273.8</v>
      </c>
      <c r="F35" s="453">
        <v>260.2</v>
      </c>
      <c r="G35" s="453">
        <v>858.6</v>
      </c>
      <c r="H35" s="453">
        <v>41.5</v>
      </c>
      <c r="I35" s="453">
        <v>11.1</v>
      </c>
      <c r="J35" s="460">
        <v>159</v>
      </c>
      <c r="K35" s="461">
        <v>7</v>
      </c>
    </row>
    <row r="36" spans="2:14" ht="10.65" customHeight="1" x14ac:dyDescent="0.2">
      <c r="B36" s="651"/>
      <c r="C36" s="647" t="s">
        <v>9</v>
      </c>
      <c r="D36" s="433" t="s">
        <v>69</v>
      </c>
      <c r="E36" s="456">
        <v>333.7</v>
      </c>
      <c r="F36" s="457">
        <v>299.39999999999998</v>
      </c>
      <c r="G36" s="457">
        <v>702.9</v>
      </c>
      <c r="H36" s="457">
        <v>43.1</v>
      </c>
      <c r="I36" s="457">
        <v>9.6</v>
      </c>
      <c r="J36" s="462">
        <v>167</v>
      </c>
      <c r="K36" s="459">
        <v>14</v>
      </c>
    </row>
    <row r="37" spans="2:14" ht="10.65" customHeight="1" thickBot="1" x14ac:dyDescent="0.25">
      <c r="B37" s="656"/>
      <c r="C37" s="648"/>
      <c r="D37" s="439" t="s">
        <v>70</v>
      </c>
      <c r="E37" s="444">
        <v>262.10000000000002</v>
      </c>
      <c r="F37" s="445">
        <v>246.7</v>
      </c>
      <c r="G37" s="445">
        <v>270.2</v>
      </c>
      <c r="H37" s="445">
        <v>39.700000000000003</v>
      </c>
      <c r="I37" s="445">
        <v>4.9000000000000004</v>
      </c>
      <c r="J37" s="446">
        <v>162</v>
      </c>
      <c r="K37" s="470">
        <v>9</v>
      </c>
    </row>
    <row r="38" spans="2:14" ht="10.65" customHeight="1" thickBot="1" x14ac:dyDescent="0.25">
      <c r="C38" s="41"/>
      <c r="D38" s="217"/>
      <c r="E38" s="349"/>
      <c r="F38" s="349"/>
      <c r="G38" s="350"/>
      <c r="H38" s="350"/>
      <c r="I38" s="351"/>
      <c r="J38" s="351"/>
      <c r="K38" s="352"/>
    </row>
    <row r="39" spans="2:14" ht="10.65" customHeight="1" x14ac:dyDescent="0.2">
      <c r="B39" s="599" t="s">
        <v>76</v>
      </c>
      <c r="C39" s="652" t="s">
        <v>136</v>
      </c>
      <c r="D39" s="435" t="s">
        <v>69</v>
      </c>
      <c r="E39" s="471">
        <v>383.7</v>
      </c>
      <c r="F39" s="472">
        <v>353</v>
      </c>
      <c r="G39" s="472">
        <v>1021.4</v>
      </c>
      <c r="H39" s="472">
        <v>43.9</v>
      </c>
      <c r="I39" s="472">
        <v>12.6</v>
      </c>
      <c r="J39" s="473">
        <v>167</v>
      </c>
      <c r="K39" s="443">
        <v>13</v>
      </c>
    </row>
    <row r="40" spans="2:14" ht="10.65" customHeight="1" thickBot="1" x14ac:dyDescent="0.25">
      <c r="B40" s="600"/>
      <c r="C40" s="648"/>
      <c r="D40" s="434" t="s">
        <v>70</v>
      </c>
      <c r="E40" s="474">
        <v>293.2</v>
      </c>
      <c r="F40" s="475">
        <v>276.2</v>
      </c>
      <c r="G40" s="475">
        <v>664</v>
      </c>
      <c r="H40" s="475">
        <v>42.7</v>
      </c>
      <c r="I40" s="475">
        <v>8.5</v>
      </c>
      <c r="J40" s="476">
        <v>161</v>
      </c>
      <c r="K40" s="447">
        <v>6</v>
      </c>
    </row>
    <row r="41" spans="2:14" ht="10.65" customHeight="1" x14ac:dyDescent="0.2">
      <c r="B41" s="651"/>
      <c r="C41" s="652" t="s">
        <v>1</v>
      </c>
      <c r="D41" s="435" t="s">
        <v>69</v>
      </c>
      <c r="E41" s="477">
        <v>374.8</v>
      </c>
      <c r="F41" s="472">
        <v>359.9</v>
      </c>
      <c r="G41" s="472">
        <v>1216.9000000000001</v>
      </c>
      <c r="H41" s="472">
        <v>39.799999999999997</v>
      </c>
      <c r="I41" s="472">
        <v>10.8</v>
      </c>
      <c r="J41" s="478">
        <v>170</v>
      </c>
      <c r="K41" s="450">
        <v>7</v>
      </c>
    </row>
    <row r="42" spans="2:14" ht="10.65" customHeight="1" x14ac:dyDescent="0.2">
      <c r="B42" s="651"/>
      <c r="C42" s="647"/>
      <c r="D42" s="437" t="s">
        <v>70</v>
      </c>
      <c r="E42" s="479">
        <v>284.3</v>
      </c>
      <c r="F42" s="475">
        <v>275.2</v>
      </c>
      <c r="G42" s="475">
        <v>884.7</v>
      </c>
      <c r="H42" s="475">
        <v>35.5</v>
      </c>
      <c r="I42" s="475">
        <v>5.9</v>
      </c>
      <c r="J42" s="480">
        <v>169</v>
      </c>
      <c r="K42" s="481">
        <v>4</v>
      </c>
    </row>
    <row r="43" spans="2:14" ht="10.65" customHeight="1" x14ac:dyDescent="0.2">
      <c r="B43" s="651"/>
      <c r="C43" s="653" t="s">
        <v>2</v>
      </c>
      <c r="D43" s="438" t="s">
        <v>69</v>
      </c>
      <c r="E43" s="482">
        <v>330.9</v>
      </c>
      <c r="F43" s="483">
        <v>299</v>
      </c>
      <c r="G43" s="483">
        <v>998.1</v>
      </c>
      <c r="H43" s="483">
        <v>39.200000000000003</v>
      </c>
      <c r="I43" s="483">
        <v>11.7</v>
      </c>
      <c r="J43" s="484">
        <v>170</v>
      </c>
      <c r="K43" s="469">
        <v>15</v>
      </c>
    </row>
    <row r="44" spans="2:14" ht="10.65" customHeight="1" x14ac:dyDescent="0.2">
      <c r="B44" s="651"/>
      <c r="C44" s="654"/>
      <c r="D44" s="436" t="s">
        <v>70</v>
      </c>
      <c r="E44" s="485">
        <v>277.3</v>
      </c>
      <c r="F44" s="486">
        <v>262</v>
      </c>
      <c r="G44" s="486">
        <v>704.7</v>
      </c>
      <c r="H44" s="486">
        <v>41.8</v>
      </c>
      <c r="I44" s="486">
        <v>8</v>
      </c>
      <c r="J44" s="487">
        <v>165</v>
      </c>
      <c r="K44" s="461">
        <v>7</v>
      </c>
      <c r="N44" s="218"/>
    </row>
    <row r="45" spans="2:14" ht="10.65" customHeight="1" x14ac:dyDescent="0.2">
      <c r="B45" s="651"/>
      <c r="C45" s="647" t="s">
        <v>3</v>
      </c>
      <c r="D45" s="433" t="s">
        <v>69</v>
      </c>
      <c r="E45" s="488">
        <v>389.2</v>
      </c>
      <c r="F45" s="489">
        <v>356.2</v>
      </c>
      <c r="G45" s="489">
        <v>1284.9000000000001</v>
      </c>
      <c r="H45" s="489">
        <v>43.5</v>
      </c>
      <c r="I45" s="489">
        <v>16.100000000000001</v>
      </c>
      <c r="J45" s="490">
        <v>164</v>
      </c>
      <c r="K45" s="459">
        <v>13</v>
      </c>
    </row>
    <row r="46" spans="2:14" ht="10.65" customHeight="1" x14ac:dyDescent="0.2">
      <c r="B46" s="651"/>
      <c r="C46" s="647"/>
      <c r="D46" s="437" t="s">
        <v>70</v>
      </c>
      <c r="E46" s="491">
        <v>315</v>
      </c>
      <c r="F46" s="492">
        <v>297.2</v>
      </c>
      <c r="G46" s="492">
        <v>919</v>
      </c>
      <c r="H46" s="492">
        <v>42.9</v>
      </c>
      <c r="I46" s="492">
        <v>12.8</v>
      </c>
      <c r="J46" s="493">
        <v>163</v>
      </c>
      <c r="K46" s="494">
        <v>8</v>
      </c>
    </row>
    <row r="47" spans="2:14" ht="10.65" customHeight="1" x14ac:dyDescent="0.2">
      <c r="B47" s="651"/>
      <c r="C47" s="653" t="s">
        <v>4</v>
      </c>
      <c r="D47" s="438" t="s">
        <v>69</v>
      </c>
      <c r="E47" s="482">
        <v>366.7</v>
      </c>
      <c r="F47" s="483">
        <v>338.6</v>
      </c>
      <c r="G47" s="483">
        <v>1775.8</v>
      </c>
      <c r="H47" s="483">
        <v>43.3</v>
      </c>
      <c r="I47" s="483">
        <v>19.7</v>
      </c>
      <c r="J47" s="484">
        <v>156</v>
      </c>
      <c r="K47" s="469">
        <v>3</v>
      </c>
    </row>
    <row r="48" spans="2:14" ht="10.65" customHeight="1" x14ac:dyDescent="0.2">
      <c r="B48" s="651"/>
      <c r="C48" s="654"/>
      <c r="D48" s="436" t="s">
        <v>70</v>
      </c>
      <c r="E48" s="485">
        <v>304.5</v>
      </c>
      <c r="F48" s="486">
        <v>300.5</v>
      </c>
      <c r="G48" s="486">
        <v>1540.5</v>
      </c>
      <c r="H48" s="486">
        <v>48.9</v>
      </c>
      <c r="I48" s="486">
        <v>24.1</v>
      </c>
      <c r="J48" s="487">
        <v>165</v>
      </c>
      <c r="K48" s="461">
        <v>2</v>
      </c>
    </row>
    <row r="49" spans="2:14" ht="10.65" customHeight="1" x14ac:dyDescent="0.2">
      <c r="B49" s="651"/>
      <c r="C49" s="647" t="s">
        <v>5</v>
      </c>
      <c r="D49" s="433" t="s">
        <v>69</v>
      </c>
      <c r="E49" s="488">
        <v>383.6</v>
      </c>
      <c r="F49" s="489">
        <v>351.8</v>
      </c>
      <c r="G49" s="489">
        <v>1413.7</v>
      </c>
      <c r="H49" s="489">
        <v>40.700000000000003</v>
      </c>
      <c r="I49" s="489">
        <v>13.8</v>
      </c>
      <c r="J49" s="490">
        <v>163</v>
      </c>
      <c r="K49" s="459">
        <v>12</v>
      </c>
    </row>
    <row r="50" spans="2:14" ht="10.65" customHeight="1" x14ac:dyDescent="0.2">
      <c r="B50" s="651"/>
      <c r="C50" s="647"/>
      <c r="D50" s="437" t="s">
        <v>70</v>
      </c>
      <c r="E50" s="491">
        <v>308.5</v>
      </c>
      <c r="F50" s="492">
        <v>277.89999999999998</v>
      </c>
      <c r="G50" s="492">
        <v>955.2</v>
      </c>
      <c r="H50" s="492">
        <v>36.200000000000003</v>
      </c>
      <c r="I50" s="492">
        <v>9.1</v>
      </c>
      <c r="J50" s="493">
        <v>160</v>
      </c>
      <c r="K50" s="494">
        <v>13</v>
      </c>
    </row>
    <row r="51" spans="2:14" ht="10.65" customHeight="1" x14ac:dyDescent="0.2">
      <c r="B51" s="651"/>
      <c r="C51" s="653" t="s">
        <v>6</v>
      </c>
      <c r="D51" s="438" t="s">
        <v>69</v>
      </c>
      <c r="E51" s="482">
        <v>364.3</v>
      </c>
      <c r="F51" s="483">
        <v>315.7</v>
      </c>
      <c r="G51" s="483">
        <v>552.20000000000005</v>
      </c>
      <c r="H51" s="483">
        <v>47.1</v>
      </c>
      <c r="I51" s="483">
        <v>10.3</v>
      </c>
      <c r="J51" s="484">
        <v>174</v>
      </c>
      <c r="K51" s="469">
        <v>24</v>
      </c>
    </row>
    <row r="52" spans="2:14" ht="10.65" customHeight="1" x14ac:dyDescent="0.2">
      <c r="B52" s="651"/>
      <c r="C52" s="654"/>
      <c r="D52" s="436" t="s">
        <v>70</v>
      </c>
      <c r="E52" s="495">
        <v>284.60000000000002</v>
      </c>
      <c r="F52" s="496">
        <v>262.60000000000002</v>
      </c>
      <c r="G52" s="496">
        <v>498.2</v>
      </c>
      <c r="H52" s="496">
        <v>45.3</v>
      </c>
      <c r="I52" s="496">
        <v>10</v>
      </c>
      <c r="J52" s="497">
        <v>163</v>
      </c>
      <c r="K52" s="498">
        <v>10</v>
      </c>
    </row>
    <row r="53" spans="2:14" ht="10.65" customHeight="1" x14ac:dyDescent="0.2">
      <c r="B53" s="651"/>
      <c r="C53" s="647" t="s">
        <v>7</v>
      </c>
      <c r="D53" s="433" t="s">
        <v>69</v>
      </c>
      <c r="E53" s="488">
        <v>396</v>
      </c>
      <c r="F53" s="489">
        <v>372.9</v>
      </c>
      <c r="G53" s="489">
        <v>1163.0999999999999</v>
      </c>
      <c r="H53" s="489">
        <v>42.3</v>
      </c>
      <c r="I53" s="489">
        <v>13</v>
      </c>
      <c r="J53" s="490">
        <v>167</v>
      </c>
      <c r="K53" s="459">
        <v>10</v>
      </c>
      <c r="N53" s="46"/>
    </row>
    <row r="54" spans="2:14" ht="10.65" customHeight="1" x14ac:dyDescent="0.2">
      <c r="B54" s="651"/>
      <c r="C54" s="647"/>
      <c r="D54" s="437" t="s">
        <v>70</v>
      </c>
      <c r="E54" s="491">
        <v>263.7</v>
      </c>
      <c r="F54" s="492">
        <v>250.4</v>
      </c>
      <c r="G54" s="492">
        <v>582.29999999999995</v>
      </c>
      <c r="H54" s="492">
        <v>39.5</v>
      </c>
      <c r="I54" s="492">
        <v>8.3000000000000007</v>
      </c>
      <c r="J54" s="493">
        <v>162</v>
      </c>
      <c r="K54" s="494">
        <v>7</v>
      </c>
    </row>
    <row r="55" spans="2:14" ht="10.65" customHeight="1" x14ac:dyDescent="0.2">
      <c r="B55" s="651"/>
      <c r="C55" s="653" t="s">
        <v>17</v>
      </c>
      <c r="D55" s="438" t="s">
        <v>69</v>
      </c>
      <c r="E55" s="482">
        <v>403.9</v>
      </c>
      <c r="F55" s="483">
        <v>379.6</v>
      </c>
      <c r="G55" s="483">
        <v>1491.2</v>
      </c>
      <c r="H55" s="483">
        <v>43.3</v>
      </c>
      <c r="I55" s="483">
        <v>17.100000000000001</v>
      </c>
      <c r="J55" s="484">
        <v>164</v>
      </c>
      <c r="K55" s="469">
        <v>11</v>
      </c>
    </row>
    <row r="56" spans="2:14" ht="10.65" customHeight="1" x14ac:dyDescent="0.2">
      <c r="B56" s="651"/>
      <c r="C56" s="654"/>
      <c r="D56" s="436" t="s">
        <v>70</v>
      </c>
      <c r="E56" s="495">
        <v>288.7</v>
      </c>
      <c r="F56" s="496">
        <v>275</v>
      </c>
      <c r="G56" s="496">
        <v>1005.3</v>
      </c>
      <c r="H56" s="496">
        <v>36.700000000000003</v>
      </c>
      <c r="I56" s="496">
        <v>12.9</v>
      </c>
      <c r="J56" s="497">
        <v>164</v>
      </c>
      <c r="K56" s="498">
        <v>7</v>
      </c>
    </row>
    <row r="57" spans="2:14" ht="10.65" customHeight="1" x14ac:dyDescent="0.2">
      <c r="B57" s="651"/>
      <c r="C57" s="647" t="s">
        <v>16</v>
      </c>
      <c r="D57" s="433" t="s">
        <v>69</v>
      </c>
      <c r="E57" s="488">
        <v>357.4</v>
      </c>
      <c r="F57" s="489">
        <v>336</v>
      </c>
      <c r="G57" s="489">
        <v>943.4</v>
      </c>
      <c r="H57" s="489">
        <v>43</v>
      </c>
      <c r="I57" s="489">
        <v>11.9</v>
      </c>
      <c r="J57" s="490">
        <v>159</v>
      </c>
      <c r="K57" s="459">
        <v>9</v>
      </c>
    </row>
    <row r="58" spans="2:14" ht="10.65" customHeight="1" x14ac:dyDescent="0.2">
      <c r="B58" s="651"/>
      <c r="C58" s="647"/>
      <c r="D58" s="437" t="s">
        <v>70</v>
      </c>
      <c r="E58" s="491">
        <v>268.60000000000002</v>
      </c>
      <c r="F58" s="492">
        <v>250.3</v>
      </c>
      <c r="G58" s="492">
        <v>549.29999999999995</v>
      </c>
      <c r="H58" s="492">
        <v>41.3</v>
      </c>
      <c r="I58" s="492">
        <v>7.3</v>
      </c>
      <c r="J58" s="493">
        <v>154</v>
      </c>
      <c r="K58" s="494">
        <v>8</v>
      </c>
    </row>
    <row r="59" spans="2:14" ht="10.65" customHeight="1" x14ac:dyDescent="0.2">
      <c r="B59" s="651"/>
      <c r="C59" s="653" t="s">
        <v>15</v>
      </c>
      <c r="D59" s="438" t="s">
        <v>69</v>
      </c>
      <c r="E59" s="482">
        <v>493.6</v>
      </c>
      <c r="F59" s="483">
        <v>465.2</v>
      </c>
      <c r="G59" s="483">
        <v>1460.5</v>
      </c>
      <c r="H59" s="483">
        <v>45.1</v>
      </c>
      <c r="I59" s="483">
        <v>16</v>
      </c>
      <c r="J59" s="484">
        <v>166</v>
      </c>
      <c r="K59" s="469">
        <v>11</v>
      </c>
    </row>
    <row r="60" spans="2:14" ht="10.65" customHeight="1" x14ac:dyDescent="0.2">
      <c r="B60" s="651"/>
      <c r="C60" s="654"/>
      <c r="D60" s="436" t="s">
        <v>70</v>
      </c>
      <c r="E60" s="495">
        <v>315.3</v>
      </c>
      <c r="F60" s="496">
        <v>290.7</v>
      </c>
      <c r="G60" s="496">
        <v>833</v>
      </c>
      <c r="H60" s="496">
        <v>41.5</v>
      </c>
      <c r="I60" s="496">
        <v>12.5</v>
      </c>
      <c r="J60" s="497">
        <v>166</v>
      </c>
      <c r="K60" s="498">
        <v>12</v>
      </c>
    </row>
    <row r="61" spans="2:14" ht="10.65" customHeight="1" x14ac:dyDescent="0.2">
      <c r="B61" s="651"/>
      <c r="C61" s="645" t="s">
        <v>14</v>
      </c>
      <c r="D61" s="433" t="s">
        <v>69</v>
      </c>
      <c r="E61" s="488">
        <v>311.5</v>
      </c>
      <c r="F61" s="489">
        <v>293.8</v>
      </c>
      <c r="G61" s="489">
        <v>328.3</v>
      </c>
      <c r="H61" s="489">
        <v>42.1</v>
      </c>
      <c r="I61" s="489">
        <v>9.3000000000000007</v>
      </c>
      <c r="J61" s="490">
        <v>174</v>
      </c>
      <c r="K61" s="459">
        <v>8</v>
      </c>
    </row>
    <row r="62" spans="2:14" ht="10.65" customHeight="1" x14ac:dyDescent="0.2">
      <c r="B62" s="651"/>
      <c r="C62" s="645"/>
      <c r="D62" s="437" t="s">
        <v>70</v>
      </c>
      <c r="E62" s="491">
        <v>273.10000000000002</v>
      </c>
      <c r="F62" s="492">
        <v>265.39999999999998</v>
      </c>
      <c r="G62" s="492">
        <v>349.9</v>
      </c>
      <c r="H62" s="492">
        <v>39.9</v>
      </c>
      <c r="I62" s="492">
        <v>8.1</v>
      </c>
      <c r="J62" s="493">
        <v>173</v>
      </c>
      <c r="K62" s="494">
        <v>4</v>
      </c>
    </row>
    <row r="63" spans="2:14" ht="10.65" customHeight="1" x14ac:dyDescent="0.2">
      <c r="B63" s="651"/>
      <c r="C63" s="655" t="s">
        <v>13</v>
      </c>
      <c r="D63" s="438" t="s">
        <v>69</v>
      </c>
      <c r="E63" s="482">
        <v>340.7</v>
      </c>
      <c r="F63" s="483">
        <v>325.60000000000002</v>
      </c>
      <c r="G63" s="483">
        <v>644.79999999999995</v>
      </c>
      <c r="H63" s="483">
        <v>42.4</v>
      </c>
      <c r="I63" s="483">
        <v>12.1</v>
      </c>
      <c r="J63" s="484">
        <v>164</v>
      </c>
      <c r="K63" s="469">
        <v>6</v>
      </c>
    </row>
    <row r="64" spans="2:14" ht="10.65" customHeight="1" x14ac:dyDescent="0.2">
      <c r="B64" s="651"/>
      <c r="C64" s="646"/>
      <c r="D64" s="436" t="s">
        <v>70</v>
      </c>
      <c r="E64" s="495">
        <v>240.8</v>
      </c>
      <c r="F64" s="496">
        <v>234.1</v>
      </c>
      <c r="G64" s="496">
        <v>364.7</v>
      </c>
      <c r="H64" s="496">
        <v>39.4</v>
      </c>
      <c r="I64" s="496">
        <v>7.8</v>
      </c>
      <c r="J64" s="497">
        <v>156</v>
      </c>
      <c r="K64" s="498">
        <v>3</v>
      </c>
    </row>
    <row r="65" spans="1:12" ht="10.65" customHeight="1" x14ac:dyDescent="0.2">
      <c r="B65" s="651"/>
      <c r="C65" s="645" t="s">
        <v>12</v>
      </c>
      <c r="D65" s="433" t="s">
        <v>69</v>
      </c>
      <c r="E65" s="488">
        <v>497.7</v>
      </c>
      <c r="F65" s="489">
        <v>488.5</v>
      </c>
      <c r="G65" s="489">
        <v>1984.1</v>
      </c>
      <c r="H65" s="489">
        <v>47</v>
      </c>
      <c r="I65" s="489">
        <v>16.399999999999999</v>
      </c>
      <c r="J65" s="490">
        <v>162</v>
      </c>
      <c r="K65" s="459">
        <v>4</v>
      </c>
    </row>
    <row r="66" spans="1:12" ht="10.65" customHeight="1" x14ac:dyDescent="0.2">
      <c r="B66" s="651"/>
      <c r="C66" s="645"/>
      <c r="D66" s="437" t="s">
        <v>70</v>
      </c>
      <c r="E66" s="491">
        <v>382.7</v>
      </c>
      <c r="F66" s="492">
        <v>376.7</v>
      </c>
      <c r="G66" s="492">
        <v>1221.8</v>
      </c>
      <c r="H66" s="492">
        <v>42.6</v>
      </c>
      <c r="I66" s="492">
        <v>12.7</v>
      </c>
      <c r="J66" s="493">
        <v>163</v>
      </c>
      <c r="K66" s="494">
        <v>3</v>
      </c>
    </row>
    <row r="67" spans="1:12" ht="10.65" customHeight="1" x14ac:dyDescent="0.2">
      <c r="B67" s="651"/>
      <c r="C67" s="655" t="s">
        <v>11</v>
      </c>
      <c r="D67" s="438" t="s">
        <v>69</v>
      </c>
      <c r="E67" s="482">
        <v>394.2</v>
      </c>
      <c r="F67" s="483">
        <v>371</v>
      </c>
      <c r="G67" s="483">
        <v>784.7</v>
      </c>
      <c r="H67" s="483">
        <v>42.3</v>
      </c>
      <c r="I67" s="483">
        <v>8.1</v>
      </c>
      <c r="J67" s="484">
        <v>161</v>
      </c>
      <c r="K67" s="469">
        <v>5</v>
      </c>
    </row>
    <row r="68" spans="1:12" ht="10.65" customHeight="1" x14ac:dyDescent="0.2">
      <c r="B68" s="651"/>
      <c r="C68" s="646"/>
      <c r="D68" s="436" t="s">
        <v>70</v>
      </c>
      <c r="E68" s="495">
        <v>302.60000000000002</v>
      </c>
      <c r="F68" s="496">
        <v>283.8</v>
      </c>
      <c r="G68" s="496">
        <v>634.5</v>
      </c>
      <c r="H68" s="496">
        <v>43.9</v>
      </c>
      <c r="I68" s="496">
        <v>6.9</v>
      </c>
      <c r="J68" s="497">
        <v>160</v>
      </c>
      <c r="K68" s="498">
        <v>4</v>
      </c>
    </row>
    <row r="69" spans="1:12" ht="10.65" customHeight="1" x14ac:dyDescent="0.2">
      <c r="B69" s="600"/>
      <c r="C69" s="645" t="s">
        <v>10</v>
      </c>
      <c r="D69" s="433" t="s">
        <v>69</v>
      </c>
      <c r="E69" s="488">
        <v>378.8</v>
      </c>
      <c r="F69" s="489">
        <v>376.1</v>
      </c>
      <c r="G69" s="489">
        <v>1692</v>
      </c>
      <c r="H69" s="489">
        <v>43.6</v>
      </c>
      <c r="I69" s="489">
        <v>20.100000000000001</v>
      </c>
      <c r="J69" s="490">
        <v>157</v>
      </c>
      <c r="K69" s="459">
        <v>1</v>
      </c>
    </row>
    <row r="70" spans="1:12" ht="10.65" customHeight="1" x14ac:dyDescent="0.2">
      <c r="B70" s="600"/>
      <c r="C70" s="646"/>
      <c r="D70" s="436" t="s">
        <v>70</v>
      </c>
      <c r="E70" s="495">
        <v>304.2</v>
      </c>
      <c r="F70" s="496">
        <v>298.89999999999998</v>
      </c>
      <c r="G70" s="496">
        <v>1253.5</v>
      </c>
      <c r="H70" s="496">
        <v>40.200000000000003</v>
      </c>
      <c r="I70" s="496">
        <v>18.3</v>
      </c>
      <c r="J70" s="497">
        <v>159</v>
      </c>
      <c r="K70" s="498">
        <v>3</v>
      </c>
    </row>
    <row r="71" spans="1:12" ht="10.65" customHeight="1" x14ac:dyDescent="0.2">
      <c r="B71" s="600"/>
      <c r="C71" s="647" t="s">
        <v>9</v>
      </c>
      <c r="D71" s="433" t="s">
        <v>69</v>
      </c>
      <c r="E71" s="488">
        <v>327.10000000000002</v>
      </c>
      <c r="F71" s="489">
        <v>298.5</v>
      </c>
      <c r="G71" s="489">
        <v>619</v>
      </c>
      <c r="H71" s="489">
        <v>47.9</v>
      </c>
      <c r="I71" s="489">
        <v>9.1</v>
      </c>
      <c r="J71" s="490">
        <v>167</v>
      </c>
      <c r="K71" s="459">
        <v>14</v>
      </c>
    </row>
    <row r="72" spans="1:12" ht="10.65" customHeight="1" thickBot="1" x14ac:dyDescent="0.25">
      <c r="B72" s="601"/>
      <c r="C72" s="648"/>
      <c r="D72" s="439" t="s">
        <v>70</v>
      </c>
      <c r="E72" s="499">
        <v>247.1</v>
      </c>
      <c r="F72" s="500">
        <v>233.1</v>
      </c>
      <c r="G72" s="500">
        <v>381</v>
      </c>
      <c r="H72" s="500">
        <v>44.4</v>
      </c>
      <c r="I72" s="501">
        <v>6.2</v>
      </c>
      <c r="J72" s="502">
        <v>158</v>
      </c>
      <c r="K72" s="503">
        <v>8</v>
      </c>
    </row>
    <row r="73" spans="1:12" ht="10.65" customHeight="1" x14ac:dyDescent="0.15">
      <c r="B73" s="334"/>
      <c r="C73" s="335"/>
      <c r="D73" s="337"/>
      <c r="E73" s="338"/>
      <c r="F73" s="338"/>
      <c r="G73" s="338"/>
      <c r="H73" s="338"/>
      <c r="I73" s="338"/>
      <c r="J73" s="339"/>
      <c r="K73" s="339"/>
    </row>
    <row r="74" spans="1:12" ht="10.65" customHeight="1" x14ac:dyDescent="0.2">
      <c r="A74" s="650"/>
      <c r="B74" s="650"/>
      <c r="C74" s="650"/>
      <c r="D74" s="650"/>
      <c r="E74" s="650"/>
      <c r="F74" s="650"/>
      <c r="G74" s="650"/>
      <c r="H74" s="650"/>
      <c r="I74" s="650"/>
      <c r="J74" s="650"/>
      <c r="K74" s="650"/>
      <c r="L74" s="650"/>
    </row>
    <row r="75" spans="1:12" ht="10.5" customHeight="1" x14ac:dyDescent="0.2"/>
    <row r="76" spans="1:12" ht="31.5" customHeight="1" x14ac:dyDescent="0.2"/>
    <row r="77" spans="1:12" ht="10.65" customHeight="1" x14ac:dyDescent="0.2"/>
    <row r="78" spans="1:12" ht="10.65" customHeight="1" x14ac:dyDescent="0.2"/>
    <row r="79" spans="1:12" ht="10.65" customHeight="1" x14ac:dyDescent="0.2"/>
    <row r="80" spans="1:12" ht="10.65" customHeight="1" x14ac:dyDescent="0.2"/>
    <row r="81" ht="10.65" customHeight="1" x14ac:dyDescent="0.2"/>
    <row r="82" ht="10.65" customHeight="1" x14ac:dyDescent="0.2"/>
    <row r="83" ht="10.65" customHeight="1" x14ac:dyDescent="0.2"/>
    <row r="84" ht="10.65" customHeight="1" x14ac:dyDescent="0.2"/>
    <row r="85" ht="10.65" customHeight="1" x14ac:dyDescent="0.2"/>
    <row r="86" ht="10.65" customHeight="1" x14ac:dyDescent="0.2"/>
    <row r="87" ht="10.65" customHeight="1" x14ac:dyDescent="0.2"/>
    <row r="88" ht="10.65" customHeight="1" x14ac:dyDescent="0.2"/>
    <row r="89" ht="10.65" customHeight="1" x14ac:dyDescent="0.2"/>
    <row r="90" ht="10.65" customHeight="1" x14ac:dyDescent="0.2"/>
    <row r="91" ht="10.65" customHeight="1" x14ac:dyDescent="0.2"/>
    <row r="92" ht="10.65" customHeight="1" x14ac:dyDescent="0.2"/>
    <row r="93" ht="10.65" customHeight="1" x14ac:dyDescent="0.2"/>
    <row r="94" ht="10.65" customHeight="1" x14ac:dyDescent="0.2"/>
    <row r="95" ht="10.65" customHeight="1" x14ac:dyDescent="0.2"/>
    <row r="96" ht="10.65" customHeight="1" x14ac:dyDescent="0.2"/>
    <row r="97" spans="1:12" ht="10.65" customHeight="1" x14ac:dyDescent="0.2"/>
    <row r="98" spans="1:12" ht="10.65" customHeight="1" x14ac:dyDescent="0.2"/>
    <row r="99" spans="1:12" ht="10.65" customHeight="1" x14ac:dyDescent="0.2"/>
    <row r="100" spans="1:12" ht="10.65" customHeight="1" x14ac:dyDescent="0.2"/>
    <row r="101" spans="1:12" ht="10.65" customHeight="1" x14ac:dyDescent="0.2"/>
    <row r="102" spans="1:12" ht="10.65" customHeight="1" x14ac:dyDescent="0.2">
      <c r="A102" s="649"/>
      <c r="B102" s="649"/>
      <c r="C102" s="649"/>
      <c r="D102" s="649"/>
      <c r="E102" s="649"/>
      <c r="F102" s="649"/>
      <c r="G102" s="649"/>
      <c r="H102" s="649"/>
      <c r="I102" s="649"/>
      <c r="J102" s="649"/>
      <c r="K102" s="649"/>
      <c r="L102" s="649"/>
    </row>
    <row r="103" spans="1:12" ht="10.65" customHeight="1" x14ac:dyDescent="0.2"/>
    <row r="104" spans="1:12" ht="10.65" customHeight="1" x14ac:dyDescent="0.2"/>
    <row r="105" spans="1:12" ht="10.65" customHeight="1" x14ac:dyDescent="0.2"/>
    <row r="106" spans="1:12" ht="10.65" customHeight="1" x14ac:dyDescent="0.2"/>
    <row r="107" spans="1:12" ht="10.65" customHeight="1" x14ac:dyDescent="0.2"/>
    <row r="108" spans="1:12" ht="10.65" customHeight="1" x14ac:dyDescent="0.2"/>
    <row r="109" spans="1:12" ht="10.65" customHeight="1" x14ac:dyDescent="0.2"/>
    <row r="110" spans="1:12" ht="10.65" customHeight="1" x14ac:dyDescent="0.2"/>
  </sheetData>
  <protectedRanges>
    <protectedRange sqref="E39:K72" name="範囲3"/>
    <protectedRange sqref="E4:K37" name="範囲1"/>
  </protectedRanges>
  <mergeCells count="46"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  <mergeCell ref="C2:C3"/>
    <mergeCell ref="D2:D3"/>
    <mergeCell ref="E2:E3"/>
    <mergeCell ref="G2:G3"/>
    <mergeCell ref="H2:H3"/>
    <mergeCell ref="C16:C17"/>
    <mergeCell ref="C18:C19"/>
    <mergeCell ref="C20:C21"/>
    <mergeCell ref="C22:C23"/>
    <mergeCell ref="C24:C25"/>
    <mergeCell ref="C26:C27"/>
    <mergeCell ref="C61:C62"/>
    <mergeCell ref="C63:C64"/>
    <mergeCell ref="C65:C66"/>
    <mergeCell ref="C67:C68"/>
    <mergeCell ref="C28:C29"/>
    <mergeCell ref="C30:C31"/>
    <mergeCell ref="C32:C33"/>
    <mergeCell ref="C34:C35"/>
    <mergeCell ref="C36:C37"/>
    <mergeCell ref="C69:C70"/>
    <mergeCell ref="C71:C72"/>
    <mergeCell ref="A102:L102"/>
    <mergeCell ref="A74:L74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scaleWithDoc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1"/>
  <sheetViews>
    <sheetView showWhiteSpace="0" zoomScale="148" zoomScaleNormal="148" zoomScaleSheetLayoutView="150" workbookViewId="0">
      <pane ySplit="1" topLeftCell="A2" activePane="bottomLeft" state="frozen"/>
      <selection activeCell="C22" sqref="C22"/>
      <selection pane="bottomLeft" activeCell="N40" sqref="N40"/>
    </sheetView>
  </sheetViews>
  <sheetFormatPr defaultRowHeight="13.2" x14ac:dyDescent="0.2"/>
  <cols>
    <col min="1" max="1" width="5.6640625" customWidth="1"/>
    <col min="2" max="2" width="3.77734375" bestFit="1" customWidth="1"/>
    <col min="3" max="3" width="33.6640625" customWidth="1"/>
    <col min="4" max="4" width="3.109375" customWidth="1"/>
    <col min="5" max="6" width="8.109375" customWidth="1"/>
    <col min="7" max="7" width="9.33203125" customWidth="1"/>
    <col min="8" max="11" width="5.88671875" customWidth="1"/>
    <col min="12" max="12" width="5" customWidth="1"/>
  </cols>
  <sheetData>
    <row r="1" spans="1:12" x14ac:dyDescent="0.15">
      <c r="B1" s="334"/>
      <c r="C1" s="335"/>
      <c r="D1" s="337"/>
      <c r="E1" s="338"/>
      <c r="F1" s="338"/>
      <c r="G1" s="338"/>
      <c r="H1" s="338"/>
      <c r="I1" s="338"/>
      <c r="J1" s="339"/>
      <c r="K1" s="339"/>
    </row>
    <row r="2" spans="1:12" ht="10.5" customHeight="1" thickBot="1" x14ac:dyDescent="0.25">
      <c r="A2" s="650"/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</row>
    <row r="3" spans="1:12" ht="31.5" customHeight="1" x14ac:dyDescent="0.2">
      <c r="B3" s="347"/>
      <c r="C3" s="641" t="s">
        <v>21</v>
      </c>
      <c r="D3" s="643" t="s">
        <v>94</v>
      </c>
      <c r="E3" s="621" t="s">
        <v>58</v>
      </c>
      <c r="F3" s="63"/>
      <c r="G3" s="619" t="s">
        <v>60</v>
      </c>
      <c r="H3" s="617" t="s">
        <v>61</v>
      </c>
      <c r="I3" s="619" t="s">
        <v>62</v>
      </c>
      <c r="J3" s="613" t="s">
        <v>63</v>
      </c>
      <c r="K3" s="611" t="s">
        <v>64</v>
      </c>
    </row>
    <row r="4" spans="1:12" ht="10.65" customHeight="1" thickBot="1" x14ac:dyDescent="0.25">
      <c r="B4" s="348"/>
      <c r="C4" s="642"/>
      <c r="D4" s="644"/>
      <c r="E4" s="624"/>
      <c r="F4" s="65" t="s">
        <v>59</v>
      </c>
      <c r="G4" s="623"/>
      <c r="H4" s="618"/>
      <c r="I4" s="620"/>
      <c r="J4" s="614"/>
      <c r="K4" s="612"/>
    </row>
    <row r="5" spans="1:12" ht="10.65" customHeight="1" x14ac:dyDescent="0.2">
      <c r="B5" s="599" t="s">
        <v>77</v>
      </c>
      <c r="C5" s="652" t="s">
        <v>136</v>
      </c>
      <c r="D5" s="435" t="s">
        <v>69</v>
      </c>
      <c r="E5" s="504">
        <v>360.7</v>
      </c>
      <c r="F5" s="505">
        <v>335.8</v>
      </c>
      <c r="G5" s="505">
        <v>606.29999999999995</v>
      </c>
      <c r="H5" s="505">
        <v>45.4</v>
      </c>
      <c r="I5" s="505">
        <v>11</v>
      </c>
      <c r="J5" s="506">
        <v>171</v>
      </c>
      <c r="K5" s="507">
        <v>11</v>
      </c>
    </row>
    <row r="6" spans="1:12" ht="10.65" customHeight="1" thickBot="1" x14ac:dyDescent="0.25">
      <c r="B6" s="600"/>
      <c r="C6" s="648"/>
      <c r="D6" s="434" t="s">
        <v>70</v>
      </c>
      <c r="E6" s="508">
        <v>277.89999999999998</v>
      </c>
      <c r="F6" s="509">
        <v>267.2</v>
      </c>
      <c r="G6" s="509">
        <v>537.29999999999995</v>
      </c>
      <c r="H6" s="509">
        <v>42.6</v>
      </c>
      <c r="I6" s="509">
        <v>8.1999999999999993</v>
      </c>
      <c r="J6" s="510">
        <v>164</v>
      </c>
      <c r="K6" s="511">
        <v>5</v>
      </c>
    </row>
    <row r="7" spans="1:12" ht="10.65" customHeight="1" x14ac:dyDescent="0.2">
      <c r="B7" s="651"/>
      <c r="C7" s="652" t="s">
        <v>1</v>
      </c>
      <c r="D7" s="435" t="s">
        <v>69</v>
      </c>
      <c r="E7" s="504">
        <v>379.1</v>
      </c>
      <c r="F7" s="505">
        <v>331.2</v>
      </c>
      <c r="G7" s="505">
        <v>1221</v>
      </c>
      <c r="H7" s="505">
        <v>51.3</v>
      </c>
      <c r="I7" s="505">
        <v>18.2</v>
      </c>
      <c r="J7" s="506">
        <v>187</v>
      </c>
      <c r="K7" s="507">
        <v>21</v>
      </c>
    </row>
    <row r="8" spans="1:12" ht="10.65" customHeight="1" x14ac:dyDescent="0.2">
      <c r="B8" s="651"/>
      <c r="C8" s="647"/>
      <c r="D8" s="437" t="s">
        <v>70</v>
      </c>
      <c r="E8" s="508">
        <v>269.39999999999998</v>
      </c>
      <c r="F8" s="509">
        <v>260.60000000000002</v>
      </c>
      <c r="G8" s="509">
        <v>1569.8</v>
      </c>
      <c r="H8" s="509">
        <v>45.3</v>
      </c>
      <c r="I8" s="509">
        <v>18</v>
      </c>
      <c r="J8" s="510">
        <v>182</v>
      </c>
      <c r="K8" s="511">
        <v>5</v>
      </c>
    </row>
    <row r="9" spans="1:12" ht="10.65" customHeight="1" x14ac:dyDescent="0.2">
      <c r="B9" s="651"/>
      <c r="C9" s="653" t="s">
        <v>2</v>
      </c>
      <c r="D9" s="438" t="s">
        <v>69</v>
      </c>
      <c r="E9" s="512">
        <v>388.2</v>
      </c>
      <c r="F9" s="513">
        <v>359.2</v>
      </c>
      <c r="G9" s="513">
        <v>552.70000000000005</v>
      </c>
      <c r="H9" s="513">
        <v>44.8</v>
      </c>
      <c r="I9" s="513">
        <v>12.4</v>
      </c>
      <c r="J9" s="514">
        <v>171</v>
      </c>
      <c r="K9" s="515">
        <v>11</v>
      </c>
    </row>
    <row r="10" spans="1:12" ht="10.65" customHeight="1" x14ac:dyDescent="0.2">
      <c r="B10" s="651"/>
      <c r="C10" s="654"/>
      <c r="D10" s="436" t="s">
        <v>70</v>
      </c>
      <c r="E10" s="516">
        <v>295</v>
      </c>
      <c r="F10" s="517">
        <v>277.60000000000002</v>
      </c>
      <c r="G10" s="517">
        <v>482.1</v>
      </c>
      <c r="H10" s="517">
        <v>45.8</v>
      </c>
      <c r="I10" s="517">
        <v>8.6999999999999993</v>
      </c>
      <c r="J10" s="518">
        <v>171</v>
      </c>
      <c r="K10" s="519">
        <v>7</v>
      </c>
    </row>
    <row r="11" spans="1:12" ht="10.65" customHeight="1" x14ac:dyDescent="0.2">
      <c r="B11" s="651"/>
      <c r="C11" s="647" t="s">
        <v>3</v>
      </c>
      <c r="D11" s="433" t="s">
        <v>69</v>
      </c>
      <c r="E11" s="520">
        <v>369</v>
      </c>
      <c r="F11" s="521">
        <v>349.4</v>
      </c>
      <c r="G11" s="521">
        <v>721.9</v>
      </c>
      <c r="H11" s="521">
        <v>45.9</v>
      </c>
      <c r="I11" s="521">
        <v>11.6</v>
      </c>
      <c r="J11" s="522">
        <v>167</v>
      </c>
      <c r="K11" s="523">
        <v>8</v>
      </c>
    </row>
    <row r="12" spans="1:12" ht="10.65" customHeight="1" x14ac:dyDescent="0.2">
      <c r="B12" s="651"/>
      <c r="C12" s="647"/>
      <c r="D12" s="437" t="s">
        <v>70</v>
      </c>
      <c r="E12" s="508">
        <v>260</v>
      </c>
      <c r="F12" s="509">
        <v>252.9</v>
      </c>
      <c r="G12" s="509">
        <v>445.6</v>
      </c>
      <c r="H12" s="509">
        <v>44.3</v>
      </c>
      <c r="I12" s="509">
        <v>9.1999999999999993</v>
      </c>
      <c r="J12" s="510">
        <v>163</v>
      </c>
      <c r="K12" s="511">
        <v>4</v>
      </c>
    </row>
    <row r="13" spans="1:12" ht="10.65" customHeight="1" x14ac:dyDescent="0.2">
      <c r="B13" s="651"/>
      <c r="C13" s="653" t="s">
        <v>4</v>
      </c>
      <c r="D13" s="438" t="s">
        <v>69</v>
      </c>
      <c r="E13" s="512">
        <v>381</v>
      </c>
      <c r="F13" s="513">
        <v>354.7</v>
      </c>
      <c r="G13" s="513">
        <v>1125.4000000000001</v>
      </c>
      <c r="H13" s="513">
        <v>45</v>
      </c>
      <c r="I13" s="513">
        <v>17.399999999999999</v>
      </c>
      <c r="J13" s="514">
        <v>158</v>
      </c>
      <c r="K13" s="515">
        <v>7</v>
      </c>
    </row>
    <row r="14" spans="1:12" ht="10.65" customHeight="1" x14ac:dyDescent="0.2">
      <c r="B14" s="651"/>
      <c r="C14" s="654"/>
      <c r="D14" s="436" t="s">
        <v>70</v>
      </c>
      <c r="E14" s="516">
        <v>279</v>
      </c>
      <c r="F14" s="517">
        <v>271.5</v>
      </c>
      <c r="G14" s="517">
        <v>677.3</v>
      </c>
      <c r="H14" s="517">
        <v>39.799999999999997</v>
      </c>
      <c r="I14" s="517">
        <v>14.4</v>
      </c>
      <c r="J14" s="518">
        <v>154</v>
      </c>
      <c r="K14" s="519">
        <v>4</v>
      </c>
    </row>
    <row r="15" spans="1:12" ht="10.65" customHeight="1" x14ac:dyDescent="0.2">
      <c r="B15" s="651"/>
      <c r="C15" s="647" t="s">
        <v>5</v>
      </c>
      <c r="D15" s="433" t="s">
        <v>69</v>
      </c>
      <c r="E15" s="520">
        <v>392.1</v>
      </c>
      <c r="F15" s="521">
        <v>377.7</v>
      </c>
      <c r="G15" s="521">
        <v>630.4</v>
      </c>
      <c r="H15" s="521">
        <v>39.5</v>
      </c>
      <c r="I15" s="521">
        <v>8.8000000000000007</v>
      </c>
      <c r="J15" s="522">
        <v>175</v>
      </c>
      <c r="K15" s="523">
        <v>5</v>
      </c>
    </row>
    <row r="16" spans="1:12" ht="10.65" customHeight="1" x14ac:dyDescent="0.2">
      <c r="B16" s="651"/>
      <c r="C16" s="647"/>
      <c r="D16" s="437" t="s">
        <v>70</v>
      </c>
      <c r="E16" s="508">
        <v>298.60000000000002</v>
      </c>
      <c r="F16" s="509">
        <v>287.39999999999998</v>
      </c>
      <c r="G16" s="509">
        <v>431.5</v>
      </c>
      <c r="H16" s="509">
        <v>34</v>
      </c>
      <c r="I16" s="509">
        <v>7.4</v>
      </c>
      <c r="J16" s="510">
        <v>166</v>
      </c>
      <c r="K16" s="511">
        <v>4</v>
      </c>
    </row>
    <row r="17" spans="2:11" ht="10.65" customHeight="1" x14ac:dyDescent="0.2">
      <c r="B17" s="651"/>
      <c r="C17" s="653" t="s">
        <v>6</v>
      </c>
      <c r="D17" s="438" t="s">
        <v>69</v>
      </c>
      <c r="E17" s="512">
        <v>344.4</v>
      </c>
      <c r="F17" s="513">
        <v>294.89999999999998</v>
      </c>
      <c r="G17" s="513">
        <v>335.8</v>
      </c>
      <c r="H17" s="513">
        <v>48.7</v>
      </c>
      <c r="I17" s="513">
        <v>10.6</v>
      </c>
      <c r="J17" s="514">
        <v>181</v>
      </c>
      <c r="K17" s="515">
        <v>23</v>
      </c>
    </row>
    <row r="18" spans="2:11" ht="10.65" customHeight="1" x14ac:dyDescent="0.2">
      <c r="B18" s="651"/>
      <c r="C18" s="654"/>
      <c r="D18" s="436" t="s">
        <v>70</v>
      </c>
      <c r="E18" s="516">
        <v>294.39999999999998</v>
      </c>
      <c r="F18" s="517">
        <v>259.8</v>
      </c>
      <c r="G18" s="517">
        <v>285.10000000000002</v>
      </c>
      <c r="H18" s="517">
        <v>45.7</v>
      </c>
      <c r="I18" s="517">
        <v>7.1</v>
      </c>
      <c r="J18" s="518">
        <v>172</v>
      </c>
      <c r="K18" s="519">
        <v>14</v>
      </c>
    </row>
    <row r="19" spans="2:11" ht="10.65" customHeight="1" x14ac:dyDescent="0.2">
      <c r="B19" s="651"/>
      <c r="C19" s="647" t="s">
        <v>7</v>
      </c>
      <c r="D19" s="433" t="s">
        <v>69</v>
      </c>
      <c r="E19" s="520">
        <v>338</v>
      </c>
      <c r="F19" s="521">
        <v>314.10000000000002</v>
      </c>
      <c r="G19" s="521">
        <v>618.70000000000005</v>
      </c>
      <c r="H19" s="521">
        <v>44.9</v>
      </c>
      <c r="I19" s="521">
        <v>11.3</v>
      </c>
      <c r="J19" s="522">
        <v>168</v>
      </c>
      <c r="K19" s="523">
        <v>12</v>
      </c>
    </row>
    <row r="20" spans="2:11" ht="10.65" customHeight="1" x14ac:dyDescent="0.2">
      <c r="B20" s="651"/>
      <c r="C20" s="647"/>
      <c r="D20" s="437" t="s">
        <v>70</v>
      </c>
      <c r="E20" s="508">
        <v>273.89999999999998</v>
      </c>
      <c r="F20" s="509">
        <v>257.7</v>
      </c>
      <c r="G20" s="509">
        <v>461</v>
      </c>
      <c r="H20" s="509">
        <v>42.9</v>
      </c>
      <c r="I20" s="509">
        <v>9</v>
      </c>
      <c r="J20" s="510">
        <v>163</v>
      </c>
      <c r="K20" s="511">
        <v>8</v>
      </c>
    </row>
    <row r="21" spans="2:11" ht="10.65" customHeight="1" x14ac:dyDescent="0.2">
      <c r="B21" s="651"/>
      <c r="C21" s="653" t="s">
        <v>17</v>
      </c>
      <c r="D21" s="438" t="s">
        <v>69</v>
      </c>
      <c r="E21" s="512">
        <v>418.3</v>
      </c>
      <c r="F21" s="513">
        <v>394</v>
      </c>
      <c r="G21" s="513">
        <v>1310.5</v>
      </c>
      <c r="H21" s="513">
        <v>40.5</v>
      </c>
      <c r="I21" s="513">
        <v>12.3</v>
      </c>
      <c r="J21" s="514">
        <v>157</v>
      </c>
      <c r="K21" s="524">
        <v>10</v>
      </c>
    </row>
    <row r="22" spans="2:11" ht="10.65" customHeight="1" x14ac:dyDescent="0.2">
      <c r="B22" s="651"/>
      <c r="C22" s="654"/>
      <c r="D22" s="436" t="s">
        <v>70</v>
      </c>
      <c r="E22" s="516">
        <v>335</v>
      </c>
      <c r="F22" s="517">
        <v>300.89999999999998</v>
      </c>
      <c r="G22" s="517">
        <v>1070.5999999999999</v>
      </c>
      <c r="H22" s="517">
        <v>42.1</v>
      </c>
      <c r="I22" s="517">
        <v>13</v>
      </c>
      <c r="J22" s="518">
        <v>154</v>
      </c>
      <c r="K22" s="525">
        <v>15</v>
      </c>
    </row>
    <row r="23" spans="2:11" ht="10.65" customHeight="1" x14ac:dyDescent="0.2">
      <c r="B23" s="651"/>
      <c r="C23" s="647" t="s">
        <v>16</v>
      </c>
      <c r="D23" s="433" t="s">
        <v>69</v>
      </c>
      <c r="E23" s="520">
        <v>422.4</v>
      </c>
      <c r="F23" s="521">
        <v>400</v>
      </c>
      <c r="G23" s="521">
        <v>823.1</v>
      </c>
      <c r="H23" s="521">
        <v>45.1</v>
      </c>
      <c r="I23" s="521">
        <v>8.8000000000000007</v>
      </c>
      <c r="J23" s="522">
        <v>169</v>
      </c>
      <c r="K23" s="523">
        <v>8</v>
      </c>
    </row>
    <row r="24" spans="2:11" ht="10.65" customHeight="1" x14ac:dyDescent="0.2">
      <c r="B24" s="651"/>
      <c r="C24" s="647"/>
      <c r="D24" s="437" t="s">
        <v>70</v>
      </c>
      <c r="E24" s="508">
        <v>279.39999999999998</v>
      </c>
      <c r="F24" s="509">
        <v>272.5</v>
      </c>
      <c r="G24" s="509">
        <v>729</v>
      </c>
      <c r="H24" s="509">
        <v>38.799999999999997</v>
      </c>
      <c r="I24" s="509">
        <v>7</v>
      </c>
      <c r="J24" s="510">
        <v>163</v>
      </c>
      <c r="K24" s="511">
        <v>3</v>
      </c>
    </row>
    <row r="25" spans="2:11" ht="10.65" customHeight="1" x14ac:dyDescent="0.2">
      <c r="B25" s="651"/>
      <c r="C25" s="653" t="s">
        <v>15</v>
      </c>
      <c r="D25" s="438" t="s">
        <v>69</v>
      </c>
      <c r="E25" s="512">
        <v>392.8</v>
      </c>
      <c r="F25" s="513">
        <v>369.9</v>
      </c>
      <c r="G25" s="513">
        <v>960.1</v>
      </c>
      <c r="H25" s="513">
        <v>45.8</v>
      </c>
      <c r="I25" s="513">
        <v>10.9</v>
      </c>
      <c r="J25" s="514">
        <v>167</v>
      </c>
      <c r="K25" s="515">
        <v>10</v>
      </c>
    </row>
    <row r="26" spans="2:11" ht="10.65" customHeight="1" x14ac:dyDescent="0.2">
      <c r="B26" s="651"/>
      <c r="C26" s="654"/>
      <c r="D26" s="436" t="s">
        <v>70</v>
      </c>
      <c r="E26" s="516">
        <v>297.60000000000002</v>
      </c>
      <c r="F26" s="517">
        <v>286.39999999999998</v>
      </c>
      <c r="G26" s="517">
        <v>636.20000000000005</v>
      </c>
      <c r="H26" s="517">
        <v>39.9</v>
      </c>
      <c r="I26" s="517">
        <v>8.3000000000000007</v>
      </c>
      <c r="J26" s="518">
        <v>166</v>
      </c>
      <c r="K26" s="519">
        <v>6</v>
      </c>
    </row>
    <row r="27" spans="2:11" ht="10.65" customHeight="1" x14ac:dyDescent="0.2">
      <c r="B27" s="651"/>
      <c r="C27" s="645" t="s">
        <v>14</v>
      </c>
      <c r="D27" s="433" t="s">
        <v>69</v>
      </c>
      <c r="E27" s="520">
        <v>312.7</v>
      </c>
      <c r="F27" s="521">
        <v>298.39999999999998</v>
      </c>
      <c r="G27" s="521">
        <v>177.8</v>
      </c>
      <c r="H27" s="521">
        <v>40.1</v>
      </c>
      <c r="I27" s="521">
        <v>8.4</v>
      </c>
      <c r="J27" s="522">
        <v>180</v>
      </c>
      <c r="K27" s="523">
        <v>10</v>
      </c>
    </row>
    <row r="28" spans="2:11" ht="10.65" customHeight="1" x14ac:dyDescent="0.2">
      <c r="B28" s="651"/>
      <c r="C28" s="645"/>
      <c r="D28" s="437" t="s">
        <v>70</v>
      </c>
      <c r="E28" s="508">
        <v>272.10000000000002</v>
      </c>
      <c r="F28" s="509">
        <v>265.60000000000002</v>
      </c>
      <c r="G28" s="509">
        <v>142.9</v>
      </c>
      <c r="H28" s="509">
        <v>42.4</v>
      </c>
      <c r="I28" s="509">
        <v>9.5</v>
      </c>
      <c r="J28" s="510">
        <v>155</v>
      </c>
      <c r="K28" s="511">
        <v>4</v>
      </c>
    </row>
    <row r="29" spans="2:11" ht="10.65" customHeight="1" x14ac:dyDescent="0.2">
      <c r="B29" s="651"/>
      <c r="C29" s="655" t="s">
        <v>13</v>
      </c>
      <c r="D29" s="438" t="s">
        <v>69</v>
      </c>
      <c r="E29" s="512">
        <v>339</v>
      </c>
      <c r="F29" s="513">
        <v>320.2</v>
      </c>
      <c r="G29" s="513">
        <v>693.7</v>
      </c>
      <c r="H29" s="513">
        <v>44.5</v>
      </c>
      <c r="I29" s="513">
        <v>12</v>
      </c>
      <c r="J29" s="514">
        <v>173</v>
      </c>
      <c r="K29" s="515">
        <v>10</v>
      </c>
    </row>
    <row r="30" spans="2:11" ht="10.65" customHeight="1" x14ac:dyDescent="0.2">
      <c r="B30" s="651"/>
      <c r="C30" s="646"/>
      <c r="D30" s="436" t="s">
        <v>70</v>
      </c>
      <c r="E30" s="516">
        <v>249.1</v>
      </c>
      <c r="F30" s="517">
        <v>234.1</v>
      </c>
      <c r="G30" s="517">
        <v>298</v>
      </c>
      <c r="H30" s="517">
        <v>43.8</v>
      </c>
      <c r="I30" s="517">
        <v>8.5</v>
      </c>
      <c r="J30" s="518">
        <v>158</v>
      </c>
      <c r="K30" s="519">
        <v>8</v>
      </c>
    </row>
    <row r="31" spans="2:11" ht="10.65" customHeight="1" x14ac:dyDescent="0.2">
      <c r="B31" s="651"/>
      <c r="C31" s="645" t="s">
        <v>12</v>
      </c>
      <c r="D31" s="433" t="s">
        <v>69</v>
      </c>
      <c r="E31" s="520">
        <v>329.3</v>
      </c>
      <c r="F31" s="521">
        <v>319.60000000000002</v>
      </c>
      <c r="G31" s="521">
        <v>555.5</v>
      </c>
      <c r="H31" s="521">
        <v>45.2</v>
      </c>
      <c r="I31" s="521">
        <v>12.2</v>
      </c>
      <c r="J31" s="522">
        <v>170</v>
      </c>
      <c r="K31" s="523">
        <v>5</v>
      </c>
    </row>
    <row r="32" spans="2:11" ht="10.65" customHeight="1" x14ac:dyDescent="0.2">
      <c r="B32" s="651"/>
      <c r="C32" s="645"/>
      <c r="D32" s="437" t="s">
        <v>70</v>
      </c>
      <c r="E32" s="508">
        <v>269.3</v>
      </c>
      <c r="F32" s="509">
        <v>265.10000000000002</v>
      </c>
      <c r="G32" s="509">
        <v>703.2</v>
      </c>
      <c r="H32" s="509">
        <v>35.9</v>
      </c>
      <c r="I32" s="509">
        <v>7.3</v>
      </c>
      <c r="J32" s="510">
        <v>169</v>
      </c>
      <c r="K32" s="511">
        <v>2</v>
      </c>
    </row>
    <row r="33" spans="2:14" ht="10.65" customHeight="1" x14ac:dyDescent="0.2">
      <c r="B33" s="651"/>
      <c r="C33" s="655" t="s">
        <v>11</v>
      </c>
      <c r="D33" s="438" t="s">
        <v>69</v>
      </c>
      <c r="E33" s="512">
        <v>334.7</v>
      </c>
      <c r="F33" s="513">
        <v>321.10000000000002</v>
      </c>
      <c r="G33" s="513">
        <v>797.7</v>
      </c>
      <c r="H33" s="513">
        <v>43.7</v>
      </c>
      <c r="I33" s="513">
        <v>8.9</v>
      </c>
      <c r="J33" s="514">
        <v>165</v>
      </c>
      <c r="K33" s="515">
        <v>7</v>
      </c>
    </row>
    <row r="34" spans="2:14" ht="10.65" customHeight="1" x14ac:dyDescent="0.2">
      <c r="B34" s="651"/>
      <c r="C34" s="646"/>
      <c r="D34" s="436" t="s">
        <v>70</v>
      </c>
      <c r="E34" s="516">
        <v>286.5</v>
      </c>
      <c r="F34" s="517">
        <v>279</v>
      </c>
      <c r="G34" s="517">
        <v>647.79999999999995</v>
      </c>
      <c r="H34" s="517">
        <v>43.9</v>
      </c>
      <c r="I34" s="517">
        <v>7.8</v>
      </c>
      <c r="J34" s="518">
        <v>162</v>
      </c>
      <c r="K34" s="519">
        <v>4</v>
      </c>
    </row>
    <row r="35" spans="2:14" ht="10.65" customHeight="1" x14ac:dyDescent="0.2">
      <c r="B35" s="600"/>
      <c r="C35" s="645" t="s">
        <v>10</v>
      </c>
      <c r="D35" s="433" t="s">
        <v>69</v>
      </c>
      <c r="E35" s="488" t="s">
        <v>102</v>
      </c>
      <c r="F35" s="489" t="s">
        <v>102</v>
      </c>
      <c r="G35" s="489" t="s">
        <v>102</v>
      </c>
      <c r="H35" s="489" t="s">
        <v>102</v>
      </c>
      <c r="I35" s="489" t="s">
        <v>102</v>
      </c>
      <c r="J35" s="556" t="s">
        <v>102</v>
      </c>
      <c r="K35" s="557" t="s">
        <v>102</v>
      </c>
    </row>
    <row r="36" spans="2:14" ht="10.65" customHeight="1" x14ac:dyDescent="0.2">
      <c r="B36" s="600"/>
      <c r="C36" s="646"/>
      <c r="D36" s="436" t="s">
        <v>70</v>
      </c>
      <c r="E36" s="485" t="s">
        <v>102</v>
      </c>
      <c r="F36" s="486" t="s">
        <v>102</v>
      </c>
      <c r="G36" s="486" t="s">
        <v>102</v>
      </c>
      <c r="H36" s="486" t="s">
        <v>102</v>
      </c>
      <c r="I36" s="486" t="s">
        <v>102</v>
      </c>
      <c r="J36" s="558" t="s">
        <v>102</v>
      </c>
      <c r="K36" s="559" t="s">
        <v>102</v>
      </c>
    </row>
    <row r="37" spans="2:14" ht="10.65" customHeight="1" x14ac:dyDescent="0.2">
      <c r="B37" s="600"/>
      <c r="C37" s="647" t="s">
        <v>9</v>
      </c>
      <c r="D37" s="433" t="s">
        <v>69</v>
      </c>
      <c r="E37" s="520">
        <v>321.8</v>
      </c>
      <c r="F37" s="521">
        <v>301.3</v>
      </c>
      <c r="G37" s="521">
        <v>459.6</v>
      </c>
      <c r="H37" s="521">
        <v>47.9</v>
      </c>
      <c r="I37" s="521">
        <v>10</v>
      </c>
      <c r="J37" s="522">
        <v>171</v>
      </c>
      <c r="K37" s="523">
        <v>10</v>
      </c>
    </row>
    <row r="38" spans="2:14" ht="10.65" customHeight="1" thickBot="1" x14ac:dyDescent="0.25">
      <c r="B38" s="601"/>
      <c r="C38" s="648"/>
      <c r="D38" s="439" t="s">
        <v>70</v>
      </c>
      <c r="E38" s="526">
        <v>245.6</v>
      </c>
      <c r="F38" s="527">
        <v>239.4</v>
      </c>
      <c r="G38" s="527">
        <v>396.5</v>
      </c>
      <c r="H38" s="527">
        <v>44.3</v>
      </c>
      <c r="I38" s="527">
        <v>8</v>
      </c>
      <c r="J38" s="528">
        <v>162</v>
      </c>
      <c r="K38" s="529">
        <v>3</v>
      </c>
    </row>
    <row r="39" spans="2:14" ht="10.65" customHeight="1" x14ac:dyDescent="0.2"/>
    <row r="40" spans="2:14" ht="10.65" customHeight="1" x14ac:dyDescent="0.2"/>
    <row r="41" spans="2:14" ht="10.65" customHeight="1" x14ac:dyDescent="0.2"/>
    <row r="42" spans="2:14" ht="10.65" customHeight="1" x14ac:dyDescent="0.2"/>
    <row r="43" spans="2:14" ht="10.65" customHeight="1" x14ac:dyDescent="0.2"/>
    <row r="44" spans="2:14" ht="10.65" customHeight="1" x14ac:dyDescent="0.2">
      <c r="N44" s="218"/>
    </row>
    <row r="45" spans="2:14" ht="10.65" customHeight="1" x14ac:dyDescent="0.2"/>
    <row r="46" spans="2:14" ht="10.65" customHeight="1" x14ac:dyDescent="0.2"/>
    <row r="47" spans="2:14" ht="10.65" customHeight="1" x14ac:dyDescent="0.2"/>
    <row r="48" spans="2:14" ht="10.65" customHeight="1" x14ac:dyDescent="0.2"/>
    <row r="49" spans="14:14" ht="10.65" customHeight="1" x14ac:dyDescent="0.2"/>
    <row r="50" spans="14:14" ht="10.65" customHeight="1" x14ac:dyDescent="0.2"/>
    <row r="51" spans="14:14" ht="10.65" customHeight="1" x14ac:dyDescent="0.2"/>
    <row r="52" spans="14:14" ht="10.65" customHeight="1" x14ac:dyDescent="0.2"/>
    <row r="53" spans="14:14" ht="10.65" customHeight="1" x14ac:dyDescent="0.2">
      <c r="N53" s="46"/>
    </row>
    <row r="54" spans="14:14" ht="10.65" customHeight="1" x14ac:dyDescent="0.2"/>
    <row r="55" spans="14:14" ht="10.65" customHeight="1" x14ac:dyDescent="0.2"/>
    <row r="56" spans="14:14" ht="10.65" customHeight="1" x14ac:dyDescent="0.2"/>
    <row r="57" spans="14:14" ht="10.65" customHeight="1" x14ac:dyDescent="0.2"/>
    <row r="58" spans="14:14" ht="10.65" customHeight="1" x14ac:dyDescent="0.2"/>
    <row r="59" spans="14:14" ht="10.65" customHeight="1" x14ac:dyDescent="0.2"/>
    <row r="60" spans="14:14" ht="10.65" customHeight="1" x14ac:dyDescent="0.2"/>
    <row r="61" spans="14:14" ht="10.65" customHeight="1" x14ac:dyDescent="0.2"/>
    <row r="62" spans="14:14" ht="10.65" customHeight="1" x14ac:dyDescent="0.2"/>
    <row r="63" spans="14:14" ht="10.65" customHeight="1" x14ac:dyDescent="0.2"/>
    <row r="64" spans="14:14" ht="10.65" customHeight="1" x14ac:dyDescent="0.2"/>
    <row r="65" spans="1:12" ht="10.65" customHeight="1" x14ac:dyDescent="0.2"/>
    <row r="66" spans="1:12" ht="10.65" customHeight="1" x14ac:dyDescent="0.2"/>
    <row r="67" spans="1:12" ht="10.65" customHeight="1" x14ac:dyDescent="0.2"/>
    <row r="68" spans="1:12" ht="10.65" customHeight="1" x14ac:dyDescent="0.2">
      <c r="A68" s="649"/>
      <c r="B68" s="649"/>
      <c r="C68" s="649"/>
      <c r="D68" s="649"/>
      <c r="E68" s="649"/>
      <c r="F68" s="649"/>
      <c r="G68" s="649"/>
      <c r="H68" s="649"/>
      <c r="I68" s="649"/>
      <c r="J68" s="649"/>
      <c r="K68" s="649"/>
      <c r="L68" s="649"/>
    </row>
    <row r="69" spans="1:12" ht="10.65" customHeight="1" x14ac:dyDescent="0.2"/>
    <row r="70" spans="1:12" ht="10.65" customHeight="1" x14ac:dyDescent="0.2"/>
    <row r="71" spans="1:12" ht="10.65" customHeight="1" x14ac:dyDescent="0.2"/>
    <row r="72" spans="1:12" ht="10.65" customHeight="1" x14ac:dyDescent="0.2"/>
    <row r="73" spans="1:12" ht="10.65" customHeight="1" x14ac:dyDescent="0.2"/>
    <row r="74" spans="1:12" ht="10.65" customHeight="1" x14ac:dyDescent="0.2"/>
    <row r="75" spans="1:12" ht="10.5" customHeight="1" x14ac:dyDescent="0.2"/>
    <row r="76" spans="1:12" ht="10.5" customHeight="1" x14ac:dyDescent="0.2"/>
    <row r="77" spans="1:12" ht="31.5" customHeight="1" x14ac:dyDescent="0.2"/>
    <row r="78" spans="1:12" ht="10.65" customHeight="1" x14ac:dyDescent="0.2"/>
    <row r="79" spans="1:12" ht="10.65" customHeight="1" x14ac:dyDescent="0.2"/>
    <row r="80" spans="1:12" ht="10.65" customHeight="1" x14ac:dyDescent="0.2"/>
    <row r="81" ht="10.65" customHeight="1" x14ac:dyDescent="0.2"/>
    <row r="82" ht="10.65" customHeight="1" x14ac:dyDescent="0.2"/>
    <row r="83" ht="10.65" customHeight="1" x14ac:dyDescent="0.2"/>
    <row r="84" ht="10.65" customHeight="1" x14ac:dyDescent="0.2"/>
    <row r="85" ht="10.65" customHeight="1" x14ac:dyDescent="0.2"/>
    <row r="86" ht="10.65" customHeight="1" x14ac:dyDescent="0.2"/>
    <row r="87" ht="10.65" customHeight="1" x14ac:dyDescent="0.2"/>
    <row r="88" ht="10.65" customHeight="1" x14ac:dyDescent="0.2"/>
    <row r="89" ht="10.65" customHeight="1" x14ac:dyDescent="0.2"/>
    <row r="90" ht="10.65" customHeight="1" x14ac:dyDescent="0.2"/>
    <row r="91" ht="10.65" customHeight="1" x14ac:dyDescent="0.2"/>
    <row r="92" ht="10.65" customHeight="1" x14ac:dyDescent="0.2"/>
    <row r="93" ht="10.65" customHeight="1" x14ac:dyDescent="0.2"/>
    <row r="94" ht="10.65" customHeight="1" x14ac:dyDescent="0.2"/>
    <row r="95" ht="10.65" customHeight="1" x14ac:dyDescent="0.2"/>
    <row r="96" ht="10.65" customHeight="1" x14ac:dyDescent="0.2"/>
    <row r="97" ht="10.65" customHeight="1" x14ac:dyDescent="0.2"/>
    <row r="98" ht="10.65" customHeight="1" x14ac:dyDescent="0.2"/>
    <row r="99" ht="10.65" customHeight="1" x14ac:dyDescent="0.2"/>
    <row r="100" ht="10.65" customHeight="1" x14ac:dyDescent="0.2"/>
    <row r="101" ht="10.65" customHeight="1" x14ac:dyDescent="0.2"/>
    <row r="102" ht="10.65" customHeight="1" x14ac:dyDescent="0.2"/>
    <row r="103" ht="10.65" customHeight="1" x14ac:dyDescent="0.2"/>
    <row r="104" ht="10.65" customHeight="1" x14ac:dyDescent="0.2"/>
    <row r="105" ht="10.65" customHeight="1" x14ac:dyDescent="0.2"/>
    <row r="106" ht="10.65" customHeight="1" x14ac:dyDescent="0.2"/>
    <row r="107" ht="10.65" customHeight="1" x14ac:dyDescent="0.2"/>
    <row r="108" ht="10.65" customHeight="1" x14ac:dyDescent="0.2"/>
    <row r="109" ht="10.65" customHeight="1" x14ac:dyDescent="0.2"/>
    <row r="110" ht="10.65" customHeight="1" x14ac:dyDescent="0.2"/>
    <row r="111" ht="10.65" customHeight="1" x14ac:dyDescent="0.2"/>
  </sheetData>
  <protectedRanges>
    <protectedRange sqref="E5:K38" name="範囲2"/>
  </protectedRanges>
  <mergeCells count="28">
    <mergeCell ref="C17:C18"/>
    <mergeCell ref="C19:C20"/>
    <mergeCell ref="C21:C22"/>
    <mergeCell ref="A2:L2"/>
    <mergeCell ref="C3:C4"/>
    <mergeCell ref="D3:D4"/>
    <mergeCell ref="E3:E4"/>
    <mergeCell ref="G3:G4"/>
    <mergeCell ref="H3:H4"/>
    <mergeCell ref="I3:I4"/>
    <mergeCell ref="J3:J4"/>
    <mergeCell ref="K3:K4"/>
    <mergeCell ref="C35:C36"/>
    <mergeCell ref="C37:C38"/>
    <mergeCell ref="A68:L68"/>
    <mergeCell ref="C23:C24"/>
    <mergeCell ref="C25:C26"/>
    <mergeCell ref="C27:C28"/>
    <mergeCell ref="C29:C30"/>
    <mergeCell ref="C31:C32"/>
    <mergeCell ref="C33:C34"/>
    <mergeCell ref="B5:B38"/>
    <mergeCell ref="C5:C6"/>
    <mergeCell ref="C7:C8"/>
    <mergeCell ref="C9:C10"/>
    <mergeCell ref="C11:C12"/>
    <mergeCell ref="C13:C14"/>
    <mergeCell ref="C15:C16"/>
  </mergeCells>
  <phoneticPr fontId="2"/>
  <pageMargins left="0.23622047244094491" right="0.23622047244094491" top="0.74803149606299213" bottom="0.74803149606299213" header="0.31496062992125984" footer="0.31496062992125984"/>
  <pageSetup paperSize="9" scale="98" orientation="portrait" r:id="rId1"/>
  <headerFooter scaleWithDoc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表紙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Sheet3</vt:lpstr>
      <vt:lpstr>'P11'!Print_Area</vt:lpstr>
      <vt:lpstr>'P2'!Print_Area</vt:lpstr>
      <vt:lpstr>'P4'!Print_Area</vt:lpstr>
      <vt:lpstr>'P5'!Print_Area</vt:lpstr>
      <vt:lpstr>'P7'!Print_Area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2021-11-25T02:37:23Z</cp:lastPrinted>
  <dcterms:created xsi:type="dcterms:W3CDTF">2009-10-16T07:01:25Z</dcterms:created>
  <dcterms:modified xsi:type="dcterms:W3CDTF">2021-11-30T04:37:02Z</dcterms:modified>
</cp:coreProperties>
</file>