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02 対応\03 施行\01 公表データ\02 川崎市\"/>
    </mc:Choice>
  </mc:AlternateContent>
  <workbookProtection workbookAlgorithmName="SHA-512" workbookHashValue="+ARCL2fpiK/esSkwW8y8uHm6GAm+/+CX5+UNEnRjzHn43omhkObnvpNxcXY1qx8omLS6sEbduXAlUrS2P7+Uww==" workbookSaltValue="Qk942rKwGKmRN7QhaqKONw==" workbookSpinCount="100000" lockStructure="1"/>
  <bookViews>
    <workbookView xWindow="0" yWindow="0" windowWidth="23040" windowHeight="936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<sst xmlns="http://schemas.openxmlformats.org/spreadsheetml/2006/main" count="232" uniqueCount="120">
  <si>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</si>
  <si>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</si>
  <si>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</si>
  <si>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</si>
  <si>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</si>
  <si>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</si>
  <si>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</si>
  <si>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</si>
  <si>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</si>
  <si>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</si>
  <si>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</si>
  <si>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</si>
  <si>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</si>
  <si>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</si>
  <si>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</si>
  <si>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</si>
  <si>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</si>
  <si>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</si>
  <si>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</si>
  <si>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</si>
  <si>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</si>
  <si>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</si>
  <si>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</si>
  <si>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</si>
  <si>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</si>
  <si>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</si>
  <si>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</si>
  <si>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</si>
  <si>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</si>
  <si>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</si>
  <si>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</si>
  <si>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</si>
  <si>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</si>
  <si>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</si>
  <si>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</si>
  <si>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</si>
  <si>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</si>
  <si>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</si>
  <si>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</si>
  <si>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</si>
  <si>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</si>
  <si>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</si>
  <si>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</si>
  <si>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</si>
  <si>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</si>
  <si>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</si>
  <si>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</si>
  <si>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</si>
  <si>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</si>
  <si>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</si>
  <si>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</si>
  <si>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</si>
  <si>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</si>
  <si>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</si>
  <si>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</si>
  <si>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</si>
  <si>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</si>
  <si>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</si>
  <si>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</si>
  <si>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</si>
  <si>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</si>
  <si>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</si>
  <si>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</si>
  <si>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</si>
  <si>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</si>
  <si>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</si>
  <si>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</si>
  <si>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</si>
  <si>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</si>
  <si>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</si>
  <si>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</si>
  <si>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</si>
  <si>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</si>
  <si>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</si>
  <si>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</si>
  <si>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</si>
  <si>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</si>
  <si>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</si>
  <si>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</si>
  <si>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</si>
  <si>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</si>
  <si>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</si>
  <si>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</si>
  <si>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</si>
  <si>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</si>
  <si>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</si>
  <si>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</si>
  <si>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</si>
  <si>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</si>
  <si>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</si>
  <si>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</si>
  <si>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</si>
  <si>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</si>
  <si>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</si>
  <si>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</si>
  <si>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</si>
  <si>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</si>
  <si>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</si>
  <si>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</si>
  <si>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</si>
  <si>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</si>
  <si>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</si>
  <si>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</si>
  <si>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</si>
  <si>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</si>
  <si>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川崎市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</si>
  <si>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</si>
  <si>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</si>
  <si>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</si>
  <si>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</si>
  <si>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</si>
  <si>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</si>
  <si>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</si>
  <si>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</si>
  <si>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</si>
  <si>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</si>
  <si>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</si>
  <si>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t>
    </r>
    <r>
      <rPr>
        <b/>
        <sz val="11"/>
        <color theme="1"/>
        <rFont val="ＭＳ ゴシック"/>
        <family val="3"/>
        <charset val="128"/>
      </rPr>
      <t>①有形固定資産減価償却率</t>
    </r>
    <r>
      <rPr>
        <sz val="11"/>
        <color theme="1"/>
        <rFont val="ＭＳ ゴシック"/>
        <family val="3"/>
        <charset val="128"/>
      </rPr>
      <t>は、類似団体と比較して高水準であるが、類似団体が増加傾向にある中で平成25年度以降は減少しています。</t>
    </r>
    <r>
      <rPr>
        <b/>
        <sz val="11"/>
        <color theme="1"/>
        <rFont val="ＭＳ ゴシック"/>
        <family val="3"/>
        <charset val="128"/>
      </rPr>
      <t>②管路経年化率</t>
    </r>
    <r>
      <rPr>
        <sz val="11"/>
        <color theme="1"/>
        <rFont val="ＭＳ ゴシック"/>
        <family val="3"/>
        <charset val="128"/>
      </rPr>
      <t>は、類似団体に比べて高水準にある上、増加しているものの、</t>
    </r>
    <r>
      <rPr>
        <b/>
        <sz val="11"/>
        <color theme="1"/>
        <rFont val="ＭＳ ゴシック"/>
        <family val="3"/>
        <charset val="128"/>
      </rPr>
      <t>③管路更新率</t>
    </r>
    <r>
      <rPr>
        <sz val="11"/>
        <color theme="1"/>
        <rFont val="ＭＳ ゴシック"/>
        <family val="3"/>
        <charset val="128"/>
      </rPr>
      <t>は、類似団体と比較して高水準で推移しています。
○今後は、より一層、管路更新に重点的に取り組み、年間約40kmの管路更新（更新率1.67％）を継続していく計画となっています。</t>
    </r>
    <rPh sb="20" eb="22">
      <t>ヒカク</t>
    </rPh>
    <rPh sb="24" eb="27">
      <t>コウスイジュン</t>
    </rPh>
    <rPh sb="46" eb="48">
      <t>ヘイセイ</t>
    </rPh>
    <rPh sb="50" eb="54">
      <t>ネンドイコウ</t>
    </rPh>
    <rPh sb="103" eb="104">
      <t>リツ</t>
    </rPh>
    <rPh sb="115" eb="118">
      <t>コウスイジュン</t>
    </rPh>
    <rPh sb="119" eb="121">
      <t>スイイ</t>
    </rPh>
    <rPh sb="130" eb="131">
      <t>イマ</t>
    </rPh>
    <phoneticPr fontId="4"/>
  </si>
  <si>
    <t>○短期的な資金繰りには問題ないが、長期的には、喫緊の課題である管路の更新といった老朽化対策等に伴う企業債残高の増加が見込まれるため、アセットマネジメント等により、更なる適正管理が求められます。
○本市では人口が今後も増加し、料金収入は横ばい程度を維持する見込みだが、将来的には社会動向や使用傾向に留意し、受益と負担の公平性を踏まえ、安定的な経営を継続できるよう検討が必要です。
○今後の事業展開の指針とするため、30年から50年程度先の将来を見据え、平成29年度から概ね10年間を対象期間とする「川崎市上下水道ビジョン」と、その実施計画として経営戦略に位置付けられた「川崎市上下水道事業中期計画」を平成28年度末に策定し、各取組を着実に推進しています。</t>
    <rPh sb="23" eb="25">
      <t>キッキン</t>
    </rPh>
    <rPh sb="26" eb="28">
      <t>カダイ</t>
    </rPh>
    <rPh sb="81" eb="82">
      <t>サラ</t>
    </rPh>
    <rPh sb="128" eb="130">
      <t/>
    </rPh>
    <rPh sb="313" eb="314">
      <t>カク</t>
    </rPh>
    <rPh sb="314" eb="316">
      <t>トリクミ</t>
    </rPh>
    <rPh sb="317" eb="319">
      <t>チャクジツ</t>
    </rPh>
    <rPh sb="320" eb="322">
      <t>スイシン</t>
    </rPh>
    <phoneticPr fontId="4"/>
  </si>
  <si>
    <r>
      <t>川崎市では、将来の水需要を見据え、給水能力の見直しを主軸とした再構築計画に基づき、老朽化した浄水場等の更新に合わせて３つの浄水場を１つに集約することによるダウンサイジングを実施しました。　　　　　　　　　　　　　　　　　　　　　　　　　　　　　　　　　　　　　　　　　　　　　　　　　　　　　　　　　　　　　　　　　　　　　　　　　　　　　　　　　　　　　　　　　　　　　　　　　　　　　　　　　　　　　　　　　　　　　　　　　　　　　　　　　　　　　　　　　　　　　　　　　　　　　　　　　○</t>
    </r>
    <r>
      <rPr>
        <b/>
        <sz val="11"/>
        <color theme="1"/>
        <rFont val="ＭＳ ゴシック"/>
        <family val="3"/>
        <charset val="128"/>
      </rPr>
      <t>①経常収支比率</t>
    </r>
    <r>
      <rPr>
        <sz val="11"/>
        <color theme="1"/>
        <rFont val="ＭＳ ゴシック"/>
        <family val="3"/>
        <charset val="128"/>
      </rPr>
      <t>は、再構築事業に伴う大規模施設の除却等が生じたことから純損失を計上し、100％を下回りましたが、</t>
    </r>
    <r>
      <rPr>
        <b/>
        <sz val="11"/>
        <color theme="1"/>
        <rFont val="ＭＳ ゴシック"/>
        <family val="3"/>
        <charset val="128"/>
      </rPr>
      <t>②累積欠損金</t>
    </r>
    <r>
      <rPr>
        <sz val="11"/>
        <color theme="1"/>
        <rFont val="ＭＳ ゴシック"/>
        <family val="3"/>
        <charset val="128"/>
      </rPr>
      <t>は計上されていないため、経営の健全性は維持しています。また、</t>
    </r>
    <r>
      <rPr>
        <b/>
        <sz val="11"/>
        <color theme="1"/>
        <rFont val="ＭＳ ゴシック"/>
        <family val="3"/>
        <charset val="128"/>
      </rPr>
      <t>③流動比率</t>
    </r>
    <r>
      <rPr>
        <sz val="11"/>
        <color theme="1"/>
        <rFont val="ＭＳ ゴシック"/>
        <family val="3"/>
        <charset val="128"/>
      </rPr>
      <t>は、概ね類似団体並みであり、短期的な資金繰りには問題ないものと考えます。しかし、今後の老朽化対策等の建設改良工事については、長期的な経営状況を考慮し、</t>
    </r>
    <r>
      <rPr>
        <b/>
        <sz val="11"/>
        <color theme="1"/>
        <rFont val="ＭＳ ゴシック"/>
        <family val="3"/>
        <charset val="128"/>
      </rPr>
      <t>④企業債残高対給水収益比率</t>
    </r>
    <r>
      <rPr>
        <sz val="11"/>
        <color theme="1"/>
        <rFont val="ＭＳ ゴシック"/>
        <family val="3"/>
        <charset val="128"/>
      </rPr>
      <t>が増加しすぎないよう留意しながら、計画的に進める必要があります。
○</t>
    </r>
    <r>
      <rPr>
        <b/>
        <sz val="11"/>
        <color theme="1"/>
        <rFont val="ＭＳ ゴシック"/>
        <family val="3"/>
        <charset val="128"/>
      </rPr>
      <t>⑥給水原価</t>
    </r>
    <r>
      <rPr>
        <sz val="11"/>
        <color theme="1"/>
        <rFont val="ＭＳ ゴシック"/>
        <family val="3"/>
        <charset val="128"/>
      </rPr>
      <t>については、平成26年度以降、再構築計画の実施による除却等により増加しているが、低廉な料金水準となっていることから、供給単価が低く、</t>
    </r>
    <r>
      <rPr>
        <b/>
        <sz val="11"/>
        <color theme="1"/>
        <rFont val="ＭＳ ゴシック"/>
        <family val="3"/>
        <charset val="128"/>
      </rPr>
      <t>⑤料金回収率</t>
    </r>
    <r>
      <rPr>
        <sz val="11"/>
        <color theme="1"/>
        <rFont val="ＭＳ ゴシック"/>
        <family val="3"/>
        <charset val="128"/>
      </rPr>
      <t>は類似団体よりも低い水準で推移していますが、附帯収益があり健全経営を維持しています。
○</t>
    </r>
    <r>
      <rPr>
        <b/>
        <sz val="11"/>
        <color theme="1"/>
        <rFont val="ＭＳ ゴシック"/>
        <family val="3"/>
        <charset val="128"/>
      </rPr>
      <t>⑦施設利用率</t>
    </r>
    <r>
      <rPr>
        <sz val="11"/>
        <color theme="1"/>
        <rFont val="ＭＳ ゴシック"/>
        <family val="3"/>
        <charset val="128"/>
      </rPr>
      <t>は、再構築計画に基づき行った平成24年度の浄水場の廃止及び平成28年度の長沢浄水場への機能集約の完了により、類似団体と比べ高い水準で推移しており、施設が効率的かつ適正な規模で運用されています。</t>
    </r>
    <r>
      <rPr>
        <b/>
        <sz val="11"/>
        <color theme="1"/>
        <rFont val="ＭＳ ゴシック"/>
        <family val="3"/>
        <charset val="128"/>
      </rPr>
      <t>⑧有収率</t>
    </r>
    <r>
      <rPr>
        <sz val="11"/>
        <color theme="1"/>
        <rFont val="ＭＳ ゴシック"/>
        <family val="3"/>
        <charset val="128"/>
      </rPr>
      <t>は、老朽給水管の影響等により漏水率が高いため、類似団体平均よりも低い水準にあるものの、漏水率の改善に努めており、徐々に数値を改善しています。</t>
    </r>
    <rPh sb="6" eb="8">
      <t>ショウライ</t>
    </rPh>
    <rPh sb="9" eb="10">
      <t>ミズ</t>
    </rPh>
    <rPh sb="10" eb="12">
      <t>ジュヨウ</t>
    </rPh>
    <rPh sb="13" eb="15">
      <t>ミス</t>
    </rPh>
    <rPh sb="17" eb="19">
      <t>キュウスイ</t>
    </rPh>
    <rPh sb="19" eb="21">
      <t>ノウリョク</t>
    </rPh>
    <rPh sb="22" eb="24">
      <t>ミナオ</t>
    </rPh>
    <rPh sb="26" eb="28">
      <t>シュジク</t>
    </rPh>
    <rPh sb="31" eb="34">
      <t>サイコウチク</t>
    </rPh>
    <rPh sb="34" eb="36">
      <t>ケイカク</t>
    </rPh>
    <rPh sb="37" eb="38">
      <t>モト</t>
    </rPh>
    <rPh sb="41" eb="44">
      <t>ロウキュウカ</t>
    </rPh>
    <rPh sb="46" eb="49">
      <t>ジョウスイジョウ</t>
    </rPh>
    <rPh sb="49" eb="50">
      <t>トウ</t>
    </rPh>
    <rPh sb="51" eb="53">
      <t>コウシン</t>
    </rPh>
    <rPh sb="54" eb="55">
      <t>ア</t>
    </rPh>
    <rPh sb="61" eb="64">
      <t>ジョウスイジョウ</t>
    </rPh>
    <rPh sb="68" eb="70">
      <t>シュウヤク</t>
    </rPh>
    <rPh sb="86" eb="88">
      <t>ジッシ</t>
    </rPh>
    <rPh sb="256" eb="259">
      <t>サイコウチク</t>
    </rPh>
    <rPh sb="259" eb="261">
      <t>ジギョウ</t>
    </rPh>
    <rPh sb="262" eb="263">
      <t>トモナ</t>
    </rPh>
    <rPh sb="264" eb="267">
      <t>ダイキボ</t>
    </rPh>
    <rPh sb="267" eb="269">
      <t>シセツ</t>
    </rPh>
    <rPh sb="270" eb="272">
      <t>ジョキャク</t>
    </rPh>
    <rPh sb="272" eb="273">
      <t>トウ</t>
    </rPh>
    <rPh sb="274" eb="275">
      <t>ショウ</t>
    </rPh>
    <rPh sb="294" eb="296">
      <t>シタマワ</t>
    </rPh>
    <rPh sb="441" eb="443">
      <t>リュウイ</t>
    </rPh>
    <rPh sb="476" eb="478">
      <t>ヘイセイ</t>
    </rPh>
    <rPh sb="480" eb="482">
      <t>ネンド</t>
    </rPh>
    <rPh sb="482" eb="484">
      <t>イコウ</t>
    </rPh>
    <rPh sb="498" eb="499">
      <t>トウ</t>
    </rPh>
    <rPh sb="515" eb="517">
      <t>スイジュン</t>
    </rPh>
    <rPh sb="564" eb="566">
      <t>フタイ</t>
    </rPh>
    <rPh sb="566" eb="568">
      <t>シュウエキ</t>
    </rPh>
    <rPh sb="571" eb="573">
      <t>ケンゼン</t>
    </rPh>
    <rPh sb="573" eb="575">
      <t>ケイエイ</t>
    </rPh>
    <rPh sb="576" eb="578">
      <t>イジ</t>
    </rPh>
    <rPh sb="600" eb="601">
      <t>モト</t>
    </rPh>
    <rPh sb="603" eb="604">
      <t>オコナ</t>
    </rPh>
    <rPh sb="606" eb="608">
      <t>ヘイセイ</t>
    </rPh>
    <rPh sb="610" eb="612">
      <t>ネンド</t>
    </rPh>
    <rPh sb="613" eb="616">
      <t>ジョウスイジョウ</t>
    </rPh>
    <rPh sb="617" eb="619">
      <t>ハイシ</t>
    </rPh>
    <rPh sb="619" eb="620">
      <t>オヨ</t>
    </rPh>
    <rPh sb="621" eb="623">
      <t>ヘイセイ</t>
    </rPh>
    <rPh sb="625" eb="627">
      <t>ネンド</t>
    </rPh>
    <rPh sb="640" eb="642">
      <t>カンリョウ</t>
    </rPh>
    <rPh sb="651" eb="652">
      <t>クラ</t>
    </rPh>
    <rPh sb="653" eb="654">
      <t>タカ</t>
    </rPh>
    <rPh sb="655" eb="657">
      <t>スイジュン</t>
    </rPh>
    <rPh sb="658" eb="660">
      <t>スイイ</t>
    </rPh>
    <rPh sb="665" eb="667">
      <t>シセツ</t>
    </rPh>
    <rPh sb="668" eb="671">
      <t>コウリツテキ</t>
    </rPh>
    <rPh sb="673" eb="675">
      <t>テキセイ</t>
    </rPh>
    <rPh sb="676" eb="678">
      <t>キボ</t>
    </rPh>
    <rPh sb="679" eb="681">
      <t>ウンヨウ</t>
    </rPh>
    <rPh sb="696" eb="698">
      <t>キュウスイ</t>
    </rPh>
    <rPh sb="726" eb="728">
      <t>スイジュン</t>
    </rPh>
    <rPh sb="735" eb="737">
      <t>ロウスイ</t>
    </rPh>
    <rPh sb="737" eb="738">
      <t>リツ</t>
    </rPh>
    <rPh sb="739" eb="741">
      <t>カイゼン</t>
    </rPh>
    <rPh sb="748" eb="750">
      <t>ジョジョ</t>
    </rPh>
    <rPh sb="751" eb="753">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</si>
</sst>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1.43</c:v>
                </c:pt>
                <c:pt idx="1">
                  <c:v>1.6</c:v>
                </c:pt>
                <c:pt idx="2">
                  <c:v>1.63</c:v>
                </c:pt>
                <c:pt idx="3">
                  <c:v>1.78</c:v>
                </c:pt>
                <c:pt idx="4">
                  <c:v>1.78</c:v>
                </c:pt>
              </c:numCache>
            </c:numRef>
          </c:val>
          <c:extLst xmlns:c16r2="http://schemas.microsoft.com/office/drawing/2015/06/chart">
            <c:ext xmlns:c16="http://schemas.microsoft.com/office/drawing/2014/chart" uri="{C3380CC4-5D6E-409C-BE32-E72D297353CC}">
              <c16:uniqueId val="{00000000-02BA-4F35-94D6-61B0A30A852C}"/>
            </c:ext>
          </c:extLst>
        </c:ser>
        <c:dLbls>
          <c:showLegendKey val="0"/>
          <c:showVal val="0"/>
          <c:showCatName val="0"/>
          <c:showSerName val="0"/>
          <c:showPercent val="0"/>
          <c:showBubbleSize val="0"/>
        </c:dLbls>
        <c:gapWidth val="150"/>
        <c:axId val="512153048"/>
        <c:axId val="51215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1.23</c:v>
                </c:pt>
                <c:pt idx="2">
                  <c:v>1.23</c:v>
                </c:pt>
                <c:pt idx="3">
                  <c:v>1.18</c:v>
                </c:pt>
                <c:pt idx="4">
                  <c:v>0.97</c:v>
                </c:pt>
              </c:numCache>
            </c:numRef>
          </c:val>
          <c:smooth val="0"/>
          <c:extLst xmlns:c16r2="http://schemas.microsoft.com/office/drawing/2015/06/chart">
            <c:ext xmlns:c16="http://schemas.microsoft.com/office/drawing/2014/chart" uri="{C3380CC4-5D6E-409C-BE32-E72D297353CC}">
              <c16:uniqueId val="{00000001-02BA-4F35-94D6-61B0A30A852C}"/>
            </c:ext>
          </c:extLst>
        </c:ser>
        <c:dLbls>
          <c:showLegendKey val="0"/>
          <c:showVal val="0"/>
          <c:showCatName val="0"/>
          <c:showSerName val="0"/>
          <c:showPercent val="0"/>
          <c:showBubbleSize val="0"/>
        </c:dLbls>
        <c:marker val="1"/>
        <c:smooth val="0"/>
        <c:axId val="512153048"/>
        <c:axId val="512154224"/>
      </c:lineChart>
      <c:dateAx>
        <c:axId val="512153048"/>
        <c:scaling>
          <c:orientation val="minMax"/>
        </c:scaling>
        <c:delete val="1"/>
        <c:axPos val="b"/>
        <c:numFmt formatCode="ge" sourceLinked="1"/>
        <c:majorTickMark val="none"/>
        <c:minorTickMark val="none"/>
        <c:tickLblPos val="none"/>
        <c:crossAx val="512154224"/>
        <c:crosses val="autoZero"/>
        <c:auto val="1"/>
        <c:lblOffset val="100"/>
        <c:baseTimeUnit val="years"/>
      </c:dateAx>
      <c:valAx>
        <c:axId val="51215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15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61.7</c:v>
                </c:pt>
                <c:pt idx="1">
                  <c:v>61.42</c:v>
                </c:pt>
                <c:pt idx="2">
                  <c:v>61.52</c:v>
                </c:pt>
                <c:pt idx="3">
                  <c:v>65.86</c:v>
                </c:pt>
                <c:pt idx="4">
                  <c:v>65.56</c:v>
                </c:pt>
              </c:numCache>
            </c:numRef>
          </c:val>
          <c:extLst xmlns:c16r2="http://schemas.microsoft.com/office/drawing/2015/06/chart">
            <c:ext xmlns:c16="http://schemas.microsoft.com/office/drawing/2014/chart" uri="{C3380CC4-5D6E-409C-BE32-E72D297353CC}">
              <c16:uniqueId val="{00000000-879D-4A98-8EA9-CD111E3925DF}"/>
            </c:ext>
          </c:extLst>
        </c:ser>
        <c:dLbls>
          <c:showLegendKey val="0"/>
          <c:showVal val="0"/>
          <c:showCatName val="0"/>
          <c:showSerName val="0"/>
          <c:showPercent val="0"/>
          <c:showBubbleSize val="0"/>
        </c:dLbls>
        <c:gapWidth val="150"/>
        <c:axId val="437405576"/>
        <c:axId val="437407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c:v>
                </c:pt>
                <c:pt idx="1">
                  <c:v>58.97</c:v>
                </c:pt>
                <c:pt idx="2">
                  <c:v>58.67</c:v>
                </c:pt>
                <c:pt idx="3">
                  <c:v>59</c:v>
                </c:pt>
                <c:pt idx="4">
                  <c:v>59.36</c:v>
                </c:pt>
              </c:numCache>
            </c:numRef>
          </c:val>
          <c:smooth val="0"/>
          <c:extLst xmlns:c16r2="http://schemas.microsoft.com/office/drawing/2015/06/chart">
            <c:ext xmlns:c16="http://schemas.microsoft.com/office/drawing/2014/chart" uri="{C3380CC4-5D6E-409C-BE32-E72D297353CC}">
              <c16:uniqueId val="{00000001-879D-4A98-8EA9-CD111E3925DF}"/>
            </c:ext>
          </c:extLst>
        </c:ser>
        <c:dLbls>
          <c:showLegendKey val="0"/>
          <c:showVal val="0"/>
          <c:showCatName val="0"/>
          <c:showSerName val="0"/>
          <c:showPercent val="0"/>
          <c:showBubbleSize val="0"/>
        </c:dLbls>
        <c:marker val="1"/>
        <c:smooth val="0"/>
        <c:axId val="437405576"/>
        <c:axId val="437407928"/>
      </c:lineChart>
      <c:dateAx>
        <c:axId val="437405576"/>
        <c:scaling>
          <c:orientation val="minMax"/>
        </c:scaling>
        <c:delete val="1"/>
        <c:axPos val="b"/>
        <c:numFmt formatCode="ge" sourceLinked="1"/>
        <c:majorTickMark val="none"/>
        <c:minorTickMark val="none"/>
        <c:tickLblPos val="none"/>
        <c:crossAx val="437407928"/>
        <c:crosses val="autoZero"/>
        <c:auto val="1"/>
        <c:lblOffset val="100"/>
        <c:baseTimeUnit val="years"/>
      </c:dateAx>
      <c:valAx>
        <c:axId val="43740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40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90.19</c:v>
                </c:pt>
                <c:pt idx="1">
                  <c:v>90.09</c:v>
                </c:pt>
                <c:pt idx="2">
                  <c:v>90.47</c:v>
                </c:pt>
                <c:pt idx="3">
                  <c:v>91.4</c:v>
                </c:pt>
                <c:pt idx="4">
                  <c:v>92.44</c:v>
                </c:pt>
              </c:numCache>
            </c:numRef>
          </c:val>
          <c:extLst xmlns:c16r2="http://schemas.microsoft.com/office/drawing/2015/06/chart">
            <c:ext xmlns:c16="http://schemas.microsoft.com/office/drawing/2014/chart" uri="{C3380CC4-5D6E-409C-BE32-E72D297353CC}">
              <c16:uniqueId val="{00000000-5550-4FD1-90BA-72B83F6EF493}"/>
            </c:ext>
          </c:extLst>
        </c:ser>
        <c:dLbls>
          <c:showLegendKey val="0"/>
          <c:showVal val="0"/>
          <c:showCatName val="0"/>
          <c:showSerName val="0"/>
          <c:showPercent val="0"/>
          <c:showBubbleSize val="0"/>
        </c:dLbls>
        <c:gapWidth val="150"/>
        <c:axId val="437404792"/>
        <c:axId val="437408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93.22</c:v>
                </c:pt>
                <c:pt idx="1">
                  <c:v>92.91</c:v>
                </c:pt>
                <c:pt idx="2">
                  <c:v>93.36</c:v>
                </c:pt>
                <c:pt idx="3">
                  <c:v>93.69</c:v>
                </c:pt>
                <c:pt idx="4">
                  <c:v>93.82</c:v>
                </c:pt>
              </c:numCache>
            </c:numRef>
          </c:val>
          <c:smooth val="0"/>
          <c:extLst xmlns:c16r2="http://schemas.microsoft.com/office/drawing/2015/06/chart">
            <c:ext xmlns:c16="http://schemas.microsoft.com/office/drawing/2014/chart" uri="{C3380CC4-5D6E-409C-BE32-E72D297353CC}">
              <c16:uniqueId val="{00000001-5550-4FD1-90BA-72B83F6EF493}"/>
            </c:ext>
          </c:extLst>
        </c:ser>
        <c:dLbls>
          <c:showLegendKey val="0"/>
          <c:showVal val="0"/>
          <c:showCatName val="0"/>
          <c:showSerName val="0"/>
          <c:showPercent val="0"/>
          <c:showBubbleSize val="0"/>
        </c:dLbls>
        <c:marker val="1"/>
        <c:smooth val="0"/>
        <c:axId val="437404792"/>
        <c:axId val="437408712"/>
      </c:lineChart>
      <c:dateAx>
        <c:axId val="437404792"/>
        <c:scaling>
          <c:orientation val="minMax"/>
        </c:scaling>
        <c:delete val="1"/>
        <c:axPos val="b"/>
        <c:numFmt formatCode="ge" sourceLinked="1"/>
        <c:majorTickMark val="none"/>
        <c:minorTickMark val="none"/>
        <c:tickLblPos val="none"/>
        <c:crossAx val="437408712"/>
        <c:crosses val="autoZero"/>
        <c:auto val="1"/>
        <c:lblOffset val="100"/>
        <c:baseTimeUnit val="years"/>
      </c:dateAx>
      <c:valAx>
        <c:axId val="437408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40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104.62</c:v>
                </c:pt>
                <c:pt idx="1">
                  <c:v>98.92</c:v>
                </c:pt>
                <c:pt idx="2">
                  <c:v>104.45</c:v>
                </c:pt>
                <c:pt idx="3">
                  <c:v>102.85</c:v>
                </c:pt>
                <c:pt idx="4">
                  <c:v>96.43</c:v>
                </c:pt>
              </c:numCache>
            </c:numRef>
          </c:val>
          <c:extLst xmlns:c16r2="http://schemas.microsoft.com/office/drawing/2015/06/chart">
            <c:ext xmlns:c16="http://schemas.microsoft.com/office/drawing/2014/chart" uri="{C3380CC4-5D6E-409C-BE32-E72D297353CC}">
              <c16:uniqueId val="{00000000-D89A-419B-BC3F-66E9A43D1500}"/>
            </c:ext>
          </c:extLst>
        </c:ser>
        <c:dLbls>
          <c:showLegendKey val="0"/>
          <c:showVal val="0"/>
          <c:showCatName val="0"/>
          <c:showSerName val="0"/>
          <c:showPercent val="0"/>
          <c:showBubbleSize val="0"/>
        </c:dLbls>
        <c:gapWidth val="150"/>
        <c:axId val="512160104"/>
        <c:axId val="51216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109.88</c:v>
                </c:pt>
                <c:pt idx="1">
                  <c:v>113.97</c:v>
                </c:pt>
                <c:pt idx="2">
                  <c:v>114.38</c:v>
                </c:pt>
                <c:pt idx="3">
                  <c:v>114.5</c:v>
                </c:pt>
                <c:pt idx="4">
                  <c:v>113.59</c:v>
                </c:pt>
              </c:numCache>
            </c:numRef>
          </c:val>
          <c:smooth val="0"/>
          <c:extLst xmlns:c16r2="http://schemas.microsoft.com/office/drawing/2015/06/chart">
            <c:ext xmlns:c16="http://schemas.microsoft.com/office/drawing/2014/chart" uri="{C3380CC4-5D6E-409C-BE32-E72D297353CC}">
              <c16:uniqueId val="{00000001-D89A-419B-BC3F-66E9A43D1500}"/>
            </c:ext>
          </c:extLst>
        </c:ser>
        <c:dLbls>
          <c:showLegendKey val="0"/>
          <c:showVal val="0"/>
          <c:showCatName val="0"/>
          <c:showSerName val="0"/>
          <c:showPercent val="0"/>
          <c:showBubbleSize val="0"/>
        </c:dLbls>
        <c:marker val="1"/>
        <c:smooth val="0"/>
        <c:axId val="512160104"/>
        <c:axId val="512160496"/>
      </c:lineChart>
      <c:dateAx>
        <c:axId val="512160104"/>
        <c:scaling>
          <c:orientation val="minMax"/>
        </c:scaling>
        <c:delete val="1"/>
        <c:axPos val="b"/>
        <c:numFmt formatCode="ge" sourceLinked="1"/>
        <c:majorTickMark val="none"/>
        <c:minorTickMark val="none"/>
        <c:tickLblPos val="none"/>
        <c:crossAx val="512160496"/>
        <c:crosses val="autoZero"/>
        <c:auto val="1"/>
        <c:lblOffset val="100"/>
        <c:baseTimeUnit val="years"/>
      </c:dateAx>
      <c:valAx>
        <c:axId val="512160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216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51.71</c:v>
                </c:pt>
                <c:pt idx="1">
                  <c:v>51.14</c:v>
                </c:pt>
                <c:pt idx="2">
                  <c:v>50.39</c:v>
                </c:pt>
                <c:pt idx="3">
                  <c:v>49.67</c:v>
                </c:pt>
                <c:pt idx="4">
                  <c:v>49.45</c:v>
                </c:pt>
              </c:numCache>
            </c:numRef>
          </c:val>
          <c:extLst xmlns:c16r2="http://schemas.microsoft.com/office/drawing/2015/06/chart">
            <c:ext xmlns:c16="http://schemas.microsoft.com/office/drawing/2014/chart" uri="{C3380CC4-5D6E-409C-BE32-E72D297353CC}">
              <c16:uniqueId val="{00000000-0ADD-4597-A3B2-54310C0CE0E3}"/>
            </c:ext>
          </c:extLst>
        </c:ser>
        <c:dLbls>
          <c:showLegendKey val="0"/>
          <c:showVal val="0"/>
          <c:showCatName val="0"/>
          <c:showSerName val="0"/>
          <c:showPercent val="0"/>
          <c:showBubbleSize val="0"/>
        </c:dLbls>
        <c:gapWidth val="150"/>
        <c:axId val="512165592"/>
        <c:axId val="207335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46.73</c:v>
                </c:pt>
                <c:pt idx="2">
                  <c:v>47.39</c:v>
                </c:pt>
                <c:pt idx="3">
                  <c:v>48.05</c:v>
                </c:pt>
                <c:pt idx="4">
                  <c:v>48.64</c:v>
                </c:pt>
              </c:numCache>
            </c:numRef>
          </c:val>
          <c:smooth val="0"/>
          <c:extLst xmlns:c16r2="http://schemas.microsoft.com/office/drawing/2015/06/chart">
            <c:ext xmlns:c16="http://schemas.microsoft.com/office/drawing/2014/chart" uri="{C3380CC4-5D6E-409C-BE32-E72D297353CC}">
              <c16:uniqueId val="{00000001-0ADD-4597-A3B2-54310C0CE0E3}"/>
            </c:ext>
          </c:extLst>
        </c:ser>
        <c:dLbls>
          <c:showLegendKey val="0"/>
          <c:showVal val="0"/>
          <c:showCatName val="0"/>
          <c:showSerName val="0"/>
          <c:showPercent val="0"/>
          <c:showBubbleSize val="0"/>
        </c:dLbls>
        <c:marker val="1"/>
        <c:smooth val="0"/>
        <c:axId val="512165592"/>
        <c:axId val="207335720"/>
      </c:lineChart>
      <c:dateAx>
        <c:axId val="512165592"/>
        <c:scaling>
          <c:orientation val="minMax"/>
        </c:scaling>
        <c:delete val="1"/>
        <c:axPos val="b"/>
        <c:numFmt formatCode="ge" sourceLinked="1"/>
        <c:majorTickMark val="none"/>
        <c:minorTickMark val="none"/>
        <c:tickLblPos val="none"/>
        <c:crossAx val="207335720"/>
        <c:crosses val="autoZero"/>
        <c:auto val="1"/>
        <c:lblOffset val="100"/>
        <c:baseTimeUnit val="years"/>
      </c:dateAx>
      <c:valAx>
        <c:axId val="20733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16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21.15</c:v>
                </c:pt>
                <c:pt idx="1">
                  <c:v>22.71</c:v>
                </c:pt>
                <c:pt idx="2">
                  <c:v>24.17</c:v>
                </c:pt>
                <c:pt idx="3">
                  <c:v>24.69</c:v>
                </c:pt>
                <c:pt idx="4">
                  <c:v>25.27</c:v>
                </c:pt>
              </c:numCache>
            </c:numRef>
          </c:val>
          <c:extLst xmlns:c16r2="http://schemas.microsoft.com/office/drawing/2015/06/chart">
            <c:ext xmlns:c16="http://schemas.microsoft.com/office/drawing/2014/chart" uri="{C3380CC4-5D6E-409C-BE32-E72D297353CC}">
              <c16:uniqueId val="{00000000-177B-4742-81CB-8327C09E5F88}"/>
            </c:ext>
          </c:extLst>
        </c:ser>
        <c:dLbls>
          <c:showLegendKey val="0"/>
          <c:showVal val="0"/>
          <c:showCatName val="0"/>
          <c:showSerName val="0"/>
          <c:showPercent val="0"/>
          <c:showBubbleSize val="0"/>
        </c:dLbls>
        <c:gapWidth val="150"/>
        <c:axId val="207337288"/>
        <c:axId val="20733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13.95</c:v>
                </c:pt>
                <c:pt idx="1">
                  <c:v>15.33</c:v>
                </c:pt>
                <c:pt idx="2">
                  <c:v>16.739999999999998</c:v>
                </c:pt>
                <c:pt idx="3">
                  <c:v>17.97</c:v>
                </c:pt>
                <c:pt idx="4">
                  <c:v>19.95</c:v>
                </c:pt>
              </c:numCache>
            </c:numRef>
          </c:val>
          <c:smooth val="0"/>
          <c:extLst xmlns:c16r2="http://schemas.microsoft.com/office/drawing/2015/06/chart">
            <c:ext xmlns:c16="http://schemas.microsoft.com/office/drawing/2014/chart" uri="{C3380CC4-5D6E-409C-BE32-E72D297353CC}">
              <c16:uniqueId val="{00000001-177B-4742-81CB-8327C09E5F88}"/>
            </c:ext>
          </c:extLst>
        </c:ser>
        <c:dLbls>
          <c:showLegendKey val="0"/>
          <c:showVal val="0"/>
          <c:showCatName val="0"/>
          <c:showSerName val="0"/>
          <c:showPercent val="0"/>
          <c:showBubbleSize val="0"/>
        </c:dLbls>
        <c:marker val="1"/>
        <c:smooth val="0"/>
        <c:axId val="207337288"/>
        <c:axId val="207338464"/>
      </c:lineChart>
      <c:dateAx>
        <c:axId val="207337288"/>
        <c:scaling>
          <c:orientation val="minMax"/>
        </c:scaling>
        <c:delete val="1"/>
        <c:axPos val="b"/>
        <c:numFmt formatCode="ge" sourceLinked="1"/>
        <c:majorTickMark val="none"/>
        <c:minorTickMark val="none"/>
        <c:tickLblPos val="none"/>
        <c:crossAx val="207338464"/>
        <c:crosses val="autoZero"/>
        <c:auto val="1"/>
        <c:lblOffset val="100"/>
        <c:baseTimeUnit val="years"/>
      </c:dateAx>
      <c:valAx>
        <c:axId val="20733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3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286-4223-962A-E5E3E3F8EE4C}"/>
            </c:ext>
          </c:extLst>
        </c:ser>
        <c:dLbls>
          <c:showLegendKey val="0"/>
          <c:showVal val="0"/>
          <c:showCatName val="0"/>
          <c:showSerName val="0"/>
          <c:showPercent val="0"/>
          <c:showBubbleSize val="0"/>
        </c:dLbls>
        <c:gapWidth val="150"/>
        <c:axId val="207338072"/>
        <c:axId val="20733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286-4223-962A-E5E3E3F8EE4C}"/>
            </c:ext>
          </c:extLst>
        </c:ser>
        <c:dLbls>
          <c:showLegendKey val="0"/>
          <c:showVal val="0"/>
          <c:showCatName val="0"/>
          <c:showSerName val="0"/>
          <c:showPercent val="0"/>
          <c:showBubbleSize val="0"/>
        </c:dLbls>
        <c:marker val="1"/>
        <c:smooth val="0"/>
        <c:axId val="207338072"/>
        <c:axId val="207336504"/>
      </c:lineChart>
      <c:dateAx>
        <c:axId val="207338072"/>
        <c:scaling>
          <c:orientation val="minMax"/>
        </c:scaling>
        <c:delete val="1"/>
        <c:axPos val="b"/>
        <c:numFmt formatCode="ge" sourceLinked="1"/>
        <c:majorTickMark val="none"/>
        <c:minorTickMark val="none"/>
        <c:tickLblPos val="none"/>
        <c:crossAx val="207336504"/>
        <c:crosses val="autoZero"/>
        <c:auto val="1"/>
        <c:lblOffset val="100"/>
        <c:baseTimeUnit val="years"/>
      </c:dateAx>
      <c:valAx>
        <c:axId val="207336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33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269.64</c:v>
                </c:pt>
                <c:pt idx="1">
                  <c:v>150.30000000000001</c:v>
                </c:pt>
                <c:pt idx="2">
                  <c:v>150.76</c:v>
                </c:pt>
                <c:pt idx="3">
                  <c:v>171.46</c:v>
                </c:pt>
                <c:pt idx="4">
                  <c:v>173.01</c:v>
                </c:pt>
              </c:numCache>
            </c:numRef>
          </c:val>
          <c:extLst xmlns:c16r2="http://schemas.microsoft.com/office/drawing/2015/06/chart">
            <c:ext xmlns:c16="http://schemas.microsoft.com/office/drawing/2014/chart" uri="{C3380CC4-5D6E-409C-BE32-E72D297353CC}">
              <c16:uniqueId val="{00000000-98BE-4A61-A7E8-B30B7A2BFE99}"/>
            </c:ext>
          </c:extLst>
        </c:ser>
        <c:dLbls>
          <c:showLegendKey val="0"/>
          <c:showVal val="0"/>
          <c:showCatName val="0"/>
          <c:showSerName val="0"/>
          <c:showPercent val="0"/>
          <c:showBubbleSize val="0"/>
        </c:dLbls>
        <c:gapWidth val="150"/>
        <c:axId val="207331800"/>
        <c:axId val="20733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295.06</c:v>
                </c:pt>
                <c:pt idx="1">
                  <c:v>178.43</c:v>
                </c:pt>
                <c:pt idx="2">
                  <c:v>168.99</c:v>
                </c:pt>
                <c:pt idx="3">
                  <c:v>159.12</c:v>
                </c:pt>
                <c:pt idx="4">
                  <c:v>169.68</c:v>
                </c:pt>
              </c:numCache>
            </c:numRef>
          </c:val>
          <c:smooth val="0"/>
          <c:extLst xmlns:c16r2="http://schemas.microsoft.com/office/drawing/2015/06/chart">
            <c:ext xmlns:c16="http://schemas.microsoft.com/office/drawing/2014/chart" uri="{C3380CC4-5D6E-409C-BE32-E72D297353CC}">
              <c16:uniqueId val="{00000001-98BE-4A61-A7E8-B30B7A2BFE99}"/>
            </c:ext>
          </c:extLst>
        </c:ser>
        <c:dLbls>
          <c:showLegendKey val="0"/>
          <c:showVal val="0"/>
          <c:showCatName val="0"/>
          <c:showSerName val="0"/>
          <c:showPercent val="0"/>
          <c:showBubbleSize val="0"/>
        </c:dLbls>
        <c:marker val="1"/>
        <c:smooth val="0"/>
        <c:axId val="207331800"/>
        <c:axId val="207334544"/>
      </c:lineChart>
      <c:dateAx>
        <c:axId val="207331800"/>
        <c:scaling>
          <c:orientation val="minMax"/>
        </c:scaling>
        <c:delete val="1"/>
        <c:axPos val="b"/>
        <c:numFmt formatCode="ge" sourceLinked="1"/>
        <c:majorTickMark val="none"/>
        <c:minorTickMark val="none"/>
        <c:tickLblPos val="none"/>
        <c:crossAx val="207334544"/>
        <c:crosses val="autoZero"/>
        <c:auto val="1"/>
        <c:lblOffset val="100"/>
        <c:baseTimeUnit val="years"/>
      </c:dateAx>
      <c:valAx>
        <c:axId val="207334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33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214.72</c:v>
                </c:pt>
                <c:pt idx="1">
                  <c:v>221.96</c:v>
                </c:pt>
                <c:pt idx="2">
                  <c:v>232.6</c:v>
                </c:pt>
                <c:pt idx="3">
                  <c:v>238.02</c:v>
                </c:pt>
                <c:pt idx="4">
                  <c:v>248.61</c:v>
                </c:pt>
              </c:numCache>
            </c:numRef>
          </c:val>
          <c:extLst xmlns:c16r2="http://schemas.microsoft.com/office/drawing/2015/06/chart">
            <c:ext xmlns:c16="http://schemas.microsoft.com/office/drawing/2014/chart" uri="{C3380CC4-5D6E-409C-BE32-E72D297353CC}">
              <c16:uniqueId val="{00000000-E97E-499A-840F-7C8E90CFBEAD}"/>
            </c:ext>
          </c:extLst>
        </c:ser>
        <c:dLbls>
          <c:showLegendKey val="0"/>
          <c:showVal val="0"/>
          <c:showCatName val="0"/>
          <c:showSerName val="0"/>
          <c:showPercent val="0"/>
          <c:showBubbleSize val="0"/>
        </c:dLbls>
        <c:gapWidth val="150"/>
        <c:axId val="207332192"/>
        <c:axId val="20733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226.55</c:v>
                </c:pt>
                <c:pt idx="1">
                  <c:v>220.35</c:v>
                </c:pt>
                <c:pt idx="2">
                  <c:v>212.16</c:v>
                </c:pt>
                <c:pt idx="3">
                  <c:v>206.16</c:v>
                </c:pt>
                <c:pt idx="4">
                  <c:v>203.63</c:v>
                </c:pt>
              </c:numCache>
            </c:numRef>
          </c:val>
          <c:smooth val="0"/>
          <c:extLst xmlns:c16r2="http://schemas.microsoft.com/office/drawing/2015/06/chart">
            <c:ext xmlns:c16="http://schemas.microsoft.com/office/drawing/2014/chart" uri="{C3380CC4-5D6E-409C-BE32-E72D297353CC}">
              <c16:uniqueId val="{00000001-E97E-499A-840F-7C8E90CFBEAD}"/>
            </c:ext>
          </c:extLst>
        </c:ser>
        <c:dLbls>
          <c:showLegendKey val="0"/>
          <c:showVal val="0"/>
          <c:showCatName val="0"/>
          <c:showSerName val="0"/>
          <c:showPercent val="0"/>
          <c:showBubbleSize val="0"/>
        </c:dLbls>
        <c:marker val="1"/>
        <c:smooth val="0"/>
        <c:axId val="207332192"/>
        <c:axId val="207332976"/>
      </c:lineChart>
      <c:dateAx>
        <c:axId val="207332192"/>
        <c:scaling>
          <c:orientation val="minMax"/>
        </c:scaling>
        <c:delete val="1"/>
        <c:axPos val="b"/>
        <c:numFmt formatCode="ge" sourceLinked="1"/>
        <c:majorTickMark val="none"/>
        <c:minorTickMark val="none"/>
        <c:tickLblPos val="none"/>
        <c:crossAx val="207332976"/>
        <c:crosses val="autoZero"/>
        <c:auto val="1"/>
        <c:lblOffset val="100"/>
        <c:baseTimeUnit val="years"/>
      </c:dateAx>
      <c:valAx>
        <c:axId val="207332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33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82.58</c:v>
                </c:pt>
                <c:pt idx="1">
                  <c:v>79.25</c:v>
                </c:pt>
                <c:pt idx="2">
                  <c:v>82.61</c:v>
                </c:pt>
                <c:pt idx="3">
                  <c:v>81.599999999999994</c:v>
                </c:pt>
                <c:pt idx="4">
                  <c:v>76.06</c:v>
                </c:pt>
              </c:numCache>
            </c:numRef>
          </c:val>
          <c:extLst xmlns:c16r2="http://schemas.microsoft.com/office/drawing/2015/06/chart">
            <c:ext xmlns:c16="http://schemas.microsoft.com/office/drawing/2014/chart" uri="{C3380CC4-5D6E-409C-BE32-E72D297353CC}">
              <c16:uniqueId val="{00000000-84CE-4CBA-8D28-8E71E4F8D8B4}"/>
            </c:ext>
          </c:extLst>
        </c:ser>
        <c:dLbls>
          <c:showLegendKey val="0"/>
          <c:showVal val="0"/>
          <c:showCatName val="0"/>
          <c:showSerName val="0"/>
          <c:showPercent val="0"/>
          <c:showBubbleSize val="0"/>
        </c:dLbls>
        <c:gapWidth val="150"/>
        <c:axId val="437408320"/>
        <c:axId val="43740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99.53</c:v>
                </c:pt>
                <c:pt idx="1">
                  <c:v>104.05</c:v>
                </c:pt>
                <c:pt idx="2">
                  <c:v>104.16</c:v>
                </c:pt>
                <c:pt idx="3">
                  <c:v>104.03</c:v>
                </c:pt>
                <c:pt idx="4">
                  <c:v>103.04</c:v>
                </c:pt>
              </c:numCache>
            </c:numRef>
          </c:val>
          <c:smooth val="0"/>
          <c:extLst xmlns:c16r2="http://schemas.microsoft.com/office/drawing/2015/06/chart">
            <c:ext xmlns:c16="http://schemas.microsoft.com/office/drawing/2014/chart" uri="{C3380CC4-5D6E-409C-BE32-E72D297353CC}">
              <c16:uniqueId val="{00000001-84CE-4CBA-8D28-8E71E4F8D8B4}"/>
            </c:ext>
          </c:extLst>
        </c:ser>
        <c:dLbls>
          <c:showLegendKey val="0"/>
          <c:showVal val="0"/>
          <c:showCatName val="0"/>
          <c:showSerName val="0"/>
          <c:showPercent val="0"/>
          <c:showBubbleSize val="0"/>
        </c:dLbls>
        <c:marker val="1"/>
        <c:smooth val="0"/>
        <c:axId val="437408320"/>
        <c:axId val="437409104"/>
      </c:lineChart>
      <c:dateAx>
        <c:axId val="437408320"/>
        <c:scaling>
          <c:orientation val="minMax"/>
        </c:scaling>
        <c:delete val="1"/>
        <c:axPos val="b"/>
        <c:numFmt formatCode="ge" sourceLinked="1"/>
        <c:majorTickMark val="none"/>
        <c:minorTickMark val="none"/>
        <c:tickLblPos val="none"/>
        <c:crossAx val="437409104"/>
        <c:crosses val="autoZero"/>
        <c:auto val="1"/>
        <c:lblOffset val="100"/>
        <c:baseTimeUnit val="years"/>
      </c:dateAx>
      <c:valAx>
        <c:axId val="43740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40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178.3</c:v>
                </c:pt>
                <c:pt idx="1">
                  <c:v>184.35</c:v>
                </c:pt>
                <c:pt idx="2">
                  <c:v>176.54</c:v>
                </c:pt>
                <c:pt idx="3">
                  <c:v>181.18</c:v>
                </c:pt>
                <c:pt idx="4">
                  <c:v>193.77</c:v>
                </c:pt>
              </c:numCache>
            </c:numRef>
          </c:val>
          <c:extLst xmlns:c16r2="http://schemas.microsoft.com/office/drawing/2015/06/chart">
            <c:ext xmlns:c16="http://schemas.microsoft.com/office/drawing/2014/chart" uri="{C3380CC4-5D6E-409C-BE32-E72D297353CC}">
              <c16:uniqueId val="{00000000-6BDA-48D4-88A4-86247B795F46}"/>
            </c:ext>
          </c:extLst>
        </c:ser>
        <c:dLbls>
          <c:showLegendKey val="0"/>
          <c:showVal val="0"/>
          <c:showCatName val="0"/>
          <c:showSerName val="0"/>
          <c:showPercent val="0"/>
          <c:showBubbleSize val="0"/>
        </c:dLbls>
        <c:gapWidth val="150"/>
        <c:axId val="437407536"/>
        <c:axId val="43741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179.62</c:v>
                </c:pt>
                <c:pt idx="1">
                  <c:v>171.57</c:v>
                </c:pt>
                <c:pt idx="2">
                  <c:v>171.29</c:v>
                </c:pt>
                <c:pt idx="3">
                  <c:v>171.54</c:v>
                </c:pt>
                <c:pt idx="4">
                  <c:v>173</c:v>
                </c:pt>
              </c:numCache>
            </c:numRef>
          </c:val>
          <c:smooth val="0"/>
          <c:extLst xmlns:c16r2="http://schemas.microsoft.com/office/drawing/2015/06/chart">
            <c:ext xmlns:c16="http://schemas.microsoft.com/office/drawing/2014/chart" uri="{C3380CC4-5D6E-409C-BE32-E72D297353CC}">
              <c16:uniqueId val="{00000001-6BDA-48D4-88A4-86247B795F46}"/>
            </c:ext>
          </c:extLst>
        </c:ser>
        <c:dLbls>
          <c:showLegendKey val="0"/>
          <c:showVal val="0"/>
          <c:showCatName val="0"/>
          <c:showSerName val="0"/>
          <c:showPercent val="0"/>
          <c:showBubbleSize val="0"/>
        </c:dLbls>
        <c:marker val="1"/>
        <c:smooth val="0"/>
        <c:axId val="437407536"/>
        <c:axId val="437410672"/>
      </c:lineChart>
      <c:dateAx>
        <c:axId val="437407536"/>
        <c:scaling>
          <c:orientation val="minMax"/>
        </c:scaling>
        <c:delete val="1"/>
        <c:axPos val="b"/>
        <c:numFmt formatCode="ge" sourceLinked="1"/>
        <c:majorTickMark val="none"/>
        <c:minorTickMark val="none"/>
        <c:tickLblPos val="none"/>
        <c:crossAx val="437410672"/>
        <c:crosses val="autoZero"/>
        <c:auto val="1"/>
        <c:lblOffset val="100"/>
        <c:baseTimeUnit val="years"/>
      </c:dateAx>
      <c:valAx>
        <c:axId val="43741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40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神奈川県　川崎市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2">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政令市等</v>
      </c>
      <c r="X8" s="58"/>
      <c r="Y8" s="58"/>
      <c r="Z8" s="58"/>
      <c r="AA8" s="58"/>
      <c r="AB8" s="58"/>
      <c r="AC8" s="58"/>
      <c r="AD8" s="58" t="str">
        <f>データ!$M$6</f>
        <v>自治体職員</v>
      </c>
      <c r="AE8" s="58"/>
      <c r="AF8" s="58"/>
      <c r="AG8" s="58"/>
      <c r="AH8" s="58"/>
      <c r="AI8" s="58"/>
      <c r="AJ8" s="58"/>
      <c r="AK8" s="4"/>
      <c r="AL8" s="59">
        <f>データ!$R$6</f>
        <v>1488031</v>
      </c>
      <c r="AM8" s="59"/>
      <c r="AN8" s="59"/>
      <c r="AO8" s="59"/>
      <c r="AP8" s="59"/>
      <c r="AQ8" s="59"/>
      <c r="AR8" s="59"/>
      <c r="AS8" s="59"/>
      <c r="AT8" s="50">
        <f>データ!$S$6</f>
        <v>143.01</v>
      </c>
      <c r="AU8" s="51"/>
      <c r="AV8" s="51"/>
      <c r="AW8" s="51"/>
      <c r="AX8" s="51"/>
      <c r="AY8" s="51"/>
      <c r="AZ8" s="51"/>
      <c r="BA8" s="51"/>
      <c r="BB8" s="52">
        <f>データ!$T$6</f>
        <v>10405.08</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2">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2">
      <c r="A10" s="2"/>
      <c r="B10" s="50" t="str">
        <f>データ!$N$6</f>
        <v>-</v>
      </c>
      <c r="C10" s="51"/>
      <c r="D10" s="51"/>
      <c r="E10" s="51"/>
      <c r="F10" s="51"/>
      <c r="G10" s="51"/>
      <c r="H10" s="51"/>
      <c r="I10" s="50">
        <f>データ!$O$6</f>
        <v>59.12</v>
      </c>
      <c r="J10" s="51"/>
      <c r="K10" s="51"/>
      <c r="L10" s="51"/>
      <c r="M10" s="51"/>
      <c r="N10" s="51"/>
      <c r="O10" s="62"/>
      <c r="P10" s="52">
        <f>データ!$P$6</f>
        <v>100</v>
      </c>
      <c r="Q10" s="52"/>
      <c r="R10" s="52"/>
      <c r="S10" s="52"/>
      <c r="T10" s="52"/>
      <c r="U10" s="52"/>
      <c r="V10" s="52"/>
      <c r="W10" s="59">
        <f>データ!$Q$6</f>
        <v>2278</v>
      </c>
      <c r="X10" s="59"/>
      <c r="Y10" s="59"/>
      <c r="Z10" s="59"/>
      <c r="AA10" s="59"/>
      <c r="AB10" s="59"/>
      <c r="AC10" s="59"/>
      <c r="AD10" s="2"/>
      <c r="AE10" s="2"/>
      <c r="AF10" s="2"/>
      <c r="AG10" s="2"/>
      <c r="AH10" s="4"/>
      <c r="AI10" s="4"/>
      <c r="AJ10" s="4"/>
      <c r="AK10" s="4"/>
      <c r="AL10" s="59">
        <f>データ!$U$6</f>
        <v>1509853</v>
      </c>
      <c r="AM10" s="59"/>
      <c r="AN10" s="59"/>
      <c r="AO10" s="59"/>
      <c r="AP10" s="59"/>
      <c r="AQ10" s="59"/>
      <c r="AR10" s="59"/>
      <c r="AS10" s="59"/>
      <c r="AT10" s="50">
        <f>データ!$V$6</f>
        <v>144.35</v>
      </c>
      <c r="AU10" s="51"/>
      <c r="AV10" s="51"/>
      <c r="AW10" s="51"/>
      <c r="AX10" s="51"/>
      <c r="AY10" s="51"/>
      <c r="AZ10" s="51"/>
      <c r="BA10" s="51"/>
      <c r="BB10" s="52">
        <f>データ!$W$6</f>
        <v>10459.67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2">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2">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2">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2">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2">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2">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2">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2">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4" t="s">
        <v>118</v>
      </c>
      <c r="BM66" s="95"/>
      <c r="BN66" s="95"/>
      <c r="BO66" s="95"/>
      <c r="BP66" s="95"/>
      <c r="BQ66" s="95"/>
      <c r="BR66" s="95"/>
      <c r="BS66" s="95"/>
      <c r="BT66" s="95"/>
      <c r="BU66" s="95"/>
      <c r="BV66" s="95"/>
      <c r="BW66" s="95"/>
      <c r="BX66" s="95"/>
      <c r="BY66" s="95"/>
      <c r="BZ66" s="96"/>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4"/>
      <c r="BM67" s="95"/>
      <c r="BN67" s="95"/>
      <c r="BO67" s="95"/>
      <c r="BP67" s="95"/>
      <c r="BQ67" s="95"/>
      <c r="BR67" s="95"/>
      <c r="BS67" s="95"/>
      <c r="BT67" s="95"/>
      <c r="BU67" s="95"/>
      <c r="BV67" s="95"/>
      <c r="BW67" s="95"/>
      <c r="BX67" s="95"/>
      <c r="BY67" s="95"/>
      <c r="BZ67" s="96"/>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4"/>
      <c r="BM68" s="95"/>
      <c r="BN68" s="95"/>
      <c r="BO68" s="95"/>
      <c r="BP68" s="95"/>
      <c r="BQ68" s="95"/>
      <c r="BR68" s="95"/>
      <c r="BS68" s="95"/>
      <c r="BT68" s="95"/>
      <c r="BU68" s="95"/>
      <c r="BV68" s="95"/>
      <c r="BW68" s="95"/>
      <c r="BX68" s="95"/>
      <c r="BY68" s="95"/>
      <c r="BZ68" s="96"/>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4"/>
      <c r="BM69" s="95"/>
      <c r="BN69" s="95"/>
      <c r="BO69" s="95"/>
      <c r="BP69" s="95"/>
      <c r="BQ69" s="95"/>
      <c r="BR69" s="95"/>
      <c r="BS69" s="95"/>
      <c r="BT69" s="95"/>
      <c r="BU69" s="95"/>
      <c r="BV69" s="95"/>
      <c r="BW69" s="95"/>
      <c r="BX69" s="95"/>
      <c r="BY69" s="95"/>
      <c r="BZ69" s="96"/>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4"/>
      <c r="BM70" s="95"/>
      <c r="BN70" s="95"/>
      <c r="BO70" s="95"/>
      <c r="BP70" s="95"/>
      <c r="BQ70" s="95"/>
      <c r="BR70" s="95"/>
      <c r="BS70" s="95"/>
      <c r="BT70" s="95"/>
      <c r="BU70" s="95"/>
      <c r="BV70" s="95"/>
      <c r="BW70" s="95"/>
      <c r="BX70" s="95"/>
      <c r="BY70" s="95"/>
      <c r="BZ70" s="96"/>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4"/>
      <c r="BM71" s="95"/>
      <c r="BN71" s="95"/>
      <c r="BO71" s="95"/>
      <c r="BP71" s="95"/>
      <c r="BQ71" s="95"/>
      <c r="BR71" s="95"/>
      <c r="BS71" s="95"/>
      <c r="BT71" s="95"/>
      <c r="BU71" s="95"/>
      <c r="BV71" s="95"/>
      <c r="BW71" s="95"/>
      <c r="BX71" s="95"/>
      <c r="BY71" s="95"/>
      <c r="BZ71" s="96"/>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4"/>
      <c r="BM72" s="95"/>
      <c r="BN72" s="95"/>
      <c r="BO72" s="95"/>
      <c r="BP72" s="95"/>
      <c r="BQ72" s="95"/>
      <c r="BR72" s="95"/>
      <c r="BS72" s="95"/>
      <c r="BT72" s="95"/>
      <c r="BU72" s="95"/>
      <c r="BV72" s="95"/>
      <c r="BW72" s="95"/>
      <c r="BX72" s="95"/>
      <c r="BY72" s="95"/>
      <c r="BZ72" s="96"/>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4"/>
      <c r="BM73" s="95"/>
      <c r="BN73" s="95"/>
      <c r="BO73" s="95"/>
      <c r="BP73" s="95"/>
      <c r="BQ73" s="95"/>
      <c r="BR73" s="95"/>
      <c r="BS73" s="95"/>
      <c r="BT73" s="95"/>
      <c r="BU73" s="95"/>
      <c r="BV73" s="95"/>
      <c r="BW73" s="95"/>
      <c r="BX73" s="95"/>
      <c r="BY73" s="95"/>
      <c r="BZ73" s="96"/>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4"/>
      <c r="BM74" s="95"/>
      <c r="BN74" s="95"/>
      <c r="BO74" s="95"/>
      <c r="BP74" s="95"/>
      <c r="BQ74" s="95"/>
      <c r="BR74" s="95"/>
      <c r="BS74" s="95"/>
      <c r="BT74" s="95"/>
      <c r="BU74" s="95"/>
      <c r="BV74" s="95"/>
      <c r="BW74" s="95"/>
      <c r="BX74" s="95"/>
      <c r="BY74" s="95"/>
      <c r="BZ74" s="96"/>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4"/>
      <c r="BM75" s="95"/>
      <c r="BN75" s="95"/>
      <c r="BO75" s="95"/>
      <c r="BP75" s="95"/>
      <c r="BQ75" s="95"/>
      <c r="BR75" s="95"/>
      <c r="BS75" s="95"/>
      <c r="BT75" s="95"/>
      <c r="BU75" s="95"/>
      <c r="BV75" s="95"/>
      <c r="BW75" s="95"/>
      <c r="BX75" s="95"/>
      <c r="BY75" s="95"/>
      <c r="BZ75" s="96"/>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4"/>
      <c r="BM76" s="95"/>
      <c r="BN76" s="95"/>
      <c r="BO76" s="95"/>
      <c r="BP76" s="95"/>
      <c r="BQ76" s="95"/>
      <c r="BR76" s="95"/>
      <c r="BS76" s="95"/>
      <c r="BT76" s="95"/>
      <c r="BU76" s="95"/>
      <c r="BV76" s="95"/>
      <c r="BW76" s="95"/>
      <c r="BX76" s="95"/>
      <c r="BY76" s="95"/>
      <c r="BZ76" s="96"/>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4"/>
      <c r="BM77" s="95"/>
      <c r="BN77" s="95"/>
      <c r="BO77" s="95"/>
      <c r="BP77" s="95"/>
      <c r="BQ77" s="95"/>
      <c r="BR77" s="95"/>
      <c r="BS77" s="95"/>
      <c r="BT77" s="95"/>
      <c r="BU77" s="95"/>
      <c r="BV77" s="95"/>
      <c r="BW77" s="95"/>
      <c r="BX77" s="95"/>
      <c r="BY77" s="95"/>
      <c r="BZ77" s="96"/>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4"/>
      <c r="BM78" s="95"/>
      <c r="BN78" s="95"/>
      <c r="BO78" s="95"/>
      <c r="BP78" s="95"/>
      <c r="BQ78" s="95"/>
      <c r="BR78" s="95"/>
      <c r="BS78" s="95"/>
      <c r="BT78" s="95"/>
      <c r="BU78" s="95"/>
      <c r="BV78" s="95"/>
      <c r="BW78" s="95"/>
      <c r="BX78" s="95"/>
      <c r="BY78" s="95"/>
      <c r="BZ78" s="96"/>
    </row>
    <row r="79" spans="1:78" ht="13.5" customHeight="1" x14ac:dyDescent="0.2">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94"/>
      <c r="BM79" s="95"/>
      <c r="BN79" s="95"/>
      <c r="BO79" s="95"/>
      <c r="BP79" s="95"/>
      <c r="BQ79" s="95"/>
      <c r="BR79" s="95"/>
      <c r="BS79" s="95"/>
      <c r="BT79" s="95"/>
      <c r="BU79" s="95"/>
      <c r="BV79" s="95"/>
      <c r="BW79" s="95"/>
      <c r="BX79" s="95"/>
      <c r="BY79" s="95"/>
      <c r="BZ79" s="96"/>
    </row>
    <row r="80" spans="1:78" ht="13.5" customHeight="1" x14ac:dyDescent="0.2">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94"/>
      <c r="BM80" s="95"/>
      <c r="BN80" s="95"/>
      <c r="BO80" s="95"/>
      <c r="BP80" s="95"/>
      <c r="BQ80" s="95"/>
      <c r="BR80" s="95"/>
      <c r="BS80" s="95"/>
      <c r="BT80" s="95"/>
      <c r="BU80" s="95"/>
      <c r="BV80" s="95"/>
      <c r="BW80" s="95"/>
      <c r="BX80" s="95"/>
      <c r="BY80" s="95"/>
      <c r="BZ80" s="96"/>
    </row>
    <row r="81" spans="1:78" ht="13.5" customHeight="1" x14ac:dyDescent="0.2">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94"/>
      <c r="BM81" s="95"/>
      <c r="BN81" s="95"/>
      <c r="BO81" s="95"/>
      <c r="BP81" s="95"/>
      <c r="BQ81" s="95"/>
      <c r="BR81" s="95"/>
      <c r="BS81" s="95"/>
      <c r="BT81" s="95"/>
      <c r="BU81" s="95"/>
      <c r="BV81" s="95"/>
      <c r="BW81" s="95"/>
      <c r="BX81" s="95"/>
      <c r="BY81" s="95"/>
      <c r="BZ81" s="96"/>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7"/>
      <c r="BM82" s="98"/>
      <c r="BN82" s="98"/>
      <c r="BO82" s="98"/>
      <c r="BP82" s="98"/>
      <c r="BQ82" s="98"/>
      <c r="BR82" s="98"/>
      <c r="BS82" s="98"/>
      <c r="BT82" s="98"/>
      <c r="BU82" s="98"/>
      <c r="BV82" s="98"/>
      <c r="BW82" s="98"/>
      <c r="BX82" s="98"/>
      <c r="BY82" s="98"/>
      <c r="BZ82" s="99"/>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zuiNliU7b5qQJHXuDjX91lnW5yXSW2VthZ4w8jp6i/b1QRPBCImbGDN/zOVJ9E+n2fKFxx6lg+d9jkTxmqvS/Q==" saltValue="H3flx7V/BJLPoffSYU5og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2">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2">
      <c r="A6" s="28" t="s">
        <v>104</v>
      </c>
      <c r="B6" s="33">
        <f>B7</f>
        <v>2017</v>
      </c>
      <c r="C6" s="33">
        <f t="shared" ref="C6:W6" si="3">C7</f>
        <v>141305</v>
      </c>
      <c r="D6" s="33">
        <f t="shared" si="3"/>
        <v>46</v>
      </c>
      <c r="E6" s="33">
        <f t="shared" si="3"/>
        <v>1</v>
      </c>
      <c r="F6" s="33">
        <f t="shared" si="3"/>
        <v>0</v>
      </c>
      <c r="G6" s="33">
        <f t="shared" si="3"/>
        <v>1</v>
      </c>
      <c r="H6" s="33" t="str">
        <f t="shared" si="3"/>
        <v>神奈川県　川崎市</v>
      </c>
      <c r="I6" s="33" t="str">
        <f t="shared" si="3"/>
        <v>法適用</v>
      </c>
      <c r="J6" s="33" t="str">
        <f t="shared" si="3"/>
        <v>水道事業</v>
      </c>
      <c r="K6" s="33" t="str">
        <f t="shared" si="3"/>
        <v>末端給水事業</v>
      </c>
      <c r="L6" s="33" t="str">
        <f t="shared" si="3"/>
        <v>政令市等</v>
      </c>
      <c r="M6" s="33" t="str">
        <f t="shared" si="3"/>
        <v>自治体職員</v>
      </c>
      <c r="N6" s="34" t="str">
        <f t="shared" si="3"/>
        <v>-</v>
      </c>
      <c r="O6" s="34">
        <f t="shared" si="3"/>
        <v>59.12</v>
      </c>
      <c r="P6" s="34">
        <f t="shared" si="3"/>
        <v>100</v>
      </c>
      <c r="Q6" s="34">
        <f t="shared" si="3"/>
        <v>2278</v>
      </c>
      <c r="R6" s="34">
        <f t="shared" si="3"/>
        <v>1488031</v>
      </c>
      <c r="S6" s="34">
        <f t="shared" si="3"/>
        <v>143.01</v>
      </c>
      <c r="T6" s="34">
        <f t="shared" si="3"/>
        <v>10405.08</v>
      </c>
      <c r="U6" s="34">
        <f t="shared" si="3"/>
        <v>1509853</v>
      </c>
      <c r="V6" s="34">
        <f t="shared" si="3"/>
        <v>144.35</v>
      </c>
      <c r="W6" s="34">
        <f t="shared" si="3"/>
        <v>10459.67</v>
      </c>
      <c r="X6" s="35">
        <f>IF(X7="",NA(),X7)</f>
        <v>104.62</v>
      </c>
      <c r="Y6" s="35">
        <f t="shared" ref="Y6:AG6" si="4">IF(Y7="",NA(),Y7)</f>
        <v>98.92</v>
      </c>
      <c r="Z6" s="35">
        <f t="shared" si="4"/>
        <v>104.45</v>
      </c>
      <c r="AA6" s="35">
        <f t="shared" si="4"/>
        <v>102.85</v>
      </c>
      <c r="AB6" s="35">
        <f t="shared" si="4"/>
        <v>96.43</v>
      </c>
      <c r="AC6" s="35">
        <f t="shared" si="4"/>
        <v>109.88</v>
      </c>
      <c r="AD6" s="35">
        <f t="shared" si="4"/>
        <v>113.97</v>
      </c>
      <c r="AE6" s="35">
        <f t="shared" si="4"/>
        <v>114.38</v>
      </c>
      <c r="AF6" s="35">
        <f t="shared" si="4"/>
        <v>114.5</v>
      </c>
      <c r="AG6" s="35">
        <f t="shared" si="4"/>
        <v>113.59</v>
      </c>
      <c r="AH6" s="34" t="str">
        <f>IF(AH7="","",IF(AH7="-","【-】","【"&amp;SUBSTITUTE(TEXT(AH7,"#,##0.00"),"-","△")&amp;"】"))</f>
        <v>【113.39】</v>
      </c>
      <c r="AI6" s="34">
        <f>IF(AI7="",NA(),AI7)</f>
        <v>0</v>
      </c>
      <c r="AJ6" s="34">
        <f t="shared" ref="AJ6:AR6" si="5">IF(AJ7="",NA(),AJ7)</f>
        <v>0</v>
      </c>
      <c r="AK6" s="34">
        <f t="shared" si="5"/>
        <v>0</v>
      </c>
      <c r="AL6" s="34">
        <f t="shared" si="5"/>
        <v>0</v>
      </c>
      <c r="AM6" s="34">
        <f t="shared" si="5"/>
        <v>0</v>
      </c>
      <c r="AN6" s="34">
        <f t="shared" si="5"/>
        <v>0</v>
      </c>
      <c r="AO6" s="34">
        <f t="shared" si="5"/>
        <v>0</v>
      </c>
      <c r="AP6" s="34">
        <f t="shared" si="5"/>
        <v>0</v>
      </c>
      <c r="AQ6" s="34">
        <f t="shared" si="5"/>
        <v>0</v>
      </c>
      <c r="AR6" s="34">
        <f t="shared" si="5"/>
        <v>0</v>
      </c>
      <c r="AS6" s="34" t="str">
        <f>IF(AS7="","",IF(AS7="-","【-】","【"&amp;SUBSTITUTE(TEXT(AS7,"#,##0.00"),"-","△")&amp;"】"))</f>
        <v>【0.85】</v>
      </c>
      <c r="AT6" s="35">
        <f>IF(AT7="",NA(),AT7)</f>
        <v>269.64</v>
      </c>
      <c r="AU6" s="35">
        <f t="shared" ref="AU6:BC6" si="6">IF(AU7="",NA(),AU7)</f>
        <v>150.30000000000001</v>
      </c>
      <c r="AV6" s="35">
        <f t="shared" si="6"/>
        <v>150.76</v>
      </c>
      <c r="AW6" s="35">
        <f t="shared" si="6"/>
        <v>171.46</v>
      </c>
      <c r="AX6" s="35">
        <f t="shared" si="6"/>
        <v>173.01</v>
      </c>
      <c r="AY6" s="35">
        <f t="shared" si="6"/>
        <v>295.06</v>
      </c>
      <c r="AZ6" s="35">
        <f t="shared" si="6"/>
        <v>178.43</v>
      </c>
      <c r="BA6" s="35">
        <f t="shared" si="6"/>
        <v>168.99</v>
      </c>
      <c r="BB6" s="35">
        <f t="shared" si="6"/>
        <v>159.12</v>
      </c>
      <c r="BC6" s="35">
        <f t="shared" si="6"/>
        <v>169.68</v>
      </c>
      <c r="BD6" s="34" t="str">
        <f>IF(BD7="","",IF(BD7="-","【-】","【"&amp;SUBSTITUTE(TEXT(BD7,"#,##0.00"),"-","△")&amp;"】"))</f>
        <v>【264.34】</v>
      </c>
      <c r="BE6" s="35">
        <f>IF(BE7="",NA(),BE7)</f>
        <v>214.72</v>
      </c>
      <c r="BF6" s="35">
        <f t="shared" ref="BF6:BN6" si="7">IF(BF7="",NA(),BF7)</f>
        <v>221.96</v>
      </c>
      <c r="BG6" s="35">
        <f t="shared" si="7"/>
        <v>232.6</v>
      </c>
      <c r="BH6" s="35">
        <f t="shared" si="7"/>
        <v>238.02</v>
      </c>
      <c r="BI6" s="35">
        <f t="shared" si="7"/>
        <v>248.61</v>
      </c>
      <c r="BJ6" s="35">
        <f t="shared" si="7"/>
        <v>226.55</v>
      </c>
      <c r="BK6" s="35">
        <f t="shared" si="7"/>
        <v>220.35</v>
      </c>
      <c r="BL6" s="35">
        <f t="shared" si="7"/>
        <v>212.16</v>
      </c>
      <c r="BM6" s="35">
        <f t="shared" si="7"/>
        <v>206.16</v>
      </c>
      <c r="BN6" s="35">
        <f t="shared" si="7"/>
        <v>203.63</v>
      </c>
      <c r="BO6" s="34" t="str">
        <f>IF(BO7="","",IF(BO7="-","【-】","【"&amp;SUBSTITUTE(TEXT(BO7,"#,##0.00"),"-","△")&amp;"】"))</f>
        <v>【274.27】</v>
      </c>
      <c r="BP6" s="35">
        <f>IF(BP7="",NA(),BP7)</f>
        <v>82.58</v>
      </c>
      <c r="BQ6" s="35">
        <f t="shared" ref="BQ6:BY6" si="8">IF(BQ7="",NA(),BQ7)</f>
        <v>79.25</v>
      </c>
      <c r="BR6" s="35">
        <f t="shared" si="8"/>
        <v>82.61</v>
      </c>
      <c r="BS6" s="35">
        <f t="shared" si="8"/>
        <v>81.599999999999994</v>
      </c>
      <c r="BT6" s="35">
        <f t="shared" si="8"/>
        <v>76.06</v>
      </c>
      <c r="BU6" s="35">
        <f t="shared" si="8"/>
        <v>99.53</v>
      </c>
      <c r="BV6" s="35">
        <f t="shared" si="8"/>
        <v>104.05</v>
      </c>
      <c r="BW6" s="35">
        <f t="shared" si="8"/>
        <v>104.16</v>
      </c>
      <c r="BX6" s="35">
        <f t="shared" si="8"/>
        <v>104.03</v>
      </c>
      <c r="BY6" s="35">
        <f t="shared" si="8"/>
        <v>103.04</v>
      </c>
      <c r="BZ6" s="34" t="str">
        <f>IF(BZ7="","",IF(BZ7="-","【-】","【"&amp;SUBSTITUTE(TEXT(BZ7,"#,##0.00"),"-","△")&amp;"】"))</f>
        <v>【104.36】</v>
      </c>
      <c r="CA6" s="35">
        <f>IF(CA7="",NA(),CA7)</f>
        <v>178.3</v>
      </c>
      <c r="CB6" s="35">
        <f t="shared" ref="CB6:CJ6" si="9">IF(CB7="",NA(),CB7)</f>
        <v>184.35</v>
      </c>
      <c r="CC6" s="35">
        <f t="shared" si="9"/>
        <v>176.54</v>
      </c>
      <c r="CD6" s="35">
        <f t="shared" si="9"/>
        <v>181.18</v>
      </c>
      <c r="CE6" s="35">
        <f t="shared" si="9"/>
        <v>193.77</v>
      </c>
      <c r="CF6" s="35">
        <f t="shared" si="9"/>
        <v>179.62</v>
      </c>
      <c r="CG6" s="35">
        <f t="shared" si="9"/>
        <v>171.57</v>
      </c>
      <c r="CH6" s="35">
        <f t="shared" si="9"/>
        <v>171.29</v>
      </c>
      <c r="CI6" s="35">
        <f t="shared" si="9"/>
        <v>171.54</v>
      </c>
      <c r="CJ6" s="35">
        <f t="shared" si="9"/>
        <v>173</v>
      </c>
      <c r="CK6" s="34" t="str">
        <f>IF(CK7="","",IF(CK7="-","【-】","【"&amp;SUBSTITUTE(TEXT(CK7,"#,##0.00"),"-","△")&amp;"】"))</f>
        <v>【165.71】</v>
      </c>
      <c r="CL6" s="35">
        <f>IF(CL7="",NA(),CL7)</f>
        <v>61.7</v>
      </c>
      <c r="CM6" s="35">
        <f t="shared" ref="CM6:CU6" si="10">IF(CM7="",NA(),CM7)</f>
        <v>61.42</v>
      </c>
      <c r="CN6" s="35">
        <f t="shared" si="10"/>
        <v>61.52</v>
      </c>
      <c r="CO6" s="35">
        <f t="shared" si="10"/>
        <v>65.86</v>
      </c>
      <c r="CP6" s="35">
        <f t="shared" si="10"/>
        <v>65.56</v>
      </c>
      <c r="CQ6" s="35">
        <f t="shared" si="10"/>
        <v>59.6</v>
      </c>
      <c r="CR6" s="35">
        <f t="shared" si="10"/>
        <v>58.97</v>
      </c>
      <c r="CS6" s="35">
        <f t="shared" si="10"/>
        <v>58.67</v>
      </c>
      <c r="CT6" s="35">
        <f t="shared" si="10"/>
        <v>59</v>
      </c>
      <c r="CU6" s="35">
        <f t="shared" si="10"/>
        <v>59.36</v>
      </c>
      <c r="CV6" s="34" t="str">
        <f>IF(CV7="","",IF(CV7="-","【-】","【"&amp;SUBSTITUTE(TEXT(CV7,"#,##0.00"),"-","△")&amp;"】"))</f>
        <v>【60.41】</v>
      </c>
      <c r="CW6" s="35">
        <f>IF(CW7="",NA(),CW7)</f>
        <v>90.19</v>
      </c>
      <c r="CX6" s="35">
        <f t="shared" ref="CX6:DF6" si="11">IF(CX7="",NA(),CX7)</f>
        <v>90.09</v>
      </c>
      <c r="CY6" s="35">
        <f t="shared" si="11"/>
        <v>90.47</v>
      </c>
      <c r="CZ6" s="35">
        <f t="shared" si="11"/>
        <v>91.4</v>
      </c>
      <c r="DA6" s="35">
        <f t="shared" si="11"/>
        <v>92.44</v>
      </c>
      <c r="DB6" s="35">
        <f t="shared" si="11"/>
        <v>93.22</v>
      </c>
      <c r="DC6" s="35">
        <f t="shared" si="11"/>
        <v>92.91</v>
      </c>
      <c r="DD6" s="35">
        <f t="shared" si="11"/>
        <v>93.36</v>
      </c>
      <c r="DE6" s="35">
        <f t="shared" si="11"/>
        <v>93.69</v>
      </c>
      <c r="DF6" s="35">
        <f t="shared" si="11"/>
        <v>93.82</v>
      </c>
      <c r="DG6" s="34" t="str">
        <f>IF(DG7="","",IF(DG7="-","【-】","【"&amp;SUBSTITUTE(TEXT(DG7,"#,##0.00"),"-","△")&amp;"】"))</f>
        <v>【89.93】</v>
      </c>
      <c r="DH6" s="35">
        <f>IF(DH7="",NA(),DH7)</f>
        <v>51.71</v>
      </c>
      <c r="DI6" s="35">
        <f t="shared" ref="DI6:DQ6" si="12">IF(DI7="",NA(),DI7)</f>
        <v>51.14</v>
      </c>
      <c r="DJ6" s="35">
        <f t="shared" si="12"/>
        <v>50.39</v>
      </c>
      <c r="DK6" s="35">
        <f t="shared" si="12"/>
        <v>49.67</v>
      </c>
      <c r="DL6" s="35">
        <f t="shared" si="12"/>
        <v>49.45</v>
      </c>
      <c r="DM6" s="35">
        <f t="shared" si="12"/>
        <v>45.85</v>
      </c>
      <c r="DN6" s="35">
        <f t="shared" si="12"/>
        <v>46.73</v>
      </c>
      <c r="DO6" s="35">
        <f t="shared" si="12"/>
        <v>47.39</v>
      </c>
      <c r="DP6" s="35">
        <f t="shared" si="12"/>
        <v>48.05</v>
      </c>
      <c r="DQ6" s="35">
        <f t="shared" si="12"/>
        <v>48.64</v>
      </c>
      <c r="DR6" s="34" t="str">
        <f>IF(DR7="","",IF(DR7="-","【-】","【"&amp;SUBSTITUTE(TEXT(DR7,"#,##0.00"),"-","△")&amp;"】"))</f>
        <v>【48.12】</v>
      </c>
      <c r="DS6" s="35">
        <f>IF(DS7="",NA(),DS7)</f>
        <v>21.15</v>
      </c>
      <c r="DT6" s="35">
        <f t="shared" ref="DT6:EB6" si="13">IF(DT7="",NA(),DT7)</f>
        <v>22.71</v>
      </c>
      <c r="DU6" s="35">
        <f t="shared" si="13"/>
        <v>24.17</v>
      </c>
      <c r="DV6" s="35">
        <f t="shared" si="13"/>
        <v>24.69</v>
      </c>
      <c r="DW6" s="35">
        <f t="shared" si="13"/>
        <v>25.27</v>
      </c>
      <c r="DX6" s="35">
        <f t="shared" si="13"/>
        <v>13.95</v>
      </c>
      <c r="DY6" s="35">
        <f t="shared" si="13"/>
        <v>15.33</v>
      </c>
      <c r="DZ6" s="35">
        <f t="shared" si="13"/>
        <v>16.739999999999998</v>
      </c>
      <c r="EA6" s="35">
        <f t="shared" si="13"/>
        <v>17.97</v>
      </c>
      <c r="EB6" s="35">
        <f t="shared" si="13"/>
        <v>19.95</v>
      </c>
      <c r="EC6" s="34" t="str">
        <f>IF(EC7="","",IF(EC7="-","【-】","【"&amp;SUBSTITUTE(TEXT(EC7,"#,##0.00"),"-","△")&amp;"】"))</f>
        <v>【15.89】</v>
      </c>
      <c r="ED6" s="35">
        <f>IF(ED7="",NA(),ED7)</f>
        <v>1.43</v>
      </c>
      <c r="EE6" s="35">
        <f t="shared" ref="EE6:EM6" si="14">IF(EE7="",NA(),EE7)</f>
        <v>1.6</v>
      </c>
      <c r="EF6" s="35">
        <f t="shared" si="14"/>
        <v>1.63</v>
      </c>
      <c r="EG6" s="35">
        <f t="shared" si="14"/>
        <v>1.78</v>
      </c>
      <c r="EH6" s="35">
        <f t="shared" si="14"/>
        <v>1.78</v>
      </c>
      <c r="EI6" s="35">
        <f t="shared" si="14"/>
        <v>1.26</v>
      </c>
      <c r="EJ6" s="35">
        <f t="shared" si="14"/>
        <v>1.23</v>
      </c>
      <c r="EK6" s="35">
        <f t="shared" si="14"/>
        <v>1.23</v>
      </c>
      <c r="EL6" s="35">
        <f t="shared" si="14"/>
        <v>1.18</v>
      </c>
      <c r="EM6" s="35">
        <f t="shared" si="14"/>
        <v>0.97</v>
      </c>
      <c r="EN6" s="34" t="str">
        <f>IF(EN7="","",IF(EN7="-","【-】","【"&amp;SUBSTITUTE(TEXT(EN7,"#,##0.00"),"-","△")&amp;"】"))</f>
        <v>【0.69】</v>
      </c>
    </row>
    <row r="7" spans="1:144" s="36" customFormat="1" x14ac:dyDescent="0.2">
      <c r="A7" s="28"/>
      <c r="B7" s="37">
        <v>2017</v>
      </c>
      <c r="C7" s="37">
        <v>141305</v>
      </c>
      <c r="D7" s="37">
        <v>46</v>
      </c>
      <c r="E7" s="37">
        <v>1</v>
      </c>
      <c r="F7" s="37">
        <v>0</v>
      </c>
      <c r="G7" s="37">
        <v>1</v>
      </c>
      <c r="H7" s="37" t="s">
        <v>105</v>
      </c>
      <c r="I7" s="37" t="s">
        <v>106</v>
      </c>
      <c r="J7" s="37" t="s">
        <v>107</v>
      </c>
      <c r="K7" s="37" t="s">
        <v>108</v>
      </c>
      <c r="L7" s="37" t="s">
        <v>109</v>
      </c>
      <c r="M7" s="37" t="s">
        <v>110</v>
      </c>
      <c r="N7" s="38" t="s">
        <v>111</v>
      </c>
      <c r="O7" s="38">
        <v>59.12</v>
      </c>
      <c r="P7" s="38">
        <v>100</v>
      </c>
      <c r="Q7" s="38">
        <v>2278</v>
      </c>
      <c r="R7" s="38">
        <v>1488031</v>
      </c>
      <c r="S7" s="38">
        <v>143.01</v>
      </c>
      <c r="T7" s="38">
        <v>10405.08</v>
      </c>
      <c r="U7" s="38">
        <v>1509853</v>
      </c>
      <c r="V7" s="38">
        <v>144.35</v>
      </c>
      <c r="W7" s="38">
        <v>10459.67</v>
      </c>
      <c r="X7" s="38">
        <v>104.62</v>
      </c>
      <c r="Y7" s="38">
        <v>98.92</v>
      </c>
      <c r="Z7" s="38">
        <v>104.45</v>
      </c>
      <c r="AA7" s="38">
        <v>102.85</v>
      </c>
      <c r="AB7" s="38">
        <v>96.43</v>
      </c>
      <c r="AC7" s="38">
        <v>109.88</v>
      </c>
      <c r="AD7" s="38">
        <v>113.97</v>
      </c>
      <c r="AE7" s="38">
        <v>114.38</v>
      </c>
      <c r="AF7" s="38">
        <v>114.5</v>
      </c>
      <c r="AG7" s="38">
        <v>113.59</v>
      </c>
      <c r="AH7" s="38">
        <v>113.39</v>
      </c>
      <c r="AI7" s="38">
        <v>0</v>
      </c>
      <c r="AJ7" s="38">
        <v>0</v>
      </c>
      <c r="AK7" s="38">
        <v>0</v>
      </c>
      <c r="AL7" s="38">
        <v>0</v>
      </c>
      <c r="AM7" s="38">
        <v>0</v>
      </c>
      <c r="AN7" s="38">
        <v>0</v>
      </c>
      <c r="AO7" s="38">
        <v>0</v>
      </c>
      <c r="AP7" s="38">
        <v>0</v>
      </c>
      <c r="AQ7" s="38">
        <v>0</v>
      </c>
      <c r="AR7" s="38">
        <v>0</v>
      </c>
      <c r="AS7" s="38">
        <v>0.85</v>
      </c>
      <c r="AT7" s="38">
        <v>269.64</v>
      </c>
      <c r="AU7" s="38">
        <v>150.30000000000001</v>
      </c>
      <c r="AV7" s="38">
        <v>150.76</v>
      </c>
      <c r="AW7" s="38">
        <v>171.46</v>
      </c>
      <c r="AX7" s="38">
        <v>173.01</v>
      </c>
      <c r="AY7" s="38">
        <v>295.06</v>
      </c>
      <c r="AZ7" s="38">
        <v>178.43</v>
      </c>
      <c r="BA7" s="38">
        <v>168.99</v>
      </c>
      <c r="BB7" s="38">
        <v>159.12</v>
      </c>
      <c r="BC7" s="38">
        <v>169.68</v>
      </c>
      <c r="BD7" s="38">
        <v>264.33999999999997</v>
      </c>
      <c r="BE7" s="38">
        <v>214.72</v>
      </c>
      <c r="BF7" s="38">
        <v>221.96</v>
      </c>
      <c r="BG7" s="38">
        <v>232.6</v>
      </c>
      <c r="BH7" s="38">
        <v>238.02</v>
      </c>
      <c r="BI7" s="38">
        <v>248.61</v>
      </c>
      <c r="BJ7" s="38">
        <v>226.55</v>
      </c>
      <c r="BK7" s="38">
        <v>220.35</v>
      </c>
      <c r="BL7" s="38">
        <v>212.16</v>
      </c>
      <c r="BM7" s="38">
        <v>206.16</v>
      </c>
      <c r="BN7" s="38">
        <v>203.63</v>
      </c>
      <c r="BO7" s="38">
        <v>274.27</v>
      </c>
      <c r="BP7" s="38">
        <v>82.58</v>
      </c>
      <c r="BQ7" s="38">
        <v>79.25</v>
      </c>
      <c r="BR7" s="38">
        <v>82.61</v>
      </c>
      <c r="BS7" s="38">
        <v>81.599999999999994</v>
      </c>
      <c r="BT7" s="38">
        <v>76.06</v>
      </c>
      <c r="BU7" s="38">
        <v>99.53</v>
      </c>
      <c r="BV7" s="38">
        <v>104.05</v>
      </c>
      <c r="BW7" s="38">
        <v>104.16</v>
      </c>
      <c r="BX7" s="38">
        <v>104.03</v>
      </c>
      <c r="BY7" s="38">
        <v>103.04</v>
      </c>
      <c r="BZ7" s="38">
        <v>104.36</v>
      </c>
      <c r="CA7" s="38">
        <v>178.3</v>
      </c>
      <c r="CB7" s="38">
        <v>184.35</v>
      </c>
      <c r="CC7" s="38">
        <v>176.54</v>
      </c>
      <c r="CD7" s="38">
        <v>181.18</v>
      </c>
      <c r="CE7" s="38">
        <v>193.77</v>
      </c>
      <c r="CF7" s="38">
        <v>179.62</v>
      </c>
      <c r="CG7" s="38">
        <v>171.57</v>
      </c>
      <c r="CH7" s="38">
        <v>171.29</v>
      </c>
      <c r="CI7" s="38">
        <v>171.54</v>
      </c>
      <c r="CJ7" s="38">
        <v>173</v>
      </c>
      <c r="CK7" s="38">
        <v>165.71</v>
      </c>
      <c r="CL7" s="38">
        <v>61.7</v>
      </c>
      <c r="CM7" s="38">
        <v>61.42</v>
      </c>
      <c r="CN7" s="38">
        <v>61.52</v>
      </c>
      <c r="CO7" s="38">
        <v>65.86</v>
      </c>
      <c r="CP7" s="38">
        <v>65.56</v>
      </c>
      <c r="CQ7" s="38">
        <v>59.6</v>
      </c>
      <c r="CR7" s="38">
        <v>58.97</v>
      </c>
      <c r="CS7" s="38">
        <v>58.67</v>
      </c>
      <c r="CT7" s="38">
        <v>59</v>
      </c>
      <c r="CU7" s="38">
        <v>59.36</v>
      </c>
      <c r="CV7" s="38">
        <v>60.41</v>
      </c>
      <c r="CW7" s="38">
        <v>90.19</v>
      </c>
      <c r="CX7" s="38">
        <v>90.09</v>
      </c>
      <c r="CY7" s="38">
        <v>90.47</v>
      </c>
      <c r="CZ7" s="38">
        <v>91.4</v>
      </c>
      <c r="DA7" s="38">
        <v>92.44</v>
      </c>
      <c r="DB7" s="38">
        <v>93.22</v>
      </c>
      <c r="DC7" s="38">
        <v>92.91</v>
      </c>
      <c r="DD7" s="38">
        <v>93.36</v>
      </c>
      <c r="DE7" s="38">
        <v>93.69</v>
      </c>
      <c r="DF7" s="38">
        <v>93.82</v>
      </c>
      <c r="DG7" s="38">
        <v>89.93</v>
      </c>
      <c r="DH7" s="38">
        <v>51.71</v>
      </c>
      <c r="DI7" s="38">
        <v>51.14</v>
      </c>
      <c r="DJ7" s="38">
        <v>50.39</v>
      </c>
      <c r="DK7" s="38">
        <v>49.67</v>
      </c>
      <c r="DL7" s="38">
        <v>49.45</v>
      </c>
      <c r="DM7" s="38">
        <v>45.85</v>
      </c>
      <c r="DN7" s="38">
        <v>46.73</v>
      </c>
      <c r="DO7" s="38">
        <v>47.39</v>
      </c>
      <c r="DP7" s="38">
        <v>48.05</v>
      </c>
      <c r="DQ7" s="38">
        <v>48.64</v>
      </c>
      <c r="DR7" s="38">
        <v>48.12</v>
      </c>
      <c r="DS7" s="38">
        <v>21.15</v>
      </c>
      <c r="DT7" s="38">
        <v>22.71</v>
      </c>
      <c r="DU7" s="38">
        <v>24.17</v>
      </c>
      <c r="DV7" s="38">
        <v>24.69</v>
      </c>
      <c r="DW7" s="38">
        <v>25.27</v>
      </c>
      <c r="DX7" s="38">
        <v>13.95</v>
      </c>
      <c r="DY7" s="38">
        <v>15.33</v>
      </c>
      <c r="DZ7" s="38">
        <v>16.739999999999998</v>
      </c>
      <c r="EA7" s="38">
        <v>17.97</v>
      </c>
      <c r="EB7" s="38">
        <v>19.95</v>
      </c>
      <c r="EC7" s="38">
        <v>15.89</v>
      </c>
      <c r="ED7" s="38">
        <v>1.43</v>
      </c>
      <c r="EE7" s="38">
        <v>1.6</v>
      </c>
      <c r="EF7" s="38">
        <v>1.63</v>
      </c>
      <c r="EG7" s="38">
        <v>1.78</v>
      </c>
      <c r="EH7" s="38">
        <v>1.78</v>
      </c>
      <c r="EI7" s="38">
        <v>1.26</v>
      </c>
      <c r="EJ7" s="38">
        <v>1.23</v>
      </c>
      <c r="EK7" s="38">
        <v>1.23</v>
      </c>
      <c r="EL7" s="38">
        <v>1.18</v>
      </c>
      <c r="EM7" s="38">
        <v>0.97</v>
      </c>
      <c r="EN7" s="38">
        <v>0.69</v>
      </c>
    </row>
    <row r="8" spans="1:144" x14ac:dyDescent="0.2">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2">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2019-02-20T08:41:23Z</cp:lastPrinted>
  <dcterms:created xsi:type="dcterms:W3CDTF">2018-12-03T08:29:55Z</dcterms:created>
  <dcterms:modified xsi:type="dcterms:W3CDTF">2019-02-20T08:41:40Z</dcterms:modified>
  <cp:category/>
</cp:coreProperties>
</file>