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1 公表データ\02 川崎市\"/>
    </mc:Choice>
  </mc:AlternateContent>
  <workbookProtection workbookAlgorithmName="SHA-512" workbookHashValue="DK35bUKdWjs8vCInJGJbBhxkV8EkNi4CJmmrivBLu5xDQQ3NnvLKbK7j7RxAxHIPBqEWXduhZ8qlo0NzJ1XhFA==" workbookSaltValue="Itg/CCYe6XCp3WTQXzABJQ==" workbookSpinCount="100000" lockStructure="1"/>
  <bookViews>
    <workbookView xWindow="0" yWindow="0" windowWidth="23040" windowHeight="9360"/>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EO16" i="5"/>
  <c r="EY16" i="5"/>
  <c r="DK16" i="5"/>
  <c r="AZ16" i="5"/>
  <c r="FI10" i="5"/>
  <c r="DU10" i="5"/>
  <c r="BV10" i="5"/>
  <c r="DK10" i="5"/>
  <c r="CG17" i="5"/>
  <c r="AO17" i="5"/>
  <c r="EE16" i="5"/>
  <c r="BV16" i="5"/>
  <c r="EO10" i="5"/>
  <c r="DA10" i="5"/>
  <c r="AZ10" i="5"/>
  <c r="BK7" i="4"/>
  <c r="DA16" i="5"/>
  <c r="EY10" i="5"/>
  <c r="BK10" i="5"/>
  <c r="J10" i="5"/>
  <c r="BT10" i="5"/>
  <c r="DS10" i="5"/>
  <c r="FG10" i="5"/>
  <c r="AX16" i="5"/>
  <c r="DI16" i="5"/>
  <c r="EW16" i="5"/>
  <c r="BI16" i="5"/>
  <c r="FG16" i="5"/>
  <c r="BA7" i="4"/>
  <c r="L10" i="5"/>
  <c r="AX10" i="5"/>
  <c r="CY10" i="5"/>
  <c r="EM10" i="5"/>
  <c r="BT16" i="5"/>
  <c r="EC16" i="5"/>
  <c r="AM17" i="5"/>
  <c r="CE17" i="5"/>
  <c r="CE10" i="5"/>
  <c r="EC10" i="5"/>
  <c r="AM11" i="5"/>
  <c r="DS16" i="5"/>
  <c r="I10" i="5"/>
  <c r="BI10" i="5"/>
  <c r="DI10" i="5"/>
  <c r="EW10" i="5"/>
  <c r="CY16" i="5"/>
  <c r="CF17" i="5" l="1"/>
  <c r="AN17" i="5"/>
  <c r="ED16" i="5"/>
  <c r="BU16" i="5"/>
  <c r="EN10" i="5"/>
  <c r="CZ10" i="5"/>
  <c r="AY10" i="5"/>
  <c r="AY16" i="5"/>
  <c r="FH16" i="5"/>
  <c r="DT16" i="5"/>
  <c r="BJ16" i="5"/>
  <c r="AN11" i="5"/>
  <c r="ED10" i="5"/>
  <c r="CF10" i="5"/>
  <c r="DJ16" i="5"/>
  <c r="FH10" i="5"/>
  <c r="BU10" i="5"/>
  <c r="EN16" i="5"/>
  <c r="CZ16" i="5"/>
  <c r="EX10" i="5"/>
  <c r="DJ10" i="5"/>
  <c r="BJ10" i="5"/>
  <c r="BF7" i="4"/>
  <c r="EX16" i="5"/>
  <c r="DT10" i="5"/>
  <c r="FE16" i="5"/>
  <c r="DQ16" i="5"/>
  <c r="BG16" i="5"/>
  <c r="AK11" i="5"/>
  <c r="EA10" i="5"/>
  <c r="CC10" i="5"/>
  <c r="CW16" i="5"/>
  <c r="EU10" i="5"/>
  <c r="DG10" i="5"/>
  <c r="BG10" i="5"/>
  <c r="EU16" i="5"/>
  <c r="DG16" i="5"/>
  <c r="AV16" i="5"/>
  <c r="FE10" i="5"/>
  <c r="DQ10" i="5"/>
  <c r="BR10" i="5"/>
  <c r="EK16" i="5"/>
  <c r="CC17" i="5"/>
  <c r="AK17" i="5"/>
  <c r="EA16" i="5"/>
  <c r="BR16" i="5"/>
  <c r="EK10" i="5"/>
  <c r="CW10" i="5"/>
  <c r="AV10" i="5"/>
  <c r="AQ7" i="4"/>
  <c r="EV16" i="5"/>
  <c r="DH16" i="5"/>
  <c r="AW16" i="5"/>
  <c r="FF10" i="5"/>
  <c r="DR10" i="5"/>
  <c r="BS10" i="5"/>
  <c r="AL17" i="5"/>
  <c r="EL16" i="5"/>
  <c r="CX16" i="5"/>
  <c r="EV10" i="5"/>
  <c r="DH10" i="5"/>
  <c r="BH10" i="5"/>
  <c r="CD17" i="5"/>
  <c r="EL10" i="5"/>
  <c r="FF16" i="5"/>
  <c r="DR16" i="5"/>
  <c r="BH16" i="5"/>
  <c r="AL11" i="5"/>
  <c r="EB10" i="5"/>
  <c r="CD10" i="5"/>
  <c r="EB16" i="5"/>
  <c r="BS16" i="5"/>
  <c r="CX10" i="5"/>
  <c r="AW10" i="5"/>
  <c r="AV7" i="4"/>
</calcChain>
</file>

<file path=xl/sharedStrings.xml><?xml version="1.0" encoding="utf-8"?>
<sst xmlns="http://schemas.openxmlformats.org/spreadsheetml/2006/main" count="315" uniqueCount="119">
  <si>
    <t>経営比較分析表（平成29年度決算）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</si>
  <si>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</si>
  <si>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</si>
  <si>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</si>
  <si>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</si>
  <si>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</si>
  <si>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</si>
  <si>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</si>
  <si>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</si>
  <si>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</si>
  <si>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</si>
  <si>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</si>
  <si>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</si>
  <si>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</si>
  <si>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</si>
  <si>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</si>
  <si>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</si>
  <si>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</si>
  <si>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</si>
  <si>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</si>
  <si>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</si>
  <si>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</si>
  <si>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</si>
  <si>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</si>
  <si>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</si>
  <si>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</si>
  <si>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</si>
  <si>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</si>
  <si>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</si>
  <si>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</si>
  <si>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</si>
  <si>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</si>
  <si>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</si>
  <si>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</si>
  <si>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</si>
  <si>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</si>
  <si>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</si>
  <si>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</si>
  <si>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</si>
  <si>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</si>
  <si>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</si>
  <si>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</si>
  <si>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</si>
  <si>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</si>
  <si>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</si>
  <si>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</si>
  <si>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</si>
  <si>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</si>
  <si>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</si>
  <si>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</si>
  <si>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</si>
  <si>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</si>
  <si>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</si>
  <si>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</si>
  <si>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</si>
  <si>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</si>
  <si>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</si>
  <si>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</si>
  <si>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</si>
  <si>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</si>
  <si>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</si>
  <si>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</si>
  <si>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</si>
  <si>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</si>
  <si>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</si>
  <si>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</si>
  <si>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</si>
  <si>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</si>
  <si>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</si>
  <si>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</si>
  <si>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</si>
  <si>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</si>
  <si>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</si>
  <si>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</si>
  <si>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</si>
  <si>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</si>
  <si>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</si>
  <si>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</si>
  <si>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</si>
  <si>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</si>
  <si>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</si>
  <si>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</si>
  <si>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</si>
  <si>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</si>
  <si>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</si>
  <si>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</si>
  <si>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</si>
  <si>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2017</t>
  </si>
  <si>
    <t>141305</t>
  </si>
  <si>
    <t>46</t>
  </si>
  <si>
    <t>03</t>
  </si>
  <si>
    <t>3</t>
  </si>
  <si>
    <t>000</t>
  </si>
  <si>
    <t>神奈川県　川崎市</t>
  </si>
  <si>
    <t>法適用</t>
  </si>
  <si>
    <t>交通事業</t>
  </si>
  <si>
    <t>自動車運送事業</t>
  </si>
  <si>
    <t>自治体職員</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</si>
  <si>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</si>
  <si>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</si>
  <si>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</si>
  <si>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</si>
  <si>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</si>
  <si>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</si>
  <si>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</si>
  <si>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</si>
  <si>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</si>
  <si>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</si>
  <si>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</si>
  <si>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</si>
  <si>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</si>
  <si>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</si>
  <si>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</si>
  <si>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</si>
  <si>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</si>
  <si>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</si>
  <si>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xml:space="preserve">　本市では、これまで経営環境の変化や市施策の影響等を踏まえ、経営改善に取り組んできており、平成19年度から営業所の管理委託を開始するなど経営の効率化に努めている。平成26年度からは計画期間５年間の川崎市バス事業経営プログラムに基づき、安全を第一の使命にお客様に満足いただける利用しやすいサービスを提供するとともに、経営健全化に取り組んでおり、平成29年度決算においては黒字を確保している。
事業の状況
　①経常収支比率は、概ね100％程度で推移していることから、経営の健全性は確保されているものと考えている。②営業収支比率は100％を下回っているが、これは公営バスとして公共施設等への接続や民間事業者では対応の難しい地域の交通手段を確保するための路線を運行していることによるものである。
　また、③流動比率は100％を下回っているが、これは平成26年度の会計基準の見直しにより、流動負債に償還期限まで１年以内の企業債が含まれることとなったことによるものである。④累積欠損金比率については平成26年度から累積欠損金を計上することとなったが、このことについても会計基準の見直しにより、退職給付引当金を一括計上したことによるものである。平成29年度が黒字決算となったため、前年度と比較して減少している。
独立採算の状況
　公営バスとして公共施設等への接続や民間事業者では対応の難しい地域の交通手段を確保するための路線を運行していることから、一般会計からの適正な公共負担を受けている。このため⑦他会計負担比率は公営企業平均値を上回っている。
資産及び負債の状況
　固定資産の取得を含む建設改良は後年度負担を踏まえて対応を図り、抑制したことなどにより企業債残高が減少し、⑧企業債残高対料金収入比率は公営企業平均値を下回っている。また、保有資産の減価償却の進行により、⑨有形固定資産減価償却率は公営企業平均値を上回る水準で推移している。これらのことから、保有資産の計画的な更新等が課題と認識している。
</t>
    <phoneticPr fontId="3"/>
  </si>
  <si>
    <t xml:space="preserve">　経営の効率性に関する指標は、比較の対象となる民間事業者の規模、営業地域、経営手法等（管理委託による運行など）が一様でなく、単純比較はできないものの、①走行キロ当たりの収入は民間事業者平均値よりも低くなっているが、これは前述の公共施設等への接続や民間事業者では対応の難しい地域の交通手段を確保するための路線を運行していることが一因と考えられ、また、②走行キロ当たりの運送原価と③走行キロ当たりの人件費は民間事業者平均値よりも高くなっている。
　本市の推移をみると、①走行キロ当たりの収入は平成26年度以降増加しており、②走行キロ当たりの運送原価は平成26年度から減少傾向にあったが平成28年度以降増加に転じた。この結果、両者の差は平成27年度に62.9円であったものが、29年度では72.84円となり増加傾向にある。これは、路線やダイヤの見直しにより増収が図られたものの、燃料費や営業所の管理委託料の増により、営業費用が増加していることなどによるものである。③走行キロ当たりの人件費については平成28年度は退職給付費の増等により増加したが、平成29年度は時間外勤務手当の減により減少した。
　バス１台の乗車定員に対する平均輸送人員の割合である④乗車効率は、乗車人員が公営企業平均値を上回っていることや、平成26年度から増加傾向にあることから、利用者ニーズに即した運行を提供できているものと考える。
</t>
    <phoneticPr fontId="3"/>
  </si>
  <si>
    <t xml:space="preserve">　本市では、採算性の確保が難しい路線の運行を行うなど公営バスとして役割を果たしながら、平成26年度に策定した川崎市バス事業経営プログラム（平成26年度～平成30年度）に基づき、安全な輸送サービスの確保や経営改善に取り組んでいる。この結果、営業収支比率は安定的に推移し、黒字化により累積欠損金も減少している。
　今後、営業所の建替やバス車両の更新などが見込まれる中で、軽油価格の動向や高齢化を含めた人口動態、まちづくりの状況などの環境の変化に注視しながら、持続可能な経営基盤を確立することが必要である。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</si>
</sst>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1"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8"/>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79" fontId="4" fillId="0" borderId="4"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1" fillId="0" borderId="10"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0" fontId="20" fillId="0" borderId="10"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41275</c:v>
                </c:pt>
                <c:pt idx="1">
                  <c:v>41640</c:v>
                </c:pt>
                <c:pt idx="2">
                  <c:v>42005</c:v>
                </c:pt>
                <c:pt idx="3">
                  <c:v>42370</c:v>
                </c:pt>
                <c:pt idx="4">
                  <c:v>42736</c:v>
                </c:pt>
              </c:numCache>
            </c:numRef>
          </c:cat>
          <c:val>
            <c:numRef>
              <c:f>データ!$AK$18:$AO$18</c:f>
              <c:numCache>
                <c:formatCode>#,##0.0;"▲ "#,##0.0</c:formatCode>
                <c:ptCount val="5"/>
                <c:pt idx="0">
                  <c:v>95.8</c:v>
                </c:pt>
                <c:pt idx="1">
                  <c:v>99.6</c:v>
                </c:pt>
                <c:pt idx="2">
                  <c:v>104.4</c:v>
                </c:pt>
                <c:pt idx="3">
                  <c:v>102.8</c:v>
                </c:pt>
                <c:pt idx="4">
                  <c:v>102.6</c:v>
                </c:pt>
              </c:numCache>
            </c:numRef>
          </c:val>
          <c:extLst xmlns:c16r2="http://schemas.microsoft.com/office/drawing/2015/06/chart">
            <c:ext xmlns:c16="http://schemas.microsoft.com/office/drawing/2014/chart" uri="{C3380CC4-5D6E-409C-BE32-E72D297353CC}">
              <c16:uniqueId val="{00000000-917A-4683-8430-2241D1D747CB}"/>
            </c:ext>
          </c:extLst>
        </c:ser>
        <c:dLbls>
          <c:showLegendKey val="0"/>
          <c:showVal val="0"/>
          <c:showCatName val="0"/>
          <c:showSerName val="0"/>
          <c:showPercent val="0"/>
          <c:showBubbleSize val="0"/>
        </c:dLbls>
        <c:gapWidth val="180"/>
        <c:overlap val="-90"/>
        <c:axId val="508197672"/>
        <c:axId val="508194536"/>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41275</c:v>
                </c:pt>
                <c:pt idx="1">
                  <c:v>41640</c:v>
                </c:pt>
                <c:pt idx="2">
                  <c:v>42005</c:v>
                </c:pt>
                <c:pt idx="3">
                  <c:v>42370</c:v>
                </c:pt>
                <c:pt idx="4">
                  <c:v>42736</c:v>
                </c:pt>
              </c:numCache>
            </c:numRef>
          </c:cat>
          <c:val>
            <c:numRef>
              <c:f>データ!$AK$19:$AO$19</c:f>
              <c:numCache>
                <c:formatCode>#,##0.0;"▲ "#,##0.0</c:formatCode>
                <c:ptCount val="5"/>
                <c:pt idx="0">
                  <c:v>103</c:v>
                </c:pt>
                <c:pt idx="1">
                  <c:v>102.8</c:v>
                </c:pt>
                <c:pt idx="2">
                  <c:v>104.1</c:v>
                </c:pt>
                <c:pt idx="3">
                  <c:v>103.5</c:v>
                </c:pt>
                <c:pt idx="4">
                  <c:v>103.3</c:v>
                </c:pt>
              </c:numCache>
            </c:numRef>
          </c:val>
          <c:smooth val="0"/>
          <c:extLst xmlns:c16r2="http://schemas.microsoft.com/office/drawing/2015/06/chart">
            <c:ext xmlns:c16="http://schemas.microsoft.com/office/drawing/2014/chart" uri="{C3380CC4-5D6E-409C-BE32-E72D297353CC}">
              <c16:uniqueId val="{00000001-917A-4683-8430-2241D1D747CB}"/>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41275</c:v>
                </c:pt>
                <c:pt idx="1">
                  <c:v>41640</c:v>
                </c:pt>
                <c:pt idx="2">
                  <c:v>42005</c:v>
                </c:pt>
                <c:pt idx="3">
                  <c:v>42370</c:v>
                </c:pt>
                <c:pt idx="4">
                  <c:v>42736</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917A-4683-8430-2241D1D747CB}"/>
            </c:ext>
          </c:extLst>
        </c:ser>
        <c:dLbls>
          <c:showLegendKey val="0"/>
          <c:showVal val="0"/>
          <c:showCatName val="0"/>
          <c:showSerName val="0"/>
          <c:showPercent val="0"/>
          <c:showBubbleSize val="0"/>
        </c:dLbls>
        <c:marker val="1"/>
        <c:smooth val="0"/>
        <c:axId val="508197672"/>
        <c:axId val="508194536"/>
      </c:lineChart>
      <c:catAx>
        <c:axId val="508197672"/>
        <c:scaling>
          <c:orientation val="minMax"/>
        </c:scaling>
        <c:delete val="0"/>
        <c:axPos val="b"/>
        <c:numFmt formatCode="ge" sourceLinked="1"/>
        <c:majorTickMark val="none"/>
        <c:minorTickMark val="none"/>
        <c:tickLblPos val="none"/>
        <c:crossAx val="508194536"/>
        <c:crosses val="autoZero"/>
        <c:auto val="0"/>
        <c:lblAlgn val="ctr"/>
        <c:lblOffset val="100"/>
        <c:noMultiLvlLbl val="1"/>
      </c:catAx>
      <c:valAx>
        <c:axId val="508194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81976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41275</c:v>
                </c:pt>
                <c:pt idx="1">
                  <c:v>41640</c:v>
                </c:pt>
                <c:pt idx="2">
                  <c:v>42005</c:v>
                </c:pt>
                <c:pt idx="3">
                  <c:v>42370</c:v>
                </c:pt>
                <c:pt idx="4">
                  <c:v>42736</c:v>
                </c:pt>
              </c:numCache>
            </c:numRef>
          </c:cat>
          <c:val>
            <c:numRef>
              <c:f>データ!$EA$17:$EE$17</c:f>
              <c:numCache>
                <c:formatCode>#,##0.00;"▲ "#,##0.00</c:formatCode>
                <c:ptCount val="5"/>
                <c:pt idx="0">
                  <c:v>593.53</c:v>
                </c:pt>
                <c:pt idx="1">
                  <c:v>604.54999999999995</c:v>
                </c:pt>
                <c:pt idx="2">
                  <c:v>616.91</c:v>
                </c:pt>
                <c:pt idx="3">
                  <c:v>620.66999999999996</c:v>
                </c:pt>
                <c:pt idx="4">
                  <c:v>630.28</c:v>
                </c:pt>
              </c:numCache>
            </c:numRef>
          </c:val>
          <c:extLst xmlns:c16r2="http://schemas.microsoft.com/office/drawing/2015/06/chart">
            <c:ext xmlns:c16="http://schemas.microsoft.com/office/drawing/2014/chart" uri="{C3380CC4-5D6E-409C-BE32-E72D297353CC}">
              <c16:uniqueId val="{00000000-25E9-4416-BC69-9E98421237DE}"/>
            </c:ext>
          </c:extLst>
        </c:ser>
        <c:dLbls>
          <c:showLegendKey val="0"/>
          <c:showVal val="0"/>
          <c:showCatName val="0"/>
          <c:showSerName val="0"/>
          <c:showPercent val="0"/>
          <c:showBubbleSize val="0"/>
        </c:dLbls>
        <c:gapWidth val="180"/>
        <c:overlap val="-90"/>
        <c:axId val="508188656"/>
        <c:axId val="50819963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41275</c:v>
                </c:pt>
                <c:pt idx="1">
                  <c:v>41640</c:v>
                </c:pt>
                <c:pt idx="2">
                  <c:v>42005</c:v>
                </c:pt>
                <c:pt idx="3">
                  <c:v>42370</c:v>
                </c:pt>
                <c:pt idx="4">
                  <c:v>42736</c:v>
                </c:pt>
              </c:numCache>
            </c:numRef>
          </c:cat>
          <c:val>
            <c:numRef>
              <c:f>データ!$EA$18:$EE$18</c:f>
              <c:numCache>
                <c:formatCode>#,##0.00;"▲ "#,##0.00</c:formatCode>
                <c:ptCount val="5"/>
                <c:pt idx="0">
                  <c:v>681.62</c:v>
                </c:pt>
                <c:pt idx="1">
                  <c:v>683.83</c:v>
                </c:pt>
                <c:pt idx="2">
                  <c:v>684.85</c:v>
                </c:pt>
                <c:pt idx="3">
                  <c:v>699.75</c:v>
                </c:pt>
                <c:pt idx="4">
                  <c:v>710.2</c:v>
                </c:pt>
              </c:numCache>
            </c:numRef>
          </c:val>
          <c:smooth val="0"/>
          <c:extLst xmlns:c16r2="http://schemas.microsoft.com/office/drawing/2015/06/chart">
            <c:ext xmlns:c16="http://schemas.microsoft.com/office/drawing/2014/chart" uri="{C3380CC4-5D6E-409C-BE32-E72D297353CC}">
              <c16:uniqueId val="{00000001-25E9-4416-BC69-9E98421237DE}"/>
            </c:ext>
          </c:extLst>
        </c:ser>
        <c:dLbls>
          <c:showLegendKey val="0"/>
          <c:showVal val="0"/>
          <c:showCatName val="0"/>
          <c:showSerName val="0"/>
          <c:showPercent val="0"/>
          <c:showBubbleSize val="0"/>
        </c:dLbls>
        <c:marker val="1"/>
        <c:smooth val="0"/>
        <c:axId val="508188656"/>
        <c:axId val="508199632"/>
      </c:lineChart>
      <c:catAx>
        <c:axId val="508188656"/>
        <c:scaling>
          <c:orientation val="minMax"/>
        </c:scaling>
        <c:delete val="0"/>
        <c:axPos val="b"/>
        <c:numFmt formatCode="ge" sourceLinked="1"/>
        <c:majorTickMark val="none"/>
        <c:minorTickMark val="none"/>
        <c:tickLblPos val="none"/>
        <c:crossAx val="508199632"/>
        <c:crosses val="autoZero"/>
        <c:auto val="0"/>
        <c:lblAlgn val="ctr"/>
        <c:lblOffset val="100"/>
        <c:noMultiLvlLbl val="1"/>
      </c:catAx>
      <c:valAx>
        <c:axId val="50819963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81886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41275</c:v>
                </c:pt>
                <c:pt idx="1">
                  <c:v>41640</c:v>
                </c:pt>
                <c:pt idx="2">
                  <c:v>42005</c:v>
                </c:pt>
                <c:pt idx="3">
                  <c:v>42370</c:v>
                </c:pt>
                <c:pt idx="4">
                  <c:v>42736</c:v>
                </c:pt>
              </c:numCache>
            </c:numRef>
          </c:cat>
          <c:val>
            <c:numRef>
              <c:f>データ!$FE$17:$FI$17</c:f>
              <c:numCache>
                <c:formatCode>#,##0.0;"▲ "#,##0.0</c:formatCode>
                <c:ptCount val="5"/>
                <c:pt idx="0">
                  <c:v>17.5</c:v>
                </c:pt>
                <c:pt idx="1">
                  <c:v>18</c:v>
                </c:pt>
                <c:pt idx="2">
                  <c:v>18.399999999999999</c:v>
                </c:pt>
                <c:pt idx="3">
                  <c:v>18.5</c:v>
                </c:pt>
                <c:pt idx="4">
                  <c:v>18.8</c:v>
                </c:pt>
              </c:numCache>
            </c:numRef>
          </c:val>
          <c:extLst xmlns:c16r2="http://schemas.microsoft.com/office/drawing/2015/06/chart">
            <c:ext xmlns:c16="http://schemas.microsoft.com/office/drawing/2014/chart" uri="{C3380CC4-5D6E-409C-BE32-E72D297353CC}">
              <c16:uniqueId val="{00000000-7E38-4B22-BA7A-485DD61D0B34}"/>
            </c:ext>
          </c:extLst>
        </c:ser>
        <c:dLbls>
          <c:showLegendKey val="0"/>
          <c:showVal val="0"/>
          <c:showCatName val="0"/>
          <c:showSerName val="0"/>
          <c:showPercent val="0"/>
          <c:showBubbleSize val="0"/>
        </c:dLbls>
        <c:gapWidth val="180"/>
        <c:overlap val="-90"/>
        <c:axId val="508200416"/>
        <c:axId val="508201984"/>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41275</c:v>
                </c:pt>
                <c:pt idx="1">
                  <c:v>41640</c:v>
                </c:pt>
                <c:pt idx="2">
                  <c:v>42005</c:v>
                </c:pt>
                <c:pt idx="3">
                  <c:v>42370</c:v>
                </c:pt>
                <c:pt idx="4">
                  <c:v>42736</c:v>
                </c:pt>
              </c:numCache>
            </c:numRef>
          </c:cat>
          <c:val>
            <c:numRef>
              <c:f>データ!$FE$18:$FI$18</c:f>
              <c:numCache>
                <c:formatCode>#,##0.0;"▲ "#,##0.0</c:formatCode>
                <c:ptCount val="5"/>
                <c:pt idx="0">
                  <c:v>17.399999999999999</c:v>
                </c:pt>
                <c:pt idx="1">
                  <c:v>17.399999999999999</c:v>
                </c:pt>
                <c:pt idx="2">
                  <c:v>17.7</c:v>
                </c:pt>
                <c:pt idx="3">
                  <c:v>18</c:v>
                </c:pt>
                <c:pt idx="4">
                  <c:v>18.399999999999999</c:v>
                </c:pt>
              </c:numCache>
            </c:numRef>
          </c:val>
          <c:smooth val="0"/>
          <c:extLst xmlns:c16r2="http://schemas.microsoft.com/office/drawing/2015/06/chart">
            <c:ext xmlns:c16="http://schemas.microsoft.com/office/drawing/2014/chart" uri="{C3380CC4-5D6E-409C-BE32-E72D297353CC}">
              <c16:uniqueId val="{00000001-7E38-4B22-BA7A-485DD61D0B34}"/>
            </c:ext>
          </c:extLst>
        </c:ser>
        <c:dLbls>
          <c:showLegendKey val="0"/>
          <c:showVal val="0"/>
          <c:showCatName val="0"/>
          <c:showSerName val="0"/>
          <c:showPercent val="0"/>
          <c:showBubbleSize val="0"/>
        </c:dLbls>
        <c:marker val="1"/>
        <c:smooth val="0"/>
        <c:axId val="508200416"/>
        <c:axId val="508201984"/>
      </c:lineChart>
      <c:catAx>
        <c:axId val="508200416"/>
        <c:scaling>
          <c:orientation val="minMax"/>
        </c:scaling>
        <c:delete val="0"/>
        <c:axPos val="b"/>
        <c:numFmt formatCode="ge" sourceLinked="1"/>
        <c:majorTickMark val="none"/>
        <c:minorTickMark val="none"/>
        <c:tickLblPos val="none"/>
        <c:crossAx val="508201984"/>
        <c:crosses val="autoZero"/>
        <c:auto val="0"/>
        <c:lblAlgn val="ctr"/>
        <c:lblOffset val="100"/>
        <c:noMultiLvlLbl val="1"/>
      </c:catAx>
      <c:valAx>
        <c:axId val="508201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82004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41275</c:v>
                </c:pt>
                <c:pt idx="1">
                  <c:v>41640</c:v>
                </c:pt>
                <c:pt idx="2">
                  <c:v>42005</c:v>
                </c:pt>
                <c:pt idx="3">
                  <c:v>42370</c:v>
                </c:pt>
                <c:pt idx="4">
                  <c:v>42736</c:v>
                </c:pt>
              </c:numCache>
            </c:numRef>
          </c:cat>
          <c:val>
            <c:numRef>
              <c:f>データ!$BR$17:$BV$17</c:f>
              <c:numCache>
                <c:formatCode>#,##0.0;"▲ "#,##0.0</c:formatCode>
                <c:ptCount val="5"/>
                <c:pt idx="0">
                  <c:v>0.8</c:v>
                </c:pt>
                <c:pt idx="1">
                  <c:v>56.8</c:v>
                </c:pt>
                <c:pt idx="2">
                  <c:v>32.200000000000003</c:v>
                </c:pt>
                <c:pt idx="3">
                  <c:v>28.9</c:v>
                </c:pt>
                <c:pt idx="4">
                  <c:v>25.3</c:v>
                </c:pt>
              </c:numCache>
            </c:numRef>
          </c:val>
          <c:extLst xmlns:c16r2="http://schemas.microsoft.com/office/drawing/2015/06/chart">
            <c:ext xmlns:c16="http://schemas.microsoft.com/office/drawing/2014/chart" uri="{C3380CC4-5D6E-409C-BE32-E72D297353CC}">
              <c16:uniqueId val="{00000000-CDFA-43F0-8174-7A1BFFDCE851}"/>
            </c:ext>
          </c:extLst>
        </c:ser>
        <c:dLbls>
          <c:showLegendKey val="0"/>
          <c:showVal val="0"/>
          <c:showCatName val="0"/>
          <c:showSerName val="0"/>
          <c:showPercent val="0"/>
          <c:showBubbleSize val="0"/>
        </c:dLbls>
        <c:gapWidth val="180"/>
        <c:overlap val="-90"/>
        <c:axId val="692059600"/>
        <c:axId val="692057640"/>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41275</c:v>
                </c:pt>
                <c:pt idx="1">
                  <c:v>41640</c:v>
                </c:pt>
                <c:pt idx="2">
                  <c:v>42005</c:v>
                </c:pt>
                <c:pt idx="3">
                  <c:v>42370</c:v>
                </c:pt>
                <c:pt idx="4">
                  <c:v>42736</c:v>
                </c:pt>
              </c:numCache>
            </c:numRef>
          </c:cat>
          <c:val>
            <c:numRef>
              <c:f>データ!$BR$18:$BV$18</c:f>
              <c:numCache>
                <c:formatCode>#,##0.0;"▲ "#,##0.0</c:formatCode>
                <c:ptCount val="5"/>
                <c:pt idx="0">
                  <c:v>76.599999999999994</c:v>
                </c:pt>
                <c:pt idx="1">
                  <c:v>102.5</c:v>
                </c:pt>
                <c:pt idx="2">
                  <c:v>90.4</c:v>
                </c:pt>
                <c:pt idx="3">
                  <c:v>86.1</c:v>
                </c:pt>
                <c:pt idx="4">
                  <c:v>62.9</c:v>
                </c:pt>
              </c:numCache>
            </c:numRef>
          </c:val>
          <c:smooth val="0"/>
          <c:extLst xmlns:c16r2="http://schemas.microsoft.com/office/drawing/2015/06/chart">
            <c:ext xmlns:c16="http://schemas.microsoft.com/office/drawing/2014/chart" uri="{C3380CC4-5D6E-409C-BE32-E72D297353CC}">
              <c16:uniqueId val="{00000001-CDFA-43F0-8174-7A1BFFDCE851}"/>
            </c:ext>
          </c:extLst>
        </c:ser>
        <c:dLbls>
          <c:showLegendKey val="0"/>
          <c:showVal val="0"/>
          <c:showCatName val="0"/>
          <c:showSerName val="0"/>
          <c:showPercent val="0"/>
          <c:showBubbleSize val="0"/>
        </c:dLbls>
        <c:marker val="1"/>
        <c:smooth val="0"/>
        <c:axId val="692059600"/>
        <c:axId val="692057640"/>
      </c:lineChart>
      <c:catAx>
        <c:axId val="692059600"/>
        <c:scaling>
          <c:orientation val="minMax"/>
        </c:scaling>
        <c:delete val="0"/>
        <c:axPos val="b"/>
        <c:numFmt formatCode="ge" sourceLinked="1"/>
        <c:majorTickMark val="none"/>
        <c:minorTickMark val="none"/>
        <c:tickLblPos val="none"/>
        <c:crossAx val="692057640"/>
        <c:crosses val="autoZero"/>
        <c:auto val="0"/>
        <c:lblAlgn val="ctr"/>
        <c:lblOffset val="100"/>
        <c:noMultiLvlLbl val="1"/>
      </c:catAx>
      <c:valAx>
        <c:axId val="692057640"/>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920596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41275</c:v>
                </c:pt>
                <c:pt idx="1">
                  <c:v>41640</c:v>
                </c:pt>
                <c:pt idx="2">
                  <c:v>42005</c:v>
                </c:pt>
                <c:pt idx="3">
                  <c:v>42370</c:v>
                </c:pt>
                <c:pt idx="4">
                  <c:v>42736</c:v>
                </c:pt>
              </c:numCache>
            </c:numRef>
          </c:cat>
          <c:val>
            <c:numRef>
              <c:f>データ!$AV$17:$AZ$17</c:f>
              <c:numCache>
                <c:formatCode>#,##0.0;"▲ "#,##0.0</c:formatCode>
                <c:ptCount val="5"/>
                <c:pt idx="0">
                  <c:v>82.3</c:v>
                </c:pt>
                <c:pt idx="1">
                  <c:v>84.9</c:v>
                </c:pt>
                <c:pt idx="2">
                  <c:v>89.4</c:v>
                </c:pt>
                <c:pt idx="3">
                  <c:v>88.4</c:v>
                </c:pt>
                <c:pt idx="4">
                  <c:v>89</c:v>
                </c:pt>
              </c:numCache>
            </c:numRef>
          </c:val>
          <c:extLst xmlns:c16r2="http://schemas.microsoft.com/office/drawing/2015/06/chart">
            <c:ext xmlns:c16="http://schemas.microsoft.com/office/drawing/2014/chart" uri="{C3380CC4-5D6E-409C-BE32-E72D297353CC}">
              <c16:uniqueId val="{00000000-357B-4D3F-82A7-3DCE19DEF894}"/>
            </c:ext>
          </c:extLst>
        </c:ser>
        <c:dLbls>
          <c:showLegendKey val="0"/>
          <c:showVal val="0"/>
          <c:showCatName val="0"/>
          <c:showSerName val="0"/>
          <c:showPercent val="0"/>
          <c:showBubbleSize val="0"/>
        </c:dLbls>
        <c:gapWidth val="180"/>
        <c:overlap val="-90"/>
        <c:axId val="508193752"/>
        <c:axId val="508192576"/>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41275</c:v>
                </c:pt>
                <c:pt idx="1">
                  <c:v>41640</c:v>
                </c:pt>
                <c:pt idx="2">
                  <c:v>42005</c:v>
                </c:pt>
                <c:pt idx="3">
                  <c:v>42370</c:v>
                </c:pt>
                <c:pt idx="4">
                  <c:v>42736</c:v>
                </c:pt>
              </c:numCache>
            </c:numRef>
          </c:cat>
          <c:val>
            <c:numRef>
              <c:f>データ!$AV$18:$AZ$18</c:f>
              <c:numCache>
                <c:formatCode>#,##0.0;"▲ "#,##0.0</c:formatCode>
                <c:ptCount val="5"/>
                <c:pt idx="0">
                  <c:v>93.5</c:v>
                </c:pt>
                <c:pt idx="1">
                  <c:v>93.3</c:v>
                </c:pt>
                <c:pt idx="2">
                  <c:v>95.5</c:v>
                </c:pt>
                <c:pt idx="3">
                  <c:v>94.2</c:v>
                </c:pt>
                <c:pt idx="4">
                  <c:v>94</c:v>
                </c:pt>
              </c:numCache>
            </c:numRef>
          </c:val>
          <c:smooth val="0"/>
          <c:extLst xmlns:c16r2="http://schemas.microsoft.com/office/drawing/2015/06/chart">
            <c:ext xmlns:c16="http://schemas.microsoft.com/office/drawing/2014/chart" uri="{C3380CC4-5D6E-409C-BE32-E72D297353CC}">
              <c16:uniqueId val="{00000001-357B-4D3F-82A7-3DCE19DEF894}"/>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41275</c:v>
                </c:pt>
                <c:pt idx="1">
                  <c:v>41640</c:v>
                </c:pt>
                <c:pt idx="2">
                  <c:v>42005</c:v>
                </c:pt>
                <c:pt idx="3">
                  <c:v>42370</c:v>
                </c:pt>
                <c:pt idx="4">
                  <c:v>42736</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57B-4D3F-82A7-3DCE19DEF894}"/>
            </c:ext>
          </c:extLst>
        </c:ser>
        <c:dLbls>
          <c:showLegendKey val="0"/>
          <c:showVal val="0"/>
          <c:showCatName val="0"/>
          <c:showSerName val="0"/>
          <c:showPercent val="0"/>
          <c:showBubbleSize val="0"/>
        </c:dLbls>
        <c:marker val="1"/>
        <c:smooth val="0"/>
        <c:axId val="508193752"/>
        <c:axId val="508192576"/>
      </c:lineChart>
      <c:catAx>
        <c:axId val="508193752"/>
        <c:scaling>
          <c:orientation val="minMax"/>
        </c:scaling>
        <c:delete val="0"/>
        <c:axPos val="b"/>
        <c:numFmt formatCode="ge" sourceLinked="1"/>
        <c:majorTickMark val="none"/>
        <c:minorTickMark val="none"/>
        <c:tickLblPos val="none"/>
        <c:crossAx val="508192576"/>
        <c:crosses val="autoZero"/>
        <c:auto val="0"/>
        <c:lblAlgn val="ctr"/>
        <c:lblOffset val="100"/>
        <c:noMultiLvlLbl val="1"/>
      </c:catAx>
      <c:valAx>
        <c:axId val="508192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81937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41275</c:v>
                </c:pt>
                <c:pt idx="1">
                  <c:v>41640</c:v>
                </c:pt>
                <c:pt idx="2">
                  <c:v>42005</c:v>
                </c:pt>
                <c:pt idx="3">
                  <c:v>42370</c:v>
                </c:pt>
                <c:pt idx="4">
                  <c:v>42736</c:v>
                </c:pt>
              </c:numCache>
            </c:numRef>
          </c:cat>
          <c:val>
            <c:numRef>
              <c:f>データ!$BG$17:$BK$17</c:f>
              <c:numCache>
                <c:formatCode>#,##0.0;"▲ "#,##0.0</c:formatCode>
                <c:ptCount val="5"/>
                <c:pt idx="0">
                  <c:v>103.1</c:v>
                </c:pt>
                <c:pt idx="1">
                  <c:v>58.4</c:v>
                </c:pt>
                <c:pt idx="2">
                  <c:v>60.9</c:v>
                </c:pt>
                <c:pt idx="3">
                  <c:v>71.400000000000006</c:v>
                </c:pt>
                <c:pt idx="4">
                  <c:v>79.099999999999994</c:v>
                </c:pt>
              </c:numCache>
            </c:numRef>
          </c:val>
          <c:extLst xmlns:c16r2="http://schemas.microsoft.com/office/drawing/2015/06/chart">
            <c:ext xmlns:c16="http://schemas.microsoft.com/office/drawing/2014/chart" uri="{C3380CC4-5D6E-409C-BE32-E72D297353CC}">
              <c16:uniqueId val="{00000000-7D95-4D2D-BF9B-497FC7A8BF0E}"/>
            </c:ext>
          </c:extLst>
        </c:ser>
        <c:dLbls>
          <c:showLegendKey val="0"/>
          <c:showVal val="0"/>
          <c:showCatName val="0"/>
          <c:showSerName val="0"/>
          <c:showPercent val="0"/>
          <c:showBubbleSize val="0"/>
        </c:dLbls>
        <c:gapWidth val="180"/>
        <c:overlap val="-90"/>
        <c:axId val="508197280"/>
        <c:axId val="508196496"/>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41275</c:v>
                </c:pt>
                <c:pt idx="1">
                  <c:v>41640</c:v>
                </c:pt>
                <c:pt idx="2">
                  <c:v>42005</c:v>
                </c:pt>
                <c:pt idx="3">
                  <c:v>42370</c:v>
                </c:pt>
                <c:pt idx="4">
                  <c:v>42736</c:v>
                </c:pt>
              </c:numCache>
            </c:numRef>
          </c:cat>
          <c:val>
            <c:numRef>
              <c:f>データ!$BG$18:$BK$18</c:f>
              <c:numCache>
                <c:formatCode>#,##0.0;"▲ "#,##0.0</c:formatCode>
                <c:ptCount val="5"/>
                <c:pt idx="0">
                  <c:v>196.1</c:v>
                </c:pt>
                <c:pt idx="1">
                  <c:v>96.5</c:v>
                </c:pt>
                <c:pt idx="2">
                  <c:v>97.7</c:v>
                </c:pt>
                <c:pt idx="3">
                  <c:v>100</c:v>
                </c:pt>
                <c:pt idx="4">
                  <c:v>156.69999999999999</c:v>
                </c:pt>
              </c:numCache>
            </c:numRef>
          </c:val>
          <c:smooth val="0"/>
          <c:extLst xmlns:c16r2="http://schemas.microsoft.com/office/drawing/2015/06/chart">
            <c:ext xmlns:c16="http://schemas.microsoft.com/office/drawing/2014/chart" uri="{C3380CC4-5D6E-409C-BE32-E72D297353CC}">
              <c16:uniqueId val="{00000001-7D95-4D2D-BF9B-497FC7A8BF0E}"/>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41275</c:v>
                </c:pt>
                <c:pt idx="1">
                  <c:v>41640</c:v>
                </c:pt>
                <c:pt idx="2">
                  <c:v>42005</c:v>
                </c:pt>
                <c:pt idx="3">
                  <c:v>42370</c:v>
                </c:pt>
                <c:pt idx="4">
                  <c:v>42736</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D95-4D2D-BF9B-497FC7A8BF0E}"/>
            </c:ext>
          </c:extLst>
        </c:ser>
        <c:dLbls>
          <c:showLegendKey val="0"/>
          <c:showVal val="0"/>
          <c:showCatName val="0"/>
          <c:showSerName val="0"/>
          <c:showPercent val="0"/>
          <c:showBubbleSize val="0"/>
        </c:dLbls>
        <c:marker val="1"/>
        <c:smooth val="0"/>
        <c:axId val="508197280"/>
        <c:axId val="508196496"/>
      </c:lineChart>
      <c:catAx>
        <c:axId val="508197280"/>
        <c:scaling>
          <c:orientation val="minMax"/>
        </c:scaling>
        <c:delete val="0"/>
        <c:axPos val="b"/>
        <c:numFmt formatCode="ge" sourceLinked="1"/>
        <c:majorTickMark val="none"/>
        <c:minorTickMark val="none"/>
        <c:tickLblPos val="none"/>
        <c:crossAx val="508196496"/>
        <c:crosses val="autoZero"/>
        <c:auto val="0"/>
        <c:lblAlgn val="ctr"/>
        <c:lblOffset val="100"/>
        <c:noMultiLvlLbl val="1"/>
      </c:catAx>
      <c:valAx>
        <c:axId val="508196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81972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データ!$CC$18:$CG$18</c:f>
              <c:numCache>
                <c:formatCode>#,##0.0;"▲ "#,##0.0</c:formatCode>
                <c:ptCount val="5"/>
                <c:pt idx="0">
                  <c:v>25.1</c:v>
                </c:pt>
                <c:pt idx="1">
                  <c:v>24.5</c:v>
                </c:pt>
                <c:pt idx="2">
                  <c:v>24.4</c:v>
                </c:pt>
                <c:pt idx="3">
                  <c:v>24.4</c:v>
                </c:pt>
                <c:pt idx="4">
                  <c:v>23.2</c:v>
                </c:pt>
              </c:numCache>
            </c:numRef>
          </c:val>
          <c:extLst xmlns:c16r2="http://schemas.microsoft.com/office/drawing/2015/06/chart">
            <c:ext xmlns:c16="http://schemas.microsoft.com/office/drawing/2014/chart" uri="{C3380CC4-5D6E-409C-BE32-E72D297353CC}">
              <c16:uniqueId val="{00000000-C802-45C9-BD0A-B7F12BE2D047}"/>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データ!$CC$19:$CG$19</c:f>
              <c:numCache>
                <c:formatCode>#,##0.0;"▲ "#,##0.0</c:formatCode>
                <c:ptCount val="5"/>
                <c:pt idx="0">
                  <c:v>199.6</c:v>
                </c:pt>
                <c:pt idx="1">
                  <c:v>190.4</c:v>
                </c:pt>
                <c:pt idx="2">
                  <c:v>180.6</c:v>
                </c:pt>
                <c:pt idx="3">
                  <c:v>184.7</c:v>
                </c:pt>
                <c:pt idx="4">
                  <c:v>183.3</c:v>
                </c:pt>
              </c:numCache>
            </c:numRef>
          </c:val>
          <c:extLst xmlns:c16r2="http://schemas.microsoft.com/office/drawing/2015/06/chart">
            <c:ext xmlns:c16="http://schemas.microsoft.com/office/drawing/2014/chart" uri="{C3380CC4-5D6E-409C-BE32-E72D297353CC}">
              <c16:uniqueId val="{00000001-C802-45C9-BD0A-B7F12BE2D047}"/>
            </c:ext>
          </c:extLst>
        </c:ser>
        <c:dLbls>
          <c:showLegendKey val="0"/>
          <c:showVal val="0"/>
          <c:showCatName val="0"/>
          <c:showSerName val="0"/>
          <c:showPercent val="0"/>
          <c:showBubbleSize val="0"/>
        </c:dLbls>
        <c:gapWidth val="150"/>
        <c:axId val="508192968"/>
        <c:axId val="508195320"/>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41275</c:v>
                </c:pt>
                <c:pt idx="1">
                  <c:v>41640</c:v>
                </c:pt>
                <c:pt idx="2">
                  <c:v>42005</c:v>
                </c:pt>
                <c:pt idx="3">
                  <c:v>42370</c:v>
                </c:pt>
                <c:pt idx="4">
                  <c:v>42736</c:v>
                </c:pt>
              </c:numCache>
            </c:numRef>
          </c:cat>
          <c:val>
            <c:numRef>
              <c:f>データ!$CC$20:$CG$20</c:f>
              <c:numCache>
                <c:formatCode>#,##0.0;"▲ "#,##0.0</c:formatCode>
                <c:ptCount val="5"/>
                <c:pt idx="0">
                  <c:v>17.7</c:v>
                </c:pt>
                <c:pt idx="1">
                  <c:v>15.7</c:v>
                </c:pt>
                <c:pt idx="2">
                  <c:v>13.6</c:v>
                </c:pt>
                <c:pt idx="3">
                  <c:v>14.6</c:v>
                </c:pt>
                <c:pt idx="4">
                  <c:v>14.5</c:v>
                </c:pt>
              </c:numCache>
            </c:numRef>
          </c:val>
          <c:smooth val="0"/>
          <c:extLst xmlns:c16r2="http://schemas.microsoft.com/office/drawing/2015/06/chart">
            <c:ext xmlns:c16="http://schemas.microsoft.com/office/drawing/2014/chart" uri="{C3380CC4-5D6E-409C-BE32-E72D297353CC}">
              <c16:uniqueId val="{00000002-C802-45C9-BD0A-B7F12BE2D047}"/>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41275</c:v>
                </c:pt>
                <c:pt idx="1">
                  <c:v>41640</c:v>
                </c:pt>
                <c:pt idx="2">
                  <c:v>42005</c:v>
                </c:pt>
                <c:pt idx="3">
                  <c:v>42370</c:v>
                </c:pt>
                <c:pt idx="4">
                  <c:v>42736</c:v>
                </c:pt>
              </c:numCache>
            </c:numRef>
          </c:cat>
          <c:val>
            <c:numRef>
              <c:f>データ!$CC$21:$CG$21</c:f>
              <c:numCache>
                <c:formatCode>#,##0.0;"▲ "#,##0.0</c:formatCode>
                <c:ptCount val="5"/>
                <c:pt idx="0">
                  <c:v>183</c:v>
                </c:pt>
                <c:pt idx="1">
                  <c:v>181.8</c:v>
                </c:pt>
                <c:pt idx="2">
                  <c:v>177.3</c:v>
                </c:pt>
                <c:pt idx="3">
                  <c:v>180</c:v>
                </c:pt>
                <c:pt idx="4">
                  <c:v>180.1</c:v>
                </c:pt>
              </c:numCache>
            </c:numRef>
          </c:val>
          <c:smooth val="0"/>
          <c:extLst xmlns:c16r2="http://schemas.microsoft.com/office/drawing/2015/06/chart">
            <c:ext xmlns:c16="http://schemas.microsoft.com/office/drawing/2014/chart" uri="{C3380CC4-5D6E-409C-BE32-E72D297353CC}">
              <c16:uniqueId val="{00000003-C802-45C9-BD0A-B7F12BE2D047}"/>
            </c:ext>
          </c:extLst>
        </c:ser>
        <c:dLbls>
          <c:showLegendKey val="0"/>
          <c:showVal val="0"/>
          <c:showCatName val="0"/>
          <c:showSerName val="0"/>
          <c:showPercent val="0"/>
          <c:showBubbleSize val="0"/>
        </c:dLbls>
        <c:marker val="1"/>
        <c:smooth val="0"/>
        <c:axId val="508192968"/>
        <c:axId val="508195320"/>
      </c:lineChart>
      <c:catAx>
        <c:axId val="508192968"/>
        <c:scaling>
          <c:orientation val="minMax"/>
        </c:scaling>
        <c:delete val="0"/>
        <c:axPos val="b"/>
        <c:numFmt formatCode="ge" sourceLinked="1"/>
        <c:majorTickMark val="none"/>
        <c:minorTickMark val="none"/>
        <c:tickLblPos val="none"/>
        <c:crossAx val="508195320"/>
        <c:crosses val="autoZero"/>
        <c:auto val="0"/>
        <c:lblAlgn val="ctr"/>
        <c:lblOffset val="100"/>
        <c:noMultiLvlLbl val="1"/>
      </c:catAx>
      <c:valAx>
        <c:axId val="508195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8192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41275</c:v>
                </c:pt>
                <c:pt idx="1">
                  <c:v>41640</c:v>
                </c:pt>
                <c:pt idx="2">
                  <c:v>42005</c:v>
                </c:pt>
                <c:pt idx="3">
                  <c:v>42370</c:v>
                </c:pt>
                <c:pt idx="4">
                  <c:v>42736</c:v>
                </c:pt>
              </c:numCache>
            </c:numRef>
          </c:cat>
          <c:val>
            <c:numRef>
              <c:f>データ!$CW$17:$DA$17</c:f>
              <c:numCache>
                <c:formatCode>#,##0.0;"▲ "#,##0.0</c:formatCode>
                <c:ptCount val="5"/>
                <c:pt idx="0">
                  <c:v>12.6</c:v>
                </c:pt>
                <c:pt idx="1">
                  <c:v>12.9</c:v>
                </c:pt>
                <c:pt idx="2">
                  <c:v>13.5</c:v>
                </c:pt>
                <c:pt idx="3">
                  <c:v>13.2</c:v>
                </c:pt>
                <c:pt idx="4">
                  <c:v>12.7</c:v>
                </c:pt>
              </c:numCache>
            </c:numRef>
          </c:val>
          <c:extLst xmlns:c16r2="http://schemas.microsoft.com/office/drawing/2015/06/chart">
            <c:ext xmlns:c16="http://schemas.microsoft.com/office/drawing/2014/chart" uri="{C3380CC4-5D6E-409C-BE32-E72D297353CC}">
              <c16:uniqueId val="{00000000-2999-4B56-9059-EF1A4FD04435}"/>
            </c:ext>
          </c:extLst>
        </c:ser>
        <c:dLbls>
          <c:showLegendKey val="0"/>
          <c:showVal val="0"/>
          <c:showCatName val="0"/>
          <c:showSerName val="0"/>
          <c:showPercent val="0"/>
          <c:showBubbleSize val="0"/>
        </c:dLbls>
        <c:gapWidth val="180"/>
        <c:overlap val="-90"/>
        <c:axId val="508190224"/>
        <c:axId val="508195712"/>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41275</c:v>
                </c:pt>
                <c:pt idx="1">
                  <c:v>41640</c:v>
                </c:pt>
                <c:pt idx="2">
                  <c:v>42005</c:v>
                </c:pt>
                <c:pt idx="3">
                  <c:v>42370</c:v>
                </c:pt>
                <c:pt idx="4">
                  <c:v>42736</c:v>
                </c:pt>
              </c:numCache>
            </c:numRef>
          </c:cat>
          <c:val>
            <c:numRef>
              <c:f>データ!$CW$18:$DA$18</c:f>
              <c:numCache>
                <c:formatCode>#,##0.0;"▲ "#,##0.0</c:formatCode>
                <c:ptCount val="5"/>
                <c:pt idx="0">
                  <c:v>9.6999999999999993</c:v>
                </c:pt>
                <c:pt idx="1">
                  <c:v>8.6999999999999993</c:v>
                </c:pt>
                <c:pt idx="2">
                  <c:v>7.7</c:v>
                </c:pt>
                <c:pt idx="3">
                  <c:v>8.1</c:v>
                </c:pt>
                <c:pt idx="4">
                  <c:v>8</c:v>
                </c:pt>
              </c:numCache>
            </c:numRef>
          </c:val>
          <c:smooth val="0"/>
          <c:extLst xmlns:c16r2="http://schemas.microsoft.com/office/drawing/2015/06/chart">
            <c:ext xmlns:c16="http://schemas.microsoft.com/office/drawing/2014/chart" uri="{C3380CC4-5D6E-409C-BE32-E72D297353CC}">
              <c16:uniqueId val="{00000001-2999-4B56-9059-EF1A4FD04435}"/>
            </c:ext>
          </c:extLst>
        </c:ser>
        <c:dLbls>
          <c:showLegendKey val="0"/>
          <c:showVal val="0"/>
          <c:showCatName val="0"/>
          <c:showSerName val="0"/>
          <c:showPercent val="0"/>
          <c:showBubbleSize val="0"/>
        </c:dLbls>
        <c:marker val="1"/>
        <c:smooth val="0"/>
        <c:axId val="508190224"/>
        <c:axId val="508195712"/>
      </c:lineChart>
      <c:catAx>
        <c:axId val="508190224"/>
        <c:scaling>
          <c:orientation val="minMax"/>
        </c:scaling>
        <c:delete val="0"/>
        <c:axPos val="b"/>
        <c:numFmt formatCode="ge" sourceLinked="1"/>
        <c:majorTickMark val="none"/>
        <c:minorTickMark val="none"/>
        <c:tickLblPos val="none"/>
        <c:crossAx val="508195712"/>
        <c:crosses val="autoZero"/>
        <c:auto val="0"/>
        <c:lblAlgn val="ctr"/>
        <c:lblOffset val="100"/>
        <c:noMultiLvlLbl val="1"/>
      </c:catAx>
      <c:valAx>
        <c:axId val="50819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8190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41275</c:v>
                </c:pt>
                <c:pt idx="1">
                  <c:v>41640</c:v>
                </c:pt>
                <c:pt idx="2">
                  <c:v>42005</c:v>
                </c:pt>
                <c:pt idx="3">
                  <c:v>42370</c:v>
                </c:pt>
                <c:pt idx="4">
                  <c:v>42736</c:v>
                </c:pt>
              </c:numCache>
            </c:numRef>
          </c:cat>
          <c:val>
            <c:numRef>
              <c:f>データ!$DG$17:$DK$17</c:f>
              <c:numCache>
                <c:formatCode>#,##0.0;"▲ "#,##0.0</c:formatCode>
                <c:ptCount val="5"/>
                <c:pt idx="0">
                  <c:v>25.8</c:v>
                </c:pt>
                <c:pt idx="1">
                  <c:v>16.8</c:v>
                </c:pt>
                <c:pt idx="2">
                  <c:v>9.6</c:v>
                </c:pt>
                <c:pt idx="3">
                  <c:v>8.3000000000000007</c:v>
                </c:pt>
                <c:pt idx="4">
                  <c:v>9</c:v>
                </c:pt>
              </c:numCache>
            </c:numRef>
          </c:val>
          <c:extLst xmlns:c16r2="http://schemas.microsoft.com/office/drawing/2015/06/chart">
            <c:ext xmlns:c16="http://schemas.microsoft.com/office/drawing/2014/chart" uri="{C3380CC4-5D6E-409C-BE32-E72D297353CC}">
              <c16:uniqueId val="{00000000-40CC-46B5-A9A2-AEE6E8B2B6AA}"/>
            </c:ext>
          </c:extLst>
        </c:ser>
        <c:dLbls>
          <c:showLegendKey val="0"/>
          <c:showVal val="0"/>
          <c:showCatName val="0"/>
          <c:showSerName val="0"/>
          <c:showPercent val="0"/>
          <c:showBubbleSize val="0"/>
        </c:dLbls>
        <c:gapWidth val="180"/>
        <c:overlap val="-90"/>
        <c:axId val="508196888"/>
        <c:axId val="508198064"/>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41275</c:v>
                </c:pt>
                <c:pt idx="1">
                  <c:v>41640</c:v>
                </c:pt>
                <c:pt idx="2">
                  <c:v>42005</c:v>
                </c:pt>
                <c:pt idx="3">
                  <c:v>42370</c:v>
                </c:pt>
                <c:pt idx="4">
                  <c:v>42736</c:v>
                </c:pt>
              </c:numCache>
            </c:numRef>
          </c:cat>
          <c:val>
            <c:numRef>
              <c:f>データ!$DG$18:$DK$18</c:f>
              <c:numCache>
                <c:formatCode>#,##0.0;"▲ "#,##0.0</c:formatCode>
                <c:ptCount val="5"/>
                <c:pt idx="0">
                  <c:v>37.5</c:v>
                </c:pt>
                <c:pt idx="1">
                  <c:v>30.9</c:v>
                </c:pt>
                <c:pt idx="2">
                  <c:v>27</c:v>
                </c:pt>
                <c:pt idx="3">
                  <c:v>22.5</c:v>
                </c:pt>
                <c:pt idx="4">
                  <c:v>21.9</c:v>
                </c:pt>
              </c:numCache>
            </c:numRef>
          </c:val>
          <c:smooth val="0"/>
          <c:extLst xmlns:c16r2="http://schemas.microsoft.com/office/drawing/2015/06/chart">
            <c:ext xmlns:c16="http://schemas.microsoft.com/office/drawing/2014/chart" uri="{C3380CC4-5D6E-409C-BE32-E72D297353CC}">
              <c16:uniqueId val="{00000001-40CC-46B5-A9A2-AEE6E8B2B6AA}"/>
            </c:ext>
          </c:extLst>
        </c:ser>
        <c:dLbls>
          <c:showLegendKey val="0"/>
          <c:showVal val="0"/>
          <c:showCatName val="0"/>
          <c:showSerName val="0"/>
          <c:showPercent val="0"/>
          <c:showBubbleSize val="0"/>
        </c:dLbls>
        <c:marker val="1"/>
        <c:smooth val="0"/>
        <c:axId val="508196888"/>
        <c:axId val="508198064"/>
      </c:lineChart>
      <c:catAx>
        <c:axId val="508196888"/>
        <c:scaling>
          <c:orientation val="minMax"/>
        </c:scaling>
        <c:delete val="0"/>
        <c:axPos val="b"/>
        <c:numFmt formatCode="ge" sourceLinked="1"/>
        <c:majorTickMark val="none"/>
        <c:minorTickMark val="none"/>
        <c:tickLblPos val="none"/>
        <c:crossAx val="508198064"/>
        <c:crosses val="autoZero"/>
        <c:auto val="0"/>
        <c:lblAlgn val="ctr"/>
        <c:lblOffset val="100"/>
        <c:noMultiLvlLbl val="1"/>
      </c:catAx>
      <c:valAx>
        <c:axId val="508198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81968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41275</c:v>
                </c:pt>
                <c:pt idx="1">
                  <c:v>41640</c:v>
                </c:pt>
                <c:pt idx="2">
                  <c:v>42005</c:v>
                </c:pt>
                <c:pt idx="3">
                  <c:v>42370</c:v>
                </c:pt>
                <c:pt idx="4">
                  <c:v>42736</c:v>
                </c:pt>
              </c:numCache>
            </c:numRef>
          </c:cat>
          <c:val>
            <c:numRef>
              <c:f>データ!$DQ$17:$DU$17</c:f>
              <c:numCache>
                <c:formatCode>#,##0.0;"▲ "#,##0.0</c:formatCode>
                <c:ptCount val="5"/>
                <c:pt idx="0">
                  <c:v>64.900000000000006</c:v>
                </c:pt>
                <c:pt idx="1">
                  <c:v>83.2</c:v>
                </c:pt>
                <c:pt idx="2">
                  <c:v>86.1</c:v>
                </c:pt>
                <c:pt idx="3">
                  <c:v>86.3</c:v>
                </c:pt>
                <c:pt idx="4">
                  <c:v>86.1</c:v>
                </c:pt>
              </c:numCache>
            </c:numRef>
          </c:val>
          <c:extLst xmlns:c16r2="http://schemas.microsoft.com/office/drawing/2015/06/chart">
            <c:ext xmlns:c16="http://schemas.microsoft.com/office/drawing/2014/chart" uri="{C3380CC4-5D6E-409C-BE32-E72D297353CC}">
              <c16:uniqueId val="{00000000-4F96-4B35-A1B7-6C6402FE5BC5}"/>
            </c:ext>
          </c:extLst>
        </c:ser>
        <c:dLbls>
          <c:showLegendKey val="0"/>
          <c:showVal val="0"/>
          <c:showCatName val="0"/>
          <c:showSerName val="0"/>
          <c:showPercent val="0"/>
          <c:showBubbleSize val="0"/>
        </c:dLbls>
        <c:gapWidth val="180"/>
        <c:overlap val="-90"/>
        <c:axId val="508187480"/>
        <c:axId val="508192184"/>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41275</c:v>
                </c:pt>
                <c:pt idx="1">
                  <c:v>41640</c:v>
                </c:pt>
                <c:pt idx="2">
                  <c:v>42005</c:v>
                </c:pt>
                <c:pt idx="3">
                  <c:v>42370</c:v>
                </c:pt>
                <c:pt idx="4">
                  <c:v>42736</c:v>
                </c:pt>
              </c:numCache>
            </c:numRef>
          </c:cat>
          <c:val>
            <c:numRef>
              <c:f>データ!$DQ$18:$DU$18</c:f>
              <c:numCache>
                <c:formatCode>#,##0.0;"▲ "#,##0.0</c:formatCode>
                <c:ptCount val="5"/>
                <c:pt idx="0">
                  <c:v>69.7</c:v>
                </c:pt>
                <c:pt idx="1">
                  <c:v>79.3</c:v>
                </c:pt>
                <c:pt idx="2">
                  <c:v>78.900000000000006</c:v>
                </c:pt>
                <c:pt idx="3">
                  <c:v>78.400000000000006</c:v>
                </c:pt>
                <c:pt idx="4">
                  <c:v>77.8</c:v>
                </c:pt>
              </c:numCache>
            </c:numRef>
          </c:val>
          <c:smooth val="0"/>
          <c:extLst xmlns:c16r2="http://schemas.microsoft.com/office/drawing/2015/06/chart">
            <c:ext xmlns:c16="http://schemas.microsoft.com/office/drawing/2014/chart" uri="{C3380CC4-5D6E-409C-BE32-E72D297353CC}">
              <c16:uniqueId val="{00000001-4F96-4B35-A1B7-6C6402FE5BC5}"/>
            </c:ext>
          </c:extLst>
        </c:ser>
        <c:dLbls>
          <c:showLegendKey val="0"/>
          <c:showVal val="0"/>
          <c:showCatName val="0"/>
          <c:showSerName val="0"/>
          <c:showPercent val="0"/>
          <c:showBubbleSize val="0"/>
        </c:dLbls>
        <c:marker val="1"/>
        <c:smooth val="0"/>
        <c:axId val="508187480"/>
        <c:axId val="508192184"/>
      </c:lineChart>
      <c:catAx>
        <c:axId val="508187480"/>
        <c:scaling>
          <c:orientation val="minMax"/>
        </c:scaling>
        <c:delete val="0"/>
        <c:axPos val="b"/>
        <c:numFmt formatCode="ge" sourceLinked="1"/>
        <c:majorTickMark val="none"/>
        <c:minorTickMark val="none"/>
        <c:tickLblPos val="none"/>
        <c:crossAx val="508192184"/>
        <c:crosses val="autoZero"/>
        <c:auto val="0"/>
        <c:lblAlgn val="ctr"/>
        <c:lblOffset val="100"/>
        <c:noMultiLvlLbl val="1"/>
      </c:catAx>
      <c:valAx>
        <c:axId val="508192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81874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41275</c:v>
                </c:pt>
                <c:pt idx="1">
                  <c:v>41640</c:v>
                </c:pt>
                <c:pt idx="2">
                  <c:v>42005</c:v>
                </c:pt>
                <c:pt idx="3">
                  <c:v>42370</c:v>
                </c:pt>
                <c:pt idx="4">
                  <c:v>42736</c:v>
                </c:pt>
              </c:numCache>
            </c:numRef>
          </c:cat>
          <c:val>
            <c:numRef>
              <c:f>データ!$EU$17:$EY$17</c:f>
              <c:numCache>
                <c:formatCode>#,##0.00;"▲ "#,##0.00</c:formatCode>
                <c:ptCount val="5"/>
                <c:pt idx="0">
                  <c:v>440.34</c:v>
                </c:pt>
                <c:pt idx="1">
                  <c:v>424.44</c:v>
                </c:pt>
                <c:pt idx="2">
                  <c:v>425.03</c:v>
                </c:pt>
                <c:pt idx="3">
                  <c:v>439.77</c:v>
                </c:pt>
                <c:pt idx="4">
                  <c:v>422.1</c:v>
                </c:pt>
              </c:numCache>
            </c:numRef>
          </c:val>
          <c:extLst xmlns:c16r2="http://schemas.microsoft.com/office/drawing/2015/06/chart">
            <c:ext xmlns:c16="http://schemas.microsoft.com/office/drawing/2014/chart" uri="{C3380CC4-5D6E-409C-BE32-E72D297353CC}">
              <c16:uniqueId val="{00000000-B4D7-4721-9192-31B6233902F1}"/>
            </c:ext>
          </c:extLst>
        </c:ser>
        <c:dLbls>
          <c:showLegendKey val="0"/>
          <c:showVal val="0"/>
          <c:showCatName val="0"/>
          <c:showSerName val="0"/>
          <c:showPercent val="0"/>
          <c:showBubbleSize val="0"/>
        </c:dLbls>
        <c:gapWidth val="180"/>
        <c:overlap val="-90"/>
        <c:axId val="508187872"/>
        <c:axId val="508198456"/>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41275</c:v>
                </c:pt>
                <c:pt idx="1">
                  <c:v>41640</c:v>
                </c:pt>
                <c:pt idx="2">
                  <c:v>42005</c:v>
                </c:pt>
                <c:pt idx="3">
                  <c:v>42370</c:v>
                </c:pt>
                <c:pt idx="4">
                  <c:v>42736</c:v>
                </c:pt>
              </c:numCache>
            </c:numRef>
          </c:cat>
          <c:val>
            <c:numRef>
              <c:f>データ!$EU$18:$EY$18</c:f>
              <c:numCache>
                <c:formatCode>#,##0.00;"▲ "#,##0.00</c:formatCode>
                <c:ptCount val="5"/>
                <c:pt idx="0">
                  <c:v>366.2</c:v>
                </c:pt>
                <c:pt idx="1">
                  <c:v>369.14</c:v>
                </c:pt>
                <c:pt idx="2">
                  <c:v>371.91</c:v>
                </c:pt>
                <c:pt idx="3">
                  <c:v>384.8</c:v>
                </c:pt>
                <c:pt idx="4">
                  <c:v>401.14</c:v>
                </c:pt>
              </c:numCache>
            </c:numRef>
          </c:val>
          <c:smooth val="0"/>
          <c:extLst xmlns:c16r2="http://schemas.microsoft.com/office/drawing/2015/06/chart">
            <c:ext xmlns:c16="http://schemas.microsoft.com/office/drawing/2014/chart" uri="{C3380CC4-5D6E-409C-BE32-E72D297353CC}">
              <c16:uniqueId val="{00000001-B4D7-4721-9192-31B6233902F1}"/>
            </c:ext>
          </c:extLst>
        </c:ser>
        <c:dLbls>
          <c:showLegendKey val="0"/>
          <c:showVal val="0"/>
          <c:showCatName val="0"/>
          <c:showSerName val="0"/>
          <c:showPercent val="0"/>
          <c:showBubbleSize val="0"/>
        </c:dLbls>
        <c:marker val="1"/>
        <c:smooth val="0"/>
        <c:axId val="508187872"/>
        <c:axId val="508198456"/>
      </c:lineChart>
      <c:catAx>
        <c:axId val="508187872"/>
        <c:scaling>
          <c:orientation val="minMax"/>
        </c:scaling>
        <c:delete val="0"/>
        <c:axPos val="b"/>
        <c:numFmt formatCode="ge" sourceLinked="1"/>
        <c:majorTickMark val="none"/>
        <c:minorTickMark val="none"/>
        <c:tickLblPos val="none"/>
        <c:crossAx val="508198456"/>
        <c:crosses val="autoZero"/>
        <c:auto val="0"/>
        <c:lblAlgn val="ctr"/>
        <c:lblOffset val="100"/>
        <c:noMultiLvlLbl val="1"/>
      </c:catAx>
      <c:valAx>
        <c:axId val="50819845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81878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41275</c:v>
                </c:pt>
                <c:pt idx="1">
                  <c:v>41640</c:v>
                </c:pt>
                <c:pt idx="2">
                  <c:v>42005</c:v>
                </c:pt>
                <c:pt idx="3">
                  <c:v>42370</c:v>
                </c:pt>
                <c:pt idx="4">
                  <c:v>42736</c:v>
                </c:pt>
              </c:numCache>
            </c:numRef>
          </c:cat>
          <c:val>
            <c:numRef>
              <c:f>データ!$EK$17:$EO$17</c:f>
              <c:numCache>
                <c:formatCode>#,##0.00;"▲ "#,##0.00</c:formatCode>
                <c:ptCount val="5"/>
                <c:pt idx="0">
                  <c:v>714.58</c:v>
                </c:pt>
                <c:pt idx="1">
                  <c:v>697.84</c:v>
                </c:pt>
                <c:pt idx="2">
                  <c:v>679.81</c:v>
                </c:pt>
                <c:pt idx="3">
                  <c:v>694.88</c:v>
                </c:pt>
                <c:pt idx="4">
                  <c:v>703.12</c:v>
                </c:pt>
              </c:numCache>
            </c:numRef>
          </c:val>
          <c:extLst xmlns:c16r2="http://schemas.microsoft.com/office/drawing/2015/06/chart">
            <c:ext xmlns:c16="http://schemas.microsoft.com/office/drawing/2014/chart" uri="{C3380CC4-5D6E-409C-BE32-E72D297353CC}">
              <c16:uniqueId val="{00000000-B642-4501-9CA3-748D17CFCF17}"/>
            </c:ext>
          </c:extLst>
        </c:ser>
        <c:dLbls>
          <c:showLegendKey val="0"/>
          <c:showVal val="0"/>
          <c:showCatName val="0"/>
          <c:showSerName val="0"/>
          <c:showPercent val="0"/>
          <c:showBubbleSize val="0"/>
        </c:dLbls>
        <c:gapWidth val="180"/>
        <c:overlap val="-90"/>
        <c:axId val="508186696"/>
        <c:axId val="50818708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41275</c:v>
                </c:pt>
                <c:pt idx="1">
                  <c:v>41640</c:v>
                </c:pt>
                <c:pt idx="2">
                  <c:v>42005</c:v>
                </c:pt>
                <c:pt idx="3">
                  <c:v>42370</c:v>
                </c:pt>
                <c:pt idx="4">
                  <c:v>42736</c:v>
                </c:pt>
              </c:numCache>
            </c:numRef>
          </c:cat>
          <c:val>
            <c:numRef>
              <c:f>データ!$EK$18:$EO$18</c:f>
              <c:numCache>
                <c:formatCode>#,##0.00;"▲ "#,##0.00</c:formatCode>
                <c:ptCount val="5"/>
                <c:pt idx="0">
                  <c:v>621.98</c:v>
                </c:pt>
                <c:pt idx="1">
                  <c:v>620.42999999999995</c:v>
                </c:pt>
                <c:pt idx="2">
                  <c:v>618.04</c:v>
                </c:pt>
                <c:pt idx="3">
                  <c:v>631.22</c:v>
                </c:pt>
                <c:pt idx="4">
                  <c:v>646.02</c:v>
                </c:pt>
              </c:numCache>
            </c:numRef>
          </c:val>
          <c:smooth val="0"/>
          <c:extLst xmlns:c16r2="http://schemas.microsoft.com/office/drawing/2015/06/chart">
            <c:ext xmlns:c16="http://schemas.microsoft.com/office/drawing/2014/chart" uri="{C3380CC4-5D6E-409C-BE32-E72D297353CC}">
              <c16:uniqueId val="{00000001-B642-4501-9CA3-748D17CFCF17}"/>
            </c:ext>
          </c:extLst>
        </c:ser>
        <c:dLbls>
          <c:showLegendKey val="0"/>
          <c:showVal val="0"/>
          <c:showCatName val="0"/>
          <c:showSerName val="0"/>
          <c:showPercent val="0"/>
          <c:showBubbleSize val="0"/>
        </c:dLbls>
        <c:marker val="1"/>
        <c:smooth val="0"/>
        <c:axId val="508186696"/>
        <c:axId val="508187088"/>
      </c:lineChart>
      <c:catAx>
        <c:axId val="508186696"/>
        <c:scaling>
          <c:orientation val="minMax"/>
        </c:scaling>
        <c:delete val="0"/>
        <c:axPos val="b"/>
        <c:numFmt formatCode="ge" sourceLinked="1"/>
        <c:majorTickMark val="none"/>
        <c:minorTickMark val="none"/>
        <c:tickLblPos val="none"/>
        <c:crossAx val="508187088"/>
        <c:crosses val="autoZero"/>
        <c:auto val="0"/>
        <c:lblAlgn val="ctr"/>
        <c:lblOffset val="100"/>
        <c:noMultiLvlLbl val="1"/>
      </c:catAx>
      <c:valAx>
        <c:axId val="50818708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8186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 xmlns:a16="http://schemas.microsoft.com/office/drawing/2014/main" id="{00000000-0008-0000-0000-000004000000}"/>
                </a:ext>
              </a:extLst>
            </xdr:cNvPr>
            <xdr:cNvPicPr>
              <a:picLocks noChangeAspect="1" noChangeArrowheads="1"/>
              <a:extLst>
                <a:ext uri="{84589F7E-364E-4C9E-8A38-B11213B215E9}">
                  <a14:cameraTool cellRange="データ!AJ11:AO13" spid="_x0000_s1121"/>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 xmlns:a16="http://schemas.microsoft.com/office/drawing/2014/main" id="{00000000-0008-0000-0000-000008000000}"/>
                </a:ext>
              </a:extLst>
            </xdr:cNvPr>
            <xdr:cNvPicPr>
              <a:picLocks noChangeAspect="1" noChangeArrowheads="1"/>
              <a:extLst>
                <a:ext uri="{84589F7E-364E-4C9E-8A38-B11213B215E9}">
                  <a14:cameraTool cellRange="データ!AU10:AZ12" spid="_x0000_s1122"/>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 xmlns:a16="http://schemas.microsoft.com/office/drawing/2014/main" id="{00000000-0008-0000-0000-00000B000000}"/>
                </a:ext>
              </a:extLst>
            </xdr:cNvPr>
            <xdr:cNvPicPr>
              <a:picLocks noChangeAspect="1" noChangeArrowheads="1"/>
              <a:extLst>
                <a:ext uri="{84589F7E-364E-4C9E-8A38-B11213B215E9}">
                  <a14:cameraTool cellRange="データ!BF10:BK12" spid="_x0000_s1123"/>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 xmlns:a16="http://schemas.microsoft.com/office/drawing/2014/main" id="{00000000-0008-0000-0000-00000F000000}"/>
            </a:ext>
          </a:extLst>
        </xdr:cNvPr>
        <xdr:cNvGrpSpPr/>
      </xdr:nvGrpSpPr>
      <xdr:grpSpPr>
        <a:xfrm>
          <a:off x="13767099" y="3163757"/>
          <a:ext cx="2008206" cy="739019"/>
          <a:chOff x="15464118" y="2936502"/>
          <a:chExt cx="2266389" cy="741260"/>
        </a:xfrm>
      </xdr:grpSpPr>
      <xdr:sp macro="" textlink="">
        <xdr:nvSpPr>
          <xdr:cNvPr id="10" name="テキスト ボックス 9">
            <a:extLst>
              <a:ext uri="{FF2B5EF4-FFF2-40B4-BE49-F238E27FC236}">
                <a16:creationId xmlns=""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 xmlns:a16="http://schemas.microsoft.com/office/drawing/2014/main" id="{00000000-0008-0000-0000-00001A000000}"/>
                </a:ext>
              </a:extLst>
            </xdr:cNvPr>
            <xdr:cNvPicPr preferRelativeResize="0">
              <a:picLocks noChangeArrowheads="1"/>
              <a:extLst>
                <a:ext uri="{84589F7E-364E-4C9E-8A38-B11213B215E9}">
                  <a14:cameraTool cellRange="データ!CB10:CG14" spid="_x0000_s1124"/>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 xmlns:a16="http://schemas.microsoft.com/office/drawing/2014/main" id="{00000000-0008-0000-0000-00001D000000}"/>
                </a:ext>
              </a:extLst>
            </xdr:cNvPr>
            <xdr:cNvPicPr>
              <a:picLocks noChangeAspect="1" noChangeArrowheads="1"/>
              <a:extLst>
                <a:ext uri="{84589F7E-364E-4C9E-8A38-B11213B215E9}">
                  <a14:cameraTool cellRange="データ!CV10:DA12" spid="_x0000_s1125"/>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 xmlns:a16="http://schemas.microsoft.com/office/drawing/2014/main" id="{00000000-0008-0000-0000-000028000000}"/>
                </a:ext>
              </a:extLst>
            </xdr:cNvPr>
            <xdr:cNvPicPr>
              <a:picLocks noChangeAspect="1" noChangeArrowheads="1"/>
              <a:extLst>
                <a:ext uri="{84589F7E-364E-4C9E-8A38-B11213B215E9}">
                  <a14:cameraTool cellRange="データ!DF10:DK12" spid="_x0000_s1126"/>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 xmlns:a16="http://schemas.microsoft.com/office/drawing/2014/main" id="{00000000-0008-0000-0000-00002B000000}"/>
                </a:ext>
              </a:extLst>
            </xdr:cNvPr>
            <xdr:cNvPicPr>
              <a:picLocks noChangeAspect="1" noChangeArrowheads="1"/>
              <a:extLst>
                <a:ext uri="{84589F7E-364E-4C9E-8A38-B11213B215E9}">
                  <a14:cameraTool cellRange="データ!DP10:DU12" spid="_x0000_s1127"/>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 xmlns:a16="http://schemas.microsoft.com/office/drawing/2014/main" id="{00000000-0008-0000-0000-00002C000000}"/>
            </a:ext>
          </a:extLst>
        </xdr:cNvPr>
        <xdr:cNvGrpSpPr/>
      </xdr:nvGrpSpPr>
      <xdr:grpSpPr>
        <a:xfrm>
          <a:off x="13767099" y="7131088"/>
          <a:ext cx="2008206" cy="509003"/>
          <a:chOff x="15464118" y="2936502"/>
          <a:chExt cx="2266389" cy="510348"/>
        </a:xfrm>
      </xdr:grpSpPr>
      <xdr:sp macro="" textlink="">
        <xdr:nvSpPr>
          <xdr:cNvPr id="31" name="テキスト ボックス 30">
            <a:extLst>
              <a:ext uri="{FF2B5EF4-FFF2-40B4-BE49-F238E27FC236}">
                <a16:creationId xmlns=""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 xmlns:a16="http://schemas.microsoft.com/office/drawing/2014/main" id="{00000000-0008-0000-0000-000032000000}"/>
            </a:ext>
          </a:extLst>
        </xdr:cNvPr>
        <xdr:cNvGrpSpPr/>
      </xdr:nvGrpSpPr>
      <xdr:grpSpPr>
        <a:xfrm>
          <a:off x="13873956" y="11646162"/>
          <a:ext cx="2008206" cy="509006"/>
          <a:chOff x="15464118" y="2936502"/>
          <a:chExt cx="2266389" cy="510350"/>
        </a:xfrm>
      </xdr:grpSpPr>
      <xdr:sp macro="" textlink="">
        <xdr:nvSpPr>
          <xdr:cNvPr id="37" name="テキスト ボックス 36">
            <a:extLst>
              <a:ext uri="{FF2B5EF4-FFF2-40B4-BE49-F238E27FC236}">
                <a16:creationId xmlns=""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 xmlns:a16="http://schemas.microsoft.com/office/drawing/2014/main" id="{00000000-0008-0000-0000-000038000000}"/>
            </a:ext>
          </a:extLst>
        </xdr:cNvPr>
        <xdr:cNvGrpSpPr/>
      </xdr:nvGrpSpPr>
      <xdr:grpSpPr>
        <a:xfrm>
          <a:off x="9768840" y="11646162"/>
          <a:ext cx="2159887" cy="509005"/>
          <a:chOff x="15312438" y="2936502"/>
          <a:chExt cx="2418070" cy="510349"/>
        </a:xfrm>
      </xdr:grpSpPr>
      <xdr:sp macro="" textlink="">
        <xdr:nvSpPr>
          <xdr:cNvPr id="43" name="テキスト ボックス 42">
            <a:extLst>
              <a:ext uri="{FF2B5EF4-FFF2-40B4-BE49-F238E27FC236}">
                <a16:creationId xmlns=""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 xmlns:a16="http://schemas.microsoft.com/office/drawing/2014/main" id="{00000000-0008-0000-0000-000040000000}"/>
                </a:ext>
              </a:extLst>
            </xdr:cNvPr>
            <xdr:cNvPicPr>
              <a:picLocks noChangeAspect="1" noChangeArrowheads="1"/>
              <a:extLst>
                <a:ext uri="{84589F7E-364E-4C9E-8A38-B11213B215E9}">
                  <a14:cameraTool cellRange="データ!ET10:EY12" spid="_x0000_s1128"/>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 xmlns:a16="http://schemas.microsoft.com/office/drawing/2014/main" id="{00000000-0008-0000-0000-000043000000}"/>
                </a:ext>
              </a:extLst>
            </xdr:cNvPr>
            <xdr:cNvPicPr>
              <a:picLocks noChangeAspect="1" noChangeArrowheads="1"/>
              <a:extLst>
                <a:ext uri="{84589F7E-364E-4C9E-8A38-B11213B215E9}">
                  <a14:cameraTool cellRange="データ!EJ10:EO12" spid="_x0000_s1129"/>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 xmlns:a16="http://schemas.microsoft.com/office/drawing/2014/main" id="{00000000-0008-0000-0000-000046000000}"/>
                </a:ext>
              </a:extLst>
            </xdr:cNvPr>
            <xdr:cNvPicPr>
              <a:picLocks noChangeAspect="1" noChangeArrowheads="1"/>
              <a:extLst>
                <a:ext uri="{84589F7E-364E-4C9E-8A38-B11213B215E9}">
                  <a14:cameraTool cellRange="データ!DZ10:EE12" spid="_x0000_s1130"/>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 xmlns:a16="http://schemas.microsoft.com/office/drawing/2014/main" id="{00000000-0008-0000-0000-000049000000}"/>
                </a:ext>
              </a:extLst>
            </xdr:cNvPr>
            <xdr:cNvPicPr>
              <a:picLocks noChangeAspect="1" noChangeArrowheads="1"/>
              <a:extLst>
                <a:ext uri="{84589F7E-364E-4C9E-8A38-B11213B215E9}">
                  <a14:cameraTool cellRange="データ!FD10:FI12" spid="_x0000_s1131"/>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 xmlns:a16="http://schemas.microsoft.com/office/drawing/2014/main" id="{00000000-0008-0000-0000-00000E000000}"/>
                </a:ext>
              </a:extLst>
            </xdr:cNvPr>
            <xdr:cNvPicPr>
              <a:picLocks noChangeAspect="1" noChangeArrowheads="1"/>
              <a:extLst>
                <a:ext uri="{84589F7E-364E-4C9E-8A38-B11213B215E9}">
                  <a14:cameraTool cellRange="データ!BQ10:BV12" spid="_x0000_s1132"/>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 xmlns:a16="http://schemas.microsoft.com/office/drawing/2014/main" id="{00000000-0008-0000-0000-00004B000000}"/>
            </a:ext>
          </a:extLst>
        </xdr:cNvPr>
        <xdr:cNvGrpSpPr/>
      </xdr:nvGrpSpPr>
      <xdr:grpSpPr>
        <a:xfrm>
          <a:off x="5854882" y="7122522"/>
          <a:ext cx="2008205" cy="509003"/>
          <a:chOff x="15464118" y="2936502"/>
          <a:chExt cx="2266389" cy="510348"/>
        </a:xfrm>
      </xdr:grpSpPr>
      <xdr:sp macro="" textlink="">
        <xdr:nvSpPr>
          <xdr:cNvPr id="60" name="テキスト ボックス 59">
            <a:extLst>
              <a:ext uri="{FF2B5EF4-FFF2-40B4-BE49-F238E27FC236}">
                <a16:creationId xmlns=""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Normal="100" zoomScaleSheetLayoutView="100" workbookViewId="0"/>
  </sheetViews>
  <sheetFormatPr defaultColWidth="2.6640625" defaultRowHeight="13.2" x14ac:dyDescent="0.2"/>
  <cols>
    <col min="1" max="1" width="2.6640625" customWidth="1"/>
    <col min="2" max="67" width="3.77734375" customWidth="1"/>
    <col min="68" max="78" width="3.109375" customWidth="1"/>
    <col min="79" max="79"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データ!O6</f>
        <v>神奈川県　川崎市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2">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f>データ!I10</f>
        <v>41275</v>
      </c>
      <c r="AR7" s="92"/>
      <c r="AS7" s="92"/>
      <c r="AT7" s="92"/>
      <c r="AU7" s="93"/>
      <c r="AV7" s="94">
        <f>データ!J10</f>
        <v>41640</v>
      </c>
      <c r="AW7" s="92"/>
      <c r="AX7" s="92"/>
      <c r="AY7" s="92"/>
      <c r="AZ7" s="93"/>
      <c r="BA7" s="94">
        <f>データ!K10</f>
        <v>42005</v>
      </c>
      <c r="BB7" s="92"/>
      <c r="BC7" s="92"/>
      <c r="BD7" s="92"/>
      <c r="BE7" s="93"/>
      <c r="BF7" s="94">
        <f>データ!L10</f>
        <v>42370</v>
      </c>
      <c r="BG7" s="92"/>
      <c r="BH7" s="92"/>
      <c r="BI7" s="92"/>
      <c r="BJ7" s="93"/>
      <c r="BK7" s="94">
        <f>データ!M10</f>
        <v>42736</v>
      </c>
      <c r="BL7" s="92"/>
      <c r="BM7" s="92"/>
      <c r="BN7" s="92"/>
      <c r="BO7" s="93"/>
      <c r="BS7" s="8"/>
      <c r="BT7" s="8"/>
      <c r="BU7" s="8"/>
      <c r="BV7" s="8"/>
      <c r="BW7" s="8"/>
      <c r="BX7" s="8"/>
      <c r="BY7" s="8"/>
    </row>
    <row r="8" spans="1:78" ht="18.75" customHeight="1" x14ac:dyDescent="0.2">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46460</v>
      </c>
      <c r="AR8" s="101"/>
      <c r="AS8" s="101"/>
      <c r="AT8" s="101"/>
      <c r="AU8" s="102"/>
      <c r="AV8" s="103">
        <f>データ!AC6</f>
        <v>48375</v>
      </c>
      <c r="AW8" s="101"/>
      <c r="AX8" s="101"/>
      <c r="AY8" s="101"/>
      <c r="AZ8" s="102"/>
      <c r="BA8" s="103">
        <f>データ!AD6</f>
        <v>49306</v>
      </c>
      <c r="BB8" s="101"/>
      <c r="BC8" s="101"/>
      <c r="BD8" s="101"/>
      <c r="BE8" s="102"/>
      <c r="BF8" s="103">
        <f>データ!AE6</f>
        <v>48966</v>
      </c>
      <c r="BG8" s="101"/>
      <c r="BH8" s="101"/>
      <c r="BI8" s="101"/>
      <c r="BJ8" s="102"/>
      <c r="BK8" s="103">
        <f>データ!AF6</f>
        <v>50123</v>
      </c>
      <c r="BL8" s="101"/>
      <c r="BM8" s="101"/>
      <c r="BN8" s="101"/>
      <c r="BO8" s="102"/>
      <c r="BS8" s="9"/>
      <c r="BT8" s="9"/>
      <c r="BU8" s="9"/>
      <c r="BV8" s="9"/>
      <c r="BW8" s="9"/>
      <c r="BX8" s="9"/>
      <c r="BY8" s="9"/>
    </row>
    <row r="9" spans="1:78" ht="18.75" customHeight="1" x14ac:dyDescent="0.2">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1164068</v>
      </c>
      <c r="AR9" s="106"/>
      <c r="AS9" s="106"/>
      <c r="AT9" s="106"/>
      <c r="AU9" s="106"/>
      <c r="AV9" s="107">
        <f>データ!AH6</f>
        <v>1183777</v>
      </c>
      <c r="AW9" s="108"/>
      <c r="AX9" s="108"/>
      <c r="AY9" s="108"/>
      <c r="AZ9" s="105"/>
      <c r="BA9" s="107">
        <f>データ!AI6</f>
        <v>1200977</v>
      </c>
      <c r="BB9" s="108"/>
      <c r="BC9" s="108"/>
      <c r="BD9" s="108"/>
      <c r="BE9" s="105"/>
      <c r="BF9" s="107">
        <f>データ!AJ6</f>
        <v>1195010</v>
      </c>
      <c r="BG9" s="108"/>
      <c r="BH9" s="108"/>
      <c r="BI9" s="108"/>
      <c r="BJ9" s="105"/>
      <c r="BK9" s="107">
        <f>データ!AK6</f>
        <v>1162385</v>
      </c>
      <c r="BL9" s="108"/>
      <c r="BM9" s="108"/>
      <c r="BN9" s="108"/>
      <c r="BO9" s="105"/>
      <c r="BP9" s="10"/>
      <c r="BQ9" s="10"/>
      <c r="BR9" s="10"/>
      <c r="BS9" s="10"/>
      <c r="BT9" s="10"/>
      <c r="BU9" s="10"/>
      <c r="BV9" s="10"/>
      <c r="BW9" s="10"/>
      <c r="BX9" s="10"/>
      <c r="BY9" s="10"/>
    </row>
    <row r="10" spans="1:78" ht="18.45" customHeight="1" x14ac:dyDescent="0.2">
      <c r="A10" s="2"/>
      <c r="B10" s="109">
        <f>データ!T6</f>
        <v>2.7</v>
      </c>
      <c r="C10" s="110"/>
      <c r="D10" s="110"/>
      <c r="E10" s="110"/>
      <c r="F10" s="110"/>
      <c r="G10" s="110"/>
      <c r="H10" s="110"/>
      <c r="I10" s="111"/>
      <c r="J10" s="112">
        <f>データ!U6</f>
        <v>195.4</v>
      </c>
      <c r="K10" s="112"/>
      <c r="L10" s="112"/>
      <c r="M10" s="112"/>
      <c r="N10" s="112"/>
      <c r="O10" s="112"/>
      <c r="P10" s="112"/>
      <c r="Q10" s="112"/>
      <c r="R10" s="106">
        <f>データ!V6</f>
        <v>13076</v>
      </c>
      <c r="S10" s="106"/>
      <c r="T10" s="106"/>
      <c r="U10" s="106"/>
      <c r="V10" s="106"/>
      <c r="W10" s="106"/>
      <c r="X10" s="106"/>
      <c r="Y10" s="106"/>
      <c r="Z10" s="106">
        <f>データ!W6</f>
        <v>346</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45"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45" customHeight="1" x14ac:dyDescent="0.2">
      <c r="A12" s="2"/>
      <c r="B12" s="107">
        <f>データ!X6</f>
        <v>505</v>
      </c>
      <c r="C12" s="108"/>
      <c r="D12" s="108"/>
      <c r="E12" s="108"/>
      <c r="F12" s="108"/>
      <c r="G12" s="108"/>
      <c r="H12" s="108"/>
      <c r="I12" s="105"/>
      <c r="J12" s="113">
        <f>データ!Y6</f>
        <v>34.9</v>
      </c>
      <c r="K12" s="113"/>
      <c r="L12" s="113"/>
      <c r="M12" s="113"/>
      <c r="N12" s="113"/>
      <c r="O12" s="113"/>
      <c r="P12" s="113"/>
      <c r="Q12" s="113"/>
      <c r="R12" s="114" t="str">
        <f>データ!Z6</f>
        <v>有</v>
      </c>
      <c r="S12" s="114"/>
      <c r="T12" s="114"/>
      <c r="U12" s="114"/>
      <c r="V12" s="114"/>
      <c r="W12" s="114"/>
      <c r="X12" s="114"/>
      <c r="Y12" s="114"/>
      <c r="Z12" s="114" t="str">
        <f>データ!AA6</f>
        <v>無</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45"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2">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5">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116</v>
      </c>
      <c r="BM17" s="122"/>
      <c r="BN17" s="122"/>
      <c r="BO17" s="122"/>
      <c r="BP17" s="122"/>
      <c r="BQ17" s="122"/>
      <c r="BR17" s="122"/>
      <c r="BS17" s="122"/>
      <c r="BT17" s="122"/>
      <c r="BU17" s="122"/>
      <c r="BV17" s="122"/>
      <c r="BW17" s="122"/>
      <c r="BX17" s="122"/>
      <c r="BY17" s="122"/>
      <c r="BZ17" s="123"/>
    </row>
    <row r="18" spans="1:78" ht="13.5" customHeight="1" x14ac:dyDescent="0.2">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2">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2">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2">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2">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2">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2">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2">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2">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2">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2">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2">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2">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2">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2">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2">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2">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2">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2">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2">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2">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2">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2">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2">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2">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2">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2">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2">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2">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2">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2">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2">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2">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2">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2">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2">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2">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2">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31" t="s">
        <v>117</v>
      </c>
      <c r="BM55" s="132"/>
      <c r="BN55" s="132"/>
      <c r="BO55" s="132"/>
      <c r="BP55" s="132"/>
      <c r="BQ55" s="132"/>
      <c r="BR55" s="132"/>
      <c r="BS55" s="132"/>
      <c r="BT55" s="132"/>
      <c r="BU55" s="132"/>
      <c r="BV55" s="132"/>
      <c r="BW55" s="132"/>
      <c r="BX55" s="132"/>
      <c r="BY55" s="132"/>
      <c r="BZ55" s="133"/>
    </row>
    <row r="56" spans="1:78" ht="13.5" customHeight="1" x14ac:dyDescent="0.2">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31"/>
      <c r="BM56" s="132"/>
      <c r="BN56" s="132"/>
      <c r="BO56" s="132"/>
      <c r="BP56" s="132"/>
      <c r="BQ56" s="132"/>
      <c r="BR56" s="132"/>
      <c r="BS56" s="132"/>
      <c r="BT56" s="132"/>
      <c r="BU56" s="132"/>
      <c r="BV56" s="132"/>
      <c r="BW56" s="132"/>
      <c r="BX56" s="132"/>
      <c r="BY56" s="132"/>
      <c r="BZ56" s="133"/>
    </row>
    <row r="57" spans="1:78" ht="13.5" customHeight="1" x14ac:dyDescent="0.2">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31"/>
      <c r="BM57" s="132"/>
      <c r="BN57" s="132"/>
      <c r="BO57" s="132"/>
      <c r="BP57" s="132"/>
      <c r="BQ57" s="132"/>
      <c r="BR57" s="132"/>
      <c r="BS57" s="132"/>
      <c r="BT57" s="132"/>
      <c r="BU57" s="132"/>
      <c r="BV57" s="132"/>
      <c r="BW57" s="132"/>
      <c r="BX57" s="132"/>
      <c r="BY57" s="132"/>
      <c r="BZ57" s="133"/>
    </row>
    <row r="58" spans="1:78" ht="13.5" customHeight="1" x14ac:dyDescent="0.2">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31"/>
      <c r="BM58" s="132"/>
      <c r="BN58" s="132"/>
      <c r="BO58" s="132"/>
      <c r="BP58" s="132"/>
      <c r="BQ58" s="132"/>
      <c r="BR58" s="132"/>
      <c r="BS58" s="132"/>
      <c r="BT58" s="132"/>
      <c r="BU58" s="132"/>
      <c r="BV58" s="132"/>
      <c r="BW58" s="132"/>
      <c r="BX58" s="132"/>
      <c r="BY58" s="132"/>
      <c r="BZ58" s="133"/>
    </row>
    <row r="59" spans="1:78" ht="13.5" customHeight="1" x14ac:dyDescent="0.2">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31"/>
      <c r="BM59" s="132"/>
      <c r="BN59" s="132"/>
      <c r="BO59" s="132"/>
      <c r="BP59" s="132"/>
      <c r="BQ59" s="132"/>
      <c r="BR59" s="132"/>
      <c r="BS59" s="132"/>
      <c r="BT59" s="132"/>
      <c r="BU59" s="132"/>
      <c r="BV59" s="132"/>
      <c r="BW59" s="132"/>
      <c r="BX59" s="132"/>
      <c r="BY59" s="132"/>
      <c r="BZ59" s="133"/>
    </row>
    <row r="60" spans="1:78" ht="13.5" customHeight="1" x14ac:dyDescent="0.2">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31"/>
      <c r="BM60" s="132"/>
      <c r="BN60" s="132"/>
      <c r="BO60" s="132"/>
      <c r="BP60" s="132"/>
      <c r="BQ60" s="132"/>
      <c r="BR60" s="132"/>
      <c r="BS60" s="132"/>
      <c r="BT60" s="132"/>
      <c r="BU60" s="132"/>
      <c r="BV60" s="132"/>
      <c r="BW60" s="132"/>
      <c r="BX60" s="132"/>
      <c r="BY60" s="132"/>
      <c r="BZ60" s="133"/>
    </row>
    <row r="61" spans="1:78" ht="13.5" customHeight="1" x14ac:dyDescent="0.2">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31"/>
      <c r="BM61" s="132"/>
      <c r="BN61" s="132"/>
      <c r="BO61" s="132"/>
      <c r="BP61" s="132"/>
      <c r="BQ61" s="132"/>
      <c r="BR61" s="132"/>
      <c r="BS61" s="132"/>
      <c r="BT61" s="132"/>
      <c r="BU61" s="132"/>
      <c r="BV61" s="132"/>
      <c r="BW61" s="132"/>
      <c r="BX61" s="132"/>
      <c r="BY61" s="132"/>
      <c r="BZ61" s="133"/>
    </row>
    <row r="62" spans="1:78" ht="13.5" customHeight="1" x14ac:dyDescent="0.2">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31"/>
      <c r="BM62" s="132"/>
      <c r="BN62" s="132"/>
      <c r="BO62" s="132"/>
      <c r="BP62" s="132"/>
      <c r="BQ62" s="132"/>
      <c r="BR62" s="132"/>
      <c r="BS62" s="132"/>
      <c r="BT62" s="132"/>
      <c r="BU62" s="132"/>
      <c r="BV62" s="132"/>
      <c r="BW62" s="132"/>
      <c r="BX62" s="132"/>
      <c r="BY62" s="132"/>
      <c r="BZ62" s="133"/>
    </row>
    <row r="63" spans="1:78" ht="13.5" customHeight="1" x14ac:dyDescent="0.2">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31"/>
      <c r="BM63" s="132"/>
      <c r="BN63" s="132"/>
      <c r="BO63" s="132"/>
      <c r="BP63" s="132"/>
      <c r="BQ63" s="132"/>
      <c r="BR63" s="132"/>
      <c r="BS63" s="132"/>
      <c r="BT63" s="132"/>
      <c r="BU63" s="132"/>
      <c r="BV63" s="132"/>
      <c r="BW63" s="132"/>
      <c r="BX63" s="132"/>
      <c r="BY63" s="132"/>
      <c r="BZ63" s="133"/>
    </row>
    <row r="64" spans="1:78" ht="13.5" customHeight="1" x14ac:dyDescent="0.2">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31"/>
      <c r="BM64" s="132"/>
      <c r="BN64" s="132"/>
      <c r="BO64" s="132"/>
      <c r="BP64" s="132"/>
      <c r="BQ64" s="132"/>
      <c r="BR64" s="132"/>
      <c r="BS64" s="132"/>
      <c r="BT64" s="132"/>
      <c r="BU64" s="132"/>
      <c r="BV64" s="132"/>
      <c r="BW64" s="132"/>
      <c r="BX64" s="132"/>
      <c r="BY64" s="132"/>
      <c r="BZ64" s="133"/>
    </row>
    <row r="65" spans="1:78" ht="13.5" customHeight="1" thickBot="1" x14ac:dyDescent="0.25">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31"/>
      <c r="BM65" s="132"/>
      <c r="BN65" s="132"/>
      <c r="BO65" s="132"/>
      <c r="BP65" s="132"/>
      <c r="BQ65" s="132"/>
      <c r="BR65" s="132"/>
      <c r="BS65" s="132"/>
      <c r="BT65" s="132"/>
      <c r="BU65" s="132"/>
      <c r="BV65" s="132"/>
      <c r="BW65" s="132"/>
      <c r="BX65" s="132"/>
      <c r="BY65" s="132"/>
      <c r="BZ65" s="133"/>
    </row>
    <row r="66" spans="1:78" ht="13.5" customHeight="1" thickTop="1" x14ac:dyDescent="0.2">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31"/>
      <c r="BM66" s="132"/>
      <c r="BN66" s="132"/>
      <c r="BO66" s="132"/>
      <c r="BP66" s="132"/>
      <c r="BQ66" s="132"/>
      <c r="BR66" s="132"/>
      <c r="BS66" s="132"/>
      <c r="BT66" s="132"/>
      <c r="BU66" s="132"/>
      <c r="BV66" s="132"/>
      <c r="BW66" s="132"/>
      <c r="BX66" s="132"/>
      <c r="BY66" s="132"/>
      <c r="BZ66" s="133"/>
    </row>
    <row r="67" spans="1:78" ht="13.5" customHeight="1" thickBot="1" x14ac:dyDescent="0.25">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31"/>
      <c r="BM67" s="132"/>
      <c r="BN67" s="132"/>
      <c r="BO67" s="132"/>
      <c r="BP67" s="132"/>
      <c r="BQ67" s="132"/>
      <c r="BR67" s="132"/>
      <c r="BS67" s="132"/>
      <c r="BT67" s="132"/>
      <c r="BU67" s="132"/>
      <c r="BV67" s="132"/>
      <c r="BW67" s="132"/>
      <c r="BX67" s="132"/>
      <c r="BY67" s="132"/>
      <c r="BZ67" s="133"/>
    </row>
    <row r="68" spans="1:78" ht="13.5" customHeight="1" thickTop="1" x14ac:dyDescent="0.2">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31"/>
      <c r="BM68" s="132"/>
      <c r="BN68" s="132"/>
      <c r="BO68" s="132"/>
      <c r="BP68" s="132"/>
      <c r="BQ68" s="132"/>
      <c r="BR68" s="132"/>
      <c r="BS68" s="132"/>
      <c r="BT68" s="132"/>
      <c r="BU68" s="132"/>
      <c r="BV68" s="132"/>
      <c r="BW68" s="132"/>
      <c r="BX68" s="132"/>
      <c r="BY68" s="132"/>
      <c r="BZ68" s="133"/>
    </row>
    <row r="69" spans="1:78" ht="13.5" customHeight="1" x14ac:dyDescent="0.2">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31"/>
      <c r="BM69" s="132"/>
      <c r="BN69" s="132"/>
      <c r="BO69" s="132"/>
      <c r="BP69" s="132"/>
      <c r="BQ69" s="132"/>
      <c r="BR69" s="132"/>
      <c r="BS69" s="132"/>
      <c r="BT69" s="132"/>
      <c r="BU69" s="132"/>
      <c r="BV69" s="132"/>
      <c r="BW69" s="132"/>
      <c r="BX69" s="132"/>
      <c r="BY69" s="132"/>
      <c r="BZ69" s="133"/>
    </row>
    <row r="70" spans="1:78" ht="13.5" customHeight="1" x14ac:dyDescent="0.2">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31"/>
      <c r="BM70" s="132"/>
      <c r="BN70" s="132"/>
      <c r="BO70" s="132"/>
      <c r="BP70" s="132"/>
      <c r="BQ70" s="132"/>
      <c r="BR70" s="132"/>
      <c r="BS70" s="132"/>
      <c r="BT70" s="132"/>
      <c r="BU70" s="132"/>
      <c r="BV70" s="132"/>
      <c r="BW70" s="132"/>
      <c r="BX70" s="132"/>
      <c r="BY70" s="132"/>
      <c r="BZ70" s="133"/>
    </row>
    <row r="71" spans="1:78" ht="13.5" customHeight="1" x14ac:dyDescent="0.2">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31"/>
      <c r="BM71" s="132"/>
      <c r="BN71" s="132"/>
      <c r="BO71" s="132"/>
      <c r="BP71" s="132"/>
      <c r="BQ71" s="132"/>
      <c r="BR71" s="132"/>
      <c r="BS71" s="132"/>
      <c r="BT71" s="132"/>
      <c r="BU71" s="132"/>
      <c r="BV71" s="132"/>
      <c r="BW71" s="132"/>
      <c r="BX71" s="132"/>
      <c r="BY71" s="132"/>
      <c r="BZ71" s="133"/>
    </row>
    <row r="72" spans="1:78" ht="13.5" customHeight="1" x14ac:dyDescent="0.2">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31"/>
      <c r="BM72" s="132"/>
      <c r="BN72" s="132"/>
      <c r="BO72" s="132"/>
      <c r="BP72" s="132"/>
      <c r="BQ72" s="132"/>
      <c r="BR72" s="132"/>
      <c r="BS72" s="132"/>
      <c r="BT72" s="132"/>
      <c r="BU72" s="132"/>
      <c r="BV72" s="132"/>
      <c r="BW72" s="132"/>
      <c r="BX72" s="132"/>
      <c r="BY72" s="132"/>
      <c r="BZ72" s="133"/>
    </row>
    <row r="73" spans="1:78" ht="13.5" customHeight="1" x14ac:dyDescent="0.2">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2">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2">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118</v>
      </c>
      <c r="BM75" s="122"/>
      <c r="BN75" s="122"/>
      <c r="BO75" s="122"/>
      <c r="BP75" s="122"/>
      <c r="BQ75" s="122"/>
      <c r="BR75" s="122"/>
      <c r="BS75" s="122"/>
      <c r="BT75" s="122"/>
      <c r="BU75" s="122"/>
      <c r="BV75" s="122"/>
      <c r="BW75" s="122"/>
      <c r="BX75" s="122"/>
      <c r="BY75" s="122"/>
      <c r="BZ75" s="123"/>
    </row>
    <row r="76" spans="1:78" ht="13.5" customHeight="1" x14ac:dyDescent="0.2">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2">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2">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2">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2">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2">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2">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2">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2">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2">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2">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2">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2">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5">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3.8" thickTop="1" x14ac:dyDescent="0.2">
      <c r="B90" s="40" t="s">
        <v>22</v>
      </c>
    </row>
  </sheetData>
  <sheetProtection algorithmName="SHA-512" hashValue="tnYtxqzNnlLo/I58APeKE+KyGZkcr2iIB3XUszhNuurVPA5hi5oXiqtwVnFauYVlAkzk5ow8oXOQbD6t+HyGDQ==" saltValue="nQnVSm5dQTtZqoOfIwPIgg=="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2" x14ac:dyDescent="0.2"/>
  <cols>
    <col min="1" max="7" width="9" hidden="1" customWidth="1"/>
    <col min="9" max="13" width="11.88671875" customWidth="1"/>
    <col min="14" max="22" width="12.21875" customWidth="1"/>
    <col min="23" max="24" width="17.21875" bestFit="1" customWidth="1"/>
    <col min="25" max="25" width="12.77734375" customWidth="1"/>
    <col min="26" max="26" width="33.88671875" bestFit="1" customWidth="1"/>
    <col min="27" max="35" width="12.77734375" customWidth="1"/>
    <col min="36" max="36" width="7" customWidth="1"/>
    <col min="37" max="41" width="8.77734375" customWidth="1"/>
    <col min="42" max="46" width="12.21875" customWidth="1"/>
    <col min="47" max="47" width="7" customWidth="1"/>
    <col min="48" max="52" width="8.77734375" customWidth="1"/>
    <col min="53" max="54" width="12.21875" customWidth="1"/>
    <col min="55" max="55" width="10.77734375" customWidth="1"/>
    <col min="56" max="57" width="12.21875" customWidth="1"/>
    <col min="58" max="58" width="7" customWidth="1"/>
    <col min="59" max="63" width="8.77734375" customWidth="1"/>
    <col min="64" max="65" width="12.21875" customWidth="1"/>
    <col min="66" max="66" width="10.77734375" customWidth="1"/>
    <col min="67" max="68" width="12.21875" customWidth="1"/>
    <col min="69" max="69" width="7" customWidth="1"/>
    <col min="70" max="74" width="8.77734375" customWidth="1"/>
    <col min="75" max="76" width="12.21875" customWidth="1"/>
    <col min="77" max="77" width="10.77734375" customWidth="1"/>
    <col min="78" max="79" width="12.21875" customWidth="1"/>
    <col min="80" max="80" width="8.77734375" customWidth="1"/>
    <col min="81" max="85" width="8.44140625" customWidth="1"/>
    <col min="86" max="87" width="12.21875" customWidth="1"/>
    <col min="88" max="88" width="10.77734375" customWidth="1"/>
    <col min="89" max="89" width="12.21875" customWidth="1"/>
    <col min="90" max="90" width="9.44140625" customWidth="1"/>
    <col min="91" max="97" width="12.21875" customWidth="1"/>
    <col min="98" max="98" width="10.77734375" customWidth="1"/>
    <col min="99" max="99" width="12.21875" customWidth="1"/>
    <col min="100" max="100" width="7" customWidth="1"/>
    <col min="101" max="105" width="8.77734375" customWidth="1"/>
    <col min="106" max="107" width="12.21875" customWidth="1"/>
    <col min="108" max="108" width="22.6640625" bestFit="1" customWidth="1"/>
    <col min="109" max="109" width="10.77734375" customWidth="1"/>
    <col min="110" max="110" width="7" customWidth="1"/>
    <col min="111" max="115" width="8.77734375" customWidth="1"/>
    <col min="116" max="118" width="12.21875" customWidth="1"/>
    <col min="119" max="119" width="10.77734375" customWidth="1"/>
    <col min="120" max="120" width="7" customWidth="1"/>
    <col min="121" max="125" width="8.77734375" customWidth="1"/>
    <col min="126" max="128" width="12.21875" customWidth="1"/>
    <col min="129" max="129" width="10.77734375" customWidth="1"/>
    <col min="130" max="130" width="7" customWidth="1"/>
    <col min="131" max="135" width="8.77734375" customWidth="1"/>
    <col min="136" max="138" width="12.21875" customWidth="1"/>
    <col min="139" max="139" width="10.77734375" customWidth="1"/>
    <col min="140" max="140" width="7" customWidth="1"/>
    <col min="141" max="145" width="8.77734375" customWidth="1"/>
    <col min="146" max="148" width="12.21875" customWidth="1"/>
    <col min="149" max="149" width="10.77734375" customWidth="1"/>
    <col min="150" max="150" width="7" customWidth="1"/>
    <col min="151" max="155" width="8.77734375" customWidth="1"/>
    <col min="156" max="158" width="12.21875" customWidth="1"/>
    <col min="159" max="159" width="22.6640625" bestFit="1" customWidth="1"/>
    <col min="160" max="160" width="7" customWidth="1"/>
    <col min="161" max="165" width="8.77734375" customWidth="1"/>
    <col min="166" max="169" width="12.21875" customWidth="1"/>
  </cols>
  <sheetData>
    <row r="1" spans="8:171" x14ac:dyDescent="0.2">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2">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2">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2">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12</v>
      </c>
      <c r="Z5" s="54" t="s">
        <v>63</v>
      </c>
      <c r="AA5" s="54" t="s">
        <v>64</v>
      </c>
      <c r="AB5" s="54" t="s">
        <v>65</v>
      </c>
      <c r="AC5" s="54" t="s">
        <v>66</v>
      </c>
      <c r="AD5" s="54" t="s">
        <v>67</v>
      </c>
      <c r="AE5" s="54" t="s">
        <v>68</v>
      </c>
      <c r="AF5" s="54" t="s">
        <v>69</v>
      </c>
      <c r="AG5" s="54" t="s">
        <v>65</v>
      </c>
      <c r="AH5" s="54" t="s">
        <v>66</v>
      </c>
      <c r="AI5" s="54" t="s">
        <v>67</v>
      </c>
      <c r="AJ5" s="54" t="s">
        <v>68</v>
      </c>
      <c r="AK5" s="54" t="s">
        <v>69</v>
      </c>
      <c r="AL5" s="54" t="s">
        <v>70</v>
      </c>
      <c r="AM5" s="54" t="s">
        <v>71</v>
      </c>
      <c r="AN5" s="54" t="s">
        <v>72</v>
      </c>
      <c r="AO5" s="54" t="s">
        <v>73</v>
      </c>
      <c r="AP5" s="54" t="s">
        <v>74</v>
      </c>
      <c r="AQ5" s="54" t="s">
        <v>75</v>
      </c>
      <c r="AR5" s="54" t="s">
        <v>76</v>
      </c>
      <c r="AS5" s="54" t="s">
        <v>77</v>
      </c>
      <c r="AT5" s="54" t="s">
        <v>78</v>
      </c>
      <c r="AU5" s="54" t="s">
        <v>79</v>
      </c>
      <c r="AV5" s="54" t="s">
        <v>80</v>
      </c>
      <c r="AW5" s="54" t="s">
        <v>70</v>
      </c>
      <c r="AX5" s="54" t="s">
        <v>71</v>
      </c>
      <c r="AY5" s="54" t="s">
        <v>72</v>
      </c>
      <c r="AZ5" s="54" t="s">
        <v>73</v>
      </c>
      <c r="BA5" s="54" t="s">
        <v>74</v>
      </c>
      <c r="BB5" s="54" t="s">
        <v>75</v>
      </c>
      <c r="BC5" s="54" t="s">
        <v>76</v>
      </c>
      <c r="BD5" s="54" t="s">
        <v>77</v>
      </c>
      <c r="BE5" s="54" t="s">
        <v>78</v>
      </c>
      <c r="BF5" s="54" t="s">
        <v>79</v>
      </c>
      <c r="BG5" s="54" t="s">
        <v>80</v>
      </c>
      <c r="BH5" s="54" t="s">
        <v>70</v>
      </c>
      <c r="BI5" s="54" t="s">
        <v>71</v>
      </c>
      <c r="BJ5" s="54" t="s">
        <v>72</v>
      </c>
      <c r="BK5" s="54" t="s">
        <v>73</v>
      </c>
      <c r="BL5" s="54" t="s">
        <v>74</v>
      </c>
      <c r="BM5" s="54" t="s">
        <v>75</v>
      </c>
      <c r="BN5" s="54" t="s">
        <v>76</v>
      </c>
      <c r="BO5" s="54" t="s">
        <v>77</v>
      </c>
      <c r="BP5" s="54" t="s">
        <v>78</v>
      </c>
      <c r="BQ5" s="54" t="s">
        <v>79</v>
      </c>
      <c r="BR5" s="54" t="s">
        <v>80</v>
      </c>
      <c r="BS5" s="54" t="s">
        <v>70</v>
      </c>
      <c r="BT5" s="54" t="s">
        <v>71</v>
      </c>
      <c r="BU5" s="54" t="s">
        <v>72</v>
      </c>
      <c r="BV5" s="54" t="s">
        <v>73</v>
      </c>
      <c r="BW5" s="54" t="s">
        <v>74</v>
      </c>
      <c r="BX5" s="54" t="s">
        <v>75</v>
      </c>
      <c r="BY5" s="54" t="s">
        <v>76</v>
      </c>
      <c r="BZ5" s="54" t="s">
        <v>77</v>
      </c>
      <c r="CA5" s="54" t="s">
        <v>78</v>
      </c>
      <c r="CB5" s="54" t="s">
        <v>79</v>
      </c>
      <c r="CC5" s="54" t="s">
        <v>80</v>
      </c>
      <c r="CD5" s="54" t="s">
        <v>70</v>
      </c>
      <c r="CE5" s="54" t="s">
        <v>71</v>
      </c>
      <c r="CF5" s="54" t="s">
        <v>72</v>
      </c>
      <c r="CG5" s="54" t="s">
        <v>73</v>
      </c>
      <c r="CH5" s="54" t="s">
        <v>74</v>
      </c>
      <c r="CI5" s="54" t="s">
        <v>75</v>
      </c>
      <c r="CJ5" s="54" t="s">
        <v>76</v>
      </c>
      <c r="CK5" s="54" t="s">
        <v>77</v>
      </c>
      <c r="CL5" s="54" t="s">
        <v>78</v>
      </c>
      <c r="CM5" s="54" t="s">
        <v>79</v>
      </c>
      <c r="CN5" s="54" t="s">
        <v>70</v>
      </c>
      <c r="CO5" s="54" t="s">
        <v>71</v>
      </c>
      <c r="CP5" s="54" t="s">
        <v>72</v>
      </c>
      <c r="CQ5" s="54" t="s">
        <v>73</v>
      </c>
      <c r="CR5" s="54" t="s">
        <v>74</v>
      </c>
      <c r="CS5" s="54" t="s">
        <v>75</v>
      </c>
      <c r="CT5" s="54" t="s">
        <v>76</v>
      </c>
      <c r="CU5" s="54" t="s">
        <v>77</v>
      </c>
      <c r="CV5" s="54" t="s">
        <v>78</v>
      </c>
      <c r="CW5" s="54" t="s">
        <v>79</v>
      </c>
      <c r="CX5" s="54" t="s">
        <v>70</v>
      </c>
      <c r="CY5" s="54" t="s">
        <v>71</v>
      </c>
      <c r="CZ5" s="54" t="s">
        <v>72</v>
      </c>
      <c r="DA5" s="54" t="s">
        <v>73</v>
      </c>
      <c r="DB5" s="54" t="s">
        <v>74</v>
      </c>
      <c r="DC5" s="54" t="s">
        <v>75</v>
      </c>
      <c r="DD5" s="54" t="s">
        <v>76</v>
      </c>
      <c r="DE5" s="54" t="s">
        <v>77</v>
      </c>
      <c r="DF5" s="54" t="s">
        <v>78</v>
      </c>
      <c r="DG5" s="54" t="s">
        <v>79</v>
      </c>
      <c r="DH5" s="54" t="s">
        <v>70</v>
      </c>
      <c r="DI5" s="54" t="s">
        <v>71</v>
      </c>
      <c r="DJ5" s="54" t="s">
        <v>72</v>
      </c>
      <c r="DK5" s="54" t="s">
        <v>73</v>
      </c>
      <c r="DL5" s="54" t="s">
        <v>74</v>
      </c>
      <c r="DM5" s="54" t="s">
        <v>75</v>
      </c>
      <c r="DN5" s="54" t="s">
        <v>76</v>
      </c>
      <c r="DO5" s="54" t="s">
        <v>77</v>
      </c>
      <c r="DP5" s="54" t="s">
        <v>78</v>
      </c>
      <c r="DQ5" s="54" t="s">
        <v>79</v>
      </c>
      <c r="DR5" s="54" t="s">
        <v>70</v>
      </c>
      <c r="DS5" s="54" t="s">
        <v>71</v>
      </c>
      <c r="DT5" s="54" t="s">
        <v>72</v>
      </c>
      <c r="DU5" s="54" t="s">
        <v>73</v>
      </c>
      <c r="DV5" s="54" t="s">
        <v>74</v>
      </c>
      <c r="DW5" s="54" t="s">
        <v>75</v>
      </c>
      <c r="DX5" s="54" t="s">
        <v>76</v>
      </c>
      <c r="DY5" s="54" t="s">
        <v>77</v>
      </c>
      <c r="DZ5" s="54" t="s">
        <v>78</v>
      </c>
      <c r="EA5" s="54" t="s">
        <v>79</v>
      </c>
      <c r="EB5" s="54" t="s">
        <v>70</v>
      </c>
      <c r="EC5" s="54" t="s">
        <v>71</v>
      </c>
      <c r="ED5" s="54" t="s">
        <v>72</v>
      </c>
      <c r="EE5" s="54" t="s">
        <v>73</v>
      </c>
      <c r="EF5" s="54" t="s">
        <v>74</v>
      </c>
      <c r="EG5" s="54" t="s">
        <v>81</v>
      </c>
      <c r="EH5" s="54" t="s">
        <v>82</v>
      </c>
      <c r="EI5" s="54" t="s">
        <v>83</v>
      </c>
      <c r="EJ5" s="54" t="s">
        <v>84</v>
      </c>
      <c r="EK5" s="54" t="s">
        <v>85</v>
      </c>
      <c r="EL5" s="54" t="s">
        <v>70</v>
      </c>
      <c r="EM5" s="54" t="s">
        <v>71</v>
      </c>
      <c r="EN5" s="54" t="s">
        <v>72</v>
      </c>
      <c r="EO5" s="54" t="s">
        <v>73</v>
      </c>
      <c r="EP5" s="54" t="s">
        <v>74</v>
      </c>
      <c r="EQ5" s="54" t="s">
        <v>81</v>
      </c>
      <c r="ER5" s="54" t="s">
        <v>82</v>
      </c>
      <c r="ES5" s="54" t="s">
        <v>83</v>
      </c>
      <c r="ET5" s="54" t="s">
        <v>84</v>
      </c>
      <c r="EU5" s="54" t="s">
        <v>85</v>
      </c>
      <c r="EV5" s="54" t="s">
        <v>70</v>
      </c>
      <c r="EW5" s="54" t="s">
        <v>71</v>
      </c>
      <c r="EX5" s="54" t="s">
        <v>72</v>
      </c>
      <c r="EY5" s="54" t="s">
        <v>73</v>
      </c>
      <c r="EZ5" s="54" t="s">
        <v>74</v>
      </c>
      <c r="FA5" s="54" t="s">
        <v>81</v>
      </c>
      <c r="FB5" s="54" t="s">
        <v>82</v>
      </c>
      <c r="FC5" s="54" t="s">
        <v>83</v>
      </c>
      <c r="FD5" s="54" t="s">
        <v>84</v>
      </c>
      <c r="FE5" s="54" t="s">
        <v>85</v>
      </c>
      <c r="FF5" s="54" t="s">
        <v>70</v>
      </c>
      <c r="FG5" s="54" t="s">
        <v>71</v>
      </c>
      <c r="FH5" s="54" t="s">
        <v>72</v>
      </c>
      <c r="FI5" s="54" t="s">
        <v>73</v>
      </c>
      <c r="FJ5" s="54" t="s">
        <v>74</v>
      </c>
      <c r="FK5" s="54" t="s">
        <v>75</v>
      </c>
      <c r="FL5" s="54" t="s">
        <v>76</v>
      </c>
      <c r="FM5" s="54" t="s">
        <v>77</v>
      </c>
      <c r="FN5" s="54" t="s">
        <v>78</v>
      </c>
      <c r="FO5" s="54" t="s">
        <v>79</v>
      </c>
    </row>
    <row r="6" spans="8:171" s="62" customFormat="1" x14ac:dyDescent="0.2">
      <c r="H6" s="42" t="s">
        <v>86</v>
      </c>
      <c r="I6" s="55" t="str">
        <f>I7</f>
        <v>2017</v>
      </c>
      <c r="J6" s="55" t="str">
        <f t="shared" ref="J6:AK6" si="3">J7</f>
        <v>141305</v>
      </c>
      <c r="K6" s="55" t="str">
        <f t="shared" si="3"/>
        <v>46</v>
      </c>
      <c r="L6" s="55" t="str">
        <f t="shared" si="3"/>
        <v>03</v>
      </c>
      <c r="M6" s="56" t="str">
        <f>M7</f>
        <v>3</v>
      </c>
      <c r="N6" s="56" t="str">
        <f>N7</f>
        <v>000</v>
      </c>
      <c r="O6" s="55" t="str">
        <f t="shared" si="3"/>
        <v>神奈川県　川崎市</v>
      </c>
      <c r="P6" s="55" t="str">
        <f t="shared" si="3"/>
        <v>法適用</v>
      </c>
      <c r="Q6" s="55" t="str">
        <f t="shared" si="3"/>
        <v>交通事業</v>
      </c>
      <c r="R6" s="55" t="str">
        <f t="shared" si="3"/>
        <v>自動車運送事業</v>
      </c>
      <c r="S6" s="55" t="str">
        <f t="shared" si="3"/>
        <v>自治体職員</v>
      </c>
      <c r="T6" s="57">
        <f t="shared" si="3"/>
        <v>2.7</v>
      </c>
      <c r="U6" s="57">
        <f t="shared" si="3"/>
        <v>195.4</v>
      </c>
      <c r="V6" s="58">
        <f t="shared" si="3"/>
        <v>13076</v>
      </c>
      <c r="W6" s="58">
        <f t="shared" si="3"/>
        <v>346</v>
      </c>
      <c r="X6" s="58">
        <f t="shared" si="3"/>
        <v>505</v>
      </c>
      <c r="Y6" s="57">
        <f>Y7</f>
        <v>34.9</v>
      </c>
      <c r="Z6" s="55" t="str">
        <f t="shared" si="3"/>
        <v>有</v>
      </c>
      <c r="AA6" s="55" t="str">
        <f t="shared" si="3"/>
        <v>無</v>
      </c>
      <c r="AB6" s="58">
        <f t="shared" si="3"/>
        <v>46460</v>
      </c>
      <c r="AC6" s="58">
        <f t="shared" si="3"/>
        <v>48375</v>
      </c>
      <c r="AD6" s="58">
        <f t="shared" si="3"/>
        <v>49306</v>
      </c>
      <c r="AE6" s="58">
        <f t="shared" si="3"/>
        <v>48966</v>
      </c>
      <c r="AF6" s="58">
        <f t="shared" si="3"/>
        <v>50123</v>
      </c>
      <c r="AG6" s="58">
        <f t="shared" si="3"/>
        <v>1164068</v>
      </c>
      <c r="AH6" s="58">
        <f t="shared" si="3"/>
        <v>1183777</v>
      </c>
      <c r="AI6" s="58">
        <f t="shared" si="3"/>
        <v>1200977</v>
      </c>
      <c r="AJ6" s="58">
        <f t="shared" si="3"/>
        <v>1195010</v>
      </c>
      <c r="AK6" s="58">
        <f t="shared" si="3"/>
        <v>1162385</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87</v>
      </c>
      <c r="J7" s="63" t="s">
        <v>88</v>
      </c>
      <c r="K7" s="63" t="s">
        <v>89</v>
      </c>
      <c r="L7" s="63" t="s">
        <v>90</v>
      </c>
      <c r="M7" s="63" t="s">
        <v>91</v>
      </c>
      <c r="N7" s="63" t="s">
        <v>92</v>
      </c>
      <c r="O7" s="63" t="s">
        <v>93</v>
      </c>
      <c r="P7" s="63" t="s">
        <v>94</v>
      </c>
      <c r="Q7" s="63" t="s">
        <v>95</v>
      </c>
      <c r="R7" s="63" t="s">
        <v>96</v>
      </c>
      <c r="S7" s="63" t="s">
        <v>97</v>
      </c>
      <c r="T7" s="64">
        <v>2.7</v>
      </c>
      <c r="U7" s="64">
        <v>195.4</v>
      </c>
      <c r="V7" s="65">
        <v>13076</v>
      </c>
      <c r="W7" s="65">
        <v>346</v>
      </c>
      <c r="X7" s="65">
        <v>505</v>
      </c>
      <c r="Y7" s="64">
        <v>34.9</v>
      </c>
      <c r="Z7" s="63" t="s">
        <v>98</v>
      </c>
      <c r="AA7" s="63" t="s">
        <v>99</v>
      </c>
      <c r="AB7" s="65">
        <v>46460</v>
      </c>
      <c r="AC7" s="65">
        <v>48375</v>
      </c>
      <c r="AD7" s="65">
        <v>49306</v>
      </c>
      <c r="AE7" s="65">
        <v>48966</v>
      </c>
      <c r="AF7" s="65">
        <v>50123</v>
      </c>
      <c r="AG7" s="65">
        <v>1164068</v>
      </c>
      <c r="AH7" s="65">
        <v>1183777</v>
      </c>
      <c r="AI7" s="65">
        <v>1200977</v>
      </c>
      <c r="AJ7" s="65">
        <v>1195010</v>
      </c>
      <c r="AK7" s="65">
        <v>1162385</v>
      </c>
      <c r="AL7" s="64">
        <v>95.8</v>
      </c>
      <c r="AM7" s="64">
        <v>99.6</v>
      </c>
      <c r="AN7" s="64">
        <v>104.4</v>
      </c>
      <c r="AO7" s="64">
        <v>102.8</v>
      </c>
      <c r="AP7" s="64">
        <v>102.6</v>
      </c>
      <c r="AQ7" s="64">
        <v>103</v>
      </c>
      <c r="AR7" s="64">
        <v>102.8</v>
      </c>
      <c r="AS7" s="64">
        <v>104.1</v>
      </c>
      <c r="AT7" s="64">
        <v>103.5</v>
      </c>
      <c r="AU7" s="64">
        <v>103.3</v>
      </c>
      <c r="AV7" s="64">
        <v>100</v>
      </c>
      <c r="AW7" s="64">
        <v>82.3</v>
      </c>
      <c r="AX7" s="64">
        <v>84.9</v>
      </c>
      <c r="AY7" s="64">
        <v>89.4</v>
      </c>
      <c r="AZ7" s="64">
        <v>88.4</v>
      </c>
      <c r="BA7" s="64">
        <v>89</v>
      </c>
      <c r="BB7" s="64">
        <v>93.5</v>
      </c>
      <c r="BC7" s="64">
        <v>93.3</v>
      </c>
      <c r="BD7" s="64">
        <v>95.5</v>
      </c>
      <c r="BE7" s="64">
        <v>94.2</v>
      </c>
      <c r="BF7" s="64">
        <v>94</v>
      </c>
      <c r="BG7" s="64">
        <v>100</v>
      </c>
      <c r="BH7" s="64">
        <v>103.1</v>
      </c>
      <c r="BI7" s="64">
        <v>58.4</v>
      </c>
      <c r="BJ7" s="64">
        <v>60.9</v>
      </c>
      <c r="BK7" s="64">
        <v>71.400000000000006</v>
      </c>
      <c r="BL7" s="64">
        <v>79.099999999999994</v>
      </c>
      <c r="BM7" s="64">
        <v>196.1</v>
      </c>
      <c r="BN7" s="64">
        <v>96.5</v>
      </c>
      <c r="BO7" s="64">
        <v>97.7</v>
      </c>
      <c r="BP7" s="64">
        <v>100</v>
      </c>
      <c r="BQ7" s="64">
        <v>156.69999999999999</v>
      </c>
      <c r="BR7" s="64">
        <v>100</v>
      </c>
      <c r="BS7" s="64">
        <v>0.8</v>
      </c>
      <c r="BT7" s="64">
        <v>56.8</v>
      </c>
      <c r="BU7" s="64">
        <v>32.200000000000003</v>
      </c>
      <c r="BV7" s="64">
        <v>28.9</v>
      </c>
      <c r="BW7" s="64">
        <v>25.3</v>
      </c>
      <c r="BX7" s="64">
        <v>76.599999999999994</v>
      </c>
      <c r="BY7" s="64">
        <v>102.5</v>
      </c>
      <c r="BZ7" s="64">
        <v>90.4</v>
      </c>
      <c r="CA7" s="64">
        <v>86.1</v>
      </c>
      <c r="CB7" s="64">
        <v>62.9</v>
      </c>
      <c r="CC7" s="64">
        <v>0</v>
      </c>
      <c r="CD7" s="64">
        <v>25.1</v>
      </c>
      <c r="CE7" s="64">
        <v>24.5</v>
      </c>
      <c r="CF7" s="64">
        <v>24.4</v>
      </c>
      <c r="CG7" s="64">
        <v>24.4</v>
      </c>
      <c r="CH7" s="64">
        <v>23.2</v>
      </c>
      <c r="CI7" s="64">
        <v>17.7</v>
      </c>
      <c r="CJ7" s="64">
        <v>15.7</v>
      </c>
      <c r="CK7" s="64">
        <v>13.6</v>
      </c>
      <c r="CL7" s="64">
        <v>14.6</v>
      </c>
      <c r="CM7" s="64">
        <v>14.5</v>
      </c>
      <c r="CN7" s="64">
        <v>199.6</v>
      </c>
      <c r="CO7" s="64">
        <v>190.4</v>
      </c>
      <c r="CP7" s="64">
        <v>180.6</v>
      </c>
      <c r="CQ7" s="64">
        <v>184.7</v>
      </c>
      <c r="CR7" s="64">
        <v>183.3</v>
      </c>
      <c r="CS7" s="64">
        <v>183</v>
      </c>
      <c r="CT7" s="64">
        <v>181.8</v>
      </c>
      <c r="CU7" s="64">
        <v>177.3</v>
      </c>
      <c r="CV7" s="64">
        <v>180</v>
      </c>
      <c r="CW7" s="64">
        <v>180.1</v>
      </c>
      <c r="CX7" s="64">
        <v>12.6</v>
      </c>
      <c r="CY7" s="64">
        <v>12.9</v>
      </c>
      <c r="CZ7" s="64">
        <v>13.5</v>
      </c>
      <c r="DA7" s="64">
        <v>13.2</v>
      </c>
      <c r="DB7" s="64">
        <v>12.7</v>
      </c>
      <c r="DC7" s="64">
        <v>9.6999999999999993</v>
      </c>
      <c r="DD7" s="64">
        <v>8.6999999999999993</v>
      </c>
      <c r="DE7" s="64">
        <v>7.7</v>
      </c>
      <c r="DF7" s="64">
        <v>8.1</v>
      </c>
      <c r="DG7" s="64">
        <v>8</v>
      </c>
      <c r="DH7" s="64">
        <v>25.8</v>
      </c>
      <c r="DI7" s="64">
        <v>16.8</v>
      </c>
      <c r="DJ7" s="64">
        <v>9.6</v>
      </c>
      <c r="DK7" s="64">
        <v>8.3000000000000007</v>
      </c>
      <c r="DL7" s="64">
        <v>9</v>
      </c>
      <c r="DM7" s="64">
        <v>37.5</v>
      </c>
      <c r="DN7" s="64">
        <v>30.9</v>
      </c>
      <c r="DO7" s="64">
        <v>27</v>
      </c>
      <c r="DP7" s="64">
        <v>22.5</v>
      </c>
      <c r="DQ7" s="64">
        <v>21.9</v>
      </c>
      <c r="DR7" s="64">
        <v>64.900000000000006</v>
      </c>
      <c r="DS7" s="64">
        <v>83.2</v>
      </c>
      <c r="DT7" s="64">
        <v>86.1</v>
      </c>
      <c r="DU7" s="64">
        <v>86.3</v>
      </c>
      <c r="DV7" s="64">
        <v>86.1</v>
      </c>
      <c r="DW7" s="64">
        <v>69.7</v>
      </c>
      <c r="DX7" s="64">
        <v>79.3</v>
      </c>
      <c r="DY7" s="64">
        <v>78.900000000000006</v>
      </c>
      <c r="DZ7" s="64">
        <v>78.400000000000006</v>
      </c>
      <c r="EA7" s="64">
        <v>77.8</v>
      </c>
      <c r="EB7" s="66">
        <v>593.53</v>
      </c>
      <c r="EC7" s="66">
        <v>604.54999999999995</v>
      </c>
      <c r="ED7" s="66">
        <v>616.91</v>
      </c>
      <c r="EE7" s="66">
        <v>620.66999999999996</v>
      </c>
      <c r="EF7" s="66">
        <v>630.28</v>
      </c>
      <c r="EG7" s="66">
        <v>681.62</v>
      </c>
      <c r="EH7" s="66">
        <v>683.83</v>
      </c>
      <c r="EI7" s="66">
        <v>684.85</v>
      </c>
      <c r="EJ7" s="66">
        <v>699.75</v>
      </c>
      <c r="EK7" s="66">
        <v>710.2</v>
      </c>
      <c r="EL7" s="66">
        <v>714.58</v>
      </c>
      <c r="EM7" s="66">
        <v>697.84</v>
      </c>
      <c r="EN7" s="66">
        <v>679.81</v>
      </c>
      <c r="EO7" s="66">
        <v>694.88</v>
      </c>
      <c r="EP7" s="66">
        <v>703.12</v>
      </c>
      <c r="EQ7" s="66">
        <v>621.98</v>
      </c>
      <c r="ER7" s="66">
        <v>620.42999999999995</v>
      </c>
      <c r="ES7" s="66">
        <v>618.04</v>
      </c>
      <c r="ET7" s="66">
        <v>631.22</v>
      </c>
      <c r="EU7" s="66">
        <v>646.02</v>
      </c>
      <c r="EV7" s="66">
        <v>440.34</v>
      </c>
      <c r="EW7" s="66">
        <v>424.44</v>
      </c>
      <c r="EX7" s="66">
        <v>425.03</v>
      </c>
      <c r="EY7" s="66">
        <v>439.77</v>
      </c>
      <c r="EZ7" s="66">
        <v>422.1</v>
      </c>
      <c r="FA7" s="66">
        <v>366.2</v>
      </c>
      <c r="FB7" s="66">
        <v>369.14</v>
      </c>
      <c r="FC7" s="66">
        <v>371.91</v>
      </c>
      <c r="FD7" s="66">
        <v>384.8</v>
      </c>
      <c r="FE7" s="66">
        <v>401.14</v>
      </c>
      <c r="FF7" s="64">
        <v>17.5</v>
      </c>
      <c r="FG7" s="64">
        <v>18</v>
      </c>
      <c r="FH7" s="64">
        <v>18.399999999999999</v>
      </c>
      <c r="FI7" s="64">
        <v>18.5</v>
      </c>
      <c r="FJ7" s="64">
        <v>18.8</v>
      </c>
      <c r="FK7" s="64">
        <v>17.399999999999999</v>
      </c>
      <c r="FL7" s="64">
        <v>17.399999999999999</v>
      </c>
      <c r="FM7" s="64">
        <v>17.7</v>
      </c>
      <c r="FN7" s="64">
        <v>18</v>
      </c>
      <c r="FO7" s="64">
        <v>18.399999999999999</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2">
      <c r="H9" s="68"/>
      <c r="I9" s="68" t="s">
        <v>100</v>
      </c>
      <c r="J9" s="68" t="s">
        <v>101</v>
      </c>
      <c r="K9" s="68" t="s">
        <v>102</v>
      </c>
      <c r="L9" s="68" t="s">
        <v>103</v>
      </c>
      <c r="M9" s="68" t="s">
        <v>104</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105</v>
      </c>
      <c r="AV9" s="69"/>
      <c r="AW9" s="69"/>
      <c r="AX9" s="69"/>
      <c r="AY9" s="69"/>
      <c r="AZ9" s="69"/>
      <c r="BA9" s="67"/>
      <c r="BB9" s="67"/>
      <c r="BC9" s="2"/>
      <c r="BD9" s="2"/>
      <c r="BE9" s="2"/>
      <c r="BF9" s="67" t="s">
        <v>105</v>
      </c>
      <c r="BG9" s="69"/>
      <c r="BH9" s="69"/>
      <c r="BI9" s="69"/>
      <c r="BJ9" s="69"/>
      <c r="BK9" s="69"/>
      <c r="BL9" s="2"/>
      <c r="BM9" s="2"/>
      <c r="BN9" s="2"/>
      <c r="BO9" s="2"/>
      <c r="BP9" s="2"/>
      <c r="BQ9" s="67" t="s">
        <v>105</v>
      </c>
      <c r="BR9" s="69"/>
      <c r="BS9" s="69"/>
      <c r="BT9" s="69"/>
      <c r="BU9" s="69"/>
      <c r="BV9" s="69"/>
      <c r="BW9" s="2"/>
      <c r="BX9" s="2"/>
      <c r="BY9" s="2"/>
      <c r="BZ9" s="2"/>
      <c r="CA9" s="2"/>
      <c r="CB9" s="67" t="s">
        <v>105</v>
      </c>
      <c r="CC9" s="69"/>
      <c r="CD9" s="69"/>
      <c r="CE9" s="69"/>
      <c r="CF9" s="69"/>
      <c r="CG9" s="69"/>
      <c r="CH9" s="2"/>
      <c r="CI9" s="2"/>
      <c r="CJ9" s="2"/>
      <c r="CK9" s="2"/>
      <c r="CL9" s="2"/>
      <c r="CM9" s="2"/>
      <c r="CN9" s="2"/>
      <c r="CO9" s="2"/>
      <c r="CP9" s="2"/>
      <c r="CQ9" s="2"/>
      <c r="CR9" s="2"/>
      <c r="CS9" s="2"/>
      <c r="CT9" s="2"/>
      <c r="CU9" s="2"/>
      <c r="CV9" s="67" t="s">
        <v>105</v>
      </c>
      <c r="CW9" s="69"/>
      <c r="CX9" s="69"/>
      <c r="CY9" s="69"/>
      <c r="CZ9" s="69"/>
      <c r="DA9" s="69"/>
      <c r="DB9" s="2"/>
      <c r="DC9" s="2"/>
      <c r="DD9" s="2"/>
      <c r="DE9" s="2"/>
      <c r="DF9" s="67" t="s">
        <v>105</v>
      </c>
      <c r="DG9" s="69"/>
      <c r="DH9" s="69"/>
      <c r="DI9" s="69"/>
      <c r="DJ9" s="69"/>
      <c r="DK9" s="69"/>
      <c r="DL9" s="2"/>
      <c r="DM9" s="2"/>
      <c r="DN9" s="2"/>
      <c r="DO9" s="2"/>
      <c r="DP9" s="67" t="s">
        <v>105</v>
      </c>
      <c r="DQ9" s="69"/>
      <c r="DR9" s="69"/>
      <c r="DS9" s="69"/>
      <c r="DT9" s="69"/>
      <c r="DU9" s="69"/>
      <c r="DV9" s="2"/>
      <c r="DW9" s="2"/>
      <c r="DX9" s="2"/>
      <c r="DY9" s="2"/>
      <c r="DZ9" s="67" t="s">
        <v>105</v>
      </c>
      <c r="EA9" s="69"/>
      <c r="EB9" s="69"/>
      <c r="EC9" s="69"/>
      <c r="ED9" s="69"/>
      <c r="EE9" s="69"/>
      <c r="EF9" s="2"/>
      <c r="EG9" s="2"/>
      <c r="EH9" s="2"/>
      <c r="EI9" s="2"/>
      <c r="EJ9" s="67" t="s">
        <v>105</v>
      </c>
      <c r="EK9" s="69"/>
      <c r="EL9" s="69"/>
      <c r="EM9" s="69"/>
      <c r="EN9" s="69"/>
      <c r="EO9" s="69"/>
      <c r="EP9" s="2"/>
      <c r="EQ9" s="2"/>
      <c r="ER9" s="2"/>
      <c r="ES9" s="2"/>
      <c r="ET9" s="67" t="s">
        <v>105</v>
      </c>
      <c r="EU9" s="69"/>
      <c r="EV9" s="69"/>
      <c r="EW9" s="69"/>
      <c r="EX9" s="69"/>
      <c r="EY9" s="69"/>
      <c r="EZ9" s="2"/>
      <c r="FA9" s="2"/>
      <c r="FB9" s="2"/>
      <c r="FC9" s="2"/>
      <c r="FD9" s="67" t="s">
        <v>105</v>
      </c>
      <c r="FE9" s="69"/>
      <c r="FF9" s="69"/>
      <c r="FG9" s="69"/>
      <c r="FH9" s="69"/>
      <c r="FI9" s="69"/>
      <c r="FJ9" s="2"/>
      <c r="FK9" s="2"/>
      <c r="FL9" s="2"/>
      <c r="FM9" s="2"/>
    </row>
    <row r="10" spans="8:171" x14ac:dyDescent="0.2">
      <c r="H10" s="68" t="s">
        <v>106</v>
      </c>
      <c r="I10" s="70">
        <f>DATEVALUE($I$6-4&amp;"年1月1日")</f>
        <v>41275</v>
      </c>
      <c r="J10" s="70">
        <f>DATEVALUE($I$6-3&amp;"年1月1日")</f>
        <v>41640</v>
      </c>
      <c r="K10" s="70">
        <f>DATEVALUE($I$6-2&amp;"年1月1日")</f>
        <v>42005</v>
      </c>
      <c r="L10" s="70">
        <f>DATEVALUE($I$6-1&amp;"年1月1日")</f>
        <v>42370</v>
      </c>
      <c r="M10" s="70">
        <f>DATEVALUE($I$6&amp;"年1月1日")</f>
        <v>42736</v>
      </c>
      <c r="N10" s="2"/>
      <c r="O10" s="2"/>
      <c r="P10" s="2"/>
      <c r="Q10" s="2"/>
      <c r="R10" s="2"/>
      <c r="S10" s="2"/>
      <c r="T10" s="2"/>
      <c r="U10" s="2"/>
      <c r="V10" s="2"/>
      <c r="W10" s="2"/>
      <c r="X10" s="2"/>
      <c r="Y10" s="2"/>
      <c r="Z10" s="2"/>
      <c r="AA10" s="2"/>
      <c r="AB10" s="2"/>
      <c r="AC10" s="2"/>
      <c r="AD10" s="2"/>
      <c r="AE10" s="2"/>
      <c r="AF10" s="2"/>
      <c r="AG10" s="2"/>
      <c r="AH10" s="2"/>
      <c r="AI10" s="2"/>
      <c r="AJ10" s="67" t="s">
        <v>105</v>
      </c>
      <c r="AK10" s="69"/>
      <c r="AL10" s="69"/>
      <c r="AM10" s="69"/>
      <c r="AN10" s="69"/>
      <c r="AO10" s="69"/>
      <c r="AP10" s="71"/>
      <c r="AQ10" s="71"/>
      <c r="AR10" s="71"/>
      <c r="AS10" s="71"/>
      <c r="AT10" s="71"/>
      <c r="AU10" s="72"/>
      <c r="AV10" s="73">
        <f>$I$10</f>
        <v>41275</v>
      </c>
      <c r="AW10" s="73">
        <f>$J$10</f>
        <v>41640</v>
      </c>
      <c r="AX10" s="73">
        <f>$K$10</f>
        <v>42005</v>
      </c>
      <c r="AY10" s="73">
        <f>$L$10</f>
        <v>42370</v>
      </c>
      <c r="AZ10" s="73">
        <f>$M$10</f>
        <v>42736</v>
      </c>
      <c r="BA10" s="71"/>
      <c r="BB10" s="72"/>
      <c r="BC10" s="71"/>
      <c r="BD10" s="71"/>
      <c r="BE10" s="71"/>
      <c r="BF10" s="72"/>
      <c r="BG10" s="73">
        <f>$I$10</f>
        <v>41275</v>
      </c>
      <c r="BH10" s="73">
        <f>$J$10</f>
        <v>41640</v>
      </c>
      <c r="BI10" s="73">
        <f>$K$10</f>
        <v>42005</v>
      </c>
      <c r="BJ10" s="73">
        <f>$L$10</f>
        <v>42370</v>
      </c>
      <c r="BK10" s="73">
        <f>$M$10</f>
        <v>42736</v>
      </c>
      <c r="BL10" s="71"/>
      <c r="BM10" s="71"/>
      <c r="BN10" s="71"/>
      <c r="BO10" s="71"/>
      <c r="BP10" s="71"/>
      <c r="BQ10" s="72"/>
      <c r="BR10" s="73">
        <f>$I$10</f>
        <v>41275</v>
      </c>
      <c r="BS10" s="73">
        <f>$J$10</f>
        <v>41640</v>
      </c>
      <c r="BT10" s="73">
        <f>$K$10</f>
        <v>42005</v>
      </c>
      <c r="BU10" s="73">
        <f>$L$10</f>
        <v>42370</v>
      </c>
      <c r="BV10" s="73">
        <f>$M$10</f>
        <v>42736</v>
      </c>
      <c r="BW10" s="71"/>
      <c r="BX10" s="71"/>
      <c r="BY10" s="71"/>
      <c r="BZ10" s="71"/>
      <c r="CA10" s="71"/>
      <c r="CB10" s="72"/>
      <c r="CC10" s="73">
        <f>$I$10</f>
        <v>41275</v>
      </c>
      <c r="CD10" s="73">
        <f>$J$10</f>
        <v>41640</v>
      </c>
      <c r="CE10" s="73">
        <f>$K$10</f>
        <v>42005</v>
      </c>
      <c r="CF10" s="73">
        <f>$L$10</f>
        <v>42370</v>
      </c>
      <c r="CG10" s="73">
        <f>$M$10</f>
        <v>42736</v>
      </c>
      <c r="CH10" s="71"/>
      <c r="CI10" s="71"/>
      <c r="CJ10" s="71"/>
      <c r="CK10" s="71"/>
      <c r="CL10" s="71"/>
      <c r="CM10" s="71"/>
      <c r="CN10" s="71"/>
      <c r="CO10" s="71"/>
      <c r="CP10" s="71"/>
      <c r="CQ10" s="71"/>
      <c r="CR10" s="71"/>
      <c r="CS10" s="71"/>
      <c r="CT10" s="71"/>
      <c r="CU10" s="71"/>
      <c r="CV10" s="72"/>
      <c r="CW10" s="73">
        <f>$I$10</f>
        <v>41275</v>
      </c>
      <c r="CX10" s="73">
        <f>$J$10</f>
        <v>41640</v>
      </c>
      <c r="CY10" s="73">
        <f>$K$10</f>
        <v>42005</v>
      </c>
      <c r="CZ10" s="73">
        <f>$L$10</f>
        <v>42370</v>
      </c>
      <c r="DA10" s="73">
        <f>$M$10</f>
        <v>42736</v>
      </c>
      <c r="DB10" s="71"/>
      <c r="DC10" s="71"/>
      <c r="DD10" s="71"/>
      <c r="DE10" s="71"/>
      <c r="DF10" s="72"/>
      <c r="DG10" s="73">
        <f>$I$10</f>
        <v>41275</v>
      </c>
      <c r="DH10" s="73">
        <f>$J$10</f>
        <v>41640</v>
      </c>
      <c r="DI10" s="73">
        <f>$K$10</f>
        <v>42005</v>
      </c>
      <c r="DJ10" s="73">
        <f>$L$10</f>
        <v>42370</v>
      </c>
      <c r="DK10" s="73">
        <f>$M$10</f>
        <v>42736</v>
      </c>
      <c r="DL10" s="71"/>
      <c r="DM10" s="71"/>
      <c r="DN10" s="71"/>
      <c r="DO10" s="71"/>
      <c r="DP10" s="72"/>
      <c r="DQ10" s="73">
        <f>$I$10</f>
        <v>41275</v>
      </c>
      <c r="DR10" s="73">
        <f>$J$10</f>
        <v>41640</v>
      </c>
      <c r="DS10" s="73">
        <f>$K$10</f>
        <v>42005</v>
      </c>
      <c r="DT10" s="73">
        <f>$L$10</f>
        <v>42370</v>
      </c>
      <c r="DU10" s="73">
        <f>$M$10</f>
        <v>42736</v>
      </c>
      <c r="DV10" s="71"/>
      <c r="DW10" s="71"/>
      <c r="DX10" s="71"/>
      <c r="DY10" s="71"/>
      <c r="DZ10" s="72"/>
      <c r="EA10" s="73">
        <f>$I$10</f>
        <v>41275</v>
      </c>
      <c r="EB10" s="73">
        <f>$J$10</f>
        <v>41640</v>
      </c>
      <c r="EC10" s="73">
        <f>$K$10</f>
        <v>42005</v>
      </c>
      <c r="ED10" s="73">
        <f>$L$10</f>
        <v>42370</v>
      </c>
      <c r="EE10" s="73">
        <f>$M$10</f>
        <v>42736</v>
      </c>
      <c r="EF10" s="71"/>
      <c r="EG10" s="71"/>
      <c r="EH10" s="71"/>
      <c r="EI10" s="71"/>
      <c r="EJ10" s="72"/>
      <c r="EK10" s="73">
        <f>$I$10</f>
        <v>41275</v>
      </c>
      <c r="EL10" s="73">
        <f>$J$10</f>
        <v>41640</v>
      </c>
      <c r="EM10" s="73">
        <f>$K$10</f>
        <v>42005</v>
      </c>
      <c r="EN10" s="73">
        <f>$L$10</f>
        <v>42370</v>
      </c>
      <c r="EO10" s="73">
        <f>$M$10</f>
        <v>42736</v>
      </c>
      <c r="EP10" s="71"/>
      <c r="EQ10" s="71"/>
      <c r="ER10" s="71"/>
      <c r="ES10" s="71"/>
      <c r="ET10" s="72"/>
      <c r="EU10" s="73">
        <f>$I$10</f>
        <v>41275</v>
      </c>
      <c r="EV10" s="73">
        <f>$J$10</f>
        <v>41640</v>
      </c>
      <c r="EW10" s="73">
        <f>$K$10</f>
        <v>42005</v>
      </c>
      <c r="EX10" s="73">
        <f>$L$10</f>
        <v>42370</v>
      </c>
      <c r="EY10" s="73">
        <f>$M$10</f>
        <v>42736</v>
      </c>
      <c r="EZ10" s="71"/>
      <c r="FA10" s="71"/>
      <c r="FB10" s="71"/>
      <c r="FC10" s="71"/>
      <c r="FD10" s="72"/>
      <c r="FE10" s="73">
        <f>$I$10</f>
        <v>41275</v>
      </c>
      <c r="FF10" s="73">
        <f>$J$10</f>
        <v>41640</v>
      </c>
      <c r="FG10" s="73">
        <f>$K$10</f>
        <v>42005</v>
      </c>
      <c r="FH10" s="73">
        <f>$L$10</f>
        <v>42370</v>
      </c>
      <c r="FI10" s="73">
        <f>$M$10</f>
        <v>42736</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41275</v>
      </c>
      <c r="AL11" s="73">
        <f>$J$10</f>
        <v>41640</v>
      </c>
      <c r="AM11" s="73">
        <f>$K$10</f>
        <v>42005</v>
      </c>
      <c r="AN11" s="73">
        <f>$L$10</f>
        <v>42370</v>
      </c>
      <c r="AO11" s="73">
        <f>$M$10</f>
        <v>42736</v>
      </c>
      <c r="AP11" s="71"/>
      <c r="AQ11" s="71"/>
      <c r="AR11" s="71"/>
      <c r="AS11" s="71"/>
      <c r="AT11" s="71"/>
      <c r="AU11" s="74" t="s">
        <v>107</v>
      </c>
      <c r="AV11" s="75">
        <f>AW7</f>
        <v>82.3</v>
      </c>
      <c r="AW11" s="75">
        <f>AX7</f>
        <v>84.9</v>
      </c>
      <c r="AX11" s="75">
        <f>AY7</f>
        <v>89.4</v>
      </c>
      <c r="AY11" s="75">
        <f>AZ7</f>
        <v>88.4</v>
      </c>
      <c r="AZ11" s="75">
        <f>BA7</f>
        <v>89</v>
      </c>
      <c r="BA11" s="71"/>
      <c r="BB11" s="72"/>
      <c r="BC11" s="71"/>
      <c r="BD11" s="71"/>
      <c r="BE11" s="71"/>
      <c r="BF11" s="74" t="s">
        <v>107</v>
      </c>
      <c r="BG11" s="75">
        <f>BH7</f>
        <v>103.1</v>
      </c>
      <c r="BH11" s="75">
        <f>BI7</f>
        <v>58.4</v>
      </c>
      <c r="BI11" s="75">
        <f>BJ7</f>
        <v>60.9</v>
      </c>
      <c r="BJ11" s="75">
        <f>BK7</f>
        <v>71.400000000000006</v>
      </c>
      <c r="BK11" s="75">
        <f>BL7</f>
        <v>79.099999999999994</v>
      </c>
      <c r="BL11" s="71"/>
      <c r="BM11" s="71"/>
      <c r="BN11" s="71"/>
      <c r="BO11" s="71"/>
      <c r="BP11" s="71"/>
      <c r="BQ11" s="74" t="s">
        <v>107</v>
      </c>
      <c r="BR11" s="75">
        <f>BS7</f>
        <v>0.8</v>
      </c>
      <c r="BS11" s="75">
        <f>BT7</f>
        <v>56.8</v>
      </c>
      <c r="BT11" s="75">
        <f>BU7</f>
        <v>32.200000000000003</v>
      </c>
      <c r="BU11" s="75">
        <f>BV7</f>
        <v>28.9</v>
      </c>
      <c r="BV11" s="75">
        <f>BW7</f>
        <v>25.3</v>
      </c>
      <c r="BW11" s="71"/>
      <c r="BX11" s="71"/>
      <c r="BY11" s="71"/>
      <c r="BZ11" s="71"/>
      <c r="CA11" s="71"/>
      <c r="CB11" s="74" t="s">
        <v>108</v>
      </c>
      <c r="CC11" s="75">
        <f>CD7</f>
        <v>25.1</v>
      </c>
      <c r="CD11" s="75">
        <f>CE7</f>
        <v>24.5</v>
      </c>
      <c r="CE11" s="75">
        <f>CF7</f>
        <v>24.4</v>
      </c>
      <c r="CF11" s="75">
        <f>CG7</f>
        <v>24.4</v>
      </c>
      <c r="CG11" s="75">
        <f>CH7</f>
        <v>23.2</v>
      </c>
      <c r="CH11" s="71"/>
      <c r="CI11" s="71"/>
      <c r="CJ11" s="71"/>
      <c r="CK11" s="71"/>
      <c r="CL11" s="71"/>
      <c r="CM11" s="71"/>
      <c r="CN11" s="71"/>
      <c r="CO11" s="71"/>
      <c r="CP11" s="71"/>
      <c r="CQ11" s="71"/>
      <c r="CR11" s="71"/>
      <c r="CS11" s="71"/>
      <c r="CT11" s="71"/>
      <c r="CU11" s="71"/>
      <c r="CV11" s="74" t="s">
        <v>107</v>
      </c>
      <c r="CW11" s="75">
        <f>CX7</f>
        <v>12.6</v>
      </c>
      <c r="CX11" s="75">
        <f>CY7</f>
        <v>12.9</v>
      </c>
      <c r="CY11" s="75">
        <f>CZ7</f>
        <v>13.5</v>
      </c>
      <c r="CZ11" s="75">
        <f>DA7</f>
        <v>13.2</v>
      </c>
      <c r="DA11" s="75">
        <f>DB7</f>
        <v>12.7</v>
      </c>
      <c r="DB11" s="71"/>
      <c r="DC11" s="71"/>
      <c r="DD11" s="71"/>
      <c r="DE11" s="71"/>
      <c r="DF11" s="74" t="s">
        <v>107</v>
      </c>
      <c r="DG11" s="75">
        <f>DH7</f>
        <v>25.8</v>
      </c>
      <c r="DH11" s="75">
        <f>DI7</f>
        <v>16.8</v>
      </c>
      <c r="DI11" s="75">
        <f>DJ7</f>
        <v>9.6</v>
      </c>
      <c r="DJ11" s="75">
        <f>DK7</f>
        <v>8.3000000000000007</v>
      </c>
      <c r="DK11" s="75">
        <f>DL7</f>
        <v>9</v>
      </c>
      <c r="DL11" s="71"/>
      <c r="DM11" s="71"/>
      <c r="DN11" s="71"/>
      <c r="DO11" s="71"/>
      <c r="DP11" s="74" t="s">
        <v>107</v>
      </c>
      <c r="DQ11" s="75">
        <f>DR7</f>
        <v>64.900000000000006</v>
      </c>
      <c r="DR11" s="75">
        <f>DS7</f>
        <v>83.2</v>
      </c>
      <c r="DS11" s="75">
        <f>DT7</f>
        <v>86.1</v>
      </c>
      <c r="DT11" s="75">
        <f>DU7</f>
        <v>86.3</v>
      </c>
      <c r="DU11" s="75">
        <f>DV7</f>
        <v>86.1</v>
      </c>
      <c r="DV11" s="71"/>
      <c r="DW11" s="71"/>
      <c r="DX11" s="71"/>
      <c r="DY11" s="71"/>
      <c r="DZ11" s="74" t="s">
        <v>107</v>
      </c>
      <c r="EA11" s="76">
        <f>EB7</f>
        <v>593.53</v>
      </c>
      <c r="EB11" s="76">
        <f>EC7</f>
        <v>604.54999999999995</v>
      </c>
      <c r="EC11" s="76">
        <f>ED7</f>
        <v>616.91</v>
      </c>
      <c r="ED11" s="76">
        <f>EE7</f>
        <v>620.66999999999996</v>
      </c>
      <c r="EE11" s="76">
        <f>EF7</f>
        <v>630.28</v>
      </c>
      <c r="EF11" s="71"/>
      <c r="EG11" s="71"/>
      <c r="EH11" s="71"/>
      <c r="EI11" s="71"/>
      <c r="EJ11" s="74" t="s">
        <v>107</v>
      </c>
      <c r="EK11" s="76">
        <f>EL7</f>
        <v>714.58</v>
      </c>
      <c r="EL11" s="76">
        <f>EM7</f>
        <v>697.84</v>
      </c>
      <c r="EM11" s="76">
        <f>EN7</f>
        <v>679.81</v>
      </c>
      <c r="EN11" s="76">
        <f>EO7</f>
        <v>694.88</v>
      </c>
      <c r="EO11" s="76">
        <f>EP7</f>
        <v>703.12</v>
      </c>
      <c r="EP11" s="71"/>
      <c r="EQ11" s="71"/>
      <c r="ER11" s="71"/>
      <c r="ES11" s="71"/>
      <c r="ET11" s="74" t="s">
        <v>107</v>
      </c>
      <c r="EU11" s="76">
        <f>EV7</f>
        <v>440.34</v>
      </c>
      <c r="EV11" s="76">
        <f>EW7</f>
        <v>424.44</v>
      </c>
      <c r="EW11" s="76">
        <f>EX7</f>
        <v>425.03</v>
      </c>
      <c r="EX11" s="76">
        <f>EY7</f>
        <v>439.77</v>
      </c>
      <c r="EY11" s="76">
        <f>EZ7</f>
        <v>422.1</v>
      </c>
      <c r="EZ11" s="71"/>
      <c r="FA11" s="71"/>
      <c r="FB11" s="71"/>
      <c r="FC11" s="71"/>
      <c r="FD11" s="74" t="s">
        <v>107</v>
      </c>
      <c r="FE11" s="75">
        <f>FF7</f>
        <v>17.5</v>
      </c>
      <c r="FF11" s="75">
        <f>FG7</f>
        <v>18</v>
      </c>
      <c r="FG11" s="75">
        <f>FH7</f>
        <v>18.399999999999999</v>
      </c>
      <c r="FH11" s="75">
        <f>FI7</f>
        <v>18.5</v>
      </c>
      <c r="FI11" s="75">
        <f>FJ7</f>
        <v>18.8</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107</v>
      </c>
      <c r="AK12" s="75">
        <f>AL7</f>
        <v>95.8</v>
      </c>
      <c r="AL12" s="75">
        <f>AM7</f>
        <v>99.6</v>
      </c>
      <c r="AM12" s="75">
        <f>AN7</f>
        <v>104.4</v>
      </c>
      <c r="AN12" s="75">
        <f>AO7</f>
        <v>102.8</v>
      </c>
      <c r="AO12" s="75">
        <f>AP7</f>
        <v>102.6</v>
      </c>
      <c r="AP12" s="71"/>
      <c r="AQ12" s="71"/>
      <c r="AR12" s="71"/>
      <c r="AS12" s="71"/>
      <c r="AT12" s="71"/>
      <c r="AU12" s="74" t="s">
        <v>109</v>
      </c>
      <c r="AV12" s="75">
        <f>BB7</f>
        <v>93.5</v>
      </c>
      <c r="AW12" s="75">
        <f>BC7</f>
        <v>93.3</v>
      </c>
      <c r="AX12" s="75">
        <f>BD7</f>
        <v>95.5</v>
      </c>
      <c r="AY12" s="75">
        <f>BE7</f>
        <v>94.2</v>
      </c>
      <c r="AZ12" s="75">
        <f>BF7</f>
        <v>94</v>
      </c>
      <c r="BA12" s="71"/>
      <c r="BB12" s="72"/>
      <c r="BC12" s="71"/>
      <c r="BD12" s="71"/>
      <c r="BE12" s="71"/>
      <c r="BF12" s="74" t="s">
        <v>109</v>
      </c>
      <c r="BG12" s="75">
        <f>BM7</f>
        <v>196.1</v>
      </c>
      <c r="BH12" s="75">
        <f>BN7</f>
        <v>96.5</v>
      </c>
      <c r="BI12" s="75">
        <f>BO7</f>
        <v>97.7</v>
      </c>
      <c r="BJ12" s="75">
        <f>BP7</f>
        <v>100</v>
      </c>
      <c r="BK12" s="75">
        <f>BQ7</f>
        <v>156.69999999999999</v>
      </c>
      <c r="BL12" s="71"/>
      <c r="BM12" s="71"/>
      <c r="BN12" s="71"/>
      <c r="BO12" s="71"/>
      <c r="BP12" s="71"/>
      <c r="BQ12" s="74" t="s">
        <v>109</v>
      </c>
      <c r="BR12" s="75">
        <f>BX7</f>
        <v>76.599999999999994</v>
      </c>
      <c r="BS12" s="75">
        <f>BY7</f>
        <v>102.5</v>
      </c>
      <c r="BT12" s="75">
        <f>BZ7</f>
        <v>90.4</v>
      </c>
      <c r="BU12" s="75">
        <f>CA7</f>
        <v>86.1</v>
      </c>
      <c r="BV12" s="75">
        <f>CB7</f>
        <v>62.9</v>
      </c>
      <c r="BW12" s="71"/>
      <c r="BX12" s="71"/>
      <c r="BY12" s="71"/>
      <c r="BZ12" s="71"/>
      <c r="CA12" s="71"/>
      <c r="CB12" s="74" t="s">
        <v>110</v>
      </c>
      <c r="CC12" s="75">
        <f>CN7</f>
        <v>199.6</v>
      </c>
      <c r="CD12" s="75">
        <f>CO7</f>
        <v>190.4</v>
      </c>
      <c r="CE12" s="75">
        <f>CP7</f>
        <v>180.6</v>
      </c>
      <c r="CF12" s="75">
        <f>CQ7</f>
        <v>184.7</v>
      </c>
      <c r="CG12" s="75">
        <f>CR7</f>
        <v>183.3</v>
      </c>
      <c r="CH12" s="71"/>
      <c r="CI12" s="71"/>
      <c r="CJ12" s="71"/>
      <c r="CK12" s="71"/>
      <c r="CL12" s="71"/>
      <c r="CM12" s="71"/>
      <c r="CN12" s="71"/>
      <c r="CO12" s="71"/>
      <c r="CP12" s="71"/>
      <c r="CQ12" s="71"/>
      <c r="CR12" s="71"/>
      <c r="CS12" s="71"/>
      <c r="CT12" s="71"/>
      <c r="CU12" s="71"/>
      <c r="CV12" s="74" t="s">
        <v>109</v>
      </c>
      <c r="CW12" s="75">
        <f>DC7</f>
        <v>9.6999999999999993</v>
      </c>
      <c r="CX12" s="75">
        <f>DD7</f>
        <v>8.6999999999999993</v>
      </c>
      <c r="CY12" s="75">
        <f>DE7</f>
        <v>7.7</v>
      </c>
      <c r="CZ12" s="75">
        <f>DF7</f>
        <v>8.1</v>
      </c>
      <c r="DA12" s="75">
        <f>DG7</f>
        <v>8</v>
      </c>
      <c r="DB12" s="71"/>
      <c r="DC12" s="71"/>
      <c r="DD12" s="71"/>
      <c r="DE12" s="71"/>
      <c r="DF12" s="74" t="s">
        <v>109</v>
      </c>
      <c r="DG12" s="75">
        <f>DM7</f>
        <v>37.5</v>
      </c>
      <c r="DH12" s="75">
        <f>DN7</f>
        <v>30.9</v>
      </c>
      <c r="DI12" s="75">
        <f>DO7</f>
        <v>27</v>
      </c>
      <c r="DJ12" s="75">
        <f>DP7</f>
        <v>22.5</v>
      </c>
      <c r="DK12" s="75">
        <f>DQ7</f>
        <v>21.9</v>
      </c>
      <c r="DL12" s="71"/>
      <c r="DM12" s="71"/>
      <c r="DN12" s="71"/>
      <c r="DO12" s="71"/>
      <c r="DP12" s="74" t="s">
        <v>109</v>
      </c>
      <c r="DQ12" s="75">
        <f>DW7</f>
        <v>69.7</v>
      </c>
      <c r="DR12" s="75">
        <f>DX7</f>
        <v>79.3</v>
      </c>
      <c r="DS12" s="75">
        <f>DY7</f>
        <v>78.900000000000006</v>
      </c>
      <c r="DT12" s="75">
        <f>DZ7</f>
        <v>78.400000000000006</v>
      </c>
      <c r="DU12" s="75">
        <f>EA7</f>
        <v>77.8</v>
      </c>
      <c r="DV12" s="71"/>
      <c r="DW12" s="71"/>
      <c r="DX12" s="71"/>
      <c r="DY12" s="71"/>
      <c r="DZ12" s="74" t="s">
        <v>109</v>
      </c>
      <c r="EA12" s="76">
        <f>EG7</f>
        <v>681.62</v>
      </c>
      <c r="EB12" s="76">
        <f>EH7</f>
        <v>683.83</v>
      </c>
      <c r="EC12" s="76">
        <f>EI7</f>
        <v>684.85</v>
      </c>
      <c r="ED12" s="76">
        <f>EJ7</f>
        <v>699.75</v>
      </c>
      <c r="EE12" s="76">
        <f>EK7</f>
        <v>710.2</v>
      </c>
      <c r="EF12" s="71"/>
      <c r="EG12" s="71"/>
      <c r="EH12" s="71"/>
      <c r="EI12" s="71"/>
      <c r="EJ12" s="74" t="s">
        <v>109</v>
      </c>
      <c r="EK12" s="76">
        <f>EQ7</f>
        <v>621.98</v>
      </c>
      <c r="EL12" s="76">
        <f>ER7</f>
        <v>620.42999999999995</v>
      </c>
      <c r="EM12" s="76">
        <f>ES7</f>
        <v>618.04</v>
      </c>
      <c r="EN12" s="76">
        <f>ET7</f>
        <v>631.22</v>
      </c>
      <c r="EO12" s="76">
        <f>EU7</f>
        <v>646.02</v>
      </c>
      <c r="EP12" s="71"/>
      <c r="EQ12" s="71"/>
      <c r="ER12" s="71"/>
      <c r="ES12" s="71"/>
      <c r="ET12" s="74" t="s">
        <v>109</v>
      </c>
      <c r="EU12" s="76">
        <f>FA7</f>
        <v>366.2</v>
      </c>
      <c r="EV12" s="76">
        <f>FB7</f>
        <v>369.14</v>
      </c>
      <c r="EW12" s="76">
        <f>FC7</f>
        <v>371.91</v>
      </c>
      <c r="EX12" s="76">
        <f>FD7</f>
        <v>384.8</v>
      </c>
      <c r="EY12" s="76">
        <f>FE7</f>
        <v>401.14</v>
      </c>
      <c r="EZ12" s="71"/>
      <c r="FA12" s="71"/>
      <c r="FB12" s="71"/>
      <c r="FC12" s="71"/>
      <c r="FD12" s="74" t="s">
        <v>109</v>
      </c>
      <c r="FE12" s="75">
        <f>FK7</f>
        <v>17.399999999999999</v>
      </c>
      <c r="FF12" s="75">
        <f>FL7</f>
        <v>17.399999999999999</v>
      </c>
      <c r="FG12" s="75">
        <f>FM7</f>
        <v>17.7</v>
      </c>
      <c r="FH12" s="75">
        <f>FN7</f>
        <v>18</v>
      </c>
      <c r="FI12" s="75">
        <f>FO7</f>
        <v>18.399999999999999</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109</v>
      </c>
      <c r="AK13" s="75">
        <f>AQ7</f>
        <v>103</v>
      </c>
      <c r="AL13" s="75">
        <f>AR7</f>
        <v>102.8</v>
      </c>
      <c r="AM13" s="75">
        <f>AS7</f>
        <v>104.1</v>
      </c>
      <c r="AN13" s="75">
        <f>AT7</f>
        <v>103.5</v>
      </c>
      <c r="AO13" s="75">
        <f>AU7</f>
        <v>103.3</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111</v>
      </c>
      <c r="CC13" s="75">
        <f>CI7</f>
        <v>17.7</v>
      </c>
      <c r="CD13" s="75">
        <f>CJ7</f>
        <v>15.7</v>
      </c>
      <c r="CE13" s="75">
        <f>CK7</f>
        <v>13.6</v>
      </c>
      <c r="CF13" s="75">
        <f>CL7</f>
        <v>14.6</v>
      </c>
      <c r="CG13" s="75">
        <f>CM7</f>
        <v>14.5</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112</v>
      </c>
      <c r="CC14" s="75">
        <f>CS7</f>
        <v>183</v>
      </c>
      <c r="CD14" s="75">
        <f>CT7</f>
        <v>181.8</v>
      </c>
      <c r="CE14" s="75">
        <f>CU7</f>
        <v>177.3</v>
      </c>
      <c r="CF14" s="75">
        <f>CV7</f>
        <v>180</v>
      </c>
      <c r="CG14" s="75">
        <f>CW7</f>
        <v>180.1</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113</v>
      </c>
      <c r="AV15" s="69"/>
      <c r="AW15" s="69"/>
      <c r="AX15" s="69"/>
      <c r="AY15" s="69"/>
      <c r="AZ15" s="69"/>
      <c r="BA15" s="2"/>
      <c r="BB15" s="67"/>
      <c r="BC15" s="2"/>
      <c r="BD15" s="2"/>
      <c r="BE15" s="2"/>
      <c r="BF15" s="67" t="s">
        <v>113</v>
      </c>
      <c r="BG15" s="69"/>
      <c r="BH15" s="69"/>
      <c r="BI15" s="69"/>
      <c r="BJ15" s="69"/>
      <c r="BK15" s="69"/>
      <c r="BL15" s="2"/>
      <c r="BM15" s="2"/>
      <c r="BN15" s="2"/>
      <c r="BO15" s="2"/>
      <c r="BP15" s="2"/>
      <c r="BQ15" s="67" t="s">
        <v>113</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113</v>
      </c>
      <c r="CW15" s="69"/>
      <c r="CX15" s="69"/>
      <c r="CY15" s="69"/>
      <c r="CZ15" s="69"/>
      <c r="DA15" s="69"/>
      <c r="DB15" s="2"/>
      <c r="DC15" s="2"/>
      <c r="DD15" s="2"/>
      <c r="DE15" s="2"/>
      <c r="DF15" s="67" t="s">
        <v>113</v>
      </c>
      <c r="DG15" s="69"/>
      <c r="DH15" s="69"/>
      <c r="DI15" s="69"/>
      <c r="DJ15" s="69"/>
      <c r="DK15" s="69"/>
      <c r="DL15" s="2"/>
      <c r="DM15" s="2"/>
      <c r="DN15" s="2"/>
      <c r="DO15" s="2"/>
      <c r="DP15" s="67" t="s">
        <v>113</v>
      </c>
      <c r="DQ15" s="69"/>
      <c r="DR15" s="69"/>
      <c r="DS15" s="69"/>
      <c r="DT15" s="69"/>
      <c r="DU15" s="69"/>
      <c r="DV15" s="2"/>
      <c r="DW15" s="2"/>
      <c r="DX15" s="2"/>
      <c r="DY15" s="2"/>
      <c r="DZ15" s="67" t="s">
        <v>113</v>
      </c>
      <c r="EA15" s="69"/>
      <c r="EB15" s="69"/>
      <c r="EC15" s="69"/>
      <c r="ED15" s="69"/>
      <c r="EE15" s="69"/>
      <c r="EF15" s="2"/>
      <c r="EG15" s="2"/>
      <c r="EH15" s="2"/>
      <c r="EI15" s="2"/>
      <c r="EJ15" s="67" t="s">
        <v>113</v>
      </c>
      <c r="EK15" s="69"/>
      <c r="EL15" s="69"/>
      <c r="EM15" s="69"/>
      <c r="EN15" s="69"/>
      <c r="EO15" s="69"/>
      <c r="EP15" s="2"/>
      <c r="EQ15" s="2"/>
      <c r="ER15" s="2"/>
      <c r="ES15" s="2"/>
      <c r="ET15" s="67" t="s">
        <v>113</v>
      </c>
      <c r="EU15" s="69"/>
      <c r="EV15" s="69"/>
      <c r="EW15" s="69"/>
      <c r="EX15" s="69"/>
      <c r="EY15" s="69"/>
      <c r="EZ15" s="2"/>
      <c r="FA15" s="2"/>
      <c r="FB15" s="2"/>
      <c r="FC15" s="2"/>
      <c r="FD15" s="67" t="s">
        <v>113</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113</v>
      </c>
      <c r="AK16" s="69"/>
      <c r="AL16" s="69"/>
      <c r="AM16" s="69"/>
      <c r="AN16" s="69"/>
      <c r="AO16" s="69"/>
      <c r="AP16" s="2"/>
      <c r="AQ16" s="2"/>
      <c r="AR16" s="2"/>
      <c r="AS16" s="2"/>
      <c r="AT16" s="2"/>
      <c r="AU16" s="67"/>
      <c r="AV16" s="77">
        <f>$I$10</f>
        <v>41275</v>
      </c>
      <c r="AW16" s="77">
        <f>$J$10</f>
        <v>41640</v>
      </c>
      <c r="AX16" s="77">
        <f>$K$10</f>
        <v>42005</v>
      </c>
      <c r="AY16" s="77">
        <f>$L$10</f>
        <v>42370</v>
      </c>
      <c r="AZ16" s="77">
        <f>$M$10</f>
        <v>42736</v>
      </c>
      <c r="BA16" s="2"/>
      <c r="BB16" s="67"/>
      <c r="BC16" s="2"/>
      <c r="BD16" s="2"/>
      <c r="BE16" s="2"/>
      <c r="BF16" s="67"/>
      <c r="BG16" s="77">
        <f>$I$10</f>
        <v>41275</v>
      </c>
      <c r="BH16" s="77">
        <f>$J$10</f>
        <v>41640</v>
      </c>
      <c r="BI16" s="77">
        <f>$K$10</f>
        <v>42005</v>
      </c>
      <c r="BJ16" s="77">
        <f>$L$10</f>
        <v>42370</v>
      </c>
      <c r="BK16" s="77">
        <f>$M$10</f>
        <v>42736</v>
      </c>
      <c r="BL16" s="2"/>
      <c r="BM16" s="2"/>
      <c r="BN16" s="2"/>
      <c r="BO16" s="2"/>
      <c r="BP16" s="2"/>
      <c r="BQ16" s="67"/>
      <c r="BR16" s="77">
        <f>$I$10</f>
        <v>41275</v>
      </c>
      <c r="BS16" s="77">
        <f>$J$10</f>
        <v>41640</v>
      </c>
      <c r="BT16" s="77">
        <f>$K$10</f>
        <v>42005</v>
      </c>
      <c r="BU16" s="77">
        <f>$L$10</f>
        <v>42370</v>
      </c>
      <c r="BV16" s="77">
        <f>$M$10</f>
        <v>42736</v>
      </c>
      <c r="BW16" s="2"/>
      <c r="BX16" s="2"/>
      <c r="BY16" s="2"/>
      <c r="BZ16" s="2"/>
      <c r="CA16" s="2"/>
      <c r="CB16" s="67" t="s">
        <v>113</v>
      </c>
      <c r="CC16" s="69"/>
      <c r="CD16" s="69"/>
      <c r="CE16" s="69"/>
      <c r="CF16" s="69"/>
      <c r="CG16" s="69"/>
      <c r="CH16" s="2"/>
      <c r="CI16" s="2"/>
      <c r="CJ16" s="2"/>
      <c r="CK16" s="2"/>
      <c r="CL16" s="2"/>
      <c r="CM16" s="2"/>
      <c r="CN16" s="2"/>
      <c r="CO16" s="2"/>
      <c r="CP16" s="2"/>
      <c r="CQ16" s="2"/>
      <c r="CR16" s="2"/>
      <c r="CS16" s="2"/>
      <c r="CT16" s="2"/>
      <c r="CU16" s="2"/>
      <c r="CV16" s="67"/>
      <c r="CW16" s="77">
        <f>$I$10</f>
        <v>41275</v>
      </c>
      <c r="CX16" s="77">
        <f>$J$10</f>
        <v>41640</v>
      </c>
      <c r="CY16" s="77">
        <f>$K$10</f>
        <v>42005</v>
      </c>
      <c r="CZ16" s="77">
        <f>$L$10</f>
        <v>42370</v>
      </c>
      <c r="DA16" s="77">
        <f>$M$10</f>
        <v>42736</v>
      </c>
      <c r="DB16" s="2"/>
      <c r="DC16" s="2"/>
      <c r="DD16" s="2"/>
      <c r="DE16" s="2"/>
      <c r="DF16" s="67"/>
      <c r="DG16" s="77">
        <f>$I$10</f>
        <v>41275</v>
      </c>
      <c r="DH16" s="77">
        <f>$J$10</f>
        <v>41640</v>
      </c>
      <c r="DI16" s="77">
        <f>$K$10</f>
        <v>42005</v>
      </c>
      <c r="DJ16" s="77">
        <f>$L$10</f>
        <v>42370</v>
      </c>
      <c r="DK16" s="77">
        <f>$M$10</f>
        <v>42736</v>
      </c>
      <c r="DL16" s="2"/>
      <c r="DM16" s="2"/>
      <c r="DN16" s="2"/>
      <c r="DO16" s="2"/>
      <c r="DP16" s="67"/>
      <c r="DQ16" s="77">
        <f>$I$10</f>
        <v>41275</v>
      </c>
      <c r="DR16" s="77">
        <f>$J$10</f>
        <v>41640</v>
      </c>
      <c r="DS16" s="77">
        <f>$K$10</f>
        <v>42005</v>
      </c>
      <c r="DT16" s="77">
        <f>$L$10</f>
        <v>42370</v>
      </c>
      <c r="DU16" s="77">
        <f>$M$10</f>
        <v>42736</v>
      </c>
      <c r="DV16" s="2"/>
      <c r="DW16" s="2"/>
      <c r="DX16" s="2"/>
      <c r="DY16" s="2"/>
      <c r="DZ16" s="67"/>
      <c r="EA16" s="77">
        <f>$I$10</f>
        <v>41275</v>
      </c>
      <c r="EB16" s="77">
        <f>$J$10</f>
        <v>41640</v>
      </c>
      <c r="EC16" s="77">
        <f>$K$10</f>
        <v>42005</v>
      </c>
      <c r="ED16" s="77">
        <f>$L$10</f>
        <v>42370</v>
      </c>
      <c r="EE16" s="77">
        <f>$M$10</f>
        <v>42736</v>
      </c>
      <c r="EF16" s="2"/>
      <c r="EG16" s="2"/>
      <c r="EH16" s="2"/>
      <c r="EI16" s="2"/>
      <c r="EJ16" s="67"/>
      <c r="EK16" s="77">
        <f>$I$10</f>
        <v>41275</v>
      </c>
      <c r="EL16" s="77">
        <f>$J$10</f>
        <v>41640</v>
      </c>
      <c r="EM16" s="77">
        <f>$K$10</f>
        <v>42005</v>
      </c>
      <c r="EN16" s="77">
        <f>$L$10</f>
        <v>42370</v>
      </c>
      <c r="EO16" s="77">
        <f>$M$10</f>
        <v>42736</v>
      </c>
      <c r="EP16" s="2"/>
      <c r="EQ16" s="2"/>
      <c r="ER16" s="2"/>
      <c r="ES16" s="2"/>
      <c r="ET16" s="67"/>
      <c r="EU16" s="77">
        <f>$I$10</f>
        <v>41275</v>
      </c>
      <c r="EV16" s="77">
        <f>$J$10</f>
        <v>41640</v>
      </c>
      <c r="EW16" s="77">
        <f>$K$10</f>
        <v>42005</v>
      </c>
      <c r="EX16" s="77">
        <f>$L$10</f>
        <v>42370</v>
      </c>
      <c r="EY16" s="77">
        <f>$M$10</f>
        <v>42736</v>
      </c>
      <c r="EZ16" s="2"/>
      <c r="FA16" s="2"/>
      <c r="FB16" s="2"/>
      <c r="FC16" s="2"/>
      <c r="FD16" s="67"/>
      <c r="FE16" s="77">
        <f>$I$10</f>
        <v>41275</v>
      </c>
      <c r="FF16" s="77">
        <f>$J$10</f>
        <v>41640</v>
      </c>
      <c r="FG16" s="77">
        <f>$K$10</f>
        <v>42005</v>
      </c>
      <c r="FH16" s="77">
        <f>$L$10</f>
        <v>42370</v>
      </c>
      <c r="FI16" s="77">
        <f>$M$10</f>
        <v>42736</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41275</v>
      </c>
      <c r="AL17" s="77">
        <f>$J$10</f>
        <v>41640</v>
      </c>
      <c r="AM17" s="77">
        <f>$K$10</f>
        <v>42005</v>
      </c>
      <c r="AN17" s="77">
        <f>$L$10</f>
        <v>42370</v>
      </c>
      <c r="AO17" s="77">
        <f>$M$10</f>
        <v>42736</v>
      </c>
      <c r="AP17" s="2"/>
      <c r="AQ17" s="2"/>
      <c r="AR17" s="2"/>
      <c r="AS17" s="2"/>
      <c r="AT17" s="2"/>
      <c r="AU17" s="78" t="s">
        <v>107</v>
      </c>
      <c r="AV17" s="79">
        <f>IF(AW7="-",NA(),AW7)</f>
        <v>82.3</v>
      </c>
      <c r="AW17" s="79">
        <f>IF(AX7="-",NA(),AX7)</f>
        <v>84.9</v>
      </c>
      <c r="AX17" s="79">
        <f>IF(AY7="-",NA(),AY7)</f>
        <v>89.4</v>
      </c>
      <c r="AY17" s="79">
        <f>IF(AZ7="-",NA(),AZ7)</f>
        <v>88.4</v>
      </c>
      <c r="AZ17" s="79">
        <f>IF(BA7="-",NA(),BA7)</f>
        <v>89</v>
      </c>
      <c r="BA17" s="2"/>
      <c r="BB17" s="67"/>
      <c r="BC17" s="2"/>
      <c r="BD17" s="2"/>
      <c r="BE17" s="2"/>
      <c r="BF17" s="78" t="s">
        <v>107</v>
      </c>
      <c r="BG17" s="79">
        <f>IF(BH7="-",NA(),BH7)</f>
        <v>103.1</v>
      </c>
      <c r="BH17" s="79">
        <f>IF(BI7="-",NA(),BI7)</f>
        <v>58.4</v>
      </c>
      <c r="BI17" s="79">
        <f>IF(BJ7="-",NA(),BJ7)</f>
        <v>60.9</v>
      </c>
      <c r="BJ17" s="79">
        <f>IF(BK7="-",NA(),BK7)</f>
        <v>71.400000000000006</v>
      </c>
      <c r="BK17" s="79">
        <f>IF(BL7="-",NA(),BL7)</f>
        <v>79.099999999999994</v>
      </c>
      <c r="BL17" s="2"/>
      <c r="BM17" s="2"/>
      <c r="BN17" s="2"/>
      <c r="BO17" s="2"/>
      <c r="BP17" s="2"/>
      <c r="BQ17" s="78" t="s">
        <v>107</v>
      </c>
      <c r="BR17" s="79">
        <f>IF(BS7="-",NA(),BS7)</f>
        <v>0.8</v>
      </c>
      <c r="BS17" s="79">
        <f>IF(BT7="-",NA(),BT7)</f>
        <v>56.8</v>
      </c>
      <c r="BT17" s="79">
        <f>IF(BU7="-",NA(),BU7)</f>
        <v>32.200000000000003</v>
      </c>
      <c r="BU17" s="79">
        <f>IF(BV7="-",NA(),BV7)</f>
        <v>28.9</v>
      </c>
      <c r="BV17" s="79">
        <f>IF(BW7="-",NA(),BW7)</f>
        <v>25.3</v>
      </c>
      <c r="BW17" s="2"/>
      <c r="BX17" s="2"/>
      <c r="BY17" s="2"/>
      <c r="BZ17" s="2"/>
      <c r="CA17" s="2"/>
      <c r="CB17" s="67"/>
      <c r="CC17" s="77">
        <f>$I$10</f>
        <v>41275</v>
      </c>
      <c r="CD17" s="77">
        <f>$J$10</f>
        <v>41640</v>
      </c>
      <c r="CE17" s="77">
        <f>$K$10</f>
        <v>42005</v>
      </c>
      <c r="CF17" s="77">
        <f>$L$10</f>
        <v>42370</v>
      </c>
      <c r="CG17" s="77">
        <f>$M$10</f>
        <v>42736</v>
      </c>
      <c r="CH17" s="2"/>
      <c r="CI17" s="2"/>
      <c r="CJ17" s="2"/>
      <c r="CK17" s="2"/>
      <c r="CL17" s="2"/>
      <c r="CM17" s="2"/>
      <c r="CN17" s="2"/>
      <c r="CO17" s="2"/>
      <c r="CP17" s="2"/>
      <c r="CQ17" s="2"/>
      <c r="CR17" s="2"/>
      <c r="CS17" s="2"/>
      <c r="CT17" s="2"/>
      <c r="CU17" s="2"/>
      <c r="CV17" s="78" t="s">
        <v>107</v>
      </c>
      <c r="CW17" s="79">
        <f>IF(CX7="-",NA(),CX7)</f>
        <v>12.6</v>
      </c>
      <c r="CX17" s="79">
        <f>IF(CY7="-",NA(),CY7)</f>
        <v>12.9</v>
      </c>
      <c r="CY17" s="79">
        <f>IF(CZ7="-",NA(),CZ7)</f>
        <v>13.5</v>
      </c>
      <c r="CZ17" s="79">
        <f>IF(DA7="-",NA(),DA7)</f>
        <v>13.2</v>
      </c>
      <c r="DA17" s="79">
        <f>IF(DB7="-",NA(),DB7)</f>
        <v>12.7</v>
      </c>
      <c r="DB17" s="2"/>
      <c r="DC17" s="2"/>
      <c r="DD17" s="2"/>
      <c r="DE17" s="2"/>
      <c r="DF17" s="78" t="s">
        <v>107</v>
      </c>
      <c r="DG17" s="79">
        <f>IF(DH7="-",NA(),DH7)</f>
        <v>25.8</v>
      </c>
      <c r="DH17" s="79">
        <f>IF(DI7="-",NA(),DI7)</f>
        <v>16.8</v>
      </c>
      <c r="DI17" s="79">
        <f>IF(DJ7="-",NA(),DJ7)</f>
        <v>9.6</v>
      </c>
      <c r="DJ17" s="79">
        <f>IF(DK7="-",NA(),DK7)</f>
        <v>8.3000000000000007</v>
      </c>
      <c r="DK17" s="79">
        <f>IF(DL7="-",NA(),DL7)</f>
        <v>9</v>
      </c>
      <c r="DL17" s="2"/>
      <c r="DM17" s="2"/>
      <c r="DN17" s="2"/>
      <c r="DO17" s="2"/>
      <c r="DP17" s="78" t="s">
        <v>107</v>
      </c>
      <c r="DQ17" s="79">
        <f>IF(DR7="-",NA(),DR7)</f>
        <v>64.900000000000006</v>
      </c>
      <c r="DR17" s="79">
        <f>IF(DS7="-",NA(),DS7)</f>
        <v>83.2</v>
      </c>
      <c r="DS17" s="79">
        <f>IF(DT7="-",NA(),DT7)</f>
        <v>86.1</v>
      </c>
      <c r="DT17" s="79">
        <f>IF(DU7="-",NA(),DU7)</f>
        <v>86.3</v>
      </c>
      <c r="DU17" s="79">
        <f>IF(DV7="-",NA(),DV7)</f>
        <v>86.1</v>
      </c>
      <c r="DV17" s="2"/>
      <c r="DW17" s="2"/>
      <c r="DX17" s="2"/>
      <c r="DY17" s="2"/>
      <c r="DZ17" s="78" t="s">
        <v>107</v>
      </c>
      <c r="EA17" s="80">
        <f>IF(EB7="-",NA(),EB7)</f>
        <v>593.53</v>
      </c>
      <c r="EB17" s="80">
        <f>IF(EC7="-",NA(),EC7)</f>
        <v>604.54999999999995</v>
      </c>
      <c r="EC17" s="80">
        <f>IF(ED7="-",NA(),ED7)</f>
        <v>616.91</v>
      </c>
      <c r="ED17" s="80">
        <f>IF(EE7="-",NA(),EE7)</f>
        <v>620.66999999999996</v>
      </c>
      <c r="EE17" s="80">
        <f>IF(EF7="-",NA(),EF7)</f>
        <v>630.28</v>
      </c>
      <c r="EF17" s="2"/>
      <c r="EG17" s="2"/>
      <c r="EH17" s="2"/>
      <c r="EI17" s="2"/>
      <c r="EJ17" s="78" t="s">
        <v>107</v>
      </c>
      <c r="EK17" s="80">
        <f>IF(EL7="-",NA(),EL7)</f>
        <v>714.58</v>
      </c>
      <c r="EL17" s="80">
        <f>IF(EM7="-",NA(),EM7)</f>
        <v>697.84</v>
      </c>
      <c r="EM17" s="80">
        <f>IF(EN7="-",NA(),EN7)</f>
        <v>679.81</v>
      </c>
      <c r="EN17" s="80">
        <f>IF(EO7="-",NA(),EO7)</f>
        <v>694.88</v>
      </c>
      <c r="EO17" s="80">
        <f>IF(EP7="-",NA(),EP7)</f>
        <v>703.12</v>
      </c>
      <c r="EP17" s="2"/>
      <c r="EQ17" s="2"/>
      <c r="ER17" s="2"/>
      <c r="ES17" s="2"/>
      <c r="ET17" s="78" t="s">
        <v>107</v>
      </c>
      <c r="EU17" s="80">
        <f>IF(EV7="-",NA(),EV7)</f>
        <v>440.34</v>
      </c>
      <c r="EV17" s="80">
        <f>IF(EW7="-",NA(),EW7)</f>
        <v>424.44</v>
      </c>
      <c r="EW17" s="80">
        <f>IF(EX7="-",NA(),EX7)</f>
        <v>425.03</v>
      </c>
      <c r="EX17" s="80">
        <f>IF(EY7="-",NA(),EY7)</f>
        <v>439.77</v>
      </c>
      <c r="EY17" s="80">
        <f>IF(EZ7="-",NA(),EZ7)</f>
        <v>422.1</v>
      </c>
      <c r="EZ17" s="2"/>
      <c r="FA17" s="2"/>
      <c r="FB17" s="2"/>
      <c r="FC17" s="2"/>
      <c r="FD17" s="78" t="s">
        <v>107</v>
      </c>
      <c r="FE17" s="79">
        <f>IF(FF7="-",NA(),FF7)</f>
        <v>17.5</v>
      </c>
      <c r="FF17" s="79">
        <f>IF(FG7="-",NA(),FG7)</f>
        <v>18</v>
      </c>
      <c r="FG17" s="79">
        <f>IF(FH7="-",NA(),FH7)</f>
        <v>18.399999999999999</v>
      </c>
      <c r="FH17" s="79">
        <f>IF(FI7="-",NA(),FI7)</f>
        <v>18.5</v>
      </c>
      <c r="FI17" s="79">
        <f>IF(FJ7="-",NA(),FJ7)</f>
        <v>18.8</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107</v>
      </c>
      <c r="AK18" s="79">
        <f>IF(AL7="-",NA(),AL7)</f>
        <v>95.8</v>
      </c>
      <c r="AL18" s="79">
        <f>IF(AM7="-",NA(),AM7)</f>
        <v>99.6</v>
      </c>
      <c r="AM18" s="79">
        <f>IF(AN7="-",NA(),AN7)</f>
        <v>104.4</v>
      </c>
      <c r="AN18" s="79">
        <f>IF(AO7="-",NA(),AO7)</f>
        <v>102.8</v>
      </c>
      <c r="AO18" s="79">
        <f>IF(AP7="-",NA(),AP7)</f>
        <v>102.6</v>
      </c>
      <c r="AP18" s="2"/>
      <c r="AQ18" s="2"/>
      <c r="AR18" s="2"/>
      <c r="AS18" s="2"/>
      <c r="AT18" s="2"/>
      <c r="AU18" s="78" t="s">
        <v>109</v>
      </c>
      <c r="AV18" s="79">
        <f>IF(BB7="-",NA(),BB7)</f>
        <v>93.5</v>
      </c>
      <c r="AW18" s="79">
        <f>IF(BC7="-",NA(),BC7)</f>
        <v>93.3</v>
      </c>
      <c r="AX18" s="79">
        <f>IF(BD7="-",NA(),BD7)</f>
        <v>95.5</v>
      </c>
      <c r="AY18" s="79">
        <f>IF(BE7="-",NA(),BE7)</f>
        <v>94.2</v>
      </c>
      <c r="AZ18" s="79">
        <f>IF(BF7="-",NA(),BF7)</f>
        <v>94</v>
      </c>
      <c r="BA18" s="2"/>
      <c r="BB18" s="2"/>
      <c r="BC18" s="2"/>
      <c r="BD18" s="2"/>
      <c r="BE18" s="2"/>
      <c r="BF18" s="78" t="s">
        <v>109</v>
      </c>
      <c r="BG18" s="79">
        <f>IF(BM7="-",NA(),BM7)</f>
        <v>196.1</v>
      </c>
      <c r="BH18" s="79">
        <f>IF(BN7="-",NA(),BN7)</f>
        <v>96.5</v>
      </c>
      <c r="BI18" s="79">
        <f>IF(BO7="-",NA(),BO7)</f>
        <v>97.7</v>
      </c>
      <c r="BJ18" s="79">
        <f>IF(BP7="-",NA(),BP7)</f>
        <v>100</v>
      </c>
      <c r="BK18" s="79">
        <f>IF(BQ7="-",NA(),BQ7)</f>
        <v>156.69999999999999</v>
      </c>
      <c r="BL18" s="2"/>
      <c r="BM18" s="2"/>
      <c r="BN18" s="2"/>
      <c r="BO18" s="2"/>
      <c r="BP18" s="2"/>
      <c r="BQ18" s="78" t="s">
        <v>109</v>
      </c>
      <c r="BR18" s="79">
        <f>IF(BX7="-",NA(),BX7)</f>
        <v>76.599999999999994</v>
      </c>
      <c r="BS18" s="79">
        <f>IF(BY7="-",NA(),BY7)</f>
        <v>102.5</v>
      </c>
      <c r="BT18" s="79">
        <f>IF(BZ7="-",NA(),BZ7)</f>
        <v>90.4</v>
      </c>
      <c r="BU18" s="79">
        <f>IF(CA7="-",NA(),CA7)</f>
        <v>86.1</v>
      </c>
      <c r="BV18" s="79">
        <f>IF(CB7="-",NA(),CB7)</f>
        <v>62.9</v>
      </c>
      <c r="BW18" s="2"/>
      <c r="BX18" s="2"/>
      <c r="BY18" s="2"/>
      <c r="BZ18" s="2"/>
      <c r="CA18" s="2"/>
      <c r="CB18" s="81" t="s">
        <v>108</v>
      </c>
      <c r="CC18" s="79">
        <f>IF(CC11="-",NA(),CC11)</f>
        <v>25.1</v>
      </c>
      <c r="CD18" s="79">
        <f t="shared" ref="CD18:CG18" si="4">IF(CD11="-",NA(),CD11)</f>
        <v>24.5</v>
      </c>
      <c r="CE18" s="79">
        <f t="shared" si="4"/>
        <v>24.4</v>
      </c>
      <c r="CF18" s="79">
        <f t="shared" si="4"/>
        <v>24.4</v>
      </c>
      <c r="CG18" s="79">
        <f t="shared" si="4"/>
        <v>23.2</v>
      </c>
      <c r="CH18" s="2"/>
      <c r="CI18" s="2"/>
      <c r="CJ18" s="2"/>
      <c r="CK18" s="2"/>
      <c r="CL18" s="2"/>
      <c r="CM18" s="2"/>
      <c r="CN18" s="2"/>
      <c r="CO18" s="2"/>
      <c r="CP18" s="2"/>
      <c r="CQ18" s="2"/>
      <c r="CR18" s="2"/>
      <c r="CS18" s="2"/>
      <c r="CT18" s="2"/>
      <c r="CU18" s="2"/>
      <c r="CV18" s="78" t="s">
        <v>109</v>
      </c>
      <c r="CW18" s="79">
        <f>IF(DC7="-",NA(),DC7)</f>
        <v>9.6999999999999993</v>
      </c>
      <c r="CX18" s="79">
        <f>IF(DD7="-",NA(),DD7)</f>
        <v>8.6999999999999993</v>
      </c>
      <c r="CY18" s="79">
        <f>IF(DE7="-",NA(),DE7)</f>
        <v>7.7</v>
      </c>
      <c r="CZ18" s="79">
        <f>IF(DF7="-",NA(),DF7)</f>
        <v>8.1</v>
      </c>
      <c r="DA18" s="79">
        <f>IF(DG7="-",NA(),DG7)</f>
        <v>8</v>
      </c>
      <c r="DB18" s="2"/>
      <c r="DC18" s="2"/>
      <c r="DD18" s="2"/>
      <c r="DE18" s="2"/>
      <c r="DF18" s="78" t="s">
        <v>109</v>
      </c>
      <c r="DG18" s="79">
        <f>IF(DM7="-",NA(),DM7)</f>
        <v>37.5</v>
      </c>
      <c r="DH18" s="79">
        <f>IF(DN7="-",NA(),DN7)</f>
        <v>30.9</v>
      </c>
      <c r="DI18" s="79">
        <f>IF(DO7="-",NA(),DO7)</f>
        <v>27</v>
      </c>
      <c r="DJ18" s="79">
        <f>IF(DP7="-",NA(),DP7)</f>
        <v>22.5</v>
      </c>
      <c r="DK18" s="79">
        <f>IF(DQ7="-",NA(),DQ7)</f>
        <v>21.9</v>
      </c>
      <c r="DL18" s="2"/>
      <c r="DM18" s="2"/>
      <c r="DN18" s="2"/>
      <c r="DO18" s="2"/>
      <c r="DP18" s="78" t="s">
        <v>109</v>
      </c>
      <c r="DQ18" s="79">
        <f>IF(DW7="-",NA(),DW7)</f>
        <v>69.7</v>
      </c>
      <c r="DR18" s="79">
        <f>IF(DX7="-",NA(),DX7)</f>
        <v>79.3</v>
      </c>
      <c r="DS18" s="79">
        <f>IF(DY7="-",NA(),DY7)</f>
        <v>78.900000000000006</v>
      </c>
      <c r="DT18" s="79">
        <f>IF(DZ7="-",NA(),DZ7)</f>
        <v>78.400000000000006</v>
      </c>
      <c r="DU18" s="79">
        <f>IF(EA7="-",NA(),EA7)</f>
        <v>77.8</v>
      </c>
      <c r="DV18" s="2"/>
      <c r="DW18" s="2"/>
      <c r="DX18" s="2"/>
      <c r="DY18" s="2"/>
      <c r="DZ18" s="78" t="s">
        <v>109</v>
      </c>
      <c r="EA18" s="80">
        <f>IF(EG7="-",NA(),EG7)</f>
        <v>681.62</v>
      </c>
      <c r="EB18" s="80">
        <f>IF(EH7="-",NA(),EH7)</f>
        <v>683.83</v>
      </c>
      <c r="EC18" s="80">
        <f>IF(EI7="-",NA(),EI7)</f>
        <v>684.85</v>
      </c>
      <c r="ED18" s="80">
        <f>IF(EJ7="-",NA(),EJ7)</f>
        <v>699.75</v>
      </c>
      <c r="EE18" s="80">
        <f>IF(EK7="-",NA(),EK7)</f>
        <v>710.2</v>
      </c>
      <c r="EF18" s="2"/>
      <c r="EG18" s="2"/>
      <c r="EH18" s="2"/>
      <c r="EI18" s="2"/>
      <c r="EJ18" s="78" t="s">
        <v>109</v>
      </c>
      <c r="EK18" s="80">
        <f>IF(EQ7="-",NA(),EQ7)</f>
        <v>621.98</v>
      </c>
      <c r="EL18" s="80">
        <f>IF(ER7="-",NA(),ER7)</f>
        <v>620.42999999999995</v>
      </c>
      <c r="EM18" s="80">
        <f>IF(ES7="-",NA(),ES7)</f>
        <v>618.04</v>
      </c>
      <c r="EN18" s="80">
        <f>IF(ET7="-",NA(),ET7)</f>
        <v>631.22</v>
      </c>
      <c r="EO18" s="80">
        <f>IF(EU7="-",NA(),EU7)</f>
        <v>646.02</v>
      </c>
      <c r="EP18" s="2"/>
      <c r="EQ18" s="2"/>
      <c r="ER18" s="2"/>
      <c r="ES18" s="2"/>
      <c r="ET18" s="78" t="s">
        <v>109</v>
      </c>
      <c r="EU18" s="80">
        <f>IF(FA7="-",NA(),FA7)</f>
        <v>366.2</v>
      </c>
      <c r="EV18" s="80">
        <f>IF(FB7="-",NA(),FB7)</f>
        <v>369.14</v>
      </c>
      <c r="EW18" s="80">
        <f>IF(FC7="-",NA(),FC7)</f>
        <v>371.91</v>
      </c>
      <c r="EX18" s="80">
        <f>IF(FD7="-",NA(),FD7)</f>
        <v>384.8</v>
      </c>
      <c r="EY18" s="80">
        <f>IF(FE7="-",NA(),FE7)</f>
        <v>401.14</v>
      </c>
      <c r="EZ18" s="2"/>
      <c r="FA18" s="2"/>
      <c r="FB18" s="2"/>
      <c r="FC18" s="2"/>
      <c r="FD18" s="78" t="s">
        <v>109</v>
      </c>
      <c r="FE18" s="79">
        <f>IF(FK7="-",NA(),FK7)</f>
        <v>17.399999999999999</v>
      </c>
      <c r="FF18" s="79">
        <f>IF(FL7="-",NA(),FL7)</f>
        <v>17.399999999999999</v>
      </c>
      <c r="FG18" s="79">
        <f>IF(FM7="-",NA(),FM7)</f>
        <v>17.7</v>
      </c>
      <c r="FH18" s="79">
        <f>IF(FN7="-",NA(),FN7)</f>
        <v>18</v>
      </c>
      <c r="FI18" s="79">
        <f>IF(FO7="-",NA(),FO7)</f>
        <v>18.399999999999999</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109</v>
      </c>
      <c r="AK19" s="79">
        <f>IF(AQ7="-",NA(),AQ7)</f>
        <v>103</v>
      </c>
      <c r="AL19" s="79">
        <f>IF(AR7="-",NA(),AR7)</f>
        <v>102.8</v>
      </c>
      <c r="AM19" s="79">
        <f>IF(AS7="-",NA(),AS7)</f>
        <v>104.1</v>
      </c>
      <c r="AN19" s="79">
        <f>IF(AT7="-",NA(),AT7)</f>
        <v>103.5</v>
      </c>
      <c r="AO19" s="79">
        <f>IF(AU7="-",NA(),AU7)</f>
        <v>103.3</v>
      </c>
      <c r="AP19" s="2"/>
      <c r="AQ19" s="2"/>
      <c r="AR19" s="2"/>
      <c r="AS19" s="2"/>
      <c r="AT19" s="2"/>
      <c r="AU19" s="78" t="s">
        <v>114</v>
      </c>
      <c r="AV19" s="82">
        <f>$BG$7</f>
        <v>100</v>
      </c>
      <c r="AW19" s="82">
        <f>$BG$7</f>
        <v>100</v>
      </c>
      <c r="AX19" s="82">
        <f>$BG$7</f>
        <v>100</v>
      </c>
      <c r="AY19" s="82">
        <f>$BG$7</f>
        <v>100</v>
      </c>
      <c r="AZ19" s="82">
        <f>$BG$7</f>
        <v>100</v>
      </c>
      <c r="BA19" s="2"/>
      <c r="BB19" s="2"/>
      <c r="BC19" s="2"/>
      <c r="BD19" s="2"/>
      <c r="BE19" s="2"/>
      <c r="BF19" s="78" t="s">
        <v>114</v>
      </c>
      <c r="BG19" s="82">
        <f>$BR$7</f>
        <v>100</v>
      </c>
      <c r="BH19" s="82">
        <f>$BR$7</f>
        <v>100</v>
      </c>
      <c r="BI19" s="82">
        <f>$BR$7</f>
        <v>100</v>
      </c>
      <c r="BJ19" s="82">
        <f>$BR$7</f>
        <v>100</v>
      </c>
      <c r="BK19" s="82">
        <f>$BR$7</f>
        <v>100</v>
      </c>
      <c r="BL19" s="2"/>
      <c r="BM19" s="2"/>
      <c r="BN19" s="2"/>
      <c r="BO19" s="2"/>
      <c r="BP19" s="2"/>
      <c r="BQ19" s="78" t="s">
        <v>114</v>
      </c>
      <c r="BR19" s="82">
        <f>$CC$7</f>
        <v>0</v>
      </c>
      <c r="BS19" s="82">
        <f>$CC$7</f>
        <v>0</v>
      </c>
      <c r="BT19" s="82">
        <f>$CC$7</f>
        <v>0</v>
      </c>
      <c r="BU19" s="82">
        <f>$CC$7</f>
        <v>0</v>
      </c>
      <c r="BV19" s="82">
        <f>$CC$7</f>
        <v>0</v>
      </c>
      <c r="BW19" s="2"/>
      <c r="BX19" s="2"/>
      <c r="BY19" s="2"/>
      <c r="BZ19" s="2"/>
      <c r="CA19" s="2"/>
      <c r="CB19" s="81" t="s">
        <v>110</v>
      </c>
      <c r="CC19" s="79">
        <f t="shared" ref="CC19:CG21" si="5">IF(CC12="-",NA(),CC12)</f>
        <v>199.6</v>
      </c>
      <c r="CD19" s="79">
        <f t="shared" si="5"/>
        <v>190.4</v>
      </c>
      <c r="CE19" s="79">
        <f t="shared" si="5"/>
        <v>180.6</v>
      </c>
      <c r="CF19" s="79">
        <f t="shared" si="5"/>
        <v>184.7</v>
      </c>
      <c r="CG19" s="79">
        <f t="shared" si="5"/>
        <v>183.3</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114</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115</v>
      </c>
      <c r="BR20" s="2"/>
      <c r="BS20" s="2"/>
      <c r="BT20" s="2"/>
      <c r="BU20" s="2"/>
      <c r="BV20" s="2"/>
      <c r="BW20" s="2"/>
      <c r="BX20" s="2"/>
      <c r="BY20" s="2"/>
      <c r="BZ20" s="2"/>
      <c r="CA20" s="2"/>
      <c r="CB20" s="81" t="s">
        <v>111</v>
      </c>
      <c r="CC20" s="79">
        <f t="shared" si="5"/>
        <v>17.7</v>
      </c>
      <c r="CD20" s="79">
        <f t="shared" si="5"/>
        <v>15.7</v>
      </c>
      <c r="CE20" s="79">
        <f t="shared" si="5"/>
        <v>13.6</v>
      </c>
      <c r="CF20" s="79">
        <f t="shared" si="5"/>
        <v>14.6</v>
      </c>
      <c r="CG20" s="79">
        <f t="shared" si="5"/>
        <v>14.5</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112</v>
      </c>
      <c r="CC21" s="79">
        <f t="shared" si="5"/>
        <v>183</v>
      </c>
      <c r="CD21" s="79">
        <f t="shared" si="5"/>
        <v>181.8</v>
      </c>
      <c r="CE21" s="79">
        <f t="shared" si="5"/>
        <v>177.3</v>
      </c>
      <c r="CF21" s="79">
        <f t="shared" si="5"/>
        <v>180</v>
      </c>
      <c r="CG21" s="79">
        <f t="shared" si="5"/>
        <v>180.1</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2019-02-04T23:53:20Z</cp:lastPrinted>
  <dcterms:created xsi:type="dcterms:W3CDTF">2018-12-07T10:52:47Z</dcterms:created>
  <dcterms:modified xsi:type="dcterms:W3CDTF">2019-02-20T08:42:31Z</dcterms:modified>
  <cp:category/>
</cp:coreProperties>
</file>