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6_理財Ｇ\13 地方公営企業決算状況調査\30年度\01 調査\06 その他\310111 経営比較分析表\02 対応\05 公表\経営比較分析表\06 鎌倉市\"/>
    </mc:Choice>
  </mc:AlternateContent>
  <workbookProtection workbookAlgorithmName="SHA-512" workbookHashValue="0C1kYeEZ8sYXuo+wZsWUbWgxaAfjLmXLIhibPM7os11yai6xi6Ih/WX82AodhM+lTIa2lpDmCnWV5k+jbQJhWA==" workbookSaltValue="PMN0WEBfHrxIKOOgH+DsVQ==" workbookSpinCount="100000" lockStructure="1"/>
  <bookViews>
    <workbookView xWindow="0" yWindow="0" windowWidth="15360" windowHeight="7632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W10" i="4"/>
  <c r="P10" i="4"/>
  <c r="I10" i="4"/>
  <c r="BB8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<sst xmlns="http://schemas.openxmlformats.org/spreadsheetml/2006/main" count="240" uniqueCount="125">
  <si>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</si>
  <si>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</si>
  <si>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</si>
  <si>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</si>
  <si>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</si>
  <si>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</si>
  <si>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</si>
  <si>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</si>
  <si>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</si>
  <si>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</si>
  <si>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</si>
  <si>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</si>
  <si>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</si>
  <si>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</si>
  <si>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</si>
  <si>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</si>
  <si>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</si>
  <si>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</si>
  <si>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</si>
  <si>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</si>
  <si>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</si>
  <si>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</si>
  <si>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</si>
  <si>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</si>
  <si>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</si>
  <si>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</si>
  <si>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</si>
  <si>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</si>
  <si>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</si>
  <si>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</si>
  <si>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</si>
  <si>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</si>
  <si>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</si>
  <si>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</si>
  <si>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</si>
  <si>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</si>
  <si>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</si>
  <si>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</si>
  <si>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</si>
  <si>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</si>
  <si>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</si>
  <si>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</si>
  <si>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</si>
  <si>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</si>
  <si>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</si>
  <si>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</si>
  <si>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</si>
  <si>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</si>
  <si>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</si>
  <si>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</si>
  <si>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</si>
  <si>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</si>
  <si>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</si>
  <si>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</si>
  <si>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</si>
  <si>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</si>
  <si>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</si>
  <si>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</si>
  <si>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</si>
  <si>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</si>
  <si>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</si>
  <si>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</si>
  <si>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</si>
  <si>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</si>
  <si>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</si>
  <si>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</si>
  <si>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</si>
  <si>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</si>
  <si>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</si>
  <si>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</si>
  <si>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</si>
  <si>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</si>
  <si>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</si>
  <si>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</si>
  <si>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</si>
  <si>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</si>
  <si>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</si>
  <si>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</si>
  <si>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</si>
  <si>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</si>
  <si>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</si>
  <si>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</si>
  <si>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</si>
  <si>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</si>
  <si>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</si>
  <si>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</si>
  <si>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</si>
  <si>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</si>
  <si>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</si>
  <si>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</si>
  <si>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</si>
  <si>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</si>
  <si>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</si>
  <si>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</si>
  <si>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</si>
  <si>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</si>
  <si>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</si>
  <si>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</si>
  <si>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</si>
  <si>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</si>
  <si>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</si>
  <si>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</si>
  <si>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</si>
  <si>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</si>
  <si>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</si>
  <si>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</si>
  <si>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</si>
  <si>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</si>
  <si>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</si>
  <si>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神奈川県　鎌倉市</t>
  </si>
  <si>
    <t>法非適用</t>
  </si>
  <si>
    <t>下水道事業</t>
  </si>
  <si>
    <t>公共下水道</t>
  </si>
  <si>
    <t>Ac1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</si>
  <si>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</si>
  <si>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</si>
  <si>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</si>
  <si>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</si>
  <si>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</si>
  <si>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</si>
  <si>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</si>
  <si>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</si>
  <si>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本市の汚水管渠は、昭和33年度から布設しており、老朽化が進んでいることから、施設の老朽化対策を積極的に進めてきました。
　現在は、平成27年度に策定した「鎌倉市社会基盤施設マネジメント計画」に基づき、計画的な維持管理、補修更新を行っています。
</t>
    <rPh sb="62" eb="64">
      <t>ゲンザイ</t>
    </rPh>
    <rPh sb="115" eb="116">
      <t>オコナ</t>
    </rPh>
    <phoneticPr fontId="15"/>
  </si>
  <si>
    <t xml:space="preserve">　厳しい経営状況にありますが、今後は、地方公営企業法の適用や経営戦略の策定を予定しており、これらを通じて経営状況を的確に把握するとともに、経営の健全化に努めていきます。
　下水道使用料については、本市の地域特性を踏まえ、他市の状況を考慮し、適正化を図ります。
　下水道施設全般について、平成27年度に策定した「鎌倉市社会基盤施設マネジメント計画」に基づき「予防保全型管理」を行うことにより、更新費用の圧縮と平準化を目指します。
</t>
    <phoneticPr fontId="15"/>
  </si>
  <si>
    <t>　収益的収支比率は100％未満、汚水処理原価は類似団体内で高い水準、企業債残高対事業規模比率、経費回収率、施設利用率及び水洗化率は類似団体内で低い水準となっています。
　これは、本市が昭和30年頃からの急速な人口増加による河川の水質汚濁等を契機に、早期の公共下水道の普及を目指し、整備を行ってきたこと、また、地形的制約などにより、下水道終末処理場２箇所、汚水中継ポンプ場７箇所及び汚水低地排水ポンプ施設57箇所を有していることが要因となっています。
　下水道使用料は、平成19年度に19.9％、平成24年度に10.0％と段階的な料金改定をしており、今後も、社会情勢や経済状況に注視するともに、市民負担を考慮し検討します。
　水洗化率については、戸別訪問による啓発活動や多角的な広報活動により、積極的に普及促進を行っており、さらなる水洗化率の向上を図っています。
④企業債残高対事業規模比率の平成29年度当該値に誤りがありましたので修正します。
　誤：1,556.31％→正：610.94％</t>
    <rPh sb="383" eb="385">
      <t>キギョウ</t>
    </rPh>
    <rPh sb="385" eb="386">
      <t>サイ</t>
    </rPh>
    <rPh sb="386" eb="388">
      <t>ザンダカ</t>
    </rPh>
    <rPh sb="388" eb="389">
      <t>タイ</t>
    </rPh>
    <rPh sb="389" eb="391">
      <t>ジギョウ</t>
    </rPh>
    <rPh sb="391" eb="393">
      <t>キボ</t>
    </rPh>
    <rPh sb="393" eb="395">
      <t>ヒリツ</t>
    </rPh>
    <rPh sb="396" eb="398">
      <t>ヘイセイ</t>
    </rPh>
    <rPh sb="400" eb="402">
      <t>ネンド</t>
    </rPh>
    <rPh sb="402" eb="404">
      <t>トウガイ</t>
    </rPh>
    <rPh sb="404" eb="405">
      <t>アタイ</t>
    </rPh>
    <rPh sb="406" eb="407">
      <t>アヤマ</t>
    </rPh>
    <rPh sb="416" eb="418">
      <t>シュウセイ</t>
    </rPh>
    <rPh sb="424" eb="425">
      <t>ゴ</t>
    </rPh>
    <rPh sb="436" eb="437">
      <t>セイ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</si>
</sst>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</c:v>
                </c:pt>
                <c:pt idx="2">
                  <c:v>0.15</c:v>
                </c:pt>
                <c:pt idx="3" formatCode="#,##0.00;&quot;△&quot;#,##0.00">
                  <c:v>0</c:v>
                </c:pt>
                <c:pt idx="4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3-4925-8204-361782BEC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957184"/>
        <c:axId val="424957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3-4925-8204-361782BEC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957184"/>
        <c:axId val="424957576"/>
      </c:lineChart>
      <c:dateAx>
        <c:axId val="424957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957576"/>
        <c:crosses val="autoZero"/>
        <c:auto val="1"/>
        <c:lblOffset val="100"/>
        <c:baseTimeUnit val="years"/>
      </c:dateAx>
      <c:valAx>
        <c:axId val="424957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957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57.39</c:v>
                </c:pt>
                <c:pt idx="1">
                  <c:v>57.25</c:v>
                </c:pt>
                <c:pt idx="2">
                  <c:v>55.57</c:v>
                </c:pt>
                <c:pt idx="3">
                  <c:v>54.69</c:v>
                </c:pt>
                <c:pt idx="4">
                  <c:v>53.64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B7-4E6C-9683-9D68A42C6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166856"/>
        <c:axId val="43016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61.1</c:v>
                </c:pt>
                <c:pt idx="1">
                  <c:v>61.03</c:v>
                </c:pt>
                <c:pt idx="2">
                  <c:v>62.5</c:v>
                </c:pt>
                <c:pt idx="3">
                  <c:v>63.26</c:v>
                </c:pt>
                <c:pt idx="4">
                  <c:v>61.54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B7-4E6C-9683-9D68A42C6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166856"/>
        <c:axId val="430166464"/>
      </c:lineChart>
      <c:dateAx>
        <c:axId val="430166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0166464"/>
        <c:crosses val="autoZero"/>
        <c:auto val="1"/>
        <c:lblOffset val="100"/>
        <c:baseTimeUnit val="years"/>
      </c:dateAx>
      <c:valAx>
        <c:axId val="43016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0166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93.02</c:v>
                </c:pt>
                <c:pt idx="1">
                  <c:v>93.08</c:v>
                </c:pt>
                <c:pt idx="2">
                  <c:v>93.22</c:v>
                </c:pt>
                <c:pt idx="3">
                  <c:v>93.35</c:v>
                </c:pt>
                <c:pt idx="4">
                  <c:v>93.24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60-47D6-B24B-3FB0A9D08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168816"/>
        <c:axId val="43017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93.47</c:v>
                </c:pt>
                <c:pt idx="1">
                  <c:v>93.83</c:v>
                </c:pt>
                <c:pt idx="2">
                  <c:v>93.88</c:v>
                </c:pt>
                <c:pt idx="3">
                  <c:v>94.07</c:v>
                </c:pt>
                <c:pt idx="4">
                  <c:v>94.13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60-47D6-B24B-3FB0A9D08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168816"/>
        <c:axId val="430170384"/>
      </c:lineChart>
      <c:dateAx>
        <c:axId val="43016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0170384"/>
        <c:crosses val="autoZero"/>
        <c:auto val="1"/>
        <c:lblOffset val="100"/>
        <c:baseTimeUnit val="years"/>
      </c:dateAx>
      <c:valAx>
        <c:axId val="43017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0168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51.23</c:v>
                </c:pt>
                <c:pt idx="1">
                  <c:v>52.32</c:v>
                </c:pt>
                <c:pt idx="2">
                  <c:v>75.98</c:v>
                </c:pt>
                <c:pt idx="3">
                  <c:v>77.209999999999994</c:v>
                </c:pt>
                <c:pt idx="4">
                  <c:v>75.86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13-474A-B92B-9B05D60C2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951696"/>
        <c:axId val="424951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13-474A-B92B-9B05D60C2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951696"/>
        <c:axId val="424951304"/>
      </c:lineChart>
      <c:dateAx>
        <c:axId val="42495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951304"/>
        <c:crosses val="autoZero"/>
        <c:auto val="1"/>
        <c:lblOffset val="100"/>
        <c:baseTimeUnit val="years"/>
      </c:dateAx>
      <c:valAx>
        <c:axId val="424951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95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C1-42AB-AAB7-D525620BD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956400"/>
        <c:axId val="36085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C1-42AB-AAB7-D525620BD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956400"/>
        <c:axId val="360853936"/>
      </c:lineChart>
      <c:dateAx>
        <c:axId val="42495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853936"/>
        <c:crosses val="autoZero"/>
        <c:auto val="1"/>
        <c:lblOffset val="100"/>
        <c:baseTimeUnit val="years"/>
      </c:dateAx>
      <c:valAx>
        <c:axId val="36085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95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59-4FE4-916B-B14BBB4BA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856680"/>
        <c:axId val="36085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59-4FE4-916B-B14BBB4BA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856680"/>
        <c:axId val="360851584"/>
      </c:lineChart>
      <c:dateAx>
        <c:axId val="360856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851584"/>
        <c:crosses val="autoZero"/>
        <c:auto val="1"/>
        <c:lblOffset val="100"/>
        <c:baseTimeUnit val="years"/>
      </c:dateAx>
      <c:valAx>
        <c:axId val="36085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856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0C-4F13-97E8-F222FAA15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852368"/>
        <c:axId val="360852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0C-4F13-97E8-F222FAA15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852368"/>
        <c:axId val="360852760"/>
      </c:lineChart>
      <c:dateAx>
        <c:axId val="36085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852760"/>
        <c:crosses val="autoZero"/>
        <c:auto val="1"/>
        <c:lblOffset val="100"/>
        <c:baseTimeUnit val="years"/>
      </c:dateAx>
      <c:valAx>
        <c:axId val="360852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85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AC-4395-9D68-44B1E874C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857072"/>
        <c:axId val="36085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AC-4395-9D68-44B1E874C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857072"/>
        <c:axId val="360850800"/>
      </c:lineChart>
      <c:dateAx>
        <c:axId val="36085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850800"/>
        <c:crosses val="autoZero"/>
        <c:auto val="1"/>
        <c:lblOffset val="100"/>
        <c:baseTimeUnit val="years"/>
      </c:dateAx>
      <c:valAx>
        <c:axId val="36085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85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1640.65</c:v>
                </c:pt>
                <c:pt idx="1">
                  <c:v>1575.33</c:v>
                </c:pt>
                <c:pt idx="2">
                  <c:v>705.81</c:v>
                </c:pt>
                <c:pt idx="3">
                  <c:v>521.71</c:v>
                </c:pt>
                <c:pt idx="4">
                  <c:v>1556.31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07-4670-8282-A6053477A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850016"/>
        <c:axId val="360854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893.45</c:v>
                </c:pt>
                <c:pt idx="1">
                  <c:v>843.57</c:v>
                </c:pt>
                <c:pt idx="2">
                  <c:v>845.86</c:v>
                </c:pt>
                <c:pt idx="3">
                  <c:v>802.49</c:v>
                </c:pt>
                <c:pt idx="4">
                  <c:v>805.14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07-4670-8282-A6053477A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850016"/>
        <c:axId val="360854328"/>
      </c:lineChart>
      <c:dateAx>
        <c:axId val="36085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854328"/>
        <c:crosses val="autoZero"/>
        <c:auto val="1"/>
        <c:lblOffset val="100"/>
        <c:baseTimeUnit val="years"/>
      </c:dateAx>
      <c:valAx>
        <c:axId val="360854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85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61.32</c:v>
                </c:pt>
                <c:pt idx="1">
                  <c:v>60.97</c:v>
                </c:pt>
                <c:pt idx="2">
                  <c:v>95.57</c:v>
                </c:pt>
                <c:pt idx="3">
                  <c:v>95.86</c:v>
                </c:pt>
                <c:pt idx="4">
                  <c:v>94.9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4-4344-9790-AD1B52FDA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171952"/>
        <c:axId val="43016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95.24</c:v>
                </c:pt>
                <c:pt idx="1">
                  <c:v>99.86</c:v>
                </c:pt>
                <c:pt idx="2">
                  <c:v>101.88</c:v>
                </c:pt>
                <c:pt idx="3">
                  <c:v>103.18</c:v>
                </c:pt>
                <c:pt idx="4">
                  <c:v>100.22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D4-4344-9790-AD1B52FDA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171952"/>
        <c:axId val="430169600"/>
      </c:lineChart>
      <c:dateAx>
        <c:axId val="43017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0169600"/>
        <c:crosses val="autoZero"/>
        <c:auto val="1"/>
        <c:lblOffset val="100"/>
        <c:baseTimeUnit val="years"/>
      </c:dateAx>
      <c:valAx>
        <c:axId val="43016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0171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227.89</c:v>
                </c:pt>
                <c:pt idx="1">
                  <c:v>234.78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11-467E-938E-2790B8494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173128"/>
        <c:axId val="43016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150.75</c:v>
                </c:pt>
                <c:pt idx="1">
                  <c:v>147.29</c:v>
                </c:pt>
                <c:pt idx="2">
                  <c:v>143.15</c:v>
                </c:pt>
                <c:pt idx="3">
                  <c:v>141.11000000000001</c:v>
                </c:pt>
                <c:pt idx="4">
                  <c:v>144.79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11-467E-938E-2790B8494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173128"/>
        <c:axId val="430167248"/>
      </c:lineChart>
      <c:dateAx>
        <c:axId val="430173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0167248"/>
        <c:crosses val="autoZero"/>
        <c:auto val="1"/>
        <c:lblOffset val="100"/>
        <c:baseTimeUnit val="years"/>
      </c:dateAx>
      <c:valAx>
        <c:axId val="43016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0173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2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2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4" t="str">
        <f>データ!H6</f>
        <v>神奈川県　鎌倉市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Ac1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176242</v>
      </c>
      <c r="AM8" s="66"/>
      <c r="AN8" s="66"/>
      <c r="AO8" s="66"/>
      <c r="AP8" s="66"/>
      <c r="AQ8" s="66"/>
      <c r="AR8" s="66"/>
      <c r="AS8" s="66"/>
      <c r="AT8" s="65">
        <f>データ!T6</f>
        <v>39.67</v>
      </c>
      <c r="AU8" s="65"/>
      <c r="AV8" s="65"/>
      <c r="AW8" s="65"/>
      <c r="AX8" s="65"/>
      <c r="AY8" s="65"/>
      <c r="AZ8" s="65"/>
      <c r="BA8" s="65"/>
      <c r="BB8" s="65">
        <f>データ!U6</f>
        <v>4442.7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97.74</v>
      </c>
      <c r="Q10" s="65"/>
      <c r="R10" s="65"/>
      <c r="S10" s="65"/>
      <c r="T10" s="65"/>
      <c r="U10" s="65"/>
      <c r="V10" s="65"/>
      <c r="W10" s="65">
        <f>データ!Q6</f>
        <v>88.73</v>
      </c>
      <c r="X10" s="65"/>
      <c r="Y10" s="65"/>
      <c r="Z10" s="65"/>
      <c r="AA10" s="65"/>
      <c r="AB10" s="65"/>
      <c r="AC10" s="65"/>
      <c r="AD10" s="66">
        <f>データ!R6</f>
        <v>2260</v>
      </c>
      <c r="AE10" s="66"/>
      <c r="AF10" s="66"/>
      <c r="AG10" s="66"/>
      <c r="AH10" s="66"/>
      <c r="AI10" s="66"/>
      <c r="AJ10" s="66"/>
      <c r="AK10" s="2"/>
      <c r="AL10" s="66">
        <f>データ!V6</f>
        <v>172315</v>
      </c>
      <c r="AM10" s="66"/>
      <c r="AN10" s="66"/>
      <c r="AO10" s="66"/>
      <c r="AP10" s="66"/>
      <c r="AQ10" s="66"/>
      <c r="AR10" s="66"/>
      <c r="AS10" s="66"/>
      <c r="AT10" s="65">
        <f>データ!W6</f>
        <v>24.11</v>
      </c>
      <c r="AU10" s="65"/>
      <c r="AV10" s="65"/>
      <c r="AW10" s="65"/>
      <c r="AX10" s="65"/>
      <c r="AY10" s="65"/>
      <c r="AZ10" s="65"/>
      <c r="BA10" s="65"/>
      <c r="BB10" s="65">
        <f>データ!X6</f>
        <v>7147.03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2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2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2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122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2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2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2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2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123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2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2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2">
      <c r="C83" s="2" t="s">
        <v>41</v>
      </c>
    </row>
    <row r="84" spans="1:78" x14ac:dyDescent="0.2">
      <c r="C84" s="2" t="s">
        <v>42</v>
      </c>
    </row>
    <row r="85" spans="1:78" hidden="1" x14ac:dyDescent="0.2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2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55</v>
      </c>
      <c r="N86" s="25" t="s">
        <v>55</v>
      </c>
      <c r="O86" s="25" t="str">
        <f>データ!EO6</f>
        <v>【0.23】</v>
      </c>
    </row>
  </sheetData>
  <sheetProtection algorithmName="SHA-512" hashValue="78S4jIDqmdY9L1hvEMUB1zXoIglOBYxC25Uw3FbY/2+LnUkVu7IQr0/VbBp8c1qOH/T5sS8077Hlx2GO/mcFoA==" saltValue="iMdnixtarXgDPQxlt0HS0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2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2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2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2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2">
      <c r="A6" s="27" t="s">
        <v>108</v>
      </c>
      <c r="B6" s="32">
        <f>B7</f>
        <v>2017</v>
      </c>
      <c r="C6" s="32">
        <f t="shared" ref="C6:X6" si="3">C7</f>
        <v>142042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神奈川県　鎌倉市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Ac1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97.74</v>
      </c>
      <c r="Q6" s="33">
        <f t="shared" si="3"/>
        <v>88.73</v>
      </c>
      <c r="R6" s="33">
        <f t="shared" si="3"/>
        <v>2260</v>
      </c>
      <c r="S6" s="33">
        <f t="shared" si="3"/>
        <v>176242</v>
      </c>
      <c r="T6" s="33">
        <f t="shared" si="3"/>
        <v>39.67</v>
      </c>
      <c r="U6" s="33">
        <f t="shared" si="3"/>
        <v>4442.7</v>
      </c>
      <c r="V6" s="33">
        <f t="shared" si="3"/>
        <v>172315</v>
      </c>
      <c r="W6" s="33">
        <f t="shared" si="3"/>
        <v>24.11</v>
      </c>
      <c r="X6" s="33">
        <f t="shared" si="3"/>
        <v>7147.03</v>
      </c>
      <c r="Y6" s="34">
        <f>IF(Y7="",NA(),Y7)</f>
        <v>51.23</v>
      </c>
      <c r="Z6" s="34">
        <f t="shared" ref="Z6:AH6" si="4">IF(Z7="",NA(),Z7)</f>
        <v>52.32</v>
      </c>
      <c r="AA6" s="34">
        <f t="shared" si="4"/>
        <v>75.98</v>
      </c>
      <c r="AB6" s="34">
        <f t="shared" si="4"/>
        <v>77.209999999999994</v>
      </c>
      <c r="AC6" s="34">
        <f t="shared" si="4"/>
        <v>75.86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1640.65</v>
      </c>
      <c r="BG6" s="34">
        <f t="shared" ref="BG6:BO6" si="7">IF(BG7="",NA(),BG7)</f>
        <v>1575.33</v>
      </c>
      <c r="BH6" s="34">
        <f t="shared" si="7"/>
        <v>705.81</v>
      </c>
      <c r="BI6" s="34">
        <f t="shared" si="7"/>
        <v>521.71</v>
      </c>
      <c r="BJ6" s="34">
        <f t="shared" si="7"/>
        <v>1556.31</v>
      </c>
      <c r="BK6" s="34">
        <f t="shared" si="7"/>
        <v>893.45</v>
      </c>
      <c r="BL6" s="34">
        <f t="shared" si="7"/>
        <v>843.57</v>
      </c>
      <c r="BM6" s="34">
        <f t="shared" si="7"/>
        <v>845.86</v>
      </c>
      <c r="BN6" s="34">
        <f t="shared" si="7"/>
        <v>802.49</v>
      </c>
      <c r="BO6" s="34">
        <f t="shared" si="7"/>
        <v>805.14</v>
      </c>
      <c r="BP6" s="33" t="str">
        <f>IF(BP7="","",IF(BP7="-","【-】","【"&amp;SUBSTITUTE(TEXT(BP7,"#,##0.00"),"-","△")&amp;"】"))</f>
        <v>【707.33】</v>
      </c>
      <c r="BQ6" s="34">
        <f>IF(BQ7="",NA(),BQ7)</f>
        <v>61.32</v>
      </c>
      <c r="BR6" s="34">
        <f t="shared" ref="BR6:BZ6" si="8">IF(BR7="",NA(),BR7)</f>
        <v>60.97</v>
      </c>
      <c r="BS6" s="34">
        <f t="shared" si="8"/>
        <v>95.57</v>
      </c>
      <c r="BT6" s="34">
        <f t="shared" si="8"/>
        <v>95.86</v>
      </c>
      <c r="BU6" s="34">
        <f t="shared" si="8"/>
        <v>94.9</v>
      </c>
      <c r="BV6" s="34">
        <f t="shared" si="8"/>
        <v>95.24</v>
      </c>
      <c r="BW6" s="34">
        <f t="shared" si="8"/>
        <v>99.86</v>
      </c>
      <c r="BX6" s="34">
        <f t="shared" si="8"/>
        <v>101.88</v>
      </c>
      <c r="BY6" s="34">
        <f t="shared" si="8"/>
        <v>103.18</v>
      </c>
      <c r="BZ6" s="34">
        <f t="shared" si="8"/>
        <v>100.22</v>
      </c>
      <c r="CA6" s="33" t="str">
        <f>IF(CA7="","",IF(CA7="-","【-】","【"&amp;SUBSTITUTE(TEXT(CA7,"#,##0.00"),"-","△")&amp;"】"))</f>
        <v>【101.26】</v>
      </c>
      <c r="CB6" s="34">
        <f>IF(CB7="",NA(),CB7)</f>
        <v>227.89</v>
      </c>
      <c r="CC6" s="34">
        <f t="shared" ref="CC6:CK6" si="9">IF(CC7="",NA(),CC7)</f>
        <v>234.78</v>
      </c>
      <c r="CD6" s="34">
        <f t="shared" si="9"/>
        <v>150</v>
      </c>
      <c r="CE6" s="34">
        <f t="shared" si="9"/>
        <v>150</v>
      </c>
      <c r="CF6" s="34">
        <f t="shared" si="9"/>
        <v>150</v>
      </c>
      <c r="CG6" s="34">
        <f t="shared" si="9"/>
        <v>150.75</v>
      </c>
      <c r="CH6" s="34">
        <f t="shared" si="9"/>
        <v>147.29</v>
      </c>
      <c r="CI6" s="34">
        <f t="shared" si="9"/>
        <v>143.15</v>
      </c>
      <c r="CJ6" s="34">
        <f t="shared" si="9"/>
        <v>141.11000000000001</v>
      </c>
      <c r="CK6" s="34">
        <f t="shared" si="9"/>
        <v>144.79</v>
      </c>
      <c r="CL6" s="33" t="str">
        <f>IF(CL7="","",IF(CL7="-","【-】","【"&amp;SUBSTITUTE(TEXT(CL7,"#,##0.00"),"-","△")&amp;"】"))</f>
        <v>【136.39】</v>
      </c>
      <c r="CM6" s="34">
        <f>IF(CM7="",NA(),CM7)</f>
        <v>57.39</v>
      </c>
      <c r="CN6" s="34">
        <f t="shared" ref="CN6:CV6" si="10">IF(CN7="",NA(),CN7)</f>
        <v>57.25</v>
      </c>
      <c r="CO6" s="34">
        <f t="shared" si="10"/>
        <v>55.57</v>
      </c>
      <c r="CP6" s="34">
        <f t="shared" si="10"/>
        <v>54.69</v>
      </c>
      <c r="CQ6" s="34">
        <f t="shared" si="10"/>
        <v>53.64</v>
      </c>
      <c r="CR6" s="34">
        <f t="shared" si="10"/>
        <v>61.1</v>
      </c>
      <c r="CS6" s="34">
        <f t="shared" si="10"/>
        <v>61.03</v>
      </c>
      <c r="CT6" s="34">
        <f t="shared" si="10"/>
        <v>62.5</v>
      </c>
      <c r="CU6" s="34">
        <f t="shared" si="10"/>
        <v>63.26</v>
      </c>
      <c r="CV6" s="34">
        <f t="shared" si="10"/>
        <v>61.54</v>
      </c>
      <c r="CW6" s="33" t="str">
        <f>IF(CW7="","",IF(CW7="-","【-】","【"&amp;SUBSTITUTE(TEXT(CW7,"#,##0.00"),"-","△")&amp;"】"))</f>
        <v>【60.13】</v>
      </c>
      <c r="CX6" s="34">
        <f>IF(CX7="",NA(),CX7)</f>
        <v>93.02</v>
      </c>
      <c r="CY6" s="34">
        <f t="shared" ref="CY6:DG6" si="11">IF(CY7="",NA(),CY7)</f>
        <v>93.08</v>
      </c>
      <c r="CZ6" s="34">
        <f t="shared" si="11"/>
        <v>93.22</v>
      </c>
      <c r="DA6" s="34">
        <f t="shared" si="11"/>
        <v>93.35</v>
      </c>
      <c r="DB6" s="34">
        <f t="shared" si="11"/>
        <v>93.24</v>
      </c>
      <c r="DC6" s="34">
        <f t="shared" si="11"/>
        <v>93.47</v>
      </c>
      <c r="DD6" s="34">
        <f t="shared" si="11"/>
        <v>93.83</v>
      </c>
      <c r="DE6" s="34">
        <f t="shared" si="11"/>
        <v>93.88</v>
      </c>
      <c r="DF6" s="34">
        <f t="shared" si="11"/>
        <v>94.07</v>
      </c>
      <c r="DG6" s="34">
        <f t="shared" si="11"/>
        <v>94.13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>
        <f>IF(EE7="",NA(),EE7)</f>
        <v>0.18</v>
      </c>
      <c r="EF6" s="34">
        <f t="shared" ref="EF6:EN6" si="14">IF(EF7="",NA(),EF7)</f>
        <v>0.1</v>
      </c>
      <c r="EG6" s="34">
        <f t="shared" si="14"/>
        <v>0.15</v>
      </c>
      <c r="EH6" s="33">
        <f t="shared" si="14"/>
        <v>0</v>
      </c>
      <c r="EI6" s="34">
        <f t="shared" si="14"/>
        <v>0.05</v>
      </c>
      <c r="EJ6" s="34">
        <f t="shared" si="14"/>
        <v>0.1</v>
      </c>
      <c r="EK6" s="34">
        <f t="shared" si="14"/>
        <v>0.11</v>
      </c>
      <c r="EL6" s="34">
        <f t="shared" si="14"/>
        <v>0.12</v>
      </c>
      <c r="EM6" s="34">
        <f t="shared" si="14"/>
        <v>0.13</v>
      </c>
      <c r="EN6" s="34">
        <f t="shared" si="14"/>
        <v>0.17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2">
      <c r="A7" s="27"/>
      <c r="B7" s="36">
        <v>2017</v>
      </c>
      <c r="C7" s="36">
        <v>142042</v>
      </c>
      <c r="D7" s="36">
        <v>47</v>
      </c>
      <c r="E7" s="36">
        <v>17</v>
      </c>
      <c r="F7" s="36">
        <v>1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97.74</v>
      </c>
      <c r="Q7" s="37">
        <v>88.73</v>
      </c>
      <c r="R7" s="37">
        <v>2260</v>
      </c>
      <c r="S7" s="37">
        <v>176242</v>
      </c>
      <c r="T7" s="37">
        <v>39.67</v>
      </c>
      <c r="U7" s="37">
        <v>4442.7</v>
      </c>
      <c r="V7" s="37">
        <v>172315</v>
      </c>
      <c r="W7" s="37">
        <v>24.11</v>
      </c>
      <c r="X7" s="37">
        <v>7147.03</v>
      </c>
      <c r="Y7" s="37">
        <v>51.23</v>
      </c>
      <c r="Z7" s="37">
        <v>52.32</v>
      </c>
      <c r="AA7" s="37">
        <v>75.98</v>
      </c>
      <c r="AB7" s="37">
        <v>77.209999999999994</v>
      </c>
      <c r="AC7" s="37">
        <v>75.86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1640.65</v>
      </c>
      <c r="BG7" s="37">
        <v>1575.33</v>
      </c>
      <c r="BH7" s="37">
        <v>705.81</v>
      </c>
      <c r="BI7" s="37">
        <v>521.71</v>
      </c>
      <c r="BJ7" s="37">
        <v>1556.31</v>
      </c>
      <c r="BK7" s="37">
        <v>893.45</v>
      </c>
      <c r="BL7" s="37">
        <v>843.57</v>
      </c>
      <c r="BM7" s="37">
        <v>845.86</v>
      </c>
      <c r="BN7" s="37">
        <v>802.49</v>
      </c>
      <c r="BO7" s="37">
        <v>805.14</v>
      </c>
      <c r="BP7" s="37">
        <v>707.33</v>
      </c>
      <c r="BQ7" s="37">
        <v>61.32</v>
      </c>
      <c r="BR7" s="37">
        <v>60.97</v>
      </c>
      <c r="BS7" s="37">
        <v>95.57</v>
      </c>
      <c r="BT7" s="37">
        <v>95.86</v>
      </c>
      <c r="BU7" s="37">
        <v>94.9</v>
      </c>
      <c r="BV7" s="37">
        <v>95.24</v>
      </c>
      <c r="BW7" s="37">
        <v>99.86</v>
      </c>
      <c r="BX7" s="37">
        <v>101.88</v>
      </c>
      <c r="BY7" s="37">
        <v>103.18</v>
      </c>
      <c r="BZ7" s="37">
        <v>100.22</v>
      </c>
      <c r="CA7" s="37">
        <v>101.26</v>
      </c>
      <c r="CB7" s="37">
        <v>227.89</v>
      </c>
      <c r="CC7" s="37">
        <v>234.78</v>
      </c>
      <c r="CD7" s="37">
        <v>150</v>
      </c>
      <c r="CE7" s="37">
        <v>150</v>
      </c>
      <c r="CF7" s="37">
        <v>150</v>
      </c>
      <c r="CG7" s="37">
        <v>150.75</v>
      </c>
      <c r="CH7" s="37">
        <v>147.29</v>
      </c>
      <c r="CI7" s="37">
        <v>143.15</v>
      </c>
      <c r="CJ7" s="37">
        <v>141.11000000000001</v>
      </c>
      <c r="CK7" s="37">
        <v>144.79</v>
      </c>
      <c r="CL7" s="37">
        <v>136.38999999999999</v>
      </c>
      <c r="CM7" s="37">
        <v>57.39</v>
      </c>
      <c r="CN7" s="37">
        <v>57.25</v>
      </c>
      <c r="CO7" s="37">
        <v>55.57</v>
      </c>
      <c r="CP7" s="37">
        <v>54.69</v>
      </c>
      <c r="CQ7" s="37">
        <v>53.64</v>
      </c>
      <c r="CR7" s="37">
        <v>61.1</v>
      </c>
      <c r="CS7" s="37">
        <v>61.03</v>
      </c>
      <c r="CT7" s="37">
        <v>62.5</v>
      </c>
      <c r="CU7" s="37">
        <v>63.26</v>
      </c>
      <c r="CV7" s="37">
        <v>61.54</v>
      </c>
      <c r="CW7" s="37">
        <v>60.13</v>
      </c>
      <c r="CX7" s="37">
        <v>93.02</v>
      </c>
      <c r="CY7" s="37">
        <v>93.08</v>
      </c>
      <c r="CZ7" s="37">
        <v>93.22</v>
      </c>
      <c r="DA7" s="37">
        <v>93.35</v>
      </c>
      <c r="DB7" s="37">
        <v>93.24</v>
      </c>
      <c r="DC7" s="37">
        <v>93.47</v>
      </c>
      <c r="DD7" s="37">
        <v>93.83</v>
      </c>
      <c r="DE7" s="37">
        <v>93.88</v>
      </c>
      <c r="DF7" s="37">
        <v>94.07</v>
      </c>
      <c r="DG7" s="37">
        <v>94.13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0.18</v>
      </c>
      <c r="EF7" s="37">
        <v>0.1</v>
      </c>
      <c r="EG7" s="37">
        <v>0.15</v>
      </c>
      <c r="EH7" s="37">
        <v>0</v>
      </c>
      <c r="EI7" s="37">
        <v>0.05</v>
      </c>
      <c r="EJ7" s="37">
        <v>0.1</v>
      </c>
      <c r="EK7" s="37">
        <v>0.11</v>
      </c>
      <c r="EL7" s="37">
        <v>0.12</v>
      </c>
      <c r="EM7" s="37">
        <v>0.13</v>
      </c>
      <c r="EN7" s="37">
        <v>0.17</v>
      </c>
      <c r="EO7" s="37">
        <v>0.23</v>
      </c>
    </row>
    <row r="8" spans="1:145" x14ac:dyDescent="0.2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2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2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2019-01-24T07:09:13Z</cp:lastPrinted>
  <dcterms:created xsi:type="dcterms:W3CDTF">2018-12-03T09:02:48Z</dcterms:created>
  <dcterms:modified xsi:type="dcterms:W3CDTF">2019-02-18T04:12:35Z</dcterms:modified>
  <cp:category/>
</cp:coreProperties>
</file>