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03_R5_保健福祉課\11 栄養改善\1104_地域・医療・福祉・介護領域と連携した体制づくり\09_健康危機管理対策\★給食施設のための災害対策_食対協成果物経過\R5ホームページ更新\セルフチェック表_R5修正\"/>
    </mc:Choice>
  </mc:AlternateContent>
  <bookViews>
    <workbookView xWindow="840" yWindow="330" windowWidth="19160" windowHeight="7100"/>
  </bookViews>
  <sheets>
    <sheet name="表紙 " sheetId="12" r:id="rId1"/>
    <sheet name="使用方法・レーダーチャート" sheetId="10" r:id="rId2"/>
    <sheet name="セルフチェック表" sheetId="8" r:id="rId3"/>
    <sheet name="裏表紙" sheetId="11" r:id="rId4"/>
  </sheets>
  <definedNames>
    <definedName name="_xlnm.Print_Area" localSheetId="2">セルフチェック表!$A$1:$I$65</definedName>
    <definedName name="_xlnm.Print_Area" localSheetId="1">使用方法・レーダーチャート!$A$1:$N$68</definedName>
    <definedName name="_xlnm.Print_Area" localSheetId="3">裏表紙!$A$1:$D$36</definedName>
    <definedName name="被害_想定" localSheetId="2">セルフチェック表!$B$20:$F$65</definedName>
    <definedName name="被害_想定" localSheetId="1">使用方法・レーダーチャート!#REF!</definedName>
    <definedName name="被害_想定">#REF!</definedName>
    <definedName name="評価" localSheetId="2">セルフチェック表!#REF!</definedName>
    <definedName name="評価" localSheetId="1">使用方法・レーダーチャート!#REF!</definedName>
    <definedName name="評価">#REF!</definedName>
  </definedNames>
  <calcPr calcId="162913"/>
</workbook>
</file>

<file path=xl/calcChain.xml><?xml version="1.0" encoding="utf-8"?>
<calcChain xmlns="http://schemas.openxmlformats.org/spreadsheetml/2006/main">
  <c r="D42" i="10" l="1"/>
  <c r="E42" i="10" s="1"/>
  <c r="D40" i="10"/>
  <c r="E40" i="10" s="1"/>
  <c r="D41" i="10"/>
  <c r="E41" i="10" s="1"/>
  <c r="D39" i="10"/>
  <c r="E39" i="10" s="1"/>
  <c r="D38" i="10"/>
  <c r="E38" i="10" s="1"/>
  <c r="D37" i="10"/>
  <c r="E37" i="10" s="1"/>
  <c r="D36" i="10"/>
  <c r="E36" i="10" s="1"/>
  <c r="D35" i="10"/>
  <c r="E35" i="10" s="1"/>
  <c r="D34" i="10"/>
  <c r="E34" i="10" s="1"/>
  <c r="I42" i="10"/>
  <c r="H42" i="10"/>
  <c r="G42" i="10"/>
  <c r="F42" i="10"/>
  <c r="J41" i="10"/>
  <c r="I41" i="10"/>
  <c r="H41" i="10"/>
  <c r="G41" i="10"/>
  <c r="F41" i="10"/>
  <c r="J36" i="10"/>
  <c r="I36" i="10"/>
  <c r="H36" i="10"/>
  <c r="G36" i="10"/>
  <c r="F36" i="10"/>
  <c r="I40" i="10"/>
  <c r="H40" i="10"/>
  <c r="G40" i="10"/>
  <c r="F40" i="10"/>
  <c r="I39" i="10"/>
  <c r="H39" i="10"/>
  <c r="G39" i="10"/>
  <c r="F39" i="10"/>
  <c r="J37" i="10"/>
  <c r="I37" i="10"/>
  <c r="H37" i="10"/>
  <c r="G37" i="10"/>
  <c r="F37" i="10"/>
  <c r="K38" i="10"/>
  <c r="J38" i="10"/>
  <c r="I38" i="10"/>
  <c r="H38" i="10"/>
  <c r="G38" i="10"/>
  <c r="F38" i="10"/>
  <c r="K35" i="10"/>
  <c r="J35" i="10"/>
  <c r="I35" i="10"/>
  <c r="H35" i="10"/>
  <c r="G35" i="10"/>
  <c r="F35" i="10"/>
  <c r="M34" i="10"/>
  <c r="L34" i="10"/>
  <c r="K34" i="10"/>
  <c r="J34" i="10"/>
  <c r="I34" i="10"/>
  <c r="H34" i="10"/>
  <c r="G34" i="10"/>
  <c r="F34" i="10"/>
</calcChain>
</file>

<file path=xl/sharedStrings.xml><?xml version="1.0" encoding="utf-8"?>
<sst xmlns="http://schemas.openxmlformats.org/spreadsheetml/2006/main" count="225" uniqueCount="218">
  <si>
    <t>対策例</t>
  </si>
  <si>
    <t>上水道が止まった</t>
    <phoneticPr fontId="2"/>
  </si>
  <si>
    <t>近くの水源を利用する</t>
  </si>
  <si>
    <t>ディスポの食器を使用する</t>
  </si>
  <si>
    <t>皿類・弁当箱・コップ・食具（スプーン、箸）等</t>
    <phoneticPr fontId="2"/>
  </si>
  <si>
    <t>電気が
止まった</t>
    <phoneticPr fontId="2"/>
  </si>
  <si>
    <t>自家発電機を使用する</t>
  </si>
  <si>
    <t>・灯油を使用したポータブル発電機がある</t>
    <rPh sb="1" eb="3">
      <t>トウユ</t>
    </rPh>
    <rPh sb="4" eb="6">
      <t>シヨウ</t>
    </rPh>
    <rPh sb="13" eb="15">
      <t>ハツデン</t>
    </rPh>
    <rPh sb="15" eb="16">
      <t>キ</t>
    </rPh>
    <phoneticPr fontId="2"/>
  </si>
  <si>
    <t>蓄電器を使用する</t>
  </si>
  <si>
    <t>照明器具を使用する</t>
  </si>
  <si>
    <t>ランタン　・懐中電灯　・ろうそく　</t>
    <phoneticPr fontId="2"/>
  </si>
  <si>
    <t>ガスが
止まった</t>
    <phoneticPr fontId="2"/>
  </si>
  <si>
    <t>プロパンガスを使用する</t>
  </si>
  <si>
    <t>カセットコンロを使用する</t>
  </si>
  <si>
    <t>代替場所を使用する</t>
  </si>
  <si>
    <t>缶詰・レトルト・フリーズドライ食品</t>
    <rPh sb="0" eb="2">
      <t>カンヅメ</t>
    </rPh>
    <rPh sb="15" eb="17">
      <t>ショクヒン</t>
    </rPh>
    <phoneticPr fontId="2"/>
  </si>
  <si>
    <t>個装された食品を使用する</t>
  </si>
  <si>
    <t>缶詰・レトルト</t>
    <rPh sb="0" eb="2">
      <t>カンヅメ</t>
    </rPh>
    <phoneticPr fontId="2"/>
  </si>
  <si>
    <t>交通機関が止まった
調理従事者が出勤できない</t>
    <phoneticPr fontId="2"/>
  </si>
  <si>
    <t>食料、物品等搬出入ができない</t>
    <phoneticPr fontId="2"/>
  </si>
  <si>
    <t>・委託給食会社と　・地域自治会と　・他施設と</t>
    <rPh sb="1" eb="3">
      <t>イタク</t>
    </rPh>
    <rPh sb="3" eb="5">
      <t>キュウショク</t>
    </rPh>
    <rPh sb="5" eb="7">
      <t>ガイシャ</t>
    </rPh>
    <rPh sb="10" eb="12">
      <t>チイキ</t>
    </rPh>
    <rPh sb="12" eb="15">
      <t>ジチカイ</t>
    </rPh>
    <rPh sb="18" eb="19">
      <t>ホカ</t>
    </rPh>
    <rPh sb="19" eb="21">
      <t>シセツ</t>
    </rPh>
    <phoneticPr fontId="2"/>
  </si>
  <si>
    <t>ゴミの廃棄場所を決めている</t>
  </si>
  <si>
    <t>地域の災害体制を把握している</t>
    <rPh sb="0" eb="2">
      <t>チイキ</t>
    </rPh>
    <rPh sb="3" eb="5">
      <t>サイガイ</t>
    </rPh>
    <rPh sb="5" eb="7">
      <t>タイセイ</t>
    </rPh>
    <rPh sb="8" eb="10">
      <t>ハアク</t>
    </rPh>
    <phoneticPr fontId="2"/>
  </si>
  <si>
    <t>適切な場所に保管している</t>
    <rPh sb="0" eb="2">
      <t>テキセツ</t>
    </rPh>
    <rPh sb="3" eb="5">
      <t>バショ</t>
    </rPh>
    <rPh sb="6" eb="8">
      <t>ホカン</t>
    </rPh>
    <phoneticPr fontId="2"/>
  </si>
  <si>
    <t>水</t>
    <rPh sb="0" eb="1">
      <t>ミズ</t>
    </rPh>
    <phoneticPr fontId="2"/>
  </si>
  <si>
    <t>電気</t>
    <rPh sb="0" eb="2">
      <t>デンキ</t>
    </rPh>
    <phoneticPr fontId="2"/>
  </si>
  <si>
    <t>通信</t>
    <rPh sb="0" eb="2">
      <t>ツウシン</t>
    </rPh>
    <phoneticPr fontId="2"/>
  </si>
  <si>
    <t>建物</t>
    <rPh sb="0" eb="2">
      <t>タテモノ</t>
    </rPh>
    <phoneticPr fontId="2"/>
  </si>
  <si>
    <t>交通</t>
    <rPh sb="0" eb="2">
      <t>コウツウ</t>
    </rPh>
    <phoneticPr fontId="2"/>
  </si>
  <si>
    <t>流通</t>
    <rPh sb="0" eb="2">
      <t>リュウツウ</t>
    </rPh>
    <phoneticPr fontId="2"/>
  </si>
  <si>
    <t>神奈川県平塚保健福祉事務所秦野センター</t>
    <rPh sb="0" eb="4">
      <t>カナガワケン</t>
    </rPh>
    <rPh sb="4" eb="6">
      <t>ヒラツカ</t>
    </rPh>
    <rPh sb="6" eb="8">
      <t>ホケン</t>
    </rPh>
    <rPh sb="8" eb="10">
      <t>フクシ</t>
    </rPh>
    <rPh sb="10" eb="12">
      <t>ジム</t>
    </rPh>
    <rPh sb="12" eb="13">
      <t>ショ</t>
    </rPh>
    <rPh sb="13" eb="15">
      <t>ハダノ</t>
    </rPh>
    <phoneticPr fontId="2"/>
  </si>
  <si>
    <t>記入日：</t>
    <rPh sb="0" eb="1">
      <t>キ</t>
    </rPh>
    <rPh sb="1" eb="2">
      <t>ニュウ</t>
    </rPh>
    <rPh sb="2" eb="3">
      <t>ビ</t>
    </rPh>
    <phoneticPr fontId="2"/>
  </si>
  <si>
    <t>・貯水槽の配水用に備えている</t>
    <rPh sb="1" eb="3">
      <t>チョスイ</t>
    </rPh>
    <rPh sb="3" eb="4">
      <t>ソウ</t>
    </rPh>
    <rPh sb="5" eb="7">
      <t>ハイスイ</t>
    </rPh>
    <rPh sb="7" eb="8">
      <t>ヨウ</t>
    </rPh>
    <rPh sb="9" eb="10">
      <t>ソナ</t>
    </rPh>
    <phoneticPr fontId="2"/>
  </si>
  <si>
    <t>・ガスボンベと同じ場所に保管している</t>
    <rPh sb="7" eb="8">
      <t>オナ</t>
    </rPh>
    <rPh sb="9" eb="11">
      <t>バショ</t>
    </rPh>
    <rPh sb="12" eb="14">
      <t>ホカン</t>
    </rPh>
    <phoneticPr fontId="2"/>
  </si>
  <si>
    <t>―</t>
    <phoneticPr fontId="2"/>
  </si>
  <si>
    <t>・手動式、電動式浄水機がある</t>
    <phoneticPr fontId="2"/>
  </si>
  <si>
    <t>・衛生管理、食中毒予防に配慮した運用をする</t>
    <rPh sb="1" eb="3">
      <t>エイセイ</t>
    </rPh>
    <rPh sb="3" eb="5">
      <t>カンリ</t>
    </rPh>
    <rPh sb="6" eb="9">
      <t>ショクチュウドク</t>
    </rPh>
    <rPh sb="9" eb="11">
      <t>ヨボウ</t>
    </rPh>
    <rPh sb="12" eb="14">
      <t>ハイリョ</t>
    </rPh>
    <rPh sb="16" eb="18">
      <t>ウンヨウ</t>
    </rPh>
    <phoneticPr fontId="2"/>
  </si>
  <si>
    <t>・まず在庫食材を中心に使用し、備蓄食を取り入れていく</t>
    <rPh sb="3" eb="5">
      <t>ザイコ</t>
    </rPh>
    <rPh sb="5" eb="7">
      <t>ショクザイ</t>
    </rPh>
    <rPh sb="8" eb="10">
      <t>チュウシン</t>
    </rPh>
    <rPh sb="11" eb="13">
      <t>シヨウ</t>
    </rPh>
    <rPh sb="15" eb="17">
      <t>ビチク</t>
    </rPh>
    <rPh sb="17" eb="18">
      <t>ショク</t>
    </rPh>
    <rPh sb="19" eb="20">
      <t>ト</t>
    </rPh>
    <rPh sb="21" eb="22">
      <t>イ</t>
    </rPh>
    <phoneticPr fontId="2"/>
  </si>
  <si>
    <t>職員の参集体制を決めている</t>
    <rPh sb="0" eb="2">
      <t>ショクイン</t>
    </rPh>
    <rPh sb="3" eb="5">
      <t>サンシュウ</t>
    </rPh>
    <rPh sb="5" eb="7">
      <t>タイセイ</t>
    </rPh>
    <rPh sb="8" eb="9">
      <t>キ</t>
    </rPh>
    <phoneticPr fontId="2"/>
  </si>
  <si>
    <t>備蓄食を使用する</t>
    <phoneticPr fontId="2"/>
  </si>
  <si>
    <t>＜その他＞　・発生直後は個装食品、体制を整えたら大缶の食品を提供する（マニュアル、献立表あり）</t>
    <rPh sb="3" eb="4">
      <t>タ</t>
    </rPh>
    <rPh sb="7" eb="9">
      <t>ハッセイ</t>
    </rPh>
    <rPh sb="9" eb="11">
      <t>チョクゴ</t>
    </rPh>
    <rPh sb="12" eb="13">
      <t>コ</t>
    </rPh>
    <rPh sb="13" eb="14">
      <t>ソウ</t>
    </rPh>
    <rPh sb="14" eb="16">
      <t>ショクヒン</t>
    </rPh>
    <rPh sb="17" eb="19">
      <t>タイセイ</t>
    </rPh>
    <rPh sb="20" eb="21">
      <t>トトノ</t>
    </rPh>
    <rPh sb="24" eb="25">
      <t>オオ</t>
    </rPh>
    <rPh sb="25" eb="26">
      <t>カン</t>
    </rPh>
    <rPh sb="27" eb="29">
      <t>ショクヒン</t>
    </rPh>
    <rPh sb="30" eb="32">
      <t>テイキョウ</t>
    </rPh>
    <rPh sb="41" eb="43">
      <t>コンダテ</t>
    </rPh>
    <rPh sb="43" eb="44">
      <t>ヒョウ</t>
    </rPh>
    <phoneticPr fontId="2"/>
  </si>
  <si>
    <t>貯水槽を使用する</t>
    <phoneticPr fontId="2"/>
  </si>
  <si>
    <t>・配水に電力が必要なため、電力も備蓄している</t>
    <phoneticPr fontId="2"/>
  </si>
  <si>
    <t>・貯水槽、受水槽により飲料水、調理水を賄う</t>
    <phoneticPr fontId="2"/>
  </si>
  <si>
    <t>・施設内の井戸を把握、日頃より水質検査をしている</t>
    <phoneticPr fontId="2"/>
  </si>
  <si>
    <t>井戸・湧き水等</t>
    <rPh sb="3" eb="4">
      <t>ワ</t>
    </rPh>
    <rPh sb="5" eb="6">
      <t>ミズ</t>
    </rPh>
    <rPh sb="6" eb="7">
      <t>トウ</t>
    </rPh>
    <phoneticPr fontId="2"/>
  </si>
  <si>
    <t>ディスポの備品を使用する　</t>
    <phoneticPr fontId="2"/>
  </si>
  <si>
    <t>手袋・ラップ・ホイル・ポリ袋・消毒用アルコール等</t>
    <phoneticPr fontId="2"/>
  </si>
  <si>
    <t>・ウェットティッシュ（手洗いができないと思われるため）</t>
    <phoneticPr fontId="2"/>
  </si>
  <si>
    <t>損壊時の使用限界を決めている</t>
    <rPh sb="0" eb="2">
      <t>ソンカイ</t>
    </rPh>
    <rPh sb="2" eb="3">
      <t>ジ</t>
    </rPh>
    <rPh sb="4" eb="6">
      <t>シヨウ</t>
    </rPh>
    <rPh sb="6" eb="8">
      <t>ゲンカイ</t>
    </rPh>
    <rPh sb="9" eb="10">
      <t>キ</t>
    </rPh>
    <phoneticPr fontId="2"/>
  </si>
  <si>
    <t>他の熱源を使用する</t>
    <phoneticPr fontId="2"/>
  </si>
  <si>
    <t>・平常時よりプロパンガス使用しており、残りを使用できる</t>
    <rPh sb="1" eb="3">
      <t>ヘイジョウ</t>
    </rPh>
    <rPh sb="3" eb="4">
      <t>ジ</t>
    </rPh>
    <rPh sb="12" eb="14">
      <t>シヨウ</t>
    </rPh>
    <rPh sb="19" eb="20">
      <t>ノコ</t>
    </rPh>
    <rPh sb="22" eb="24">
      <t>シヨウ</t>
    </rPh>
    <phoneticPr fontId="2"/>
  </si>
  <si>
    <t>・携帯電話のアンテナがあり、非常時使用できる</t>
    <phoneticPr fontId="2"/>
  </si>
  <si>
    <t>・近所にテントを設置し、防災拠点として整備する</t>
    <phoneticPr fontId="2"/>
  </si>
  <si>
    <t>・調理場所は駐車場、マニュアルに記載し、周知している</t>
    <rPh sb="3" eb="5">
      <t>バショ</t>
    </rPh>
    <rPh sb="6" eb="8">
      <t>チュウシャ</t>
    </rPh>
    <rPh sb="8" eb="9">
      <t>ジョウ</t>
    </rPh>
    <rPh sb="16" eb="18">
      <t>キサイ</t>
    </rPh>
    <rPh sb="20" eb="22">
      <t>シュウチ</t>
    </rPh>
    <phoneticPr fontId="2"/>
  </si>
  <si>
    <t>・栄養・給食担当だけでなく、施設全体で検討する</t>
    <rPh sb="1" eb="3">
      <t>エイヨウ</t>
    </rPh>
    <rPh sb="4" eb="6">
      <t>キュウショク</t>
    </rPh>
    <rPh sb="6" eb="8">
      <t>タントウ</t>
    </rPh>
    <rPh sb="14" eb="16">
      <t>シセツ</t>
    </rPh>
    <rPh sb="16" eb="18">
      <t>ゼンタイ</t>
    </rPh>
    <rPh sb="19" eb="21">
      <t>ケントウ</t>
    </rPh>
    <phoneticPr fontId="2"/>
  </si>
  <si>
    <t>・徒歩、車、電車等手段と時間による優先順位をつけている</t>
    <rPh sb="1" eb="3">
      <t>トホ</t>
    </rPh>
    <rPh sb="4" eb="5">
      <t>クルマ</t>
    </rPh>
    <rPh sb="6" eb="8">
      <t>デンシャ</t>
    </rPh>
    <rPh sb="8" eb="9">
      <t>トウ</t>
    </rPh>
    <rPh sb="9" eb="11">
      <t>シュダン</t>
    </rPh>
    <rPh sb="12" eb="14">
      <t>ジカン</t>
    </rPh>
    <rPh sb="17" eb="19">
      <t>ユウセン</t>
    </rPh>
    <rPh sb="19" eb="21">
      <t>ジュンイ</t>
    </rPh>
    <phoneticPr fontId="2"/>
  </si>
  <si>
    <t>・近くの給水所を把握し、その移動方法を決めている</t>
    <rPh sb="1" eb="2">
      <t>チカ</t>
    </rPh>
    <rPh sb="4" eb="6">
      <t>キュウスイ</t>
    </rPh>
    <rPh sb="6" eb="7">
      <t>ジョ</t>
    </rPh>
    <rPh sb="8" eb="10">
      <t>ハアク</t>
    </rPh>
    <rPh sb="14" eb="16">
      <t>イドウ</t>
    </rPh>
    <rPh sb="16" eb="18">
      <t>ホウホウ</t>
    </rPh>
    <rPh sb="19" eb="20">
      <t>キ</t>
    </rPh>
    <phoneticPr fontId="2"/>
  </si>
  <si>
    <t>有○</t>
    <rPh sb="0" eb="1">
      <t>ユウ</t>
    </rPh>
    <phoneticPr fontId="2"/>
  </si>
  <si>
    <t>無×</t>
    <rPh sb="0" eb="1">
      <t>ナシ</t>
    </rPh>
    <phoneticPr fontId="2"/>
  </si>
  <si>
    <t>浄水機を使用する</t>
    <phoneticPr fontId="2"/>
  </si>
  <si>
    <t>非常
備蓄食</t>
    <phoneticPr fontId="2"/>
  </si>
  <si>
    <t>被害想定</t>
    <rPh sb="0" eb="2">
      <t>ヒガイ</t>
    </rPh>
    <rPh sb="2" eb="4">
      <t>ソウテイ</t>
    </rPh>
    <phoneticPr fontId="2"/>
  </si>
  <si>
    <t>体制整備</t>
    <rPh sb="0" eb="2">
      <t>タイセイ</t>
    </rPh>
    <rPh sb="2" eb="4">
      <t>セイビ</t>
    </rPh>
    <phoneticPr fontId="2"/>
  </si>
  <si>
    <t xml:space="preserve">
</t>
    <phoneticPr fontId="2"/>
  </si>
  <si>
    <t>地域食生活対策推進協議会</t>
    <rPh sb="0" eb="2">
      <t>チイキ</t>
    </rPh>
    <rPh sb="2" eb="3">
      <t>ショク</t>
    </rPh>
    <rPh sb="3" eb="5">
      <t>セイカツ</t>
    </rPh>
    <rPh sb="5" eb="7">
      <t>タイサク</t>
    </rPh>
    <rPh sb="7" eb="9">
      <t>スイシン</t>
    </rPh>
    <rPh sb="9" eb="12">
      <t>キョウギカイ</t>
    </rPh>
    <phoneticPr fontId="2"/>
  </si>
  <si>
    <t>ガス</t>
    <phoneticPr fontId="2"/>
  </si>
  <si>
    <t>非常備蓄食</t>
    <rPh sb="0" eb="2">
      <t>ヒジョウ</t>
    </rPh>
    <rPh sb="2" eb="4">
      <t>ビチク</t>
    </rPh>
    <rPh sb="4" eb="5">
      <t>ショク</t>
    </rPh>
    <phoneticPr fontId="2"/>
  </si>
  <si>
    <t>・その体制に基づいた参集訓練を抜き打ちで実施している</t>
    <rPh sb="3" eb="5">
      <t>タイセイ</t>
    </rPh>
    <rPh sb="6" eb="7">
      <t>モト</t>
    </rPh>
    <rPh sb="10" eb="12">
      <t>サンシュウ</t>
    </rPh>
    <rPh sb="12" eb="14">
      <t>クンレン</t>
    </rPh>
    <rPh sb="15" eb="16">
      <t>ヌ</t>
    </rPh>
    <rPh sb="17" eb="18">
      <t>ウ</t>
    </rPh>
    <rPh sb="20" eb="22">
      <t>ジッシ</t>
    </rPh>
    <phoneticPr fontId="2"/>
  </si>
  <si>
    <r>
      <t xml:space="preserve">実施率
</t>
    </r>
    <r>
      <rPr>
        <sz val="8"/>
        <rFont val="ＭＳ Ｐゴシック"/>
        <family val="3"/>
        <charset val="128"/>
      </rPr>
      <t>（実施対策数/推奨対策数）</t>
    </r>
    <rPh sb="0" eb="2">
      <t>ジッシ</t>
    </rPh>
    <rPh sb="2" eb="3">
      <t>リツ</t>
    </rPh>
    <rPh sb="5" eb="7">
      <t>ジッシ</t>
    </rPh>
    <rPh sb="7" eb="9">
      <t>タイサク</t>
    </rPh>
    <rPh sb="9" eb="10">
      <t>スウ</t>
    </rPh>
    <rPh sb="11" eb="13">
      <t>スイショウ</t>
    </rPh>
    <rPh sb="13" eb="15">
      <t>タイサク</t>
    </rPh>
    <rPh sb="15" eb="16">
      <t>スウ</t>
    </rPh>
    <phoneticPr fontId="2"/>
  </si>
  <si>
    <t>・備蓄場所を検討する（上層階、中層階、各階配置）</t>
    <phoneticPr fontId="2"/>
  </si>
  <si>
    <t>エレベーター・ダムエーター停止時</t>
    <rPh sb="13" eb="15">
      <t>テイシ</t>
    </rPh>
    <rPh sb="15" eb="16">
      <t>ジ</t>
    </rPh>
    <phoneticPr fontId="2"/>
  </si>
  <si>
    <t>の代替策がある</t>
    <rPh sb="1" eb="3">
      <t>ダイタイ</t>
    </rPh>
    <rPh sb="3" eb="4">
      <t>サク</t>
    </rPh>
    <phoneticPr fontId="2"/>
  </si>
  <si>
    <t>・階段を使用する　　・職員による配膳体制を決めている</t>
    <rPh sb="1" eb="3">
      <t>カイダン</t>
    </rPh>
    <rPh sb="4" eb="6">
      <t>シヨウ</t>
    </rPh>
    <phoneticPr fontId="2"/>
  </si>
  <si>
    <t>項目</t>
    <rPh sb="0" eb="2">
      <t>コウモク</t>
    </rPh>
    <phoneticPr fontId="2"/>
  </si>
  <si>
    <t>対策例</t>
    <rPh sb="0" eb="2">
      <t>タイサク</t>
    </rPh>
    <rPh sb="2" eb="3">
      <t>レイ</t>
    </rPh>
    <phoneticPr fontId="2"/>
  </si>
  <si>
    <t>実施率</t>
    <rPh sb="0" eb="2">
      <t>ジッシ</t>
    </rPh>
    <rPh sb="2" eb="3">
      <t>リツ</t>
    </rPh>
    <phoneticPr fontId="2"/>
  </si>
  <si>
    <t>秦野伊勢原地域の状況</t>
    <rPh sb="0" eb="2">
      <t>ハダノ</t>
    </rPh>
    <rPh sb="2" eb="5">
      <t>イセハラ</t>
    </rPh>
    <rPh sb="5" eb="7">
      <t>チイキ</t>
    </rPh>
    <rPh sb="8" eb="10">
      <t>ジョウキョウ</t>
    </rPh>
    <phoneticPr fontId="2"/>
  </si>
  <si>
    <t>施設での対策</t>
    <rPh sb="0" eb="2">
      <t>シセツ</t>
    </rPh>
    <rPh sb="4" eb="6">
      <t>タイサク</t>
    </rPh>
    <phoneticPr fontId="2"/>
  </si>
  <si>
    <t>事例</t>
    <rPh sb="0" eb="2">
      <t>ジレイ</t>
    </rPh>
    <phoneticPr fontId="2"/>
  </si>
  <si>
    <t>有無</t>
    <rPh sb="0" eb="2">
      <t>ウム</t>
    </rPh>
    <phoneticPr fontId="2"/>
  </si>
  <si>
    <t>東海地震、首都直下地震の被害想定のなかで、給食施設に影響が考えられる被害想定を抜粋しました。</t>
    <rPh sb="0" eb="2">
      <t>トウカイ</t>
    </rPh>
    <rPh sb="2" eb="4">
      <t>ジシン</t>
    </rPh>
    <rPh sb="5" eb="7">
      <t>シュト</t>
    </rPh>
    <rPh sb="7" eb="9">
      <t>チョッカ</t>
    </rPh>
    <rPh sb="9" eb="11">
      <t>ジシン</t>
    </rPh>
    <rPh sb="12" eb="14">
      <t>ヒガイ</t>
    </rPh>
    <rPh sb="14" eb="16">
      <t>ソウテイ</t>
    </rPh>
    <rPh sb="21" eb="23">
      <t>キュウショク</t>
    </rPh>
    <rPh sb="23" eb="25">
      <t>シセツ</t>
    </rPh>
    <rPh sb="26" eb="28">
      <t>エイキョウ</t>
    </rPh>
    <rPh sb="29" eb="30">
      <t>カンガ</t>
    </rPh>
    <rPh sb="34" eb="36">
      <t>ヒガイ</t>
    </rPh>
    <rPh sb="36" eb="38">
      <t>ソウテイ</t>
    </rPh>
    <rPh sb="39" eb="41">
      <t>バッスイ</t>
    </rPh>
    <phoneticPr fontId="2"/>
  </si>
  <si>
    <t>施設での記入欄として設けました。</t>
    <rPh sb="0" eb="2">
      <t>シセツ</t>
    </rPh>
    <rPh sb="4" eb="6">
      <t>キニュウ</t>
    </rPh>
    <rPh sb="6" eb="7">
      <t>ラン</t>
    </rPh>
    <rPh sb="10" eb="11">
      <t>モウ</t>
    </rPh>
    <phoneticPr fontId="2"/>
  </si>
  <si>
    <t>全51施設のうち、何らかの対策がある施設の割合を掲載しています。</t>
    <rPh sb="0" eb="1">
      <t>ゼン</t>
    </rPh>
    <rPh sb="3" eb="5">
      <t>シセツ</t>
    </rPh>
    <rPh sb="9" eb="10">
      <t>ナン</t>
    </rPh>
    <rPh sb="13" eb="15">
      <t>タイサク</t>
    </rPh>
    <rPh sb="18" eb="20">
      <t>シセツ</t>
    </rPh>
    <rPh sb="21" eb="23">
      <t>ワリアイ</t>
    </rPh>
    <rPh sb="24" eb="26">
      <t>ケイサイ</t>
    </rPh>
    <phoneticPr fontId="2"/>
  </si>
  <si>
    <t>「対策例」に対して、施設で実施されていることが「有○」か「無×」を記入してください。
（電子ファイルの場合はリストから選択してください。）</t>
    <rPh sb="1" eb="3">
      <t>タイサク</t>
    </rPh>
    <rPh sb="3" eb="4">
      <t>レイ</t>
    </rPh>
    <rPh sb="6" eb="7">
      <t>タイ</t>
    </rPh>
    <rPh sb="10" eb="12">
      <t>シセツ</t>
    </rPh>
    <rPh sb="13" eb="15">
      <t>ジッシ</t>
    </rPh>
    <rPh sb="24" eb="25">
      <t>ア</t>
    </rPh>
    <rPh sb="29" eb="30">
      <t>ナ</t>
    </rPh>
    <rPh sb="33" eb="34">
      <t>キ</t>
    </rPh>
    <rPh sb="34" eb="35">
      <t>ニュウ</t>
    </rPh>
    <rPh sb="44" eb="46">
      <t>デンシ</t>
    </rPh>
    <rPh sb="51" eb="53">
      <t>バアイ</t>
    </rPh>
    <rPh sb="59" eb="61">
      <t>センタク</t>
    </rPh>
    <phoneticPr fontId="2"/>
  </si>
  <si>
    <t>電話以外の連絡方法を決めている</t>
    <rPh sb="0" eb="2">
      <t>デンワ</t>
    </rPh>
    <rPh sb="2" eb="4">
      <t>イガイ</t>
    </rPh>
    <rPh sb="5" eb="7">
      <t>レンラク</t>
    </rPh>
    <rPh sb="7" eb="9">
      <t>ホウホウ</t>
    </rPh>
    <phoneticPr fontId="2"/>
  </si>
  <si>
    <t>取引業者の緊急連絡先（メール、携帯電話）を把握している</t>
    <rPh sb="0" eb="2">
      <t>トリヒキ</t>
    </rPh>
    <rPh sb="2" eb="4">
      <t>ギョウシャ</t>
    </rPh>
    <rPh sb="5" eb="7">
      <t>キンキュウ</t>
    </rPh>
    <rPh sb="7" eb="9">
      <t>レンラク</t>
    </rPh>
    <rPh sb="9" eb="10">
      <t>サキ</t>
    </rPh>
    <rPh sb="15" eb="17">
      <t>ケイタイ</t>
    </rPh>
    <rPh sb="17" eb="19">
      <t>デンワ</t>
    </rPh>
    <rPh sb="21" eb="23">
      <t>ハアク</t>
    </rPh>
    <phoneticPr fontId="2"/>
  </si>
  <si>
    <t>かまど　　・七輪　　・焚き火　　・バーナー</t>
    <phoneticPr fontId="2"/>
  </si>
  <si>
    <t>０個</t>
    <rPh sb="1" eb="2">
      <t>コ</t>
    </rPh>
    <phoneticPr fontId="2"/>
  </si>
  <si>
    <t>１個</t>
    <rPh sb="1" eb="2">
      <t>コ</t>
    </rPh>
    <phoneticPr fontId="2"/>
  </si>
  <si>
    <t>２個</t>
    <rPh sb="1" eb="2">
      <t>コ</t>
    </rPh>
    <phoneticPr fontId="2"/>
  </si>
  <si>
    <t>３個</t>
    <rPh sb="1" eb="2">
      <t>コ</t>
    </rPh>
    <phoneticPr fontId="2"/>
  </si>
  <si>
    <t>４個</t>
    <rPh sb="1" eb="2">
      <t>コ</t>
    </rPh>
    <phoneticPr fontId="2"/>
  </si>
  <si>
    <t>５個</t>
    <rPh sb="1" eb="2">
      <t>コ</t>
    </rPh>
    <phoneticPr fontId="2"/>
  </si>
  <si>
    <t>６個</t>
    <rPh sb="1" eb="2">
      <t>コ</t>
    </rPh>
    <phoneticPr fontId="2"/>
  </si>
  <si>
    <t>参考　実施対策数ごとの実施率</t>
    <rPh sb="0" eb="2">
      <t>サンコウ</t>
    </rPh>
    <rPh sb="3" eb="5">
      <t>ジッシ</t>
    </rPh>
    <rPh sb="5" eb="7">
      <t>タイサク</t>
    </rPh>
    <rPh sb="7" eb="8">
      <t>スウ</t>
    </rPh>
    <rPh sb="11" eb="13">
      <t>ジッシ</t>
    </rPh>
    <rPh sb="13" eb="14">
      <t>リツ</t>
    </rPh>
    <phoneticPr fontId="2"/>
  </si>
  <si>
    <t>＜その他＞　・雨水タンクを生活用水として活用する　　・止水栓により、要所でのみ水を使用する
　・給水所を利用する可能性があるので、場所を確認して、運搬方法を検討している
　・使わなくなった食器を非常用に備蓄している（不安な状況でも、少しでもいつものように対応したい）
　・賞味期限の切れた水を生活用水として備蓄している　　・古新聞を備蓄している</t>
    <rPh sb="3" eb="4">
      <t>タ</t>
    </rPh>
    <rPh sb="27" eb="29">
      <t>シスイ</t>
    </rPh>
    <rPh sb="29" eb="30">
      <t>セン</t>
    </rPh>
    <rPh sb="34" eb="36">
      <t>ヨウショ</t>
    </rPh>
    <rPh sb="39" eb="40">
      <t>ミズ</t>
    </rPh>
    <rPh sb="41" eb="43">
      <t>シヨウ</t>
    </rPh>
    <rPh sb="48" eb="50">
      <t>キュウスイ</t>
    </rPh>
    <rPh sb="50" eb="51">
      <t>ジョ</t>
    </rPh>
    <rPh sb="52" eb="54">
      <t>リヨウ</t>
    </rPh>
    <rPh sb="56" eb="59">
      <t>カノウセイ</t>
    </rPh>
    <rPh sb="65" eb="67">
      <t>バショ</t>
    </rPh>
    <rPh sb="68" eb="70">
      <t>カクニン</t>
    </rPh>
    <rPh sb="73" eb="75">
      <t>ウンパン</t>
    </rPh>
    <rPh sb="75" eb="77">
      <t>ホウホウ</t>
    </rPh>
    <rPh sb="78" eb="80">
      <t>ケントウ</t>
    </rPh>
    <rPh sb="136" eb="138">
      <t>ショウミ</t>
    </rPh>
    <rPh sb="162" eb="163">
      <t>フル</t>
    </rPh>
    <rPh sb="163" eb="165">
      <t>シンブン</t>
    </rPh>
    <rPh sb="166" eb="168">
      <t>ビチク</t>
    </rPh>
    <phoneticPr fontId="2"/>
  </si>
  <si>
    <t>＜その他＞　・非常食献立表を数箇所に掲示し、周知を図っている
　・地域や他機関と人的支援について取り決めをしている　　　　＊施設の体制整備と連動することが多い</t>
    <rPh sb="3" eb="4">
      <t>タ</t>
    </rPh>
    <rPh sb="7" eb="10">
      <t>ヒジョウショク</t>
    </rPh>
    <rPh sb="10" eb="12">
      <t>コンダテ</t>
    </rPh>
    <rPh sb="12" eb="13">
      <t>ヒョウ</t>
    </rPh>
    <rPh sb="14" eb="15">
      <t>スウ</t>
    </rPh>
    <rPh sb="15" eb="17">
      <t>カショ</t>
    </rPh>
    <rPh sb="18" eb="20">
      <t>ケイジ</t>
    </rPh>
    <rPh sb="22" eb="24">
      <t>シュウチ</t>
    </rPh>
    <rPh sb="25" eb="26">
      <t>ハカ</t>
    </rPh>
    <rPh sb="33" eb="35">
      <t>チイキ</t>
    </rPh>
    <rPh sb="36" eb="37">
      <t>ホカ</t>
    </rPh>
    <rPh sb="37" eb="39">
      <t>キカン</t>
    </rPh>
    <rPh sb="40" eb="42">
      <t>ジンテキ</t>
    </rPh>
    <rPh sb="42" eb="44">
      <t>シエン</t>
    </rPh>
    <rPh sb="48" eb="49">
      <t>ト</t>
    </rPh>
    <rPh sb="50" eb="51">
      <t>キ</t>
    </rPh>
    <rPh sb="62" eb="64">
      <t>シセツ</t>
    </rPh>
    <rPh sb="65" eb="67">
      <t>タイセイ</t>
    </rPh>
    <rPh sb="67" eb="69">
      <t>セイビ</t>
    </rPh>
    <rPh sb="70" eb="72">
      <t>レンドウ</t>
    </rPh>
    <rPh sb="77" eb="78">
      <t>オオ</t>
    </rPh>
    <phoneticPr fontId="2"/>
  </si>
  <si>
    <t>他機関との協定・取り決めがある</t>
    <rPh sb="5" eb="7">
      <t>キョウテイ</t>
    </rPh>
    <phoneticPr fontId="2"/>
  </si>
  <si>
    <t>＜その他＞　・取引業者の緊急時用連絡先（携帯、メール等）を把握している
　・発生後の体制では、食事の提供に専念できるよう、食料、物品等調達担当を決めている</t>
    <rPh sb="3" eb="4">
      <t>タ</t>
    </rPh>
    <rPh sb="7" eb="9">
      <t>トリヒキ</t>
    </rPh>
    <rPh sb="9" eb="11">
      <t>ギョウシャ</t>
    </rPh>
    <rPh sb="12" eb="16">
      <t>キンキュウジヨウ</t>
    </rPh>
    <rPh sb="16" eb="18">
      <t>レンラク</t>
    </rPh>
    <rPh sb="18" eb="19">
      <t>サキ</t>
    </rPh>
    <rPh sb="20" eb="22">
      <t>ケイタイ</t>
    </rPh>
    <rPh sb="26" eb="27">
      <t>トウ</t>
    </rPh>
    <rPh sb="29" eb="31">
      <t>ハアク</t>
    </rPh>
    <rPh sb="38" eb="40">
      <t>ハッセイ</t>
    </rPh>
    <rPh sb="40" eb="41">
      <t>ゴ</t>
    </rPh>
    <rPh sb="42" eb="44">
      <t>タイセイ</t>
    </rPh>
    <rPh sb="47" eb="49">
      <t>ショクジ</t>
    </rPh>
    <rPh sb="50" eb="52">
      <t>テイキョウ</t>
    </rPh>
    <rPh sb="53" eb="55">
      <t>センネン</t>
    </rPh>
    <rPh sb="61" eb="63">
      <t>ショクリョウ</t>
    </rPh>
    <rPh sb="64" eb="66">
      <t>ブッピン</t>
    </rPh>
    <rPh sb="66" eb="67">
      <t>トウ</t>
    </rPh>
    <rPh sb="67" eb="69">
      <t>チョウタツ</t>
    </rPh>
    <rPh sb="69" eb="71">
      <t>タントウ</t>
    </rPh>
    <rPh sb="72" eb="73">
      <t>キ</t>
    </rPh>
    <phoneticPr fontId="2"/>
  </si>
  <si>
    <t>全被害想定に関わる対策</t>
    <rPh sb="0" eb="1">
      <t>ゼン</t>
    </rPh>
    <rPh sb="9" eb="11">
      <t>タイサク</t>
    </rPh>
    <phoneticPr fontId="2"/>
  </si>
  <si>
    <t>災害対策、備蓄食について予算化している</t>
    <rPh sb="0" eb="2">
      <t>サイガイ</t>
    </rPh>
    <rPh sb="2" eb="4">
      <t>タイサク</t>
    </rPh>
    <rPh sb="5" eb="7">
      <t>ビチク</t>
    </rPh>
    <rPh sb="7" eb="8">
      <t>ショク</t>
    </rPh>
    <rPh sb="12" eb="14">
      <t>ヨサン</t>
    </rPh>
    <rPh sb="14" eb="15">
      <t>カ</t>
    </rPh>
    <phoneticPr fontId="2"/>
  </si>
  <si>
    <t>入所者･患者･職員の必要量を把握している</t>
    <rPh sb="0" eb="3">
      <t>ニュウショシャ</t>
    </rPh>
    <rPh sb="4" eb="6">
      <t>カンジャ</t>
    </rPh>
    <rPh sb="7" eb="9">
      <t>ショクイン</t>
    </rPh>
    <rPh sb="8" eb="9">
      <t>イン</t>
    </rPh>
    <rPh sb="10" eb="12">
      <t>ヒツヨウ</t>
    </rPh>
    <rPh sb="12" eb="13">
      <t>リョウ</t>
    </rPh>
    <rPh sb="14" eb="16">
      <t>ハアク</t>
    </rPh>
    <phoneticPr fontId="2"/>
  </si>
  <si>
    <t>必要な食数・飲料水を備蓄している</t>
    <rPh sb="0" eb="2">
      <t>ヒツヨウ</t>
    </rPh>
    <rPh sb="3" eb="4">
      <t>ショク</t>
    </rPh>
    <rPh sb="4" eb="5">
      <t>スウ</t>
    </rPh>
    <rPh sb="6" eb="9">
      <t>インリョウスイ</t>
    </rPh>
    <rPh sb="10" eb="12">
      <t>ビチク</t>
    </rPh>
    <phoneticPr fontId="2"/>
  </si>
  <si>
    <t>＊食数、１人当たりの必要量、日数により、必要量を示す</t>
    <rPh sb="1" eb="2">
      <t>キュウショク</t>
    </rPh>
    <rPh sb="2" eb="3">
      <t>スウ</t>
    </rPh>
    <rPh sb="4" eb="6">
      <t>ヒトリ</t>
    </rPh>
    <rPh sb="6" eb="7">
      <t>ア</t>
    </rPh>
    <rPh sb="10" eb="12">
      <t>ヒツヨウ</t>
    </rPh>
    <rPh sb="12" eb="13">
      <t>リョウ</t>
    </rPh>
    <rPh sb="14" eb="16">
      <t>ニッスウ</t>
    </rPh>
    <rPh sb="20" eb="22">
      <t>ヒツヨウ</t>
    </rPh>
    <rPh sb="22" eb="23">
      <t>リョウ</t>
    </rPh>
    <rPh sb="24" eb="25">
      <t>シメ</t>
    </rPh>
    <phoneticPr fontId="2"/>
  </si>
  <si>
    <t>＊備蓄食に必要な調理水も飲用と別に備蓄する</t>
    <rPh sb="1" eb="3">
      <t>ビチク</t>
    </rPh>
    <rPh sb="3" eb="4">
      <t>ショク</t>
    </rPh>
    <rPh sb="5" eb="7">
      <t>ヒツヨウ</t>
    </rPh>
    <rPh sb="8" eb="10">
      <t>チョウリ</t>
    </rPh>
    <rPh sb="10" eb="11">
      <t>スイ</t>
    </rPh>
    <rPh sb="12" eb="14">
      <t>インヨウ</t>
    </rPh>
    <rPh sb="15" eb="16">
      <t>ベツ</t>
    </rPh>
    <rPh sb="17" eb="19">
      <t>ビチク</t>
    </rPh>
    <phoneticPr fontId="2"/>
  </si>
  <si>
    <t>・計画的に着実に進める　＊通常の食品を多めに保管する</t>
    <rPh sb="1" eb="4">
      <t>ケイカクテキ</t>
    </rPh>
    <rPh sb="5" eb="7">
      <t>チャクジツ</t>
    </rPh>
    <rPh sb="8" eb="9">
      <t>スス</t>
    </rPh>
    <phoneticPr fontId="2"/>
  </si>
  <si>
    <t>備蓄食の運用について検討・共有している</t>
    <rPh sb="0" eb="2">
      <t>ビチク</t>
    </rPh>
    <rPh sb="2" eb="3">
      <t>ショク</t>
    </rPh>
    <rPh sb="4" eb="6">
      <t>ウンヨウ</t>
    </rPh>
    <rPh sb="10" eb="12">
      <t>ケントウ</t>
    </rPh>
    <rPh sb="13" eb="15">
      <t>キョウユウ</t>
    </rPh>
    <phoneticPr fontId="2"/>
  </si>
  <si>
    <t>＊献立表・写真と備蓄する　＊通常の給食に活用する</t>
    <rPh sb="1" eb="3">
      <t>コンダテ</t>
    </rPh>
    <rPh sb="3" eb="4">
      <t>ヒョウ</t>
    </rPh>
    <rPh sb="5" eb="7">
      <t>シャシン</t>
    </rPh>
    <rPh sb="8" eb="10">
      <t>ビチク</t>
    </rPh>
    <rPh sb="14" eb="16">
      <t>ツウジョウ</t>
    </rPh>
    <rPh sb="17" eb="19">
      <t>キュウショク</t>
    </rPh>
    <rPh sb="20" eb="22">
      <t>カツヨウ</t>
    </rPh>
    <phoneticPr fontId="2"/>
  </si>
  <si>
    <t>・献立表とともに、指揮体制・役割・初期手順等を明記する</t>
    <rPh sb="14" eb="16">
      <t>ヤクワリ</t>
    </rPh>
    <rPh sb="21" eb="22">
      <t>トウ</t>
    </rPh>
    <phoneticPr fontId="2"/>
  </si>
  <si>
    <t>調理済み食品を使用する</t>
    <phoneticPr fontId="2"/>
  </si>
  <si>
    <t>会議等、検討する場がある</t>
    <rPh sb="0" eb="2">
      <t>カイギ</t>
    </rPh>
    <rPh sb="2" eb="3">
      <t>ナド</t>
    </rPh>
    <rPh sb="4" eb="6">
      <t>ケントウ</t>
    </rPh>
    <rPh sb="8" eb="9">
      <t>バ</t>
    </rPh>
    <phoneticPr fontId="2"/>
  </si>
  <si>
    <t>災害対策に関する位置づけがある</t>
    <rPh sb="0" eb="2">
      <t>サイガイ</t>
    </rPh>
    <phoneticPr fontId="2"/>
  </si>
  <si>
    <t>＊対象者を踏まえた食種・食形態･特殊食品を備蓄する</t>
    <rPh sb="1" eb="4">
      <t>タイショウシャ</t>
    </rPh>
    <rPh sb="5" eb="6">
      <t>フ</t>
    </rPh>
    <rPh sb="12" eb="13">
      <t>ショク</t>
    </rPh>
    <rPh sb="13" eb="15">
      <t>ケイタイ</t>
    </rPh>
    <rPh sb="16" eb="18">
      <t>トクシュ</t>
    </rPh>
    <rPh sb="18" eb="20">
      <t>ショクヒン</t>
    </rPh>
    <rPh sb="21" eb="23">
      <t>ビチク</t>
    </rPh>
    <phoneticPr fontId="2"/>
  </si>
  <si>
    <t>対象者に適した種類を備蓄している</t>
    <rPh sb="0" eb="2">
      <t>タイショウ</t>
    </rPh>
    <rPh sb="2" eb="3">
      <t>シャ</t>
    </rPh>
    <rPh sb="4" eb="5">
      <t>テキ</t>
    </rPh>
    <rPh sb="7" eb="9">
      <t>シュルイ</t>
    </rPh>
    <rPh sb="10" eb="12">
      <t>ビチク</t>
    </rPh>
    <phoneticPr fontId="2"/>
  </si>
  <si>
    <t>平成26年6月、秦野伊勢原地域で１日３食給食を提供している施設を対象に調査し、回答を得られた全51施設を集計して掲載しています。
＊は平成26年３月発行「災害に備えた非常備蓄食の考え方」よりポイントを抜粋しました。</t>
    <rPh sb="0" eb="2">
      <t>ヘイセイ</t>
    </rPh>
    <rPh sb="4" eb="5">
      <t>ネン</t>
    </rPh>
    <rPh sb="6" eb="7">
      <t>ガツ</t>
    </rPh>
    <rPh sb="8" eb="10">
      <t>ハダノ</t>
    </rPh>
    <rPh sb="10" eb="13">
      <t>イセハラ</t>
    </rPh>
    <rPh sb="13" eb="15">
      <t>チイキ</t>
    </rPh>
    <rPh sb="17" eb="18">
      <t>ニチ</t>
    </rPh>
    <rPh sb="19" eb="20">
      <t>ショク</t>
    </rPh>
    <rPh sb="20" eb="22">
      <t>キュウショク</t>
    </rPh>
    <rPh sb="23" eb="25">
      <t>テイキョウ</t>
    </rPh>
    <rPh sb="29" eb="31">
      <t>シセツ</t>
    </rPh>
    <rPh sb="32" eb="34">
      <t>タイショウ</t>
    </rPh>
    <rPh sb="35" eb="37">
      <t>チョウサ</t>
    </rPh>
    <rPh sb="39" eb="41">
      <t>カイトウ</t>
    </rPh>
    <rPh sb="42" eb="43">
      <t>エ</t>
    </rPh>
    <rPh sb="46" eb="47">
      <t>ゼン</t>
    </rPh>
    <rPh sb="49" eb="51">
      <t>シセツ</t>
    </rPh>
    <rPh sb="52" eb="54">
      <t>シュウケイ</t>
    </rPh>
    <rPh sb="56" eb="58">
      <t>ケイサイ</t>
    </rPh>
    <rPh sb="67" eb="69">
      <t>ヘイセイ</t>
    </rPh>
    <rPh sb="71" eb="72">
      <t>ネン</t>
    </rPh>
    <rPh sb="73" eb="74">
      <t>ガツ</t>
    </rPh>
    <rPh sb="74" eb="76">
      <t>ハッコウ</t>
    </rPh>
    <rPh sb="77" eb="79">
      <t>サイガイ</t>
    </rPh>
    <rPh sb="80" eb="81">
      <t>ソナ</t>
    </rPh>
    <rPh sb="83" eb="85">
      <t>ヒジョウ</t>
    </rPh>
    <rPh sb="85" eb="87">
      <t>ビチク</t>
    </rPh>
    <rPh sb="87" eb="88">
      <t>ショク</t>
    </rPh>
    <rPh sb="89" eb="90">
      <t>カンガ</t>
    </rPh>
    <rPh sb="91" eb="92">
      <t>カタ</t>
    </rPh>
    <rPh sb="100" eb="102">
      <t>バッスイ</t>
    </rPh>
    <phoneticPr fontId="2"/>
  </si>
  <si>
    <t>調査で回答いただいた工夫していること、地域食生活対策推進協議会委員の施設における取り組みを掲載しました。これまで対策がなかった施設も、既に対策がある施設も、対策の充実に向けて参考になります。</t>
    <rPh sb="0" eb="2">
      <t>チョウサ</t>
    </rPh>
    <rPh sb="3" eb="5">
      <t>カイトウ</t>
    </rPh>
    <rPh sb="10" eb="12">
      <t>クフウ</t>
    </rPh>
    <rPh sb="19" eb="21">
      <t>チイキ</t>
    </rPh>
    <rPh sb="21" eb="22">
      <t>ショク</t>
    </rPh>
    <rPh sb="22" eb="24">
      <t>セイカツ</t>
    </rPh>
    <rPh sb="24" eb="26">
      <t>タイサク</t>
    </rPh>
    <rPh sb="26" eb="28">
      <t>スイシン</t>
    </rPh>
    <rPh sb="28" eb="31">
      <t>キョウギカイ</t>
    </rPh>
    <rPh sb="31" eb="33">
      <t>イイン</t>
    </rPh>
    <rPh sb="34" eb="36">
      <t>シセツ</t>
    </rPh>
    <rPh sb="40" eb="41">
      <t>ト</t>
    </rPh>
    <rPh sb="42" eb="43">
      <t>ク</t>
    </rPh>
    <rPh sb="45" eb="47">
      <t>ケイサイ</t>
    </rPh>
    <rPh sb="56" eb="58">
      <t>タイサク</t>
    </rPh>
    <rPh sb="63" eb="65">
      <t>シセツ</t>
    </rPh>
    <rPh sb="67" eb="68">
      <t>スデ</t>
    </rPh>
    <rPh sb="69" eb="71">
      <t>タイサク</t>
    </rPh>
    <rPh sb="74" eb="76">
      <t>シセツ</t>
    </rPh>
    <rPh sb="78" eb="80">
      <t>タイサク</t>
    </rPh>
    <rPh sb="81" eb="83">
      <t>ジュウジツ</t>
    </rPh>
    <rPh sb="84" eb="85">
      <t>ム</t>
    </rPh>
    <rPh sb="87" eb="89">
      <t>サンコウ</t>
    </rPh>
    <phoneticPr fontId="2"/>
  </si>
  <si>
    <t>趣旨・説明</t>
    <rPh sb="0" eb="2">
      <t>シュシ</t>
    </rPh>
    <rPh sb="3" eb="5">
      <t>セツメイ</t>
    </rPh>
    <phoneticPr fontId="2"/>
  </si>
  <si>
    <t>７個</t>
    <rPh sb="1" eb="2">
      <t>コ</t>
    </rPh>
    <phoneticPr fontId="2"/>
  </si>
  <si>
    <t>＊発生時提供しやすい場所とする　＊運搬方法を共有する</t>
    <rPh sb="1" eb="3">
      <t>ハッセイ</t>
    </rPh>
    <rPh sb="3" eb="4">
      <t>ジ</t>
    </rPh>
    <rPh sb="4" eb="6">
      <t>テイキョウ</t>
    </rPh>
    <rPh sb="10" eb="12">
      <t>バショ</t>
    </rPh>
    <rPh sb="17" eb="19">
      <t>ウンパン</t>
    </rPh>
    <rPh sb="19" eb="21">
      <t>ホウホウ</t>
    </rPh>
    <rPh sb="22" eb="24">
      <t>キョウユウ</t>
    </rPh>
    <phoneticPr fontId="2"/>
  </si>
  <si>
    <t>・組織的に動く体制がある　・担当者がいる</t>
    <rPh sb="1" eb="4">
      <t>ソシキテキ</t>
    </rPh>
    <rPh sb="5" eb="6">
      <t>ウゴ</t>
    </rPh>
    <rPh sb="7" eb="9">
      <t>タイセイ</t>
    </rPh>
    <rPh sb="14" eb="16">
      <t>タントウ</t>
    </rPh>
    <rPh sb="16" eb="17">
      <t>シャ</t>
    </rPh>
    <phoneticPr fontId="2"/>
  </si>
  <si>
    <t>防災無線や衛星電話がある</t>
    <rPh sb="5" eb="7">
      <t>エイセイ</t>
    </rPh>
    <rPh sb="7" eb="9">
      <t>デンワ</t>
    </rPh>
    <phoneticPr fontId="2"/>
  </si>
  <si>
    <t>・災害時優先電話となっている</t>
    <phoneticPr fontId="2"/>
  </si>
  <si>
    <t>・訓練時に試している　・受信のみの無線がある</t>
    <rPh sb="1" eb="3">
      <t>クンレン</t>
    </rPh>
    <rPh sb="3" eb="4">
      <t>ジ</t>
    </rPh>
    <rPh sb="5" eb="6">
      <t>タメ</t>
    </rPh>
    <rPh sb="12" eb="14">
      <t>ジュシン</t>
    </rPh>
    <rPh sb="17" eb="19">
      <t>ムセン</t>
    </rPh>
    <phoneticPr fontId="2"/>
  </si>
  <si>
    <t>・備蓄食の期限が切れる前に職員で訓練、試食している</t>
    <phoneticPr fontId="2"/>
  </si>
  <si>
    <t>・施設全体の防災マニュアルと整合を図り、連動させる</t>
    <phoneticPr fontId="2"/>
  </si>
  <si>
    <t>・各関係機関の連絡先をリストにしている</t>
    <phoneticPr fontId="2"/>
  </si>
  <si>
    <t>現状・取り入れたいこと</t>
    <rPh sb="0" eb="2">
      <t>ゲンジョウ</t>
    </rPh>
    <rPh sb="3" eb="4">
      <t>ト</t>
    </rPh>
    <rPh sb="5" eb="6">
      <t>イ</t>
    </rPh>
    <phoneticPr fontId="2"/>
  </si>
  <si>
    <t>＜その他＞　・電気が止まっても使える電話機かどうかを確認している　</t>
    <rPh sb="18" eb="20">
      <t>デンワ</t>
    </rPh>
    <rPh sb="20" eb="21">
      <t>キ</t>
    </rPh>
    <phoneticPr fontId="2"/>
  </si>
  <si>
    <t>職員間で次のことを共有している</t>
    <rPh sb="0" eb="2">
      <t>ショクイン</t>
    </rPh>
    <rPh sb="2" eb="3">
      <t>カン</t>
    </rPh>
    <rPh sb="4" eb="5">
      <t>ツギ</t>
    </rPh>
    <phoneticPr fontId="2"/>
  </si>
  <si>
    <t>災害時の食事提供に関する手順・マニュアルがある</t>
    <rPh sb="6" eb="8">
      <t>テイキョウ</t>
    </rPh>
    <rPh sb="12" eb="14">
      <t>テジュン</t>
    </rPh>
    <phoneticPr fontId="2"/>
  </si>
  <si>
    <t>被害
想定</t>
    <phoneticPr fontId="2"/>
  </si>
  <si>
    <t>施設での対策</t>
    <phoneticPr fontId="2"/>
  </si>
  <si>
    <t>実施率</t>
    <phoneticPr fontId="2"/>
  </si>
  <si>
    <t>事例</t>
    <phoneticPr fontId="2"/>
  </si>
  <si>
    <r>
      <t>秦野伊勢原地域の状況・事例
　</t>
    </r>
    <r>
      <rPr>
        <b/>
        <sz val="10"/>
        <rFont val="ＭＳ Ｐゴシック"/>
        <family val="3"/>
        <charset val="128"/>
        <scheme val="minor"/>
      </rPr>
      <t>＊　「災害に備えた非常備蓄食の考え方」より抜粋</t>
    </r>
    <rPh sb="0" eb="2">
      <t>ハダノ</t>
    </rPh>
    <rPh sb="2" eb="4">
      <t>イセ</t>
    </rPh>
    <rPh sb="4" eb="5">
      <t>ハラ</t>
    </rPh>
    <rPh sb="5" eb="7">
      <t>チイキ</t>
    </rPh>
    <rPh sb="8" eb="10">
      <t>ジョウキョウ</t>
    </rPh>
    <rPh sb="11" eb="13">
      <t>ジレイ</t>
    </rPh>
    <rPh sb="18" eb="20">
      <t>サイガイ</t>
    </rPh>
    <rPh sb="21" eb="22">
      <t>ソナ</t>
    </rPh>
    <rPh sb="24" eb="26">
      <t>ヒジョウ</t>
    </rPh>
    <rPh sb="26" eb="28">
      <t>ビチク</t>
    </rPh>
    <rPh sb="28" eb="29">
      <t>ショク</t>
    </rPh>
    <rPh sb="30" eb="31">
      <t>カンガ</t>
    </rPh>
    <rPh sb="32" eb="33">
      <t>カタ</t>
    </rPh>
    <rPh sb="36" eb="38">
      <t>バッスイ</t>
    </rPh>
    <phoneticPr fontId="2"/>
  </si>
  <si>
    <t>施設での対策</t>
    <phoneticPr fontId="2"/>
  </si>
  <si>
    <t>電話が
止まった</t>
    <rPh sb="0" eb="2">
      <t>デンワ</t>
    </rPh>
    <phoneticPr fontId="2"/>
  </si>
  <si>
    <t>①備蓄場所</t>
    <phoneticPr fontId="2"/>
  </si>
  <si>
    <t>②備蓄食の内容</t>
    <phoneticPr fontId="2"/>
  </si>
  <si>
    <t>③食事の配慮が必要な対象者</t>
    <phoneticPr fontId="2"/>
  </si>
  <si>
    <t>・提供方法を確認後、防災訓練で非常食を試食している</t>
    <phoneticPr fontId="2"/>
  </si>
  <si>
    <t>秦野伊勢原地域の状況（平成26年６月調査）</t>
    <rPh sb="11" eb="13">
      <t>ヘイセイ</t>
    </rPh>
    <rPh sb="15" eb="16">
      <t>ネン</t>
    </rPh>
    <rPh sb="17" eb="18">
      <t>ガツ</t>
    </rPh>
    <rPh sb="18" eb="20">
      <t>チョウサ</t>
    </rPh>
    <phoneticPr fontId="2"/>
  </si>
  <si>
    <t>④食事提供方法</t>
    <rPh sb="1" eb="3">
      <t>ショクジ</t>
    </rPh>
    <rPh sb="3" eb="5">
      <t>テイキョウ</t>
    </rPh>
    <phoneticPr fontId="2"/>
  </si>
  <si>
    <t>手段（対象施設に対する実施率）</t>
    <rPh sb="0" eb="2">
      <t>シュダン</t>
    </rPh>
    <rPh sb="3" eb="5">
      <t>タイショウ</t>
    </rPh>
    <rPh sb="5" eb="7">
      <t>シセツ</t>
    </rPh>
    <rPh sb="8" eb="9">
      <t>タイ</t>
    </rPh>
    <rPh sb="11" eb="13">
      <t>ジッシ</t>
    </rPh>
    <rPh sb="13" eb="14">
      <t>リツ</t>
    </rPh>
    <phoneticPr fontId="2"/>
  </si>
  <si>
    <t>・献立表等により備蓄食と一緒に分かる(20%)</t>
    <rPh sb="4" eb="5">
      <t>トウ</t>
    </rPh>
    <phoneticPr fontId="2"/>
  </si>
  <si>
    <t>・会議等で周知している(22%)　・毎日の食札で把握している　</t>
    <phoneticPr fontId="2"/>
  </si>
  <si>
    <t>固定電話や防災無線以外の連絡手段がある</t>
    <rPh sb="0" eb="2">
      <t>コテイ</t>
    </rPh>
    <rPh sb="2" eb="4">
      <t>デンワ</t>
    </rPh>
    <rPh sb="5" eb="7">
      <t>ボウサイ</t>
    </rPh>
    <rPh sb="7" eb="9">
      <t>ムセン</t>
    </rPh>
    <rPh sb="9" eb="11">
      <t>イガイ</t>
    </rPh>
    <rPh sb="12" eb="14">
      <t>レンラク</t>
    </rPh>
    <rPh sb="14" eb="16">
      <t>シュダン</t>
    </rPh>
    <phoneticPr fontId="2"/>
  </si>
  <si>
    <t>体制
整備
・
強化</t>
    <phoneticPr fontId="2"/>
  </si>
  <si>
    <t>施設が
損壊した
厨房が
損壊した</t>
    <phoneticPr fontId="2"/>
  </si>
  <si>
    <r>
      <t xml:space="preserve">推奨対策数
</t>
    </r>
    <r>
      <rPr>
        <sz val="8"/>
        <rFont val="ＭＳ Ｐゴシック"/>
        <family val="3"/>
        <charset val="128"/>
      </rPr>
      <t>（その他を含めず）</t>
    </r>
    <rPh sb="0" eb="2">
      <t>スイショウ</t>
    </rPh>
    <rPh sb="2" eb="4">
      <t>タイサク</t>
    </rPh>
    <rPh sb="4" eb="5">
      <t>スウ</t>
    </rPh>
    <rPh sb="9" eb="10">
      <t>タ</t>
    </rPh>
    <rPh sb="11" eb="12">
      <t>フク</t>
    </rPh>
    <phoneticPr fontId="2"/>
  </si>
  <si>
    <r>
      <t xml:space="preserve">実施対策数
</t>
    </r>
    <r>
      <rPr>
        <sz val="8"/>
        <rFont val="ＭＳ Ｐゴシック"/>
        <family val="3"/>
        <charset val="128"/>
      </rPr>
      <t>（その他を含める）</t>
    </r>
    <rPh sb="0" eb="2">
      <t>ジッシ</t>
    </rPh>
    <rPh sb="2" eb="4">
      <t>タイサク</t>
    </rPh>
    <rPh sb="4" eb="5">
      <t>スウ</t>
    </rPh>
    <rPh sb="9" eb="10">
      <t>タ</t>
    </rPh>
    <rPh sb="11" eb="12">
      <t>フク</t>
    </rPh>
    <phoneticPr fontId="2"/>
  </si>
  <si>
    <t>「有○」「無×」を選択した背景・理由、「事例」を見て参考になったこと・気がついたこと等を書き留める欄です。</t>
    <rPh sb="1" eb="2">
      <t>ア</t>
    </rPh>
    <rPh sb="5" eb="6">
      <t>ナ</t>
    </rPh>
    <rPh sb="9" eb="11">
      <t>センタク</t>
    </rPh>
    <rPh sb="13" eb="15">
      <t>ハイケイ</t>
    </rPh>
    <rPh sb="16" eb="18">
      <t>リユウ</t>
    </rPh>
    <rPh sb="20" eb="22">
      <t>ジレイ</t>
    </rPh>
    <rPh sb="24" eb="25">
      <t>ミ</t>
    </rPh>
    <rPh sb="26" eb="28">
      <t>サンコウ</t>
    </rPh>
    <rPh sb="35" eb="36">
      <t>キ</t>
    </rPh>
    <rPh sb="42" eb="43">
      <t>ナド</t>
    </rPh>
    <rPh sb="44" eb="45">
      <t>カ</t>
    </rPh>
    <rPh sb="46" eb="47">
      <t>ト</t>
    </rPh>
    <rPh sb="49" eb="50">
      <t>ラン</t>
    </rPh>
    <phoneticPr fontId="2"/>
  </si>
  <si>
    <t>・施設内で場所を作る　・殺虫剤がある　・通常と同じ場所</t>
    <rPh sb="1" eb="3">
      <t>シセツ</t>
    </rPh>
    <rPh sb="3" eb="4">
      <t>ナイ</t>
    </rPh>
    <rPh sb="5" eb="7">
      <t>バショ</t>
    </rPh>
    <rPh sb="8" eb="9">
      <t>ツク</t>
    </rPh>
    <rPh sb="12" eb="14">
      <t>サッチュウ</t>
    </rPh>
    <rPh sb="14" eb="15">
      <t>ザイ</t>
    </rPh>
    <rPh sb="20" eb="22">
      <t>ツウジョウ</t>
    </rPh>
    <rPh sb="23" eb="24">
      <t>オナ</t>
    </rPh>
    <rPh sb="25" eb="27">
      <t>バショ</t>
    </rPh>
    <phoneticPr fontId="2"/>
  </si>
  <si>
    <t>給食施設のための備えセルフチェック表</t>
    <rPh sb="0" eb="2">
      <t>キュウショク</t>
    </rPh>
    <rPh sb="2" eb="4">
      <t>シセツ</t>
    </rPh>
    <rPh sb="8" eb="9">
      <t>ソナ</t>
    </rPh>
    <phoneticPr fontId="2"/>
  </si>
  <si>
    <t>給食施設のための備えセルフチェック表</t>
    <rPh sb="0" eb="2">
      <t>キュウショク</t>
    </rPh>
    <rPh sb="2" eb="4">
      <t>シセツ</t>
    </rPh>
    <rPh sb="8" eb="9">
      <t>ソナ</t>
    </rPh>
    <rPh sb="17" eb="18">
      <t>ヒョウ</t>
    </rPh>
    <phoneticPr fontId="2"/>
  </si>
  <si>
    <t>平成27年３月</t>
    <rPh sb="0" eb="2">
      <t>ヘイセイ</t>
    </rPh>
    <rPh sb="4" eb="5">
      <t>ネン</t>
    </rPh>
    <rPh sb="6" eb="7">
      <t>ガツ</t>
    </rPh>
    <phoneticPr fontId="2"/>
  </si>
  <si>
    <t>氏　名</t>
  </si>
  <si>
    <t>松月　弘恵</t>
  </si>
  <si>
    <t>藤井　穂波</t>
  </si>
  <si>
    <t>東海大学医学部付属病院　栄養科長（管理栄養士）</t>
  </si>
  <si>
    <t>鶴巻温泉病院　栄養科長（管理栄養士）</t>
  </si>
  <si>
    <t>溝呂木　恭子</t>
  </si>
  <si>
    <t>草木　亜紀子</t>
  </si>
  <si>
    <t>秦野精華園　管理栄養士</t>
  </si>
  <si>
    <t>池田　幸枝</t>
  </si>
  <si>
    <t>秦野市健康づくり課　参事兼課長</t>
  </si>
  <si>
    <t>安部　京子</t>
  </si>
  <si>
    <t>腰塚　愛</t>
  </si>
  <si>
    <t>伊勢原市健康管理課　課長</t>
  </si>
  <si>
    <t>平成26年度平塚保健福祉事務所秦野センター
地域食生活対策推進協議会　委員名簿</t>
    <rPh sb="6" eb="8">
      <t>ヒラツカ</t>
    </rPh>
    <rPh sb="15" eb="17">
      <t>ハダノ</t>
    </rPh>
    <phoneticPr fontId="2"/>
  </si>
  <si>
    <t>神奈川工科大学　栄養生命科学科　教授</t>
    <rPh sb="8" eb="10">
      <t>エイヨウ</t>
    </rPh>
    <rPh sb="10" eb="12">
      <t>セイメイ</t>
    </rPh>
    <rPh sb="12" eb="14">
      <t>カガク</t>
    </rPh>
    <rPh sb="14" eb="15">
      <t>カ</t>
    </rPh>
    <phoneticPr fontId="2"/>
  </si>
  <si>
    <t>小宮　譲二</t>
    <phoneticPr fontId="2"/>
  </si>
  <si>
    <t>深川　やよい</t>
    <phoneticPr fontId="2"/>
  </si>
  <si>
    <t>中塚　さおり</t>
    <phoneticPr fontId="2"/>
  </si>
  <si>
    <t>露木　わかば</t>
    <rPh sb="0" eb="2">
      <t>ツユキ</t>
    </rPh>
    <phoneticPr fontId="2"/>
  </si>
  <si>
    <t>髙橋　みどり</t>
    <rPh sb="0" eb="1">
      <t>コウ</t>
    </rPh>
    <rPh sb="1" eb="2">
      <t>ハシ</t>
    </rPh>
    <phoneticPr fontId="2"/>
  </si>
  <si>
    <t>田倉　悦子</t>
    <rPh sb="0" eb="2">
      <t>タクラ</t>
    </rPh>
    <rPh sb="3" eb="5">
      <t>エツコ</t>
    </rPh>
    <phoneticPr fontId="2"/>
  </si>
  <si>
    <t>國見　友恵</t>
    <rPh sb="0" eb="1">
      <t>クニ</t>
    </rPh>
    <rPh sb="1" eb="2">
      <t>ミ</t>
    </rPh>
    <phoneticPr fontId="2"/>
  </si>
  <si>
    <t>新井　雅美</t>
    <rPh sb="0" eb="2">
      <t>アライ</t>
    </rPh>
    <rPh sb="3" eb="5">
      <t>マサミ</t>
    </rPh>
    <phoneticPr fontId="2"/>
  </si>
  <si>
    <t>河井　光枝</t>
    <rPh sb="0" eb="2">
      <t>カワイ</t>
    </rPh>
    <rPh sb="3" eb="5">
      <t>ミツエ</t>
    </rPh>
    <phoneticPr fontId="2"/>
  </si>
  <si>
    <t>菖蒲荘　施設長</t>
    <rPh sb="0" eb="2">
      <t>ショウブ</t>
    </rPh>
    <rPh sb="2" eb="3">
      <t>ソウ</t>
    </rPh>
    <rPh sb="4" eb="6">
      <t>シセツ</t>
    </rPh>
    <rPh sb="6" eb="7">
      <t>チョウ</t>
    </rPh>
    <phoneticPr fontId="2"/>
  </si>
  <si>
    <t>三浦　好則</t>
    <rPh sb="0" eb="2">
      <t>ミウラ</t>
    </rPh>
    <rPh sb="3" eb="5">
      <t>ヨシノリ</t>
    </rPh>
    <phoneticPr fontId="2"/>
  </si>
  <si>
    <t>レストヴィラ伊勢原　ホーム長</t>
    <rPh sb="6" eb="9">
      <t>イセハラ</t>
    </rPh>
    <rPh sb="13" eb="14">
      <t>チョウ</t>
    </rPh>
    <phoneticPr fontId="2"/>
  </si>
  <si>
    <t>山口　智英</t>
    <rPh sb="0" eb="2">
      <t>ヤマグチ</t>
    </rPh>
    <rPh sb="3" eb="5">
      <t>トモヒデ</t>
    </rPh>
    <phoneticPr fontId="2"/>
  </si>
  <si>
    <t>　　　　　　　　　　課長補佐（保健師）　</t>
    <phoneticPr fontId="2"/>
  </si>
  <si>
    <t>　　　　　　　　　　主査（管理栄養士）</t>
    <phoneticPr fontId="2"/>
  </si>
  <si>
    <t>　　　　　　　　　　主査（保健師）</t>
    <phoneticPr fontId="2"/>
  </si>
  <si>
    <t>　　　　　　　　　　管理栄養士</t>
    <phoneticPr fontId="2"/>
  </si>
  <si>
    <t>事務局　秦野センター</t>
    <rPh sb="4" eb="6">
      <t>ハダノ</t>
    </rPh>
    <phoneticPr fontId="2"/>
  </si>
  <si>
    <t>神奈川県平塚保健福祉事務所秦野センター　所長（医師）</t>
    <rPh sb="4" eb="6">
      <t>ヒラツカ</t>
    </rPh>
    <rPh sb="13" eb="15">
      <t>ハダノ</t>
    </rPh>
    <phoneticPr fontId="2"/>
  </si>
  <si>
    <t>　管理企画課　主査（保健師）</t>
    <rPh sb="1" eb="3">
      <t>カンリ</t>
    </rPh>
    <rPh sb="3" eb="5">
      <t>キカク</t>
    </rPh>
    <rPh sb="5" eb="6">
      <t>カ</t>
    </rPh>
    <rPh sb="7" eb="9">
      <t>シュサ</t>
    </rPh>
    <phoneticPr fontId="2"/>
  </si>
  <si>
    <t>　　　　　　　臨時技師（管理栄養士）</t>
    <rPh sb="7" eb="9">
      <t>リンジ</t>
    </rPh>
    <phoneticPr fontId="2"/>
  </si>
  <si>
    <t>　　　　　　　技師（管理栄養士）</t>
    <rPh sb="7" eb="9">
      <t>ギシ</t>
    </rPh>
    <phoneticPr fontId="2"/>
  </si>
  <si>
    <t>　保健福祉課　課長（管理栄養士）</t>
    <rPh sb="5" eb="6">
      <t>カ</t>
    </rPh>
    <rPh sb="10" eb="12">
      <t>カンリ</t>
    </rPh>
    <rPh sb="12" eb="14">
      <t>エイヨウ</t>
    </rPh>
    <rPh sb="14" eb="15">
      <t>シ</t>
    </rPh>
    <phoneticPr fontId="2"/>
  </si>
  <si>
    <t>「被害想定」に対して、給食施設における課題・困ることを挙げ、それに必要な対応策を検討しました。優先順位を示すまで検討できなかったので、実施率を基に、施設で取り組みやすい順で記載しています。</t>
    <rPh sb="1" eb="3">
      <t>ヒガイ</t>
    </rPh>
    <rPh sb="3" eb="5">
      <t>ソウテイ</t>
    </rPh>
    <rPh sb="7" eb="8">
      <t>タイ</t>
    </rPh>
    <rPh sb="11" eb="13">
      <t>キュウショク</t>
    </rPh>
    <rPh sb="13" eb="15">
      <t>シセツ</t>
    </rPh>
    <rPh sb="19" eb="21">
      <t>カダイ</t>
    </rPh>
    <rPh sb="22" eb="23">
      <t>コマ</t>
    </rPh>
    <rPh sb="27" eb="28">
      <t>ア</t>
    </rPh>
    <rPh sb="33" eb="35">
      <t>ヒツヨウ</t>
    </rPh>
    <rPh sb="36" eb="38">
      <t>タイオウ</t>
    </rPh>
    <rPh sb="38" eb="39">
      <t>サク</t>
    </rPh>
    <rPh sb="40" eb="42">
      <t>ケントウ</t>
    </rPh>
    <rPh sb="47" eb="49">
      <t>ユウセン</t>
    </rPh>
    <rPh sb="49" eb="51">
      <t>ジュンイ</t>
    </rPh>
    <rPh sb="52" eb="53">
      <t>シメ</t>
    </rPh>
    <rPh sb="56" eb="58">
      <t>ケントウ</t>
    </rPh>
    <rPh sb="67" eb="69">
      <t>ジッシ</t>
    </rPh>
    <rPh sb="69" eb="70">
      <t>リツ</t>
    </rPh>
    <rPh sb="71" eb="72">
      <t>モト</t>
    </rPh>
    <rPh sb="74" eb="76">
      <t>シセツ</t>
    </rPh>
    <rPh sb="77" eb="78">
      <t>ト</t>
    </rPh>
    <rPh sb="79" eb="80">
      <t>ク</t>
    </rPh>
    <rPh sb="84" eb="85">
      <t>ジュン</t>
    </rPh>
    <rPh sb="86" eb="88">
      <t>キサイ</t>
    </rPh>
    <phoneticPr fontId="2"/>
  </si>
  <si>
    <t>防災訓練や研修会等、共有する場がある</t>
    <rPh sb="0" eb="2">
      <t>ボウサイ</t>
    </rPh>
    <rPh sb="2" eb="4">
      <t>クンレン</t>
    </rPh>
    <rPh sb="5" eb="8">
      <t>ケンシュウカイ</t>
    </rPh>
    <rPh sb="8" eb="9">
      <t>ナド</t>
    </rPh>
    <rPh sb="10" eb="12">
      <t>キョウユウ</t>
    </rPh>
    <rPh sb="14" eb="15">
      <t>バ</t>
    </rPh>
    <phoneticPr fontId="2"/>
  </si>
  <si>
    <t>会議(39%) マニュアル(37%) 防災訓練(33%)研修会</t>
    <rPh sb="0" eb="2">
      <t>カイギ</t>
    </rPh>
    <rPh sb="19" eb="21">
      <t>ボウサイ</t>
    </rPh>
    <rPh sb="21" eb="23">
      <t>クンレン</t>
    </rPh>
    <rPh sb="28" eb="31">
      <t>ケンシュウカイ</t>
    </rPh>
    <phoneticPr fontId="2"/>
  </si>
  <si>
    <t>献立表(53%) 会議(35%) 防災訓練(18%) 写真（6%）研修会</t>
    <rPh sb="27" eb="29">
      <t>シャシン</t>
    </rPh>
    <rPh sb="33" eb="36">
      <t>ケンシュウカイ</t>
    </rPh>
    <phoneticPr fontId="2"/>
  </si>
  <si>
    <t>防災訓練(31%) マニュアル(28%) 会議(24%)研修会</t>
    <rPh sb="0" eb="2">
      <t>ボウサイ</t>
    </rPh>
    <rPh sb="2" eb="4">
      <t>クンレン</t>
    </rPh>
    <rPh sb="28" eb="31">
      <t>ケンシュウカイ</t>
    </rPh>
    <phoneticPr fontId="2"/>
  </si>
  <si>
    <t>・備蓄ガス用コンロがある　・イベントで定期的に活用している</t>
    <rPh sb="5" eb="6">
      <t>ヨウ</t>
    </rPh>
    <rPh sb="23" eb="25">
      <t>カツヨウ</t>
    </rPh>
    <phoneticPr fontId="2"/>
  </si>
  <si>
    <t>＜その他＞　・電力のみで稼動する調理機器を確認している　　・通常は都市ガスを使用しているが、都市ガス停止時は、プロパンガスを提供してもらう取り決めがあり、工事も実施した。（複数回答）　　</t>
    <rPh sb="3" eb="4">
      <t>タ</t>
    </rPh>
    <rPh sb="7" eb="9">
      <t>デンリョク</t>
    </rPh>
    <rPh sb="12" eb="14">
      <t>カドウ</t>
    </rPh>
    <rPh sb="16" eb="18">
      <t>チョウリ</t>
    </rPh>
    <rPh sb="18" eb="20">
      <t>キキ</t>
    </rPh>
    <rPh sb="21" eb="23">
      <t>カクニン</t>
    </rPh>
    <rPh sb="30" eb="32">
      <t>ツウジョウ</t>
    </rPh>
    <rPh sb="33" eb="35">
      <t>トシ</t>
    </rPh>
    <rPh sb="38" eb="40">
      <t>シヨウ</t>
    </rPh>
    <rPh sb="46" eb="48">
      <t>トシ</t>
    </rPh>
    <rPh sb="50" eb="52">
      <t>テイシ</t>
    </rPh>
    <rPh sb="52" eb="53">
      <t>ジ</t>
    </rPh>
    <rPh sb="62" eb="64">
      <t>テイキョウ</t>
    </rPh>
    <rPh sb="69" eb="70">
      <t>ト</t>
    </rPh>
    <rPh sb="71" eb="72">
      <t>キ</t>
    </rPh>
    <rPh sb="77" eb="79">
      <t>コウジ</t>
    </rPh>
    <rPh sb="80" eb="82">
      <t>ジッシ</t>
    </rPh>
    <rPh sb="86" eb="88">
      <t>フクスウ</t>
    </rPh>
    <rPh sb="88" eb="90">
      <t>カイトウ</t>
    </rPh>
    <phoneticPr fontId="2"/>
  </si>
  <si>
    <t>＜その他＞　・電力の必要な調理機器、ガスのみで稼動する機器等を確認している　
　・給水や配水への影響を確認している　　・作業用に頭に装着するライト（アウトドア用ヘッドライト）がある　</t>
    <rPh sb="3" eb="4">
      <t>タ</t>
    </rPh>
    <rPh sb="7" eb="9">
      <t>デンリョク</t>
    </rPh>
    <rPh sb="10" eb="12">
      <t>ヒツヨウ</t>
    </rPh>
    <rPh sb="13" eb="15">
      <t>チョウリ</t>
    </rPh>
    <rPh sb="15" eb="17">
      <t>キキ</t>
    </rPh>
    <rPh sb="23" eb="25">
      <t>カドウ</t>
    </rPh>
    <rPh sb="27" eb="29">
      <t>キキ</t>
    </rPh>
    <rPh sb="29" eb="30">
      <t>トウ</t>
    </rPh>
    <rPh sb="31" eb="33">
      <t>カクニン</t>
    </rPh>
    <rPh sb="41" eb="43">
      <t>キュウスイ</t>
    </rPh>
    <rPh sb="44" eb="46">
      <t>ハイスイ</t>
    </rPh>
    <rPh sb="48" eb="50">
      <t>エイキョウ</t>
    </rPh>
    <rPh sb="51" eb="53">
      <t>カクニン</t>
    </rPh>
    <rPh sb="60" eb="63">
      <t>サギョウヨウ</t>
    </rPh>
    <rPh sb="64" eb="65">
      <t>アタマ</t>
    </rPh>
    <rPh sb="66" eb="68">
      <t>ソウチャク</t>
    </rPh>
    <rPh sb="79" eb="80">
      <t>ヨウ</t>
    </rPh>
    <phoneticPr fontId="2"/>
  </si>
  <si>
    <t>南出　純二</t>
    <phoneticPr fontId="2"/>
  </si>
  <si>
    <t>　神奈川県平塚保健福祉事務所  秦野センター　保健福祉課</t>
    <rPh sb="5" eb="7">
      <t>ヒラツカ</t>
    </rPh>
    <rPh sb="16" eb="18">
      <t>ハダノ</t>
    </rPh>
    <phoneticPr fontId="2"/>
  </si>
  <si>
    <t xml:space="preserve">
</t>
    <phoneticPr fontId="2"/>
  </si>
  <si>
    <t>　　　　　秦野市曽屋２－９－９</t>
    <phoneticPr fontId="2"/>
  </si>
  <si>
    <t>　　　　　電話   　 0463-82-1428</t>
    <rPh sb="5" eb="7">
      <t>デンワ</t>
    </rPh>
    <phoneticPr fontId="2"/>
  </si>
  <si>
    <t>●様式のダウンロード●</t>
    <phoneticPr fontId="2"/>
  </si>
  <si>
    <t>所属、職等</t>
    <phoneticPr fontId="2"/>
  </si>
  <si>
    <t>秦野老人保健施設みかん　管理栄養士</t>
    <rPh sb="0" eb="2">
      <t>ハダノ</t>
    </rPh>
    <rPh sb="2" eb="4">
      <t>ロウジン</t>
    </rPh>
    <phoneticPr fontId="2"/>
  </si>
  <si>
    <t>高齢者総合支援センター泉心荘　管理栄養士</t>
    <rPh sb="5" eb="7">
      <t>シエン</t>
    </rPh>
    <phoneticPr fontId="2"/>
  </si>
  <si>
    <t>　　  　年　　　　月 　　　　日</t>
    <rPh sb="5" eb="6">
      <t>ネン</t>
    </rPh>
    <rPh sb="10" eb="11">
      <t>ガツ</t>
    </rPh>
    <rPh sb="16" eb="17">
      <t>ニチ</t>
    </rPh>
    <phoneticPr fontId="2"/>
  </si>
  <si>
    <t>　　　     災害で施設が孤立しても耐え抜くためには　（第２弾）</t>
    <rPh sb="29" eb="30">
      <t>ダイ</t>
    </rPh>
    <rPh sb="31" eb="32">
      <t>ダン</t>
    </rPh>
    <phoneticPr fontId="2"/>
  </si>
  <si>
    <t>　   　平常時から取り組みたい地震防災対策を確認できます</t>
    <rPh sb="5" eb="7">
      <t>ヘイジョウ</t>
    </rPh>
    <rPh sb="7" eb="8">
      <t>ジ</t>
    </rPh>
    <rPh sb="10" eb="11">
      <t>ト</t>
    </rPh>
    <rPh sb="12" eb="13">
      <t>ク</t>
    </rPh>
    <rPh sb="16" eb="18">
      <t>ジシン</t>
    </rPh>
    <rPh sb="18" eb="20">
      <t>ボウサイ</t>
    </rPh>
    <rPh sb="20" eb="22">
      <t>タイサク</t>
    </rPh>
    <rPh sb="23" eb="25">
      <t>カクニン</t>
    </rPh>
    <phoneticPr fontId="2"/>
  </si>
  <si>
    <t xml:space="preserve">   　　      ﾌｧｸｼﾐﾘ 　0463-83-5872</t>
    <phoneticPr fontId="2"/>
  </si>
  <si>
    <t>　当センターホームページにて入力用様式（エクセル）・記入用様式（PDF）を掲載しています。
   そちらもご活用ください。</t>
    <rPh sb="1" eb="2">
      <t>トウ</t>
    </rPh>
    <rPh sb="14" eb="16">
      <t>ニュウリョク</t>
    </rPh>
    <rPh sb="16" eb="17">
      <t>ヨウ</t>
    </rPh>
    <rPh sb="17" eb="19">
      <t>ヨウシキ</t>
    </rPh>
    <rPh sb="26" eb="27">
      <t>キ</t>
    </rPh>
    <rPh sb="27" eb="28">
      <t>ニュウ</t>
    </rPh>
    <rPh sb="28" eb="29">
      <t>ヨウ</t>
    </rPh>
    <rPh sb="29" eb="31">
      <t>ヨウシキ</t>
    </rPh>
    <rPh sb="37" eb="39">
      <t>ケイサイ</t>
    </rPh>
    <rPh sb="54" eb="56">
      <t>カツヨウ</t>
    </rPh>
    <phoneticPr fontId="2"/>
  </si>
  <si>
    <t>●問合せ、相談窓口●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</si>
</sst>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2"/>
      <name val="ＭＳ 明朝"/>
      <family val="1"/>
      <charset val="128"/>
    </font>
    <font>
      <sz val="12"/>
      <name val="ＭＳ 明朝"/>
      <family val="1"/>
      <charset val="128"/>
    </font>
    <font>
      <sz val="6"/>
      <name val="ＭＳ 明朝"/>
      <family val="1"/>
      <charset val="128"/>
    </font>
    <font>
      <sz val="11"/>
      <name val="ＭＳ Ｐ明朝"/>
      <family val="1"/>
      <charset val="128"/>
    </font>
    <font>
      <sz val="12"/>
      <name val="ＭＳ Ｐ明朝"/>
      <family val="1"/>
      <charset val="128"/>
    </font>
    <font>
      <sz val="14"/>
      <name val="ＭＳ Ｐゴシック"/>
      <family val="3"/>
      <charset val="128"/>
    </font>
    <font>
      <sz val="12"/>
      <name val="ＭＳ Ｐゴシック"/>
      <family val="3"/>
      <charset val="128"/>
    </font>
    <font>
      <sz val="11"/>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8"/>
      <name val="ＭＳ Ｐゴシック"/>
      <family val="3"/>
      <charset val="128"/>
    </font>
    <font>
      <sz val="16"/>
      <name val="HGS創英角ｺﾞｼｯｸUB"/>
      <family val="3"/>
      <charset val="128"/>
    </font>
    <font>
      <sz val="10"/>
      <name val="ＭＳ Ｐゴシック"/>
      <family val="3"/>
      <charset val="128"/>
    </font>
    <font>
      <sz val="9"/>
      <name val="ＭＳ Ｐゴシック"/>
      <family val="3"/>
      <charset val="128"/>
    </font>
    <font>
      <b/>
      <sz val="14"/>
      <name val="ＭＳ Ｐゴシック"/>
      <family val="3"/>
      <charset val="128"/>
      <scheme val="minor"/>
    </font>
    <font>
      <b/>
      <sz val="12"/>
      <name val="ＭＳ Ｐゴシック"/>
      <family val="3"/>
      <charset val="128"/>
      <scheme val="minor"/>
    </font>
    <font>
      <b/>
      <sz val="10"/>
      <name val="ＭＳ Ｐゴシック"/>
      <family val="3"/>
      <charset val="128"/>
      <scheme val="minor"/>
    </font>
    <font>
      <sz val="14"/>
      <name val="ＭＳ Ｐ明朝"/>
      <family val="1"/>
      <charset val="128"/>
    </font>
    <font>
      <sz val="17"/>
      <name val="ＭＳ ゴシック"/>
      <family val="3"/>
      <charset val="128"/>
    </font>
    <font>
      <sz val="12"/>
      <name val="ＭＳ ゴシック"/>
      <family val="3"/>
      <charset val="128"/>
    </font>
    <font>
      <sz val="10.5"/>
      <name val="HG丸ｺﾞｼｯｸM-PRO"/>
      <family val="3"/>
      <charset val="128"/>
    </font>
    <font>
      <sz val="10.5"/>
      <name val="ＭＳ ゴシック"/>
      <family val="3"/>
      <charset val="128"/>
    </font>
    <font>
      <sz val="14"/>
      <name val="ＭＳ ゴシック"/>
      <family val="3"/>
      <charset val="128"/>
    </font>
    <font>
      <b/>
      <sz val="12"/>
      <color rgb="FFFFFFFF"/>
      <name val="ＭＳ ゴシック"/>
      <family val="3"/>
      <charset val="128"/>
    </font>
    <font>
      <b/>
      <sz val="12"/>
      <name val="ＭＳ ゴシック"/>
      <family val="3"/>
      <charset val="128"/>
    </font>
    <font>
      <sz val="24"/>
      <name val="メイリオ"/>
      <family val="3"/>
      <charset val="128"/>
    </font>
    <font>
      <sz val="16"/>
      <name val="Meiryo UI"/>
      <family val="3"/>
      <charset val="128"/>
    </font>
    <font>
      <sz val="14"/>
      <name val="Meiryo UI"/>
      <family val="3"/>
      <charset val="128"/>
    </font>
    <font>
      <sz val="12"/>
      <name val="Meiryo UI"/>
      <family val="3"/>
      <charset val="128"/>
    </font>
  </fonts>
  <fills count="7">
    <fill>
      <patternFill patternType="none"/>
    </fill>
    <fill>
      <patternFill patternType="gray125"/>
    </fill>
    <fill>
      <patternFill patternType="solid">
        <fgColor rgb="FFFFC000"/>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39997558519241921"/>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medium">
        <color rgb="FF4F81BD"/>
      </top>
      <bottom style="medium">
        <color theme="3" tint="0.39997558519241921"/>
      </bottom>
      <diagonal/>
    </border>
    <border>
      <left/>
      <right/>
      <top style="medium">
        <color theme="3" tint="0.39997558519241921"/>
      </top>
      <bottom style="medium">
        <color theme="3" tint="0.39997558519241921"/>
      </bottom>
      <diagonal/>
    </border>
    <border>
      <left/>
      <right/>
      <top/>
      <bottom style="medium">
        <color theme="3" tint="0.39997558519241921"/>
      </bottom>
      <diagonal/>
    </border>
    <border>
      <left/>
      <right style="hair">
        <color theme="3" tint="0.39997558519241921"/>
      </right>
      <top style="medium">
        <color rgb="FF4F81BD"/>
      </top>
      <bottom style="medium">
        <color theme="3" tint="0.39997558519241921"/>
      </bottom>
      <diagonal/>
    </border>
    <border>
      <left/>
      <right/>
      <top style="medium">
        <color theme="3" tint="0.39997558519241921"/>
      </top>
      <bottom/>
      <diagonal/>
    </border>
    <border>
      <left/>
      <right style="hair">
        <color theme="3" tint="0.39997558519241921"/>
      </right>
      <top style="medium">
        <color theme="3" tint="0.39997558519241921"/>
      </top>
      <bottom style="medium">
        <color theme="3" tint="0.39997558519241921"/>
      </bottom>
      <diagonal/>
    </border>
    <border>
      <left/>
      <right style="hair">
        <color theme="3" tint="0.39997558519241921"/>
      </right>
      <top/>
      <bottom/>
      <diagonal/>
    </border>
    <border>
      <left/>
      <right style="hair">
        <color theme="3" tint="0.39997558519241921"/>
      </right>
      <top/>
      <bottom style="medium">
        <color theme="3" tint="0.39997558519241921"/>
      </bottom>
      <diagonal/>
    </border>
    <border>
      <left style="hair">
        <color theme="3" tint="0.39997558519241921"/>
      </left>
      <right style="medium">
        <color rgb="FF4F81BD"/>
      </right>
      <top style="medium">
        <color rgb="FF4F81BD"/>
      </top>
      <bottom style="medium">
        <color rgb="FF4F81BD"/>
      </bottom>
      <diagonal/>
    </border>
    <border>
      <left style="medium">
        <color rgb="FF4F81BD"/>
      </left>
      <right/>
      <top style="medium">
        <color rgb="FF4F81BD"/>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65">
    <xf numFmtId="0" fontId="0" fillId="0" borderId="0" xfId="0">
      <alignment vertical="center"/>
    </xf>
    <xf numFmtId="0" fontId="3" fillId="0" borderId="0" xfId="0" applyFont="1" applyBorder="1" applyAlignment="1">
      <alignment vertical="center"/>
    </xf>
    <xf numFmtId="0" fontId="4" fillId="0" borderId="0" xfId="0" applyFont="1" applyBorder="1" applyAlignment="1">
      <alignment vertical="center"/>
    </xf>
    <xf numFmtId="0" fontId="7" fillId="0" borderId="0" xfId="0" applyFont="1" applyBorder="1" applyAlignment="1">
      <alignment horizontal="right" vertical="center"/>
    </xf>
    <xf numFmtId="0" fontId="8" fillId="0" borderId="0" xfId="0" applyFont="1" applyBorder="1" applyAlignment="1">
      <alignment vertical="center"/>
    </xf>
    <xf numFmtId="0" fontId="9" fillId="0" borderId="0"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9" fillId="0" borderId="0" xfId="0" applyFont="1" applyBorder="1" applyAlignment="1">
      <alignment vertical="center" wrapText="1"/>
    </xf>
    <xf numFmtId="0" fontId="3" fillId="0" borderId="29" xfId="0" applyFont="1" applyBorder="1" applyAlignment="1">
      <alignment vertical="center"/>
    </xf>
    <xf numFmtId="0" fontId="4" fillId="0" borderId="29" xfId="0" applyFont="1" applyBorder="1" applyAlignment="1">
      <alignment vertical="center"/>
    </xf>
    <xf numFmtId="0" fontId="12" fillId="0" borderId="0" xfId="0" applyFont="1" applyBorder="1" applyAlignment="1">
      <alignment vertical="center"/>
    </xf>
    <xf numFmtId="0" fontId="13" fillId="0" borderId="5"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37" xfId="0" applyFont="1" applyBorder="1" applyAlignment="1">
      <alignment horizontal="justify" vertical="center" wrapText="1"/>
    </xf>
    <xf numFmtId="0" fontId="13" fillId="0" borderId="3" xfId="0" applyFont="1" applyBorder="1" applyAlignment="1">
      <alignment horizontal="justify"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4" xfId="0" applyFont="1" applyFill="1" applyBorder="1" applyAlignment="1">
      <alignment horizontal="center" vertical="center"/>
    </xf>
    <xf numFmtId="0" fontId="13" fillId="5" borderId="6" xfId="0" applyFont="1" applyFill="1" applyBorder="1" applyAlignment="1">
      <alignment horizontal="justify" vertical="center" wrapText="1"/>
    </xf>
    <xf numFmtId="0" fontId="13" fillId="0" borderId="28" xfId="0" applyFont="1" applyBorder="1" applyAlignment="1">
      <alignment horizontal="justify" vertical="center" wrapText="1"/>
    </xf>
    <xf numFmtId="0" fontId="13" fillId="4" borderId="18" xfId="0" applyFont="1" applyFill="1" applyBorder="1" applyAlignment="1">
      <alignment horizontal="justify" vertical="center" wrapText="1"/>
    </xf>
    <xf numFmtId="0" fontId="13" fillId="4" borderId="0" xfId="0" applyFont="1" applyFill="1" applyBorder="1" applyAlignment="1">
      <alignment horizontal="justify" vertical="center" wrapText="1"/>
    </xf>
    <xf numFmtId="0" fontId="13" fillId="4" borderId="6" xfId="0" applyFont="1" applyFill="1" applyBorder="1" applyAlignment="1">
      <alignment horizontal="justify" vertical="center" wrapText="1"/>
    </xf>
    <xf numFmtId="0" fontId="13" fillId="4" borderId="15" xfId="0" applyFont="1" applyFill="1" applyBorder="1" applyAlignment="1">
      <alignment horizontal="left" vertical="center" wrapText="1"/>
    </xf>
    <xf numFmtId="0" fontId="13" fillId="0" borderId="6" xfId="0" applyFont="1" applyFill="1" applyBorder="1" applyAlignment="1">
      <alignment horizontal="justify" vertical="center" wrapText="1"/>
    </xf>
    <xf numFmtId="0" fontId="13" fillId="4" borderId="3" xfId="0" applyFont="1" applyFill="1" applyBorder="1" applyAlignment="1">
      <alignment horizontal="justify" vertical="center" wrapText="1"/>
    </xf>
    <xf numFmtId="0" fontId="13" fillId="4" borderId="37" xfId="0" applyFont="1" applyFill="1" applyBorder="1" applyAlignment="1">
      <alignment horizontal="justify" vertical="center" wrapText="1"/>
    </xf>
    <xf numFmtId="9" fontId="5" fillId="5" borderId="4" xfId="1" applyFont="1" applyFill="1" applyBorder="1" applyAlignment="1">
      <alignment horizontal="center" vertical="center" wrapText="1"/>
    </xf>
    <xf numFmtId="9" fontId="5" fillId="5" borderId="9" xfId="1" applyFont="1" applyFill="1" applyBorder="1" applyAlignment="1">
      <alignment horizontal="center" vertical="center" wrapText="1"/>
    </xf>
    <xf numFmtId="0" fontId="5" fillId="5" borderId="4"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7" fillId="3" borderId="20" xfId="0" applyFont="1" applyFill="1" applyBorder="1" applyAlignment="1">
      <alignment horizontal="center" vertical="center"/>
    </xf>
    <xf numFmtId="0" fontId="7" fillId="3" borderId="8" xfId="0" applyFont="1" applyFill="1" applyBorder="1" applyAlignment="1">
      <alignment horizontal="center" vertical="center"/>
    </xf>
    <xf numFmtId="0" fontId="13" fillId="0" borderId="31" xfId="0" applyFont="1" applyFill="1" applyBorder="1" applyAlignment="1">
      <alignment horizontal="justify" vertical="center" wrapText="1"/>
    </xf>
    <xf numFmtId="0" fontId="13" fillId="5" borderId="31" xfId="0" applyFont="1" applyFill="1" applyBorder="1" applyAlignment="1">
      <alignment horizontal="justify" vertical="center" wrapText="1"/>
    </xf>
    <xf numFmtId="9" fontId="5" fillId="0" borderId="9" xfId="0" applyNumberFormat="1" applyFont="1" applyFill="1" applyBorder="1" applyAlignment="1">
      <alignment horizontal="center" vertical="center" wrapText="1"/>
    </xf>
    <xf numFmtId="0" fontId="13" fillId="5" borderId="3" xfId="0" applyFont="1" applyFill="1" applyBorder="1" applyAlignment="1">
      <alignment horizontal="left" vertical="center" wrapText="1"/>
    </xf>
    <xf numFmtId="9" fontId="5" fillId="0" borderId="15" xfId="1" applyFont="1" applyFill="1" applyBorder="1" applyAlignment="1">
      <alignment vertical="center"/>
    </xf>
    <xf numFmtId="9" fontId="5" fillId="0" borderId="18" xfId="1" applyFont="1" applyFill="1" applyBorder="1" applyAlignment="1">
      <alignment horizontal="center" vertical="center" wrapText="1"/>
    </xf>
    <xf numFmtId="0" fontId="13" fillId="0" borderId="18" xfId="0" applyFont="1" applyFill="1" applyBorder="1" applyAlignment="1">
      <alignment horizontal="justify" vertical="center" wrapText="1"/>
    </xf>
    <xf numFmtId="0" fontId="13" fillId="0" borderId="30" xfId="0" applyFont="1" applyFill="1" applyBorder="1" applyAlignment="1">
      <alignment horizontal="justify" vertical="center" wrapText="1"/>
    </xf>
    <xf numFmtId="0" fontId="14" fillId="0" borderId="18" xfId="0" applyFont="1" applyFill="1" applyBorder="1" applyAlignment="1">
      <alignment horizontal="justify" vertical="center" wrapText="1"/>
    </xf>
    <xf numFmtId="9" fontId="5" fillId="0" borderId="15" xfId="1" applyFont="1" applyFill="1" applyBorder="1" applyAlignment="1">
      <alignment horizontal="center" vertical="center" wrapText="1"/>
    </xf>
    <xf numFmtId="0" fontId="13" fillId="0" borderId="15" xfId="0" applyFont="1" applyFill="1" applyBorder="1" applyAlignment="1">
      <alignment horizontal="justify" vertical="center" wrapText="1"/>
    </xf>
    <xf numFmtId="0" fontId="14" fillId="0" borderId="30" xfId="0" applyFont="1" applyFill="1" applyBorder="1" applyAlignment="1">
      <alignment horizontal="justify" vertical="center" wrapText="1"/>
    </xf>
    <xf numFmtId="0" fontId="14" fillId="0" borderId="31" xfId="0" applyFont="1" applyFill="1" applyBorder="1" applyAlignment="1">
      <alignment horizontal="justify" vertical="center" wrapText="1"/>
    </xf>
    <xf numFmtId="0" fontId="13" fillId="0" borderId="11" xfId="0" applyFont="1" applyFill="1" applyBorder="1" applyAlignment="1">
      <alignment horizontal="justify" vertical="center" wrapText="1"/>
    </xf>
    <xf numFmtId="0" fontId="14" fillId="0" borderId="11" xfId="0" applyFont="1" applyFill="1" applyBorder="1" applyAlignment="1">
      <alignment horizontal="justify" vertical="center" wrapText="1"/>
    </xf>
    <xf numFmtId="9" fontId="5" fillId="5" borderId="18" xfId="1" applyFont="1" applyFill="1" applyBorder="1" applyAlignment="1">
      <alignment horizontal="center" vertical="center" wrapText="1"/>
    </xf>
    <xf numFmtId="0" fontId="13" fillId="5" borderId="18" xfId="0" applyFont="1" applyFill="1" applyBorder="1" applyAlignment="1">
      <alignment horizontal="justify" vertical="center" wrapText="1"/>
    </xf>
    <xf numFmtId="9" fontId="5" fillId="5" borderId="15" xfId="1" applyFont="1" applyFill="1" applyBorder="1" applyAlignment="1">
      <alignment horizontal="center" vertical="center" wrapText="1"/>
    </xf>
    <xf numFmtId="0" fontId="14" fillId="5" borderId="15" xfId="0" applyFont="1" applyFill="1" applyBorder="1" applyAlignment="1">
      <alignment horizontal="justify" vertical="center" wrapText="1"/>
    </xf>
    <xf numFmtId="0" fontId="14" fillId="5" borderId="18" xfId="0" applyFont="1" applyFill="1" applyBorder="1" applyAlignment="1">
      <alignment horizontal="justify" vertical="center" wrapText="1"/>
    </xf>
    <xf numFmtId="0" fontId="13" fillId="5" borderId="30" xfId="0" applyFont="1" applyFill="1" applyBorder="1" applyAlignment="1">
      <alignment horizontal="justify" vertical="center" wrapText="1"/>
    </xf>
    <xf numFmtId="0" fontId="7" fillId="0" borderId="15" xfId="0" applyFont="1" applyBorder="1" applyAlignment="1">
      <alignment vertical="center"/>
    </xf>
    <xf numFmtId="0" fontId="7" fillId="0" borderId="39" xfId="0" applyFont="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4" borderId="18"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7" fillId="5" borderId="15" xfId="0" applyFont="1" applyFill="1" applyBorder="1" applyAlignment="1" applyProtection="1">
      <alignment horizontal="center" vertical="center" wrapText="1"/>
      <protection locked="0"/>
    </xf>
    <xf numFmtId="0" fontId="7" fillId="5" borderId="17" xfId="0" applyFont="1" applyFill="1" applyBorder="1" applyAlignment="1" applyProtection="1">
      <alignment horizontal="center" vertical="center" wrapText="1"/>
      <protection locked="0"/>
    </xf>
    <xf numFmtId="0" fontId="7" fillId="5" borderId="39"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9" fontId="5" fillId="0" borderId="20" xfId="1" applyFont="1" applyBorder="1" applyAlignment="1">
      <alignment horizontal="center" vertical="center"/>
    </xf>
    <xf numFmtId="9" fontId="5" fillId="0" borderId="8" xfId="1" applyFont="1" applyBorder="1" applyAlignment="1">
      <alignment horizontal="center" vertical="center"/>
    </xf>
    <xf numFmtId="9" fontId="18" fillId="0" borderId="19" xfId="1" applyFont="1" applyBorder="1" applyAlignment="1">
      <alignment horizontal="center" vertical="center"/>
    </xf>
    <xf numFmtId="0" fontId="19" fillId="0" borderId="8" xfId="0" applyFont="1" applyBorder="1" applyAlignment="1">
      <alignment horizontal="center" vertical="center"/>
    </xf>
    <xf numFmtId="9" fontId="19" fillId="0" borderId="23" xfId="1" applyFont="1" applyBorder="1" applyAlignment="1">
      <alignment horizontal="center" vertical="center"/>
    </xf>
    <xf numFmtId="0" fontId="19" fillId="0" borderId="0" xfId="0" applyFont="1" applyBorder="1" applyAlignment="1">
      <alignment horizontal="center" vertical="center"/>
    </xf>
    <xf numFmtId="0" fontId="19" fillId="0" borderId="25" xfId="0" applyFont="1" applyBorder="1" applyAlignment="1">
      <alignment horizontal="center" vertical="center"/>
    </xf>
    <xf numFmtId="9" fontId="19" fillId="0" borderId="26" xfId="1" applyFont="1" applyBorder="1" applyAlignment="1">
      <alignment horizontal="center" vertical="center"/>
    </xf>
    <xf numFmtId="0" fontId="20" fillId="0" borderId="0" xfId="0" applyFont="1" applyAlignment="1">
      <alignment horizontal="justify" vertical="center" wrapText="1"/>
    </xf>
    <xf numFmtId="0" fontId="0" fillId="0" borderId="0" xfId="0" applyAlignment="1">
      <alignment vertical="center" wrapText="1"/>
    </xf>
    <xf numFmtId="0" fontId="21" fillId="0" borderId="0" xfId="0" applyFont="1" applyAlignment="1">
      <alignment horizontal="justify" vertical="center" wrapText="1"/>
    </xf>
    <xf numFmtId="0" fontId="22" fillId="0" borderId="0" xfId="0" applyFont="1" applyAlignment="1">
      <alignment horizontal="justify" vertical="center" wrapText="1"/>
    </xf>
    <xf numFmtId="0" fontId="21" fillId="0" borderId="0" xfId="0" applyFont="1" applyAlignment="1">
      <alignment vertical="center" wrapText="1"/>
    </xf>
    <xf numFmtId="0" fontId="20" fillId="0" borderId="0" xfId="0" applyFont="1" applyAlignment="1">
      <alignment vertical="center"/>
    </xf>
    <xf numFmtId="0" fontId="0" fillId="0" borderId="0" xfId="0" applyAlignment="1">
      <alignment horizontal="left" vertical="center" wrapText="1"/>
    </xf>
    <xf numFmtId="0" fontId="20" fillId="0" borderId="0" xfId="0" applyFont="1" applyAlignment="1">
      <alignment horizontal="left" vertical="center" wrapText="1"/>
    </xf>
    <xf numFmtId="0" fontId="20" fillId="0" borderId="0" xfId="0" applyFont="1" applyBorder="1" applyAlignment="1">
      <alignment horizontal="left" vertical="center" wrapText="1"/>
    </xf>
    <xf numFmtId="0" fontId="7" fillId="0" borderId="0" xfId="0" applyFont="1" applyBorder="1" applyAlignment="1" applyProtection="1">
      <alignment vertical="center"/>
      <protection locked="0"/>
    </xf>
    <xf numFmtId="0" fontId="9" fillId="0" borderId="0" xfId="0" applyFont="1" applyAlignment="1">
      <alignment vertical="center" wrapText="1"/>
    </xf>
    <xf numFmtId="0" fontId="9" fillId="0" borderId="0" xfId="0" applyFont="1" applyAlignment="1">
      <alignment horizontal="justify" vertical="center" wrapText="1"/>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0" fontId="20" fillId="0" borderId="46" xfId="0" applyFont="1" applyBorder="1" applyAlignment="1">
      <alignment horizontal="left" vertical="center" wrapText="1"/>
    </xf>
    <xf numFmtId="0" fontId="20" fillId="0" borderId="45" xfId="0" applyFont="1" applyBorder="1" applyAlignment="1">
      <alignment vertical="center" wrapText="1"/>
    </xf>
    <xf numFmtId="0" fontId="20" fillId="0" borderId="48" xfId="0" applyFont="1" applyBorder="1" applyAlignment="1">
      <alignment horizontal="left" vertical="center" wrapText="1"/>
    </xf>
    <xf numFmtId="0" fontId="20" fillId="0" borderId="47"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20" fillId="0" borderId="51" xfId="0" applyFont="1" applyBorder="1" applyAlignment="1">
      <alignment horizontal="left" vertical="center" wrapText="1"/>
    </xf>
    <xf numFmtId="0" fontId="25" fillId="0" borderId="50" xfId="0" applyFont="1" applyBorder="1" applyAlignment="1">
      <alignment horizontal="left" vertical="center" wrapText="1"/>
    </xf>
    <xf numFmtId="0" fontId="24" fillId="6" borderId="53" xfId="0" applyFont="1" applyFill="1" applyBorder="1" applyAlignment="1">
      <alignment horizontal="left" vertical="center" wrapText="1"/>
    </xf>
    <xf numFmtId="0" fontId="24" fillId="6" borderId="52" xfId="0" applyFont="1" applyFill="1" applyBorder="1" applyAlignment="1">
      <alignment horizontal="left" vertical="center" wrapText="1"/>
    </xf>
    <xf numFmtId="0" fontId="27" fillId="0" borderId="0" xfId="0" applyFont="1" applyBorder="1" applyAlignment="1">
      <alignment vertical="center"/>
    </xf>
    <xf numFmtId="0" fontId="29" fillId="0" borderId="0" xfId="0" applyFont="1" applyAlignment="1">
      <alignment horizontal="left" vertical="center"/>
    </xf>
    <xf numFmtId="0" fontId="26" fillId="0" borderId="0" xfId="0" applyFont="1" applyAlignment="1">
      <alignment horizontal="center" vertical="center"/>
    </xf>
    <xf numFmtId="0" fontId="28" fillId="0" borderId="0" xfId="0" applyFont="1" applyAlignment="1">
      <alignment horizontal="center" vertical="top"/>
    </xf>
    <xf numFmtId="0" fontId="5" fillId="3" borderId="27" xfId="0" applyFont="1" applyFill="1" applyBorder="1" applyAlignment="1">
      <alignment horizontal="left" vertical="center"/>
    </xf>
    <xf numFmtId="0" fontId="5" fillId="3" borderId="33" xfId="0" applyFont="1" applyFill="1" applyBorder="1" applyAlignment="1">
      <alignment horizontal="left" vertical="center"/>
    </xf>
    <xf numFmtId="0" fontId="5" fillId="3" borderId="10" xfId="0" applyFont="1" applyFill="1" applyBorder="1" applyAlignment="1">
      <alignment horizontal="left" vertical="center"/>
    </xf>
    <xf numFmtId="0" fontId="5" fillId="3" borderId="29" xfId="0" applyFont="1" applyFill="1" applyBorder="1" applyAlignment="1">
      <alignment horizontal="left" vertical="center"/>
    </xf>
    <xf numFmtId="0" fontId="5" fillId="3" borderId="27"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0" borderId="27" xfId="0" applyFont="1" applyBorder="1" applyAlignment="1">
      <alignment horizontal="left" vertical="center"/>
    </xf>
    <xf numFmtId="0" fontId="5" fillId="0" borderId="33" xfId="0" applyFont="1" applyBorder="1" applyAlignment="1">
      <alignment horizontal="left" vertical="center"/>
    </xf>
    <xf numFmtId="0" fontId="5" fillId="0" borderId="10" xfId="0" applyFont="1" applyBorder="1" applyAlignment="1">
      <alignment horizontal="left" vertical="center"/>
    </xf>
    <xf numFmtId="0" fontId="5" fillId="0" borderId="29"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3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5" fillId="0" borderId="13" xfId="0" applyFont="1" applyBorder="1" applyAlignment="1">
      <alignment horizontal="left" vertical="center" wrapText="1"/>
    </xf>
    <xf numFmtId="0" fontId="5" fillId="0" borderId="37"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xf>
    <xf numFmtId="0" fontId="5" fillId="0" borderId="4" xfId="0" applyFont="1" applyBorder="1" applyAlignment="1">
      <alignment horizontal="left" vertical="center"/>
    </xf>
    <xf numFmtId="0" fontId="5" fillId="0" borderId="18" xfId="0" applyFont="1" applyBorder="1" applyAlignment="1">
      <alignment horizontal="left" vertical="center" wrapText="1"/>
    </xf>
    <xf numFmtId="0" fontId="6" fillId="0" borderId="33" xfId="0" applyFont="1" applyBorder="1" applyAlignment="1">
      <alignment horizontal="left" vertical="center" wrapText="1"/>
    </xf>
    <xf numFmtId="0" fontId="6" fillId="0" borderId="29"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5" fillId="0" borderId="34" xfId="0" applyFont="1" applyBorder="1" applyAlignment="1">
      <alignment horizontal="left" vertical="center"/>
    </xf>
    <xf numFmtId="0" fontId="5" fillId="0" borderId="17" xfId="0" applyFont="1" applyBorder="1" applyAlignment="1">
      <alignment horizontal="left" vertical="center"/>
    </xf>
    <xf numFmtId="0" fontId="5" fillId="0" borderId="36" xfId="0" applyFont="1" applyBorder="1" applyAlignment="1">
      <alignment horizontal="left" vertical="center"/>
    </xf>
    <xf numFmtId="0" fontId="5" fillId="0" borderId="15" xfId="0" applyFont="1" applyBorder="1" applyAlignment="1">
      <alignment horizontal="left" vertical="center"/>
    </xf>
    <xf numFmtId="0" fontId="5" fillId="0" borderId="1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xf>
    <xf numFmtId="0" fontId="5" fillId="0" borderId="8" xfId="0" applyFont="1" applyBorder="1" applyAlignment="1">
      <alignment horizontal="left" vertical="center"/>
    </xf>
    <xf numFmtId="0" fontId="5" fillId="0" borderId="8" xfId="0" applyFont="1" applyBorder="1" applyAlignment="1">
      <alignment horizontal="left" vertical="center" wrapText="1"/>
    </xf>
    <xf numFmtId="0" fontId="5" fillId="0" borderId="41" xfId="0" applyFont="1" applyBorder="1" applyAlignment="1">
      <alignment horizontal="left" vertical="center"/>
    </xf>
    <xf numFmtId="0" fontId="5" fillId="0" borderId="7" xfId="0" applyFont="1" applyBorder="1" applyAlignment="1">
      <alignment horizontal="left" vertical="center"/>
    </xf>
    <xf numFmtId="0" fontId="5" fillId="0" borderId="41"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3" borderId="21"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7" fillId="3" borderId="20" xfId="0" applyFont="1" applyFill="1" applyBorder="1" applyAlignment="1">
      <alignment horizontal="center" vertical="center"/>
    </xf>
    <xf numFmtId="0" fontId="7" fillId="3" borderId="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2" xfId="0" applyFont="1" applyFill="1" applyBorder="1" applyAlignment="1">
      <alignment horizontal="center" vertical="center"/>
    </xf>
    <xf numFmtId="0" fontId="16" fillId="3" borderId="3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3" borderId="28"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5" fillId="3" borderId="27"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5" fillId="4" borderId="40" xfId="0" applyFont="1" applyFill="1" applyBorder="1" applyAlignment="1">
      <alignment horizontal="left" vertical="center" wrapText="1"/>
    </xf>
    <xf numFmtId="0" fontId="0" fillId="0" borderId="35" xfId="0" applyBorder="1">
      <alignment vertical="center"/>
    </xf>
    <xf numFmtId="0" fontId="0" fillId="0" borderId="36" xfId="0" applyBorder="1">
      <alignment vertical="center"/>
    </xf>
    <xf numFmtId="0" fontId="5" fillId="0" borderId="16" xfId="0" applyFont="1" applyFill="1" applyBorder="1" applyAlignment="1">
      <alignment horizontal="left" vertical="center" wrapText="1"/>
    </xf>
    <xf numFmtId="0" fontId="0" fillId="0" borderId="3" xfId="0" applyBorder="1">
      <alignment vertical="center"/>
    </xf>
    <xf numFmtId="0" fontId="0" fillId="0" borderId="4" xfId="0" applyBorder="1">
      <alignment vertical="center"/>
    </xf>
    <xf numFmtId="0" fontId="15" fillId="2" borderId="11"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28"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9"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0"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1" xfId="0" applyFont="1" applyFill="1" applyBorder="1" applyAlignment="1">
      <alignment horizontal="center" vertical="center" wrapText="1"/>
    </xf>
    <xf numFmtId="0" fontId="5" fillId="4" borderId="16" xfId="0" applyFont="1" applyFill="1" applyBorder="1" applyAlignment="1">
      <alignment horizontal="left" vertical="center" wrapText="1"/>
    </xf>
    <xf numFmtId="0" fontId="7" fillId="0" borderId="11"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5" borderId="18" xfId="0" applyFont="1" applyFill="1" applyBorder="1" applyAlignment="1" applyProtection="1">
      <alignment horizontal="center" vertical="center" wrapText="1"/>
      <protection locked="0"/>
    </xf>
    <xf numFmtId="9" fontId="5" fillId="5" borderId="18" xfId="1" applyFont="1" applyFill="1" applyBorder="1" applyAlignment="1">
      <alignment horizontal="center" vertical="center"/>
    </xf>
    <xf numFmtId="0" fontId="5" fillId="5" borderId="4" xfId="0" applyFont="1" applyFill="1" applyBorder="1" applyAlignment="1">
      <alignment horizontal="left" vertical="center" wrapText="1"/>
    </xf>
    <xf numFmtId="0" fontId="5" fillId="0" borderId="16" xfId="0" applyFont="1" applyFill="1" applyBorder="1" applyAlignment="1">
      <alignment horizontal="center" vertical="center" textRotation="255" wrapText="1"/>
    </xf>
    <xf numFmtId="0" fontId="5" fillId="0" borderId="16" xfId="0" applyFont="1" applyBorder="1" applyAlignment="1">
      <alignment horizontal="left" vertical="center" wrapText="1"/>
    </xf>
    <xf numFmtId="0" fontId="5" fillId="5" borderId="18" xfId="0" applyFont="1" applyFill="1" applyBorder="1" applyAlignment="1">
      <alignment horizontal="justify" vertical="center" wrapText="1"/>
    </xf>
    <xf numFmtId="0" fontId="7" fillId="5" borderId="17"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0" fillId="0" borderId="5" xfId="0" applyBorder="1">
      <alignment vertical="center"/>
    </xf>
    <xf numFmtId="0" fontId="0" fillId="0" borderId="7" xfId="0" applyBorder="1">
      <alignment vertical="center"/>
    </xf>
    <xf numFmtId="0" fontId="0" fillId="0" borderId="42" xfId="0" applyBorder="1">
      <alignment vertical="center"/>
    </xf>
    <xf numFmtId="0" fontId="0" fillId="0" borderId="6" xfId="0" applyBorder="1">
      <alignment vertical="center"/>
    </xf>
    <xf numFmtId="0" fontId="0" fillId="0" borderId="9" xfId="0" applyBorder="1">
      <alignment vertical="center"/>
    </xf>
    <xf numFmtId="0" fontId="7" fillId="0" borderId="30"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7" fillId="4" borderId="31" xfId="0" applyFont="1" applyFill="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5" fillId="0" borderId="31" xfId="0" applyFont="1" applyFill="1" applyBorder="1" applyAlignment="1">
      <alignment horizontal="justify"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15"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6" fillId="0" borderId="1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18" xfId="0" applyFont="1" applyFill="1" applyBorder="1" applyAlignment="1">
      <alignment horizontal="justify" vertical="center" wrapText="1"/>
    </xf>
    <xf numFmtId="0" fontId="5" fillId="5" borderId="15" xfId="0" applyFont="1" applyFill="1" applyBorder="1" applyAlignment="1">
      <alignment horizontal="justify" vertical="center" wrapText="1"/>
    </xf>
    <xf numFmtId="0" fontId="5" fillId="0" borderId="30" xfId="0" applyFont="1" applyFill="1" applyBorder="1" applyAlignment="1">
      <alignment horizontal="justify" vertical="center" wrapText="1"/>
    </xf>
    <xf numFmtId="9" fontId="5" fillId="0" borderId="18" xfId="1"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7" xfId="0" applyFont="1" applyFill="1" applyBorder="1" applyAlignment="1">
      <alignment horizontal="left" vertical="center" wrapText="1"/>
    </xf>
    <xf numFmtId="0" fontId="5" fillId="0" borderId="15" xfId="0" applyFont="1" applyFill="1" applyBorder="1" applyAlignment="1">
      <alignment horizontal="justify" vertical="center" wrapText="1"/>
    </xf>
    <xf numFmtId="9" fontId="5" fillId="0" borderId="15" xfId="1" applyFont="1" applyFill="1" applyBorder="1" applyAlignment="1">
      <alignment horizontal="center" vertical="center" wrapText="1"/>
    </xf>
    <xf numFmtId="0" fontId="5" fillId="0" borderId="40" xfId="0" applyFont="1" applyBorder="1" applyAlignment="1">
      <alignment horizontal="left" vertical="center" wrapText="1"/>
    </xf>
    <xf numFmtId="0" fontId="5" fillId="4" borderId="43" xfId="0" applyFont="1" applyFill="1" applyBorder="1" applyAlignment="1">
      <alignment horizontal="left" vertical="center" wrapText="1"/>
    </xf>
    <xf numFmtId="0" fontId="0" fillId="0" borderId="32" xfId="0" applyBorder="1">
      <alignment vertical="center"/>
    </xf>
    <xf numFmtId="0" fontId="0" fillId="0" borderId="34" xfId="0" applyBorder="1">
      <alignment vertical="center"/>
    </xf>
    <xf numFmtId="0" fontId="0" fillId="0" borderId="13" xfId="0" applyBorder="1">
      <alignment vertical="center"/>
    </xf>
    <xf numFmtId="0" fontId="0" fillId="0" borderId="37" xfId="0" applyBorder="1">
      <alignment vertical="center"/>
    </xf>
    <xf numFmtId="0" fontId="0" fillId="0" borderId="14" xfId="0" applyBorder="1">
      <alignment vertical="center"/>
    </xf>
    <xf numFmtId="0" fontId="5" fillId="5" borderId="42" xfId="0" applyFont="1" applyFill="1" applyBorder="1" applyAlignment="1">
      <alignment horizontal="justify" vertical="center" wrapText="1"/>
    </xf>
    <xf numFmtId="0" fontId="5" fillId="5" borderId="9" xfId="0" applyFont="1" applyFill="1" applyBorder="1" applyAlignment="1">
      <alignment horizontal="justify" vertical="center" wrapText="1"/>
    </xf>
    <xf numFmtId="0" fontId="5" fillId="5" borderId="16" xfId="0" applyFont="1" applyFill="1" applyBorder="1" applyAlignment="1">
      <alignment horizontal="justify" vertical="center" wrapText="1"/>
    </xf>
    <xf numFmtId="0" fontId="5" fillId="5" borderId="4" xfId="0" applyFont="1" applyFill="1" applyBorder="1" applyAlignment="1">
      <alignment horizontal="justify" vertical="center" wrapText="1"/>
    </xf>
    <xf numFmtId="0" fontId="5" fillId="0" borderId="42" xfId="0" applyFont="1" applyFill="1" applyBorder="1" applyAlignment="1">
      <alignment horizontal="justify" vertical="center" wrapText="1"/>
    </xf>
    <xf numFmtId="0" fontId="5" fillId="0" borderId="9" xfId="0" applyFont="1" applyFill="1" applyBorder="1" applyAlignment="1">
      <alignment horizontal="justify" vertical="center" wrapText="1"/>
    </xf>
    <xf numFmtId="0" fontId="7" fillId="0" borderId="32" xfId="0" applyFont="1" applyFill="1" applyBorder="1" applyAlignment="1">
      <alignment vertical="center" wrapText="1"/>
    </xf>
    <xf numFmtId="0" fontId="5" fillId="5" borderId="18" xfId="0" applyFont="1" applyFill="1" applyBorder="1" applyAlignment="1">
      <alignment horizontal="left" vertical="center" wrapText="1"/>
    </xf>
    <xf numFmtId="9" fontId="5" fillId="5" borderId="18" xfId="1" applyFont="1" applyFill="1" applyBorder="1" applyAlignment="1">
      <alignment horizontal="center" vertical="center" wrapText="1"/>
    </xf>
    <xf numFmtId="0" fontId="7" fillId="0" borderId="11"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33" xfId="0" applyFont="1" applyBorder="1" applyAlignment="1" applyProtection="1">
      <alignment horizontal="left" vertical="top" wrapText="1"/>
      <protection locked="0"/>
    </xf>
    <xf numFmtId="0" fontId="7" fillId="0" borderId="29"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9" fillId="0" borderId="0" xfId="0" applyFont="1" applyAlignment="1">
      <alignment horizontal="left" vertical="top" wrapText="1"/>
    </xf>
    <xf numFmtId="0" fontId="9" fillId="0" borderId="0" xfId="0" applyFont="1" applyAlignment="1">
      <alignment horizontal="left" vertical="center" wrapText="1"/>
    </xf>
    <xf numFmtId="0" fontId="23" fillId="0" borderId="0" xfId="0" applyFont="1" applyAlignment="1">
      <alignment horizontal="center" vertical="center" wrapText="1"/>
    </xf>
  </cellXfs>
  <cellStyles count="2">
    <cellStyle name="パーセント" xfId="1" builtinId="5"/>
    <cellStyle name="標準" xfId="0" builtinId="0"/>
  </cellStyles>
  <dxfs count="0"/>
  <tableStyles count="0" defaultTableStyle="TableStyleMedium9" defaultPivotStyle="PivotStyleLight16"/>
  <colors>
    <mruColors>
      <color rgb="FFFFFF99"/>
      <color rgb="FFE668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lgn="l">
              <a:defRPr/>
            </a:pPr>
            <a:r>
              <a:rPr lang="ja-JP" altLang="en-US"/>
              <a:t>施設における</a:t>
            </a:r>
            <a:endParaRPr lang="en-US" altLang="ja-JP"/>
          </a:p>
          <a:p>
            <a:pPr algn="l">
              <a:defRPr/>
            </a:pPr>
            <a:r>
              <a:rPr lang="ja-JP" altLang="en-US"/>
              <a:t>防災</a:t>
            </a:r>
            <a:r>
              <a:rPr lang="ja-JP"/>
              <a:t>対策</a:t>
            </a:r>
            <a:r>
              <a:rPr lang="ja-JP" altLang="en-US"/>
              <a:t>の</a:t>
            </a:r>
            <a:r>
              <a:rPr lang="ja-JP"/>
              <a:t>状況</a:t>
            </a:r>
            <a:endParaRPr lang="en-US"/>
          </a:p>
        </c:rich>
      </c:tx>
      <c:layout>
        <c:manualLayout>
          <c:xMode val="edge"/>
          <c:yMode val="edge"/>
          <c:x val="4.8562900698505933E-2"/>
          <c:y val="0.11250883659262857"/>
        </c:manualLayout>
      </c:layout>
      <c:overlay val="0"/>
    </c:title>
    <c:autoTitleDeleted val="0"/>
    <c:plotArea>
      <c:layout>
        <c:manualLayout>
          <c:layoutTarget val="inner"/>
          <c:xMode val="edge"/>
          <c:yMode val="edge"/>
          <c:x val="0.37652704718964286"/>
          <c:y val="7.3389157321481699E-2"/>
          <c:w val="0.46371810370176758"/>
          <c:h val="0.87751932571178159"/>
        </c:manualLayout>
      </c:layout>
      <c:radarChart>
        <c:radarStyle val="filled"/>
        <c:varyColors val="0"/>
        <c:ser>
          <c:idx val="0"/>
          <c:order val="0"/>
          <c:tx>
            <c:strRef>
              <c:f>使用方法・レーダーチャート!$E$32</c:f>
              <c:strCache>
                <c:ptCount val="1"/>
                <c:pt idx="0">
                  <c:v>実施率
（実施対策数/推奨対策数）</c:v>
                </c:pt>
              </c:strCache>
            </c:strRef>
          </c:tx>
          <c:cat>
            <c:strRef>
              <c:f>使用方法・レーダーチャート!$B$34:$B$42</c:f>
              <c:strCache>
                <c:ptCount val="9"/>
                <c:pt idx="0">
                  <c:v>体制整備</c:v>
                </c:pt>
                <c:pt idx="1">
                  <c:v>非常備蓄食</c:v>
                </c:pt>
                <c:pt idx="2">
                  <c:v>建物</c:v>
                </c:pt>
                <c:pt idx="3">
                  <c:v>電気</c:v>
                </c:pt>
                <c:pt idx="4">
                  <c:v>水</c:v>
                </c:pt>
                <c:pt idx="5">
                  <c:v>ガス</c:v>
                </c:pt>
                <c:pt idx="6">
                  <c:v>通信</c:v>
                </c:pt>
                <c:pt idx="7">
                  <c:v>交通</c:v>
                </c:pt>
                <c:pt idx="8">
                  <c:v>流通</c:v>
                </c:pt>
              </c:strCache>
            </c:strRef>
          </c:cat>
          <c:val>
            <c:numRef>
              <c:f>使用方法・レーダーチャート!$E$34:$E$42</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627-45B8-8652-C6C2B9C96BB7}"/>
            </c:ext>
          </c:extLst>
        </c:ser>
        <c:dLbls>
          <c:showLegendKey val="0"/>
          <c:showVal val="0"/>
          <c:showCatName val="0"/>
          <c:showSerName val="0"/>
          <c:showPercent val="0"/>
          <c:showBubbleSize val="0"/>
        </c:dLbls>
        <c:axId val="324574808"/>
        <c:axId val="121230032"/>
      </c:radarChart>
      <c:catAx>
        <c:axId val="324574808"/>
        <c:scaling>
          <c:orientation val="minMax"/>
        </c:scaling>
        <c:delete val="0"/>
        <c:axPos val="b"/>
        <c:majorGridlines/>
        <c:numFmt formatCode="General" sourceLinked="0"/>
        <c:majorTickMark val="out"/>
        <c:minorTickMark val="none"/>
        <c:tickLblPos val="nextTo"/>
        <c:txPr>
          <a:bodyPr/>
          <a:lstStyle/>
          <a:p>
            <a:pPr>
              <a:defRPr sz="1200"/>
            </a:pPr>
            <a:endParaRPr lang="ja-JP"/>
          </a:p>
        </c:txPr>
        <c:crossAx val="121230032"/>
        <c:crosses val="autoZero"/>
        <c:auto val="1"/>
        <c:lblAlgn val="ctr"/>
        <c:lblOffset val="100"/>
        <c:noMultiLvlLbl val="0"/>
      </c:catAx>
      <c:valAx>
        <c:axId val="121230032"/>
        <c:scaling>
          <c:orientation val="minMax"/>
        </c:scaling>
        <c:delete val="0"/>
        <c:axPos val="l"/>
        <c:majorGridlines/>
        <c:numFmt formatCode="0%" sourceLinked="1"/>
        <c:majorTickMark val="cross"/>
        <c:minorTickMark val="none"/>
        <c:tickLblPos val="nextTo"/>
        <c:crossAx val="324574808"/>
        <c:crosses val="autoZero"/>
        <c:crossBetween val="between"/>
        <c:majorUnit val="0.25"/>
      </c:valAx>
    </c:plotArea>
    <c:legend>
      <c:legendPos val="r"/>
      <c:layout>
        <c:manualLayout>
          <c:xMode val="edge"/>
          <c:yMode val="edge"/>
          <c:x val="4.547473366472278E-2"/>
          <c:y val="0.27383536339799747"/>
          <c:w val="0.22819887315629203"/>
          <c:h val="0.1550066471037867"/>
        </c:manualLayout>
      </c:layout>
      <c:overlay val="0"/>
      <c:txPr>
        <a:bodyPr/>
        <a:lstStyle/>
        <a:p>
          <a:pPr>
            <a:defRPr sz="1200"/>
          </a:pPr>
          <a:endParaRPr lang="ja-JP"/>
        </a:p>
      </c:txPr>
    </c:legend>
    <c:plotVisOnly val="1"/>
    <c:dispBlanksAs val="gap"/>
    <c:showDLblsOverMax val="0"/>
  </c:chart>
  <c:printSettings>
    <c:headerFooter/>
    <c:pageMargins b="0.75000000000000444" l="0.70000000000000062" r="0.70000000000000062" t="0.750000000000004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47625</xdr:rowOff>
    </xdr:from>
    <xdr:ext cx="2118508" cy="1196686"/>
    <xdr:pic>
      <xdr:nvPicPr>
        <xdr:cNvPr id="2" name="図 1"/>
        <xdr:cNvPicPr/>
      </xdr:nvPicPr>
      <xdr:blipFill>
        <a:blip xmlns:r="http://schemas.openxmlformats.org/officeDocument/2006/relationships" r:embed="rId1" cstate="print"/>
        <a:srcRect t="60688" b="27660"/>
        <a:stretch>
          <a:fillRect/>
        </a:stretch>
      </xdr:blipFill>
      <xdr:spPr bwMode="auto">
        <a:xfrm>
          <a:off x="66675" y="47625"/>
          <a:ext cx="2118508" cy="1196686"/>
        </a:xfrm>
        <a:prstGeom prst="rect">
          <a:avLst/>
        </a:prstGeom>
        <a:noFill/>
        <a:ln w="9525">
          <a:noFill/>
          <a:miter lim="800000"/>
          <a:headEnd/>
          <a:tailEnd/>
        </a:ln>
      </xdr:spPr>
    </xdr:pic>
    <xdr:clientData/>
  </xdr:oneCellAnchor>
  <xdr:twoCellAnchor>
    <xdr:from>
      <xdr:col>0</xdr:col>
      <xdr:colOff>714375</xdr:colOff>
      <xdr:row>6</xdr:row>
      <xdr:rowOff>66675</xdr:rowOff>
    </xdr:from>
    <xdr:to>
      <xdr:col>8</xdr:col>
      <xdr:colOff>1866900</xdr:colOff>
      <xdr:row>6</xdr:row>
      <xdr:rowOff>114300</xdr:rowOff>
    </xdr:to>
    <xdr:sp macro="" textlink="">
      <xdr:nvSpPr>
        <xdr:cNvPr id="3" name="Rectangle 1"/>
        <xdr:cNvSpPr>
          <a:spLocks noChangeArrowheads="1"/>
        </xdr:cNvSpPr>
      </xdr:nvSpPr>
      <xdr:spPr bwMode="auto">
        <a:xfrm>
          <a:off x="714375" y="1809750"/>
          <a:ext cx="5572125" cy="47625"/>
        </a:xfrm>
        <a:prstGeom prst="rect">
          <a:avLst/>
        </a:prstGeom>
        <a:gradFill rotWithShape="0">
          <a:gsLst>
            <a:gs pos="0">
              <a:srgbClr val="FABF8F"/>
            </a:gs>
            <a:gs pos="50000">
              <a:srgbClr val="F79646"/>
            </a:gs>
            <a:gs pos="100000">
              <a:srgbClr val="FABF8F"/>
            </a:gs>
          </a:gsLst>
          <a:lin ang="5400000" scaled="1"/>
        </a:gradFill>
        <a:ln w="12700">
          <a:solidFill>
            <a:srgbClr val="F79646"/>
          </a:solidFill>
          <a:miter lim="800000"/>
          <a:headEnd/>
          <a:tailEnd/>
        </a:ln>
        <a:effectLst>
          <a:outerShdw dist="28398" dir="3806097" algn="ctr" rotWithShape="0">
            <a:srgbClr val="974706"/>
          </a:outerShdw>
        </a:effectLst>
      </xdr:spPr>
    </xdr:sp>
    <xdr:clientData/>
  </xdr:twoCellAnchor>
  <xdr:twoCellAnchor>
    <xdr:from>
      <xdr:col>0</xdr:col>
      <xdr:colOff>704850</xdr:colOff>
      <xdr:row>8</xdr:row>
      <xdr:rowOff>104775</xdr:rowOff>
    </xdr:from>
    <xdr:to>
      <xdr:col>8</xdr:col>
      <xdr:colOff>1857375</xdr:colOff>
      <xdr:row>9</xdr:row>
      <xdr:rowOff>19050</xdr:rowOff>
    </xdr:to>
    <xdr:sp macro="" textlink="">
      <xdr:nvSpPr>
        <xdr:cNvPr id="4" name="Rectangle 2"/>
        <xdr:cNvSpPr>
          <a:spLocks noChangeArrowheads="1"/>
        </xdr:cNvSpPr>
      </xdr:nvSpPr>
      <xdr:spPr bwMode="auto">
        <a:xfrm>
          <a:off x="704850" y="2743200"/>
          <a:ext cx="5572125" cy="47625"/>
        </a:xfrm>
        <a:prstGeom prst="rect">
          <a:avLst/>
        </a:prstGeom>
        <a:gradFill rotWithShape="0">
          <a:gsLst>
            <a:gs pos="0">
              <a:srgbClr val="FABF8F"/>
            </a:gs>
            <a:gs pos="50000">
              <a:srgbClr val="F79646"/>
            </a:gs>
            <a:gs pos="100000">
              <a:srgbClr val="FABF8F"/>
            </a:gs>
          </a:gsLst>
          <a:lin ang="5400000" scaled="1"/>
        </a:gradFill>
        <a:ln w="12700">
          <a:solidFill>
            <a:srgbClr val="F79646"/>
          </a:solidFill>
          <a:miter lim="800000"/>
          <a:headEnd/>
          <a:tailEnd/>
        </a:ln>
        <a:effectLst>
          <a:outerShdw dist="28398" dir="3806097" algn="ctr" rotWithShape="0">
            <a:srgbClr val="974706"/>
          </a:outerShdw>
        </a:effectLst>
      </xdr:spPr>
    </xdr:sp>
    <xdr:clientData/>
  </xdr:twoCellAnchor>
  <xdr:twoCellAnchor>
    <xdr:from>
      <xdr:col>0</xdr:col>
      <xdr:colOff>647700</xdr:colOff>
      <xdr:row>11</xdr:row>
      <xdr:rowOff>57149</xdr:rowOff>
    </xdr:from>
    <xdr:to>
      <xdr:col>8</xdr:col>
      <xdr:colOff>1981200</xdr:colOff>
      <xdr:row>28</xdr:row>
      <xdr:rowOff>266700</xdr:rowOff>
    </xdr:to>
    <xdr:sp macro="" textlink="">
      <xdr:nvSpPr>
        <xdr:cNvPr id="5" name="テキスト ボックス 4"/>
        <xdr:cNvSpPr txBox="1"/>
      </xdr:nvSpPr>
      <xdr:spPr>
        <a:xfrm>
          <a:off x="647700" y="3371849"/>
          <a:ext cx="5753100" cy="5572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just">
            <a:lnSpc>
              <a:spcPts val="1500"/>
            </a:lnSpc>
            <a:spcAft>
              <a:spcPts val="0"/>
            </a:spcAft>
          </a:pPr>
          <a:r>
            <a:rPr lang="ja-JP" altLang="ja-JP" sz="1200" kern="100">
              <a:effectLst/>
              <a:latin typeface="Century" panose="02040604050505020304" pitchFamily="18" charset="0"/>
              <a:ea typeface="メイリオ" panose="020B0604030504040204" pitchFamily="50" charset="-128"/>
              <a:cs typeface="Times New Roman" panose="02020603050405020304" pitchFamily="18" charset="0"/>
            </a:rPr>
            <a:t>　</a:t>
          </a:r>
          <a:r>
            <a:rPr lang="ja-JP" altLang="ja-JP" sz="1200" kern="100">
              <a:effectLst/>
              <a:latin typeface="+mn-ea"/>
              <a:ea typeface="+mn-ea"/>
              <a:cs typeface="Times New Roman" panose="02020603050405020304" pitchFamily="18" charset="0"/>
            </a:rPr>
            <a:t>内閣府では、首都直下地震（</a:t>
          </a:r>
          <a:r>
            <a:rPr lang="en-US" altLang="ja-JP" sz="1200" kern="100">
              <a:effectLst/>
              <a:latin typeface="+mn-ea"/>
              <a:ea typeface="+mn-ea"/>
              <a:cs typeface="Times New Roman" panose="02020603050405020304" pitchFamily="18" charset="0"/>
            </a:rPr>
            <a:t>M</a:t>
          </a:r>
          <a:r>
            <a:rPr lang="ja-JP" altLang="ja-JP" sz="1200" kern="100">
              <a:effectLst/>
              <a:latin typeface="+mn-ea"/>
              <a:ea typeface="+mn-ea"/>
              <a:cs typeface="Times New Roman" panose="02020603050405020304" pitchFamily="18" charset="0"/>
            </a:rPr>
            <a:t>７クラス）が</a:t>
          </a:r>
          <a:r>
            <a:rPr lang="en-US" altLang="ja-JP" sz="1200" kern="100">
              <a:effectLst/>
              <a:latin typeface="+mn-ea"/>
              <a:ea typeface="+mn-ea"/>
              <a:cs typeface="Times New Roman" panose="02020603050405020304" pitchFamily="18" charset="0"/>
            </a:rPr>
            <a:t>30</a:t>
          </a:r>
          <a:r>
            <a:rPr lang="ja-JP" altLang="ja-JP" sz="1200" kern="100">
              <a:effectLst/>
              <a:latin typeface="+mn-ea"/>
              <a:ea typeface="+mn-ea"/>
              <a:cs typeface="Times New Roman" panose="02020603050405020304" pitchFamily="18" charset="0"/>
            </a:rPr>
            <a:t>年以内に</a:t>
          </a:r>
          <a:r>
            <a:rPr lang="en-US" altLang="ja-JP" sz="1200" kern="100">
              <a:effectLst/>
              <a:latin typeface="+mn-ea"/>
              <a:ea typeface="+mn-ea"/>
              <a:cs typeface="Times New Roman" panose="02020603050405020304" pitchFamily="18" charset="0"/>
            </a:rPr>
            <a:t>70</a:t>
          </a:r>
          <a:r>
            <a:rPr lang="ja-JP" altLang="ja-JP" sz="1200" kern="100">
              <a:effectLst/>
              <a:latin typeface="+mn-ea"/>
              <a:ea typeface="+mn-ea"/>
              <a:cs typeface="Times New Roman" panose="02020603050405020304" pitchFamily="18" charset="0"/>
            </a:rPr>
            <a:t>％の確率で起こるとし、神奈川県地域防災計画では、東海地震が</a:t>
          </a:r>
          <a:r>
            <a:rPr lang="en-US" altLang="ja-JP" sz="1200" kern="100">
              <a:effectLst/>
              <a:latin typeface="+mn-ea"/>
              <a:ea typeface="+mn-ea"/>
              <a:cs typeface="Times New Roman" panose="02020603050405020304" pitchFamily="18" charset="0"/>
            </a:rPr>
            <a:t>30</a:t>
          </a:r>
          <a:r>
            <a:rPr lang="ja-JP" altLang="ja-JP" sz="1200" kern="100">
              <a:effectLst/>
              <a:latin typeface="+mn-ea"/>
              <a:ea typeface="+mn-ea"/>
              <a:cs typeface="Times New Roman" panose="02020603050405020304" pitchFamily="18" charset="0"/>
            </a:rPr>
            <a:t>年以内に</a:t>
          </a:r>
          <a:r>
            <a:rPr lang="en-US" altLang="ja-JP" sz="1200" kern="100">
              <a:effectLst/>
              <a:latin typeface="+mn-ea"/>
              <a:ea typeface="+mn-ea"/>
              <a:cs typeface="Times New Roman" panose="02020603050405020304" pitchFamily="18" charset="0"/>
            </a:rPr>
            <a:t>87</a:t>
          </a:r>
          <a:r>
            <a:rPr lang="ja-JP" altLang="ja-JP" sz="1200" kern="100">
              <a:effectLst/>
              <a:latin typeface="+mn-ea"/>
              <a:ea typeface="+mn-ea"/>
              <a:cs typeface="Times New Roman" panose="02020603050405020304" pitchFamily="18" charset="0"/>
            </a:rPr>
            <a:t>％の確率で起こるとして、被害を想定して対策を進めています。</a:t>
          </a:r>
        </a:p>
        <a:p>
          <a:pPr algn="just">
            <a:lnSpc>
              <a:spcPts val="1500"/>
            </a:lnSpc>
            <a:spcAft>
              <a:spcPts val="0"/>
            </a:spcAft>
          </a:pPr>
          <a:r>
            <a:rPr lang="en-US" altLang="ja-JP" sz="1200" kern="100">
              <a:effectLst/>
              <a:latin typeface="+mn-ea"/>
              <a:ea typeface="+mn-ea"/>
              <a:cs typeface="Times New Roman" panose="02020603050405020304" pitchFamily="18" charset="0"/>
            </a:rPr>
            <a:t> </a:t>
          </a:r>
          <a:endParaRPr kumimoji="1" lang="en-US" altLang="ja-JP" sz="1200">
            <a:solidFill>
              <a:schemeClr val="dk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1" i="0" u="dbl" strike="noStrike" kern="0" cap="none" spc="0" normalizeH="0" baseline="0" noProof="0">
              <a:ln>
                <a:noFill/>
              </a:ln>
              <a:solidFill>
                <a:prstClr val="black"/>
              </a:solidFill>
              <a:effectLst/>
              <a:uLnTx/>
              <a:uFillTx/>
              <a:latin typeface="+mn-ea"/>
              <a:ea typeface="+mn-ea"/>
              <a:cs typeface="+mn-cs"/>
            </a:rPr>
            <a:t>東海地震 </a:t>
          </a:r>
          <a:r>
            <a:rPr kumimoji="1" lang="ja-JP" altLang="en-US" sz="1200" b="1" u="dbl">
              <a:solidFill>
                <a:schemeClr val="dk1"/>
              </a:solidFill>
              <a:latin typeface="+mn-ea"/>
              <a:ea typeface="+mn-ea"/>
              <a:cs typeface="+mn-cs"/>
            </a:rPr>
            <a:t>被害想定　</a:t>
          </a:r>
          <a:r>
            <a:rPr kumimoji="1" lang="ja-JP" altLang="en-US" sz="1000" b="1" u="dbl">
              <a:solidFill>
                <a:schemeClr val="dk1"/>
              </a:solidFill>
              <a:latin typeface="+mn-ea"/>
              <a:ea typeface="+mn-ea"/>
              <a:cs typeface="+mn-cs"/>
            </a:rPr>
            <a:t>（神奈川県地域防災計画より抜粋）</a:t>
          </a:r>
          <a:endParaRPr kumimoji="1" lang="en-US" altLang="ja-JP" sz="1200" b="1" i="0" u="dbl" strike="noStrike" kern="0" cap="none" spc="0" normalizeH="0" baseline="0" noProof="0">
            <a:ln>
              <a:noFill/>
            </a:ln>
            <a:solidFill>
              <a:prstClr val="black"/>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mn-ea"/>
              <a:ea typeface="+mn-ea"/>
              <a:cs typeface="+mn-cs"/>
            </a:rPr>
            <a:t>　・条件 ： マグニチュード</a:t>
          </a:r>
          <a:r>
            <a:rPr kumimoji="1" lang="en-US" altLang="ja-JP" sz="1200" b="0" i="0" u="none" strike="noStrike" kern="0" cap="none" spc="0" normalizeH="0" baseline="0" noProof="0">
              <a:ln>
                <a:noFill/>
              </a:ln>
              <a:solidFill>
                <a:prstClr val="black"/>
              </a:solidFill>
              <a:effectLst/>
              <a:uLnTx/>
              <a:uFillTx/>
              <a:latin typeface="+mn-ea"/>
              <a:ea typeface="+mn-ea"/>
              <a:cs typeface="+mn-cs"/>
            </a:rPr>
            <a:t>8.0</a:t>
          </a:r>
          <a:r>
            <a:rPr kumimoji="1" lang="ja-JP" altLang="en-US" sz="1200" b="0" i="0" u="none" strike="noStrike" kern="0" cap="none" spc="0" normalizeH="0" baseline="0" noProof="0">
              <a:ln>
                <a:noFill/>
              </a:ln>
              <a:solidFill>
                <a:prstClr val="black"/>
              </a:solidFill>
              <a:effectLst/>
              <a:uLnTx/>
              <a:uFillTx/>
              <a:latin typeface="+mn-ea"/>
              <a:ea typeface="+mn-ea"/>
              <a:cs typeface="+mn-cs"/>
            </a:rPr>
            <a:t>、震源 駿河トラフ、冬</a:t>
          </a:r>
          <a:r>
            <a:rPr kumimoji="1" lang="en-US" altLang="ja-JP" sz="1200" b="0" i="0" u="none" strike="noStrike" kern="0" cap="none" spc="0" normalizeH="0" baseline="0" noProof="0">
              <a:ln>
                <a:noFill/>
              </a:ln>
              <a:solidFill>
                <a:prstClr val="black"/>
              </a:solidFill>
              <a:effectLst/>
              <a:uLnTx/>
              <a:uFillTx/>
              <a:latin typeface="+mn-ea"/>
              <a:ea typeface="+mn-ea"/>
              <a:cs typeface="+mn-cs"/>
            </a:rPr>
            <a:t>18</a:t>
          </a:r>
          <a:r>
            <a:rPr kumimoji="1" lang="ja-JP" altLang="en-US" sz="1200" b="0" i="0" u="none" strike="noStrike" kern="0" cap="none" spc="0" normalizeH="0" baseline="0" noProof="0">
              <a:ln>
                <a:noFill/>
              </a:ln>
              <a:solidFill>
                <a:prstClr val="black"/>
              </a:solidFill>
              <a:effectLst/>
              <a:uLnTx/>
              <a:uFillTx/>
              <a:latin typeface="+mn-ea"/>
              <a:ea typeface="+mn-ea"/>
              <a:cs typeface="+mn-cs"/>
            </a:rPr>
            <a:t>時</a:t>
          </a:r>
          <a:endParaRPr kumimoji="1" lang="en-US" altLang="ja-JP" sz="1200">
            <a:solidFill>
              <a:schemeClr val="dk1"/>
            </a:solidFill>
            <a:latin typeface="+mn-ea"/>
            <a:ea typeface="+mn-ea"/>
            <a:cs typeface="+mn-cs"/>
          </a:endParaRPr>
        </a:p>
        <a:p>
          <a:r>
            <a:rPr kumimoji="1" lang="ja-JP" altLang="en-US" sz="1200">
              <a:solidFill>
                <a:schemeClr val="dk1"/>
              </a:solidFill>
              <a:latin typeface="+mn-ea"/>
              <a:ea typeface="+mn-ea"/>
              <a:cs typeface="+mn-cs"/>
            </a:rPr>
            <a:t>　・建物 ： 全半壊　</a:t>
          </a:r>
          <a:r>
            <a:rPr kumimoji="1" lang="en-US" altLang="ja-JP" sz="1200">
              <a:solidFill>
                <a:schemeClr val="dk1"/>
              </a:solidFill>
              <a:latin typeface="+mn-ea"/>
              <a:ea typeface="+mn-ea"/>
              <a:cs typeface="+mn-cs"/>
            </a:rPr>
            <a:t>113,350</a:t>
          </a:r>
          <a:r>
            <a:rPr kumimoji="1" lang="ja-JP" altLang="en-US" sz="1200">
              <a:solidFill>
                <a:schemeClr val="dk1"/>
              </a:solidFill>
              <a:latin typeface="+mn-ea"/>
              <a:ea typeface="+mn-ea"/>
              <a:cs typeface="+mn-cs"/>
            </a:rPr>
            <a:t>棟以上　木造住宅を中心に損壊</a:t>
          </a:r>
          <a:endParaRPr kumimoji="1" lang="en-US" altLang="ja-JP" sz="1200">
            <a:solidFill>
              <a:schemeClr val="dk1"/>
            </a:solidFill>
            <a:latin typeface="+mn-ea"/>
            <a:ea typeface="+mn-ea"/>
            <a:cs typeface="+mn-cs"/>
          </a:endParaRPr>
        </a:p>
        <a:p>
          <a:r>
            <a:rPr kumimoji="1" lang="ja-JP" altLang="en-US" sz="1200">
              <a:solidFill>
                <a:schemeClr val="dk1"/>
              </a:solidFill>
              <a:latin typeface="+mn-ea"/>
              <a:ea typeface="+mn-ea"/>
              <a:cs typeface="+mn-cs"/>
            </a:rPr>
            <a:t>　・火災 ： 出火</a:t>
          </a:r>
          <a:r>
            <a:rPr kumimoji="1" lang="en-US" altLang="ja-JP" sz="1200">
              <a:solidFill>
                <a:schemeClr val="dk1"/>
              </a:solidFill>
              <a:latin typeface="+mn-ea"/>
              <a:ea typeface="+mn-ea"/>
              <a:cs typeface="+mn-cs"/>
            </a:rPr>
            <a:t>60</a:t>
          </a:r>
          <a:r>
            <a:rPr kumimoji="1" lang="ja-JP" altLang="en-US" sz="1200">
              <a:solidFill>
                <a:schemeClr val="dk1"/>
              </a:solidFill>
              <a:latin typeface="+mn-ea"/>
              <a:ea typeface="+mn-ea"/>
              <a:cs typeface="+mn-cs"/>
            </a:rPr>
            <a:t>件、焼失</a:t>
          </a:r>
          <a:r>
            <a:rPr kumimoji="1" lang="en-US" altLang="ja-JP" sz="1200">
              <a:solidFill>
                <a:schemeClr val="dk1"/>
              </a:solidFill>
              <a:latin typeface="+mn-ea"/>
              <a:ea typeface="+mn-ea"/>
              <a:cs typeface="+mn-cs"/>
            </a:rPr>
            <a:t>4,270</a:t>
          </a:r>
          <a:r>
            <a:rPr kumimoji="1" lang="ja-JP" altLang="en-US" sz="1200">
              <a:solidFill>
                <a:schemeClr val="dk1"/>
              </a:solidFill>
              <a:latin typeface="+mn-ea"/>
              <a:ea typeface="+mn-ea"/>
              <a:cs typeface="+mn-cs"/>
            </a:rPr>
            <a:t>棟</a:t>
          </a:r>
          <a:endParaRPr kumimoji="1" lang="en-US" altLang="ja-JP" sz="1200">
            <a:solidFill>
              <a:schemeClr val="dk1"/>
            </a:solidFill>
            <a:latin typeface="+mn-ea"/>
            <a:ea typeface="+mn-ea"/>
            <a:cs typeface="+mn-cs"/>
          </a:endParaRPr>
        </a:p>
        <a:p>
          <a:r>
            <a:rPr kumimoji="1" lang="ja-JP" altLang="en-US" sz="1200">
              <a:solidFill>
                <a:schemeClr val="dk1"/>
              </a:solidFill>
              <a:latin typeface="+mn-ea"/>
              <a:ea typeface="+mn-ea"/>
              <a:cs typeface="+mn-cs"/>
            </a:rPr>
            <a:t>　・停電</a:t>
          </a:r>
          <a:r>
            <a:rPr kumimoji="1" lang="ja-JP" altLang="en-US" sz="1200" baseline="0">
              <a:solidFill>
                <a:schemeClr val="dk1"/>
              </a:solidFill>
              <a:latin typeface="+mn-ea"/>
              <a:ea typeface="+mn-ea"/>
              <a:cs typeface="+mn-cs"/>
            </a:rPr>
            <a:t> </a:t>
          </a:r>
          <a:r>
            <a:rPr kumimoji="1" lang="ja-JP" altLang="en-US" sz="1200">
              <a:solidFill>
                <a:schemeClr val="dk1"/>
              </a:solidFill>
              <a:latin typeface="+mn-ea"/>
              <a:ea typeface="+mn-ea"/>
              <a:cs typeface="+mn-cs"/>
            </a:rPr>
            <a:t>： </a:t>
          </a:r>
          <a:r>
            <a:rPr kumimoji="1" lang="en-US" altLang="ja-JP" sz="1200">
              <a:solidFill>
                <a:schemeClr val="dk1"/>
              </a:solidFill>
              <a:latin typeface="+mn-ea"/>
              <a:ea typeface="+mn-ea"/>
              <a:cs typeface="+mn-cs"/>
            </a:rPr>
            <a:t>68,550</a:t>
          </a:r>
          <a:r>
            <a:rPr kumimoji="1" lang="ja-JP" altLang="en-US" sz="1200">
              <a:solidFill>
                <a:schemeClr val="dk1"/>
              </a:solidFill>
              <a:latin typeface="+mn-ea"/>
              <a:ea typeface="+mn-ea"/>
              <a:cs typeface="+mn-cs"/>
            </a:rPr>
            <a:t>棟　（エレベーター停止</a:t>
          </a:r>
          <a:r>
            <a:rPr kumimoji="1" lang="en-US" altLang="ja-JP" sz="1200">
              <a:solidFill>
                <a:schemeClr val="dk1"/>
              </a:solidFill>
              <a:latin typeface="+mn-ea"/>
              <a:ea typeface="+mn-ea"/>
              <a:cs typeface="+mn-cs"/>
            </a:rPr>
            <a:t>16,090</a:t>
          </a:r>
          <a:r>
            <a:rPr kumimoji="1" lang="ja-JP" altLang="en-US" sz="1200">
              <a:solidFill>
                <a:schemeClr val="dk1"/>
              </a:solidFill>
              <a:latin typeface="+mn-ea"/>
              <a:ea typeface="+mn-ea"/>
              <a:cs typeface="+mn-cs"/>
            </a:rPr>
            <a:t>台）</a:t>
          </a:r>
          <a:endParaRPr kumimoji="1" lang="en-US" altLang="ja-JP" sz="1200">
            <a:solidFill>
              <a:schemeClr val="dk1"/>
            </a:solidFill>
            <a:latin typeface="+mn-ea"/>
            <a:ea typeface="+mn-ea"/>
            <a:cs typeface="+mn-cs"/>
          </a:endParaRPr>
        </a:p>
        <a:p>
          <a:r>
            <a:rPr kumimoji="1" lang="ja-JP" altLang="en-US" sz="1200">
              <a:solidFill>
                <a:schemeClr val="dk1"/>
              </a:solidFill>
              <a:latin typeface="+mn-ea"/>
              <a:ea typeface="+mn-ea"/>
              <a:cs typeface="+mn-cs"/>
            </a:rPr>
            <a:t>　・断水</a:t>
          </a:r>
          <a:r>
            <a:rPr kumimoji="1" lang="ja-JP" altLang="en-US" sz="1200" baseline="0">
              <a:solidFill>
                <a:schemeClr val="dk1"/>
              </a:solidFill>
              <a:latin typeface="+mn-ea"/>
              <a:ea typeface="+mn-ea"/>
              <a:cs typeface="+mn-cs"/>
            </a:rPr>
            <a:t> ： </a:t>
          </a:r>
          <a:r>
            <a:rPr kumimoji="1" lang="en-US" altLang="ja-JP" sz="1200" baseline="0">
              <a:solidFill>
                <a:schemeClr val="dk1"/>
              </a:solidFill>
              <a:latin typeface="+mn-ea"/>
              <a:ea typeface="+mn-ea"/>
              <a:cs typeface="+mn-cs"/>
            </a:rPr>
            <a:t>283,590</a:t>
          </a:r>
          <a:r>
            <a:rPr kumimoji="1" lang="ja-JP" altLang="en-US" sz="1200" baseline="0">
              <a:solidFill>
                <a:schemeClr val="dk1"/>
              </a:solidFill>
              <a:latin typeface="+mn-ea"/>
              <a:ea typeface="+mn-ea"/>
              <a:cs typeface="+mn-cs"/>
            </a:rPr>
            <a:t>世帯（</a:t>
          </a:r>
          <a:r>
            <a:rPr kumimoji="1" lang="en-US" altLang="ja-JP" sz="1200" baseline="0">
              <a:solidFill>
                <a:schemeClr val="dk1"/>
              </a:solidFill>
              <a:latin typeface="+mn-ea"/>
              <a:ea typeface="+mn-ea"/>
              <a:cs typeface="+mn-cs"/>
            </a:rPr>
            <a:t>3,844,525</a:t>
          </a:r>
          <a:r>
            <a:rPr kumimoji="1" lang="ja-JP" altLang="en-US" sz="1200" baseline="0">
              <a:solidFill>
                <a:schemeClr val="dk1"/>
              </a:solidFill>
              <a:latin typeface="+mn-ea"/>
              <a:ea typeface="+mn-ea"/>
              <a:cs typeface="+mn-cs"/>
            </a:rPr>
            <a:t>世帯のうち</a:t>
          </a:r>
          <a:r>
            <a:rPr kumimoji="1" lang="en-US" altLang="ja-JP" sz="1200" baseline="0">
              <a:solidFill>
                <a:schemeClr val="dk1"/>
              </a:solidFill>
              <a:latin typeface="+mn-ea"/>
              <a:ea typeface="+mn-ea"/>
              <a:cs typeface="+mn-cs"/>
            </a:rPr>
            <a:t>7.4</a:t>
          </a:r>
          <a:r>
            <a:rPr kumimoji="1" lang="ja-JP" altLang="en-US" sz="1200" baseline="0">
              <a:solidFill>
                <a:schemeClr val="dk1"/>
              </a:solidFill>
              <a:latin typeface="+mn-ea"/>
              <a:ea typeface="+mn-ea"/>
              <a:cs typeface="+mn-cs"/>
            </a:rPr>
            <a:t>％）</a:t>
          </a:r>
          <a:endParaRPr kumimoji="1" lang="en-US" altLang="ja-JP" sz="1200">
            <a:solidFill>
              <a:schemeClr val="dk1"/>
            </a:solidFill>
            <a:latin typeface="+mn-ea"/>
            <a:ea typeface="+mn-ea"/>
            <a:cs typeface="+mn-cs"/>
          </a:endParaRPr>
        </a:p>
        <a:p>
          <a:r>
            <a:rPr kumimoji="1" lang="ja-JP" altLang="en-US" sz="1200">
              <a:solidFill>
                <a:schemeClr val="dk1"/>
              </a:solidFill>
              <a:latin typeface="+mn-ea"/>
              <a:ea typeface="+mn-ea"/>
              <a:cs typeface="+mn-cs"/>
            </a:rPr>
            <a:t>　・電話 ： </a:t>
          </a:r>
          <a:r>
            <a:rPr kumimoji="1" lang="en-US" altLang="ja-JP" sz="1200">
              <a:solidFill>
                <a:schemeClr val="dk1"/>
              </a:solidFill>
              <a:latin typeface="+mn-ea"/>
              <a:ea typeface="+mn-ea"/>
              <a:cs typeface="+mn-cs"/>
            </a:rPr>
            <a:t>53,640</a:t>
          </a:r>
          <a:r>
            <a:rPr kumimoji="1" lang="ja-JP" altLang="en-US" sz="1200">
              <a:solidFill>
                <a:schemeClr val="dk1"/>
              </a:solidFill>
              <a:latin typeface="+mn-ea"/>
              <a:ea typeface="+mn-ea"/>
              <a:cs typeface="+mn-cs"/>
            </a:rPr>
            <a:t>回線</a:t>
          </a:r>
          <a:endParaRPr kumimoji="1" lang="en-US" altLang="ja-JP" sz="1200">
            <a:solidFill>
              <a:schemeClr val="dk1"/>
            </a:solidFill>
            <a:latin typeface="+mn-ea"/>
            <a:ea typeface="+mn-ea"/>
            <a:cs typeface="+mn-cs"/>
          </a:endParaRPr>
        </a:p>
        <a:p>
          <a:r>
            <a:rPr kumimoji="1" lang="ja-JP" altLang="en-US" sz="1200">
              <a:solidFill>
                <a:schemeClr val="dk1"/>
              </a:solidFill>
              <a:latin typeface="+mn-ea"/>
              <a:ea typeface="+mn-ea"/>
              <a:cs typeface="+mn-cs"/>
            </a:rPr>
            <a:t>　・避難者：</a:t>
          </a:r>
          <a:r>
            <a:rPr kumimoji="1" lang="en-US" altLang="ja-JP" sz="1200">
              <a:solidFill>
                <a:schemeClr val="dk1"/>
              </a:solidFill>
              <a:latin typeface="+mn-ea"/>
              <a:ea typeface="+mn-ea"/>
              <a:cs typeface="+mn-cs"/>
            </a:rPr>
            <a:t>572,130</a:t>
          </a:r>
          <a:r>
            <a:rPr kumimoji="1" lang="ja-JP" altLang="en-US" sz="1200">
              <a:solidFill>
                <a:schemeClr val="dk1"/>
              </a:solidFill>
              <a:latin typeface="+mn-ea"/>
              <a:ea typeface="+mn-ea"/>
              <a:cs typeface="+mn-cs"/>
            </a:rPr>
            <a:t>人（建物被害、断水、エレベーター停止による避難者）</a:t>
          </a:r>
          <a:endParaRPr kumimoji="1" lang="en-US" altLang="ja-JP" sz="1200">
            <a:solidFill>
              <a:schemeClr val="dk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latin typeface="+mn-ea"/>
              <a:ea typeface="+mn-ea"/>
              <a:cs typeface="+mn-cs"/>
            </a:rPr>
            <a:t>　・</a:t>
          </a:r>
          <a:r>
            <a:rPr kumimoji="1" lang="ja-JP" altLang="en-US" sz="1200" b="0" i="0" u="none" strike="noStrike" kern="0" cap="none" spc="0" normalizeH="0" baseline="0" noProof="0">
              <a:ln>
                <a:noFill/>
              </a:ln>
              <a:solidFill>
                <a:prstClr val="black"/>
              </a:solidFill>
              <a:effectLst/>
              <a:uLnTx/>
              <a:uFillTx/>
              <a:latin typeface="+mn-ea"/>
              <a:ea typeface="+mn-ea"/>
              <a:cs typeface="+mn-cs"/>
            </a:rPr>
            <a:t>帰宅困難者：</a:t>
          </a:r>
          <a:r>
            <a:rPr kumimoji="1" lang="en-US" altLang="ja-JP" sz="1200">
              <a:solidFill>
                <a:schemeClr val="dk1"/>
              </a:solidFill>
              <a:latin typeface="+mn-ea"/>
              <a:ea typeface="+mn-ea"/>
              <a:cs typeface="+mn-cs"/>
            </a:rPr>
            <a:t>774,350</a:t>
          </a:r>
          <a:r>
            <a:rPr kumimoji="1" lang="ja-JP" altLang="en-US" sz="1200">
              <a:solidFill>
                <a:schemeClr val="dk1"/>
              </a:solidFill>
              <a:latin typeface="+mn-ea"/>
              <a:ea typeface="+mn-ea"/>
              <a:cs typeface="+mn-cs"/>
            </a:rPr>
            <a:t>人（道路寸断、交通遮断による）</a:t>
          </a:r>
          <a:endParaRPr kumimoji="1" lang="en-US" altLang="ja-JP" sz="1200">
            <a:solidFill>
              <a:schemeClr val="dk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b="0" i="0" baseline="0">
              <a:solidFill>
                <a:schemeClr val="dk1"/>
              </a:solidFill>
              <a:latin typeface="+mn-ea"/>
              <a:ea typeface="+mn-ea"/>
              <a:cs typeface="+mn-cs"/>
            </a:rPr>
            <a:t>　秦野市、伊勢原市が指定されている、地震防災対策強化地域（８市１１町）内での被害は大きいと言われています。</a:t>
          </a:r>
          <a:endParaRPr kumimoji="1" lang="en-US" altLang="ja-JP" sz="1200" b="0" i="0" baseline="0">
            <a:solidFill>
              <a:schemeClr val="dk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200" b="0" i="0" baseline="0">
            <a:solidFill>
              <a:schemeClr val="dk1"/>
            </a:solidFill>
            <a:latin typeface="+mn-ea"/>
            <a:ea typeface="+mn-ea"/>
            <a:cs typeface="+mn-cs"/>
          </a:endParaRPr>
        </a:p>
        <a:p>
          <a:pPr algn="just">
            <a:lnSpc>
              <a:spcPts val="1500"/>
            </a:lnSpc>
            <a:spcAft>
              <a:spcPts val="0"/>
            </a:spcAft>
          </a:pPr>
          <a:r>
            <a:rPr kumimoji="1" lang="ja-JP" altLang="en-US" sz="1200" b="0" i="0" baseline="0">
              <a:solidFill>
                <a:schemeClr val="dk1"/>
              </a:solidFill>
              <a:latin typeface="+mn-ea"/>
              <a:ea typeface="+mn-ea"/>
              <a:cs typeface="+mn-cs"/>
            </a:rPr>
            <a:t>　</a:t>
          </a:r>
          <a:r>
            <a:rPr lang="ja-JP" altLang="ja-JP" sz="1200" kern="100">
              <a:effectLst/>
              <a:latin typeface="+mn-ea"/>
              <a:ea typeface="+mn-ea"/>
              <a:cs typeface="Times New Roman" panose="02020603050405020304" pitchFamily="18" charset="0"/>
            </a:rPr>
            <a:t>地域食生活対策推進協議会では、上記のような被害が起こった場合、給食施設ではどのような被害が考えられ、どのような対策が必要なのかを検討しました。</a:t>
          </a:r>
        </a:p>
        <a:p>
          <a:pPr algn="just">
            <a:lnSpc>
              <a:spcPts val="1500"/>
            </a:lnSpc>
            <a:spcAft>
              <a:spcPts val="0"/>
            </a:spcAft>
          </a:pPr>
          <a:r>
            <a:rPr lang="ja-JP" altLang="ja-JP" sz="1200" kern="100">
              <a:effectLst/>
              <a:latin typeface="+mn-ea"/>
              <a:ea typeface="+mn-ea"/>
              <a:cs typeface="Times New Roman" panose="02020603050405020304" pitchFamily="18" charset="0"/>
            </a:rPr>
            <a:t>　平成２６年６月に実施した備え状況調査を基に、秦野伊勢原地域での取り組みと合わせて、給食施設で平常時からの備えを確認するためのツールとしてまとめました。</a:t>
          </a:r>
        </a:p>
        <a:p>
          <a:pPr algn="just">
            <a:lnSpc>
              <a:spcPts val="1500"/>
            </a:lnSpc>
            <a:spcAft>
              <a:spcPts val="0"/>
            </a:spcAft>
          </a:pPr>
          <a:r>
            <a:rPr lang="ja-JP" altLang="ja-JP" sz="1200" kern="100">
              <a:effectLst/>
              <a:latin typeface="+mn-ea"/>
              <a:ea typeface="+mn-ea"/>
              <a:cs typeface="Times New Roman" panose="02020603050405020304" pitchFamily="18" charset="0"/>
            </a:rPr>
            <a:t>　防災対策は、チェックしたら終わり、満点取ったら万全とはなりません。災害時耐え抜くために施設では着実に取り組んでください。</a:t>
          </a:r>
        </a:p>
        <a:p>
          <a:pPr algn="just">
            <a:lnSpc>
              <a:spcPts val="1500"/>
            </a:lnSpc>
            <a:spcAft>
              <a:spcPts val="0"/>
            </a:spcAft>
          </a:pPr>
          <a:r>
            <a:rPr lang="ja-JP" altLang="ja-JP" sz="1200" kern="100">
              <a:effectLst/>
              <a:latin typeface="+mn-ea"/>
              <a:ea typeface="+mn-ea"/>
              <a:cs typeface="Times New Roman" panose="02020603050405020304" pitchFamily="18" charset="0"/>
            </a:rPr>
            <a:t>　今後も、その状況を取りまとめ、「平常時の備えセルフチェック表」を充実・発展させていきます。引き続きご意見いただけたら幸いです。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43</xdr:row>
      <xdr:rowOff>9524</xdr:rowOff>
    </xdr:from>
    <xdr:to>
      <xdr:col>13</xdr:col>
      <xdr:colOff>9525</xdr:colOff>
      <xdr:row>59</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200026</xdr:colOff>
      <xdr:row>23</xdr:row>
      <xdr:rowOff>47625</xdr:rowOff>
    </xdr:from>
    <xdr:to>
      <xdr:col>12</xdr:col>
      <xdr:colOff>219075</xdr:colOff>
      <xdr:row>30</xdr:row>
      <xdr:rowOff>190500</xdr:rowOff>
    </xdr:to>
    <xdr:sp macro="" textlink="">
      <xdr:nvSpPr>
        <xdr:cNvPr id="3" name="角丸四角形吹き出し 2"/>
        <xdr:cNvSpPr/>
      </xdr:nvSpPr>
      <xdr:spPr>
        <a:xfrm>
          <a:off x="200026" y="4876800"/>
          <a:ext cx="8667749" cy="1676400"/>
        </a:xfrm>
        <a:prstGeom prst="wedgeRoundRectCallout">
          <a:avLst>
            <a:gd name="adj1" fmla="val -30717"/>
            <a:gd name="adj2" fmla="val 33167"/>
            <a:gd name="adj3" fmla="val 16667"/>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gn="l"/>
          <a:r>
            <a:rPr kumimoji="1" lang="ja-JP" altLang="en-US" sz="1400">
              <a:latin typeface="+mj-ea"/>
              <a:ea typeface="+mj-ea"/>
            </a:rPr>
            <a:t>　セルフチェック表による対策有りの数から、実施率を出して、見える化してみませんか。</a:t>
          </a:r>
          <a:endParaRPr kumimoji="1" lang="en-US" altLang="ja-JP" sz="1400">
            <a:latin typeface="+mj-ea"/>
            <a:ea typeface="+mj-ea"/>
          </a:endParaRPr>
        </a:p>
        <a:p>
          <a:pPr algn="l"/>
          <a:r>
            <a:rPr kumimoji="1" lang="ja-JP" altLang="en-US" sz="1400">
              <a:latin typeface="+mj-ea"/>
              <a:ea typeface="+mj-ea"/>
            </a:rPr>
            <a:t>秦野センターホームページのファイルに入力すると、以下の表に反映され、レーダーチャートも表示されます。</a:t>
          </a:r>
          <a:endParaRPr kumimoji="1" lang="en-US" altLang="ja-JP" sz="1400">
            <a:latin typeface="+mj-ea"/>
            <a:ea typeface="+mj-ea"/>
          </a:endParaRPr>
        </a:p>
        <a:p>
          <a:pPr algn="l"/>
          <a:endParaRPr kumimoji="1" lang="en-US" altLang="ja-JP" sz="800">
            <a:latin typeface="+mj-ea"/>
            <a:ea typeface="+mj-ea"/>
          </a:endParaRPr>
        </a:p>
        <a:p>
          <a:pPr algn="l"/>
          <a:r>
            <a:rPr kumimoji="1" lang="ja-JP" altLang="en-US" sz="1400">
              <a:latin typeface="+mj-ea"/>
              <a:ea typeface="+mj-ea"/>
            </a:rPr>
            <a:t>　但し、今回まとめることができた対策に対する実施率、有無に関する割合として、参考にご活用ください。</a:t>
          </a:r>
          <a:endParaRPr kumimoji="1" lang="en-US" altLang="ja-JP" sz="1400">
            <a:latin typeface="+mj-ea"/>
            <a:ea typeface="+mj-ea"/>
          </a:endParaRPr>
        </a:p>
        <a:p>
          <a:pPr algn="l"/>
          <a:r>
            <a:rPr kumimoji="1" lang="ja-JP" altLang="en-US" sz="1400">
              <a:latin typeface="+mj-ea"/>
              <a:ea typeface="+mj-ea"/>
            </a:rPr>
            <a:t>このチェック表・レーダーチャートでは対策内容や量について評価できませんので、施設の状況に応じて見直してください。</a:t>
          </a:r>
          <a:endParaRPr kumimoji="1" lang="en-US" altLang="ja-JP" sz="1400">
            <a:latin typeface="+mj-ea"/>
            <a:ea typeface="+mj-ea"/>
          </a:endParaRPr>
        </a:p>
      </xdr:txBody>
    </xdr:sp>
    <xdr:clientData/>
  </xdr:twoCellAnchor>
  <xdr:oneCellAnchor>
    <xdr:from>
      <xdr:col>0</xdr:col>
      <xdr:colOff>19048</xdr:colOff>
      <xdr:row>21</xdr:row>
      <xdr:rowOff>144781</xdr:rowOff>
    </xdr:from>
    <xdr:ext cx="5372101" cy="436244"/>
    <xdr:sp macro="" textlink="">
      <xdr:nvSpPr>
        <xdr:cNvPr id="4" name="正方形/長方形 3"/>
        <xdr:cNvSpPr/>
      </xdr:nvSpPr>
      <xdr:spPr>
        <a:xfrm>
          <a:off x="19048" y="4602481"/>
          <a:ext cx="5372101" cy="436244"/>
        </a:xfrm>
        <a:prstGeom prst="rect">
          <a:avLst/>
        </a:prstGeom>
        <a:noFill/>
      </xdr:spPr>
      <xdr:txBody>
        <a:bodyPr wrap="square" lIns="91440" tIns="45720" rIns="91440" bIns="45720">
          <a:noAutofit/>
        </a:bodyPr>
        <a:lstStyle/>
        <a:p>
          <a:pPr algn="l"/>
          <a:r>
            <a:rPr lang="ja-JP" altLang="en-US" sz="18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　施設における防災対策の状況</a:t>
          </a:r>
        </a:p>
      </xdr:txBody>
    </xdr:sp>
    <xdr:clientData/>
  </xdr:oneCellAnchor>
  <xdr:oneCellAnchor>
    <xdr:from>
      <xdr:col>0</xdr:col>
      <xdr:colOff>0</xdr:colOff>
      <xdr:row>0</xdr:row>
      <xdr:rowOff>57150</xdr:rowOff>
    </xdr:from>
    <xdr:ext cx="6619875" cy="436244"/>
    <xdr:sp macro="" textlink="">
      <xdr:nvSpPr>
        <xdr:cNvPr id="5" name="正方形/長方形 4"/>
        <xdr:cNvSpPr/>
      </xdr:nvSpPr>
      <xdr:spPr>
        <a:xfrm>
          <a:off x="10125075" y="57150"/>
          <a:ext cx="6619875" cy="436244"/>
        </a:xfrm>
        <a:prstGeom prst="rect">
          <a:avLst/>
        </a:prstGeom>
        <a:noFill/>
      </xdr:spPr>
      <xdr:txBody>
        <a:bodyPr wrap="square" lIns="91440" tIns="45720" rIns="91440" bIns="45720">
          <a:noAutofit/>
        </a:bodyPr>
        <a:lstStyle/>
        <a:p>
          <a:pPr algn="l"/>
          <a:r>
            <a:rPr lang="ja-JP" altLang="en-US" sz="20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a:t>
          </a:r>
          <a:r>
            <a:rPr lang="ja-JP" altLang="en-US" sz="18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「給食施設のための備えセルフチェック表」 使用方法</a:t>
          </a:r>
          <a:endParaRPr lang="en-US" altLang="ja-JP" sz="18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endParaRPr>
        </a:p>
      </xdr:txBody>
    </xdr:sp>
    <xdr:clientData/>
  </xdr:oneCellAnchor>
  <xdr:oneCellAnchor>
    <xdr:from>
      <xdr:col>1</xdr:col>
      <xdr:colOff>19049</xdr:colOff>
      <xdr:row>59</xdr:row>
      <xdr:rowOff>133351</xdr:rowOff>
    </xdr:from>
    <xdr:ext cx="7515226" cy="1562100"/>
    <xdr:sp macro="" textlink="">
      <xdr:nvSpPr>
        <xdr:cNvPr id="6" name="正方形/長方形 5"/>
        <xdr:cNvSpPr/>
      </xdr:nvSpPr>
      <xdr:spPr>
        <a:xfrm>
          <a:off x="10410824" y="13287376"/>
          <a:ext cx="7515226" cy="1562100"/>
        </a:xfrm>
        <a:prstGeom prst="rect">
          <a:avLst/>
        </a:prstGeom>
        <a:noFill/>
      </xdr:spPr>
      <xdr:txBody>
        <a:bodyPr wrap="square" lIns="91440" tIns="45720" rIns="91440" bIns="45720">
          <a:noAutofit/>
        </a:bodyPr>
        <a:lstStyle/>
        <a:p>
          <a:pPr algn="l"/>
          <a:r>
            <a:rPr lang="ja-JP" altLang="en-US"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＜チェックをした後が重要です＞</a:t>
          </a:r>
          <a:endParaRPr lang="en-US" altLang="ja-JP"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endParaRPr>
        </a:p>
        <a:p>
          <a:pPr algn="l"/>
          <a:r>
            <a:rPr lang="ja-JP" altLang="en-US"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Ｓｔｅｐ１　栄養管理会議・防災会議等、施設でチェック結果・対策状況を共有する</a:t>
          </a:r>
          <a:endParaRPr lang="en-US" altLang="ja-JP"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endParaRPr>
        </a:p>
        <a:p>
          <a:pPr algn="l"/>
          <a:r>
            <a:rPr lang="ja-JP" altLang="en-US"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Ｓｔｅｐ２　対策の充実に向けて検討し、施設の年間計画に反映する</a:t>
          </a:r>
          <a:endParaRPr lang="en-US" altLang="ja-JP"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endParaRPr>
        </a:p>
        <a:p>
          <a:pPr algn="l"/>
          <a:r>
            <a:rPr lang="ja-JP" altLang="en-US"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案①　今年の防災訓練には、実施率が低いところを取り入れる</a:t>
          </a:r>
          <a:endParaRPr lang="en-US" altLang="ja-JP"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endParaRPr>
        </a:p>
        <a:p>
          <a:pPr algn="l"/>
          <a:r>
            <a:rPr lang="ja-JP" altLang="en-US"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案②　事例から参考になったことを取り入れる　　　　　　　　　等々</a:t>
          </a:r>
          <a:endParaRPr lang="en-US" altLang="ja-JP"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endParaRPr>
        </a:p>
        <a:p>
          <a:pPr algn="l"/>
          <a:r>
            <a:rPr lang="ja-JP" altLang="en-US"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Ｓｔｅｐ３　実行する　</a:t>
          </a:r>
          <a:r>
            <a:rPr lang="ja-JP" altLang="en-US" sz="16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a:t>
          </a:r>
          <a:r>
            <a:rPr lang="ja-JP" altLang="en-US"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a:t>
          </a:r>
        </a:p>
      </xdr:txBody>
    </xdr:sp>
    <xdr:clientData/>
  </xdr:oneCellAnchor>
  <xdr:oneCellAnchor>
    <xdr:from>
      <xdr:col>7</xdr:col>
      <xdr:colOff>190500</xdr:colOff>
      <xdr:row>62</xdr:row>
      <xdr:rowOff>371476</xdr:rowOff>
    </xdr:from>
    <xdr:ext cx="2847975" cy="542924"/>
    <xdr:sp macro="" textlink="">
      <xdr:nvSpPr>
        <xdr:cNvPr id="7" name="正方形/長方形 6"/>
        <xdr:cNvSpPr/>
      </xdr:nvSpPr>
      <xdr:spPr>
        <a:xfrm>
          <a:off x="6362700" y="14649451"/>
          <a:ext cx="2847975" cy="542924"/>
        </a:xfrm>
        <a:prstGeom prst="rect">
          <a:avLst/>
        </a:prstGeom>
      </xdr:spPr>
      <xdr:style>
        <a:lnRef idx="0">
          <a:schemeClr val="accent6"/>
        </a:lnRef>
        <a:fillRef idx="3">
          <a:schemeClr val="accent6"/>
        </a:fillRef>
        <a:effectRef idx="3">
          <a:schemeClr val="accent6"/>
        </a:effectRef>
        <a:fontRef idx="minor">
          <a:schemeClr val="lt1"/>
        </a:fontRef>
      </xdr:style>
      <xdr:txBody>
        <a:bodyPr wrap="square" lIns="91440" tIns="45720" rIns="91440" bIns="45720">
          <a:noAutofit/>
        </a:bodyPr>
        <a:lstStyle/>
        <a:p>
          <a:pPr algn="l"/>
          <a:r>
            <a:rPr lang="ja-JP" altLang="en-US" sz="1200" b="0" cap="none" spc="0">
              <a:ln w="10160">
                <a:solidFill>
                  <a:schemeClr val="bg2"/>
                </a:solidFill>
                <a:prstDash val="solid"/>
              </a:ln>
              <a:solidFill>
                <a:schemeClr val="bg1"/>
              </a:solidFill>
              <a:effectLst>
                <a:outerShdw blurRad="38100" dist="32000" dir="5400000" algn="tl">
                  <a:srgbClr val="000000">
                    <a:alpha val="30000"/>
                  </a:srgbClr>
                </a:outerShdw>
              </a:effectLst>
            </a:rPr>
            <a:t>ご感想、ご意見は</a:t>
          </a:r>
          <a:endParaRPr lang="en-US" altLang="ja-JP" sz="1200" b="0" cap="none" spc="0">
            <a:ln w="10160">
              <a:solidFill>
                <a:schemeClr val="bg2"/>
              </a:solidFill>
              <a:prstDash val="solid"/>
            </a:ln>
            <a:solidFill>
              <a:schemeClr val="bg1"/>
            </a:solidFill>
            <a:effectLst>
              <a:outerShdw blurRad="38100" dist="32000" dir="5400000" algn="tl">
                <a:srgbClr val="000000">
                  <a:alpha val="30000"/>
                </a:srgbClr>
              </a:outerShdw>
            </a:effectLst>
          </a:endParaRPr>
        </a:p>
        <a:p>
          <a:pPr algn="l"/>
          <a:r>
            <a:rPr lang="ja-JP" altLang="en-US" sz="1200" b="0" cap="none" spc="0">
              <a:ln w="10160">
                <a:solidFill>
                  <a:schemeClr val="bg2"/>
                </a:solidFill>
                <a:prstDash val="solid"/>
              </a:ln>
              <a:solidFill>
                <a:schemeClr val="bg1"/>
              </a:solidFill>
              <a:effectLst>
                <a:outerShdw blurRad="38100" dist="32000" dir="5400000" algn="tl">
                  <a:srgbClr val="000000">
                    <a:alpha val="30000"/>
                  </a:srgbClr>
                </a:outerShdw>
              </a:effectLst>
            </a:rPr>
            <a:t>秦野センター栄養士までお知らせください</a:t>
          </a:r>
          <a:r>
            <a:rPr lang="ja-JP" altLang="en-US" sz="1400" b="0" cap="none" spc="0">
              <a:ln w="10160">
                <a:solidFill>
                  <a:schemeClr val="bg2"/>
                </a:solidFill>
                <a:prstDash val="solid"/>
              </a:ln>
              <a:solidFill>
                <a:schemeClr val="bg1"/>
              </a:solidFill>
              <a:effectLst>
                <a:outerShdw blurRad="38100" dist="32000" dir="5400000" algn="tl">
                  <a:srgbClr val="000000">
                    <a:alpha val="30000"/>
                  </a:srgbClr>
                </a:outerShdw>
              </a:effectLst>
            </a:rPr>
            <a:t>　　　　　</a:t>
          </a:r>
          <a:r>
            <a:rPr lang="ja-JP" altLang="en-US" sz="14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a:t>
          </a:r>
          <a:r>
            <a:rPr lang="ja-JP" altLang="en-US" sz="1200" b="0" cap="none" spc="0">
              <a:ln w="10160">
                <a:solidFill>
                  <a:schemeClr val="accent1"/>
                </a:solidFill>
                <a:prstDash val="solid"/>
              </a:ln>
              <a:solidFill>
                <a:schemeClr val="tx2">
                  <a:lumMod val="60000"/>
                  <a:lumOff val="40000"/>
                </a:schemeClr>
              </a:solidFill>
              <a:effectLst>
                <a:outerShdw blurRad="38100" dist="32000" dir="5400000" algn="tl">
                  <a:srgbClr val="000000">
                    <a:alpha val="30000"/>
                  </a:srgbClr>
                </a:outerShdw>
              </a:effectLst>
            </a:rPr>
            <a:t>　　　　　　　</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0</xdr:row>
      <xdr:rowOff>85493</xdr:rowOff>
    </xdr:from>
    <xdr:to>
      <xdr:col>1</xdr:col>
      <xdr:colOff>742950</xdr:colOff>
      <xdr:row>2</xdr:row>
      <xdr:rowOff>28575</xdr:rowOff>
    </xdr:to>
    <xdr:pic>
      <xdr:nvPicPr>
        <xdr:cNvPr id="2" name="図 484" descr="0093_金太郎（次世代育成課）.jpg"/>
        <xdr:cNvPicPr>
          <a:picLocks noChangeAspect="1"/>
        </xdr:cNvPicPr>
      </xdr:nvPicPr>
      <xdr:blipFill>
        <a:blip xmlns:r="http://schemas.openxmlformats.org/officeDocument/2006/relationships" r:embed="rId1" cstate="print"/>
        <a:srcRect/>
        <a:stretch>
          <a:fillRect/>
        </a:stretch>
      </xdr:blipFill>
      <xdr:spPr bwMode="auto">
        <a:xfrm>
          <a:off x="514350" y="85493"/>
          <a:ext cx="628650" cy="66698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41"/>
  <sheetViews>
    <sheetView tabSelected="1" zoomScaleNormal="100" workbookViewId="0">
      <selection activeCell="K7" sqref="K7"/>
    </sheetView>
  </sheetViews>
  <sheetFormatPr defaultColWidth="9" defaultRowHeight="14"/>
  <cols>
    <col min="1" max="1" width="25.58203125" style="7" customWidth="1"/>
    <col min="2" max="8" width="4.58203125" style="8" customWidth="1"/>
    <col min="9" max="9" width="34.58203125" style="7" customWidth="1"/>
    <col min="10" max="16384" width="9" style="7"/>
  </cols>
  <sheetData>
    <row r="1" spans="1:9" ht="27.75" customHeight="1"/>
    <row r="2" spans="1:9" ht="27.75" customHeight="1">
      <c r="A2" s="9"/>
    </row>
    <row r="3" spans="1:9" ht="15.75" customHeight="1">
      <c r="A3" s="9"/>
    </row>
    <row r="4" spans="1:9" s="4" customFormat="1" ht="21" customHeight="1"/>
    <row r="5" spans="1:9" s="4" customFormat="1" ht="28.5" customHeight="1"/>
    <row r="6" spans="1:9" s="4" customFormat="1" ht="16.5" customHeight="1">
      <c r="A6" s="108" t="s">
        <v>213</v>
      </c>
    </row>
    <row r="7" spans="1:9" s="4" customFormat="1" ht="15.75" customHeight="1"/>
    <row r="8" spans="1:9" ht="54.75" customHeight="1">
      <c r="A8" s="110" t="s">
        <v>155</v>
      </c>
      <c r="B8" s="110"/>
      <c r="C8" s="110"/>
      <c r="D8" s="110"/>
      <c r="E8" s="110"/>
      <c r="F8" s="110"/>
      <c r="G8" s="110"/>
      <c r="H8" s="110"/>
      <c r="I8" s="110"/>
    </row>
    <row r="9" spans="1:9" ht="10.5" customHeight="1"/>
    <row r="10" spans="1:9" ht="12" customHeight="1"/>
    <row r="11" spans="1:9" ht="30.75" customHeight="1">
      <c r="A11" s="111" t="s">
        <v>214</v>
      </c>
      <c r="B11" s="111"/>
      <c r="C11" s="111"/>
      <c r="D11" s="111"/>
      <c r="E11" s="111"/>
      <c r="F11" s="111"/>
      <c r="G11" s="111"/>
      <c r="H11" s="111"/>
      <c r="I11" s="111"/>
    </row>
    <row r="12" spans="1:9" ht="34.5" customHeight="1"/>
    <row r="13" spans="1:9" ht="24" customHeight="1">
      <c r="A13" s="10" t="s">
        <v>64</v>
      </c>
    </row>
    <row r="14" spans="1:9" ht="24" customHeight="1"/>
    <row r="15" spans="1:9" ht="24" customHeight="1"/>
    <row r="16" spans="1:9" ht="24" customHeight="1"/>
    <row r="17" spans="1:8" ht="24" customHeight="1"/>
    <row r="18" spans="1:8" ht="24" customHeight="1"/>
    <row r="19" spans="1:8" ht="24" customHeight="1"/>
    <row r="20" spans="1:8" ht="24" customHeight="1"/>
    <row r="21" spans="1:8" ht="24" customHeight="1">
      <c r="A21" s="5"/>
    </row>
    <row r="22" spans="1:8" ht="24" customHeight="1">
      <c r="A22" s="5"/>
    </row>
    <row r="23" spans="1:8" ht="24" customHeight="1"/>
    <row r="24" spans="1:8" ht="24" customHeight="1"/>
    <row r="25" spans="1:8" ht="24" customHeight="1"/>
    <row r="26" spans="1:8" ht="24" customHeight="1"/>
    <row r="27" spans="1:8" ht="27.75" customHeight="1"/>
    <row r="28" spans="1:8" ht="24" customHeight="1"/>
    <row r="29" spans="1:8" ht="24" customHeight="1"/>
    <row r="30" spans="1:8" ht="24" customHeight="1"/>
    <row r="31" spans="1:8" ht="24" customHeight="1">
      <c r="G31" s="109" t="s">
        <v>156</v>
      </c>
      <c r="H31" s="7"/>
    </row>
    <row r="32" spans="1:8" ht="24" customHeight="1">
      <c r="G32" s="109" t="s">
        <v>30</v>
      </c>
      <c r="H32" s="7"/>
    </row>
    <row r="33" spans="7:8" ht="24" customHeight="1">
      <c r="G33" s="109" t="s">
        <v>65</v>
      </c>
      <c r="H33" s="7"/>
    </row>
    <row r="34" spans="7:8" ht="24" customHeight="1"/>
    <row r="35" spans="7:8" ht="24" customHeight="1"/>
    <row r="36" spans="7:8" ht="24" customHeight="1"/>
    <row r="37" spans="7:8" ht="24" customHeight="1"/>
    <row r="38" spans="7:8" ht="24" customHeight="1"/>
    <row r="39" spans="7:8" ht="24" customHeight="1"/>
    <row r="40" spans="7:8" ht="24" customHeight="1"/>
    <row r="41" spans="7:8" ht="24" customHeight="1"/>
  </sheetData>
  <sheetProtection algorithmName="SHA-512" hashValue="MUJBEmG8mMs15pSD0Y2/PfXypeOo6ESnEDqH7MMEjV1w8vI7twoB1fHbMp6TnDJ1ooN+ILK/pOlzuRoPkaBXMw==" saltValue="8v0C3c7+9hKHsJjRvBMbIQ==" spinCount="100000" sheet="1" objects="1" scenarios="1"/>
  <mergeCells count="2">
    <mergeCell ref="A8:I8"/>
    <mergeCell ref="A11:I11"/>
  </mergeCells>
  <phoneticPr fontId="2"/>
  <pageMargins left="0.23622047244094491" right="0.23622047244094491" top="0.15748031496062992"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67"/>
  <sheetViews>
    <sheetView topLeftCell="A4" zoomScaleNormal="100" workbookViewId="0">
      <selection activeCell="B74" sqref="B74"/>
    </sheetView>
  </sheetViews>
  <sheetFormatPr defaultColWidth="9" defaultRowHeight="13"/>
  <cols>
    <col min="1" max="1" width="3.33203125" style="1" customWidth="1"/>
    <col min="2" max="3" width="15.5" style="1" customWidth="1"/>
    <col min="4" max="4" width="16.58203125" style="1" customWidth="1"/>
    <col min="5" max="5" width="17" style="1" customWidth="1"/>
    <col min="6" max="14" width="6.5" style="1" customWidth="1"/>
    <col min="15" max="16384" width="9" style="1"/>
  </cols>
  <sheetData>
    <row r="1" spans="1:14" ht="16.5" customHeight="1"/>
    <row r="2" spans="1:14" ht="22.5" customHeight="1"/>
    <row r="3" spans="1:14" ht="12" customHeight="1">
      <c r="A3" s="11"/>
      <c r="B3" s="112" t="s">
        <v>74</v>
      </c>
      <c r="C3" s="113"/>
      <c r="D3" s="116" t="s">
        <v>117</v>
      </c>
      <c r="E3" s="117"/>
      <c r="F3" s="117"/>
      <c r="G3" s="117"/>
      <c r="H3" s="117"/>
      <c r="I3" s="117"/>
      <c r="J3" s="117"/>
      <c r="K3" s="117"/>
      <c r="L3" s="117"/>
      <c r="M3" s="117"/>
      <c r="N3" s="118"/>
    </row>
    <row r="4" spans="1:14" ht="12" customHeight="1">
      <c r="A4" s="11"/>
      <c r="B4" s="114"/>
      <c r="C4" s="115"/>
      <c r="D4" s="119"/>
      <c r="E4" s="120"/>
      <c r="F4" s="120"/>
      <c r="G4" s="120"/>
      <c r="H4" s="120"/>
      <c r="I4" s="120"/>
      <c r="J4" s="120"/>
      <c r="K4" s="120"/>
      <c r="L4" s="120"/>
      <c r="M4" s="120"/>
      <c r="N4" s="121"/>
    </row>
    <row r="5" spans="1:14" ht="17.25" customHeight="1">
      <c r="A5" s="11"/>
      <c r="B5" s="122" t="s">
        <v>62</v>
      </c>
      <c r="C5" s="123"/>
      <c r="D5" s="128" t="s">
        <v>81</v>
      </c>
      <c r="E5" s="129"/>
      <c r="F5" s="129"/>
      <c r="G5" s="129"/>
      <c r="H5" s="129"/>
      <c r="I5" s="129"/>
      <c r="J5" s="129"/>
      <c r="K5" s="129"/>
      <c r="L5" s="129"/>
      <c r="M5" s="129"/>
      <c r="N5" s="130"/>
    </row>
    <row r="6" spans="1:14" ht="17.25" customHeight="1">
      <c r="A6" s="11"/>
      <c r="B6" s="124"/>
      <c r="C6" s="125"/>
      <c r="D6" s="131"/>
      <c r="E6" s="132"/>
      <c r="F6" s="132"/>
      <c r="G6" s="132"/>
      <c r="H6" s="132"/>
      <c r="I6" s="132"/>
      <c r="J6" s="132"/>
      <c r="K6" s="132"/>
      <c r="L6" s="132"/>
      <c r="M6" s="132"/>
      <c r="N6" s="133"/>
    </row>
    <row r="7" spans="1:14" ht="17.25" customHeight="1">
      <c r="A7" s="11"/>
      <c r="B7" s="128" t="s">
        <v>75</v>
      </c>
      <c r="C7" s="140"/>
      <c r="D7" s="128" t="s">
        <v>195</v>
      </c>
      <c r="E7" s="129"/>
      <c r="F7" s="129"/>
      <c r="G7" s="129"/>
      <c r="H7" s="129"/>
      <c r="I7" s="129"/>
      <c r="J7" s="129"/>
      <c r="K7" s="129"/>
      <c r="L7" s="129"/>
      <c r="M7" s="129"/>
      <c r="N7" s="130"/>
    </row>
    <row r="8" spans="1:14" ht="17.25" customHeight="1">
      <c r="A8" s="11"/>
      <c r="B8" s="131"/>
      <c r="C8" s="141"/>
      <c r="D8" s="131"/>
      <c r="E8" s="132"/>
      <c r="F8" s="132"/>
      <c r="G8" s="132"/>
      <c r="H8" s="132"/>
      <c r="I8" s="132"/>
      <c r="J8" s="132"/>
      <c r="K8" s="132"/>
      <c r="L8" s="132"/>
      <c r="M8" s="132"/>
      <c r="N8" s="133"/>
    </row>
    <row r="9" spans="1:14" ht="17.25" customHeight="1">
      <c r="A9" s="11"/>
      <c r="B9" s="142"/>
      <c r="C9" s="143"/>
      <c r="D9" s="134"/>
      <c r="E9" s="135"/>
      <c r="F9" s="135"/>
      <c r="G9" s="135"/>
      <c r="H9" s="135"/>
      <c r="I9" s="135"/>
      <c r="J9" s="135"/>
      <c r="K9" s="135"/>
      <c r="L9" s="135"/>
      <c r="M9" s="135"/>
      <c r="N9" s="136"/>
    </row>
    <row r="10" spans="1:14" ht="17.25" customHeight="1">
      <c r="A10" s="11"/>
      <c r="B10" s="122" t="s">
        <v>77</v>
      </c>
      <c r="C10" s="123"/>
      <c r="D10" s="128" t="s">
        <v>115</v>
      </c>
      <c r="E10" s="129"/>
      <c r="F10" s="129"/>
      <c r="G10" s="129"/>
      <c r="H10" s="129"/>
      <c r="I10" s="129"/>
      <c r="J10" s="129"/>
      <c r="K10" s="129"/>
      <c r="L10" s="129"/>
      <c r="M10" s="129"/>
      <c r="N10" s="130"/>
    </row>
    <row r="11" spans="1:14" ht="17.25" customHeight="1">
      <c r="A11" s="11"/>
      <c r="B11" s="124"/>
      <c r="C11" s="125"/>
      <c r="D11" s="131"/>
      <c r="E11" s="132"/>
      <c r="F11" s="132"/>
      <c r="G11" s="132"/>
      <c r="H11" s="132"/>
      <c r="I11" s="132"/>
      <c r="J11" s="132"/>
      <c r="K11" s="132"/>
      <c r="L11" s="132"/>
      <c r="M11" s="132"/>
      <c r="N11" s="133"/>
    </row>
    <row r="12" spans="1:14" ht="17.25" customHeight="1">
      <c r="A12" s="11"/>
      <c r="B12" s="126"/>
      <c r="C12" s="127"/>
      <c r="D12" s="134"/>
      <c r="E12" s="135"/>
      <c r="F12" s="135"/>
      <c r="G12" s="135"/>
      <c r="H12" s="135"/>
      <c r="I12" s="135"/>
      <c r="J12" s="135"/>
      <c r="K12" s="135"/>
      <c r="L12" s="135"/>
      <c r="M12" s="135"/>
      <c r="N12" s="136"/>
    </row>
    <row r="13" spans="1:14" ht="17.25" customHeight="1">
      <c r="A13" s="11"/>
      <c r="B13" s="137" t="s">
        <v>76</v>
      </c>
      <c r="C13" s="138"/>
      <c r="D13" s="139" t="s">
        <v>83</v>
      </c>
      <c r="E13" s="139"/>
      <c r="F13" s="139"/>
      <c r="G13" s="139"/>
      <c r="H13" s="139"/>
      <c r="I13" s="139"/>
      <c r="J13" s="139"/>
      <c r="K13" s="139"/>
      <c r="L13" s="139"/>
      <c r="M13" s="139"/>
      <c r="N13" s="139"/>
    </row>
    <row r="14" spans="1:14" ht="17.25" customHeight="1">
      <c r="A14" s="11"/>
      <c r="B14" s="153" t="s">
        <v>79</v>
      </c>
      <c r="C14" s="154"/>
      <c r="D14" s="155" t="s">
        <v>116</v>
      </c>
      <c r="E14" s="156"/>
      <c r="F14" s="156"/>
      <c r="G14" s="156"/>
      <c r="H14" s="156"/>
      <c r="I14" s="156"/>
      <c r="J14" s="156"/>
      <c r="K14" s="156"/>
      <c r="L14" s="156"/>
      <c r="M14" s="156"/>
      <c r="N14" s="157"/>
    </row>
    <row r="15" spans="1:14" ht="17.25" customHeight="1">
      <c r="A15" s="11"/>
      <c r="B15" s="124"/>
      <c r="C15" s="125"/>
      <c r="D15" s="131"/>
      <c r="E15" s="132"/>
      <c r="F15" s="132"/>
      <c r="G15" s="132"/>
      <c r="H15" s="132"/>
      <c r="I15" s="132"/>
      <c r="J15" s="132"/>
      <c r="K15" s="132"/>
      <c r="L15" s="132"/>
      <c r="M15" s="132"/>
      <c r="N15" s="133"/>
    </row>
    <row r="16" spans="1:14" ht="17.25" customHeight="1">
      <c r="A16" s="11"/>
      <c r="B16" s="126"/>
      <c r="C16" s="127"/>
      <c r="D16" s="134"/>
      <c r="E16" s="135"/>
      <c r="F16" s="135"/>
      <c r="G16" s="135"/>
      <c r="H16" s="135"/>
      <c r="I16" s="135"/>
      <c r="J16" s="135"/>
      <c r="K16" s="135"/>
      <c r="L16" s="135"/>
      <c r="M16" s="135"/>
      <c r="N16" s="136"/>
    </row>
    <row r="17" spans="1:14" ht="17.25" customHeight="1">
      <c r="A17" s="11"/>
      <c r="B17" s="146" t="s">
        <v>78</v>
      </c>
      <c r="C17" s="147"/>
      <c r="D17" s="149" t="s">
        <v>82</v>
      </c>
      <c r="E17" s="149"/>
      <c r="F17" s="149"/>
      <c r="G17" s="149"/>
      <c r="H17" s="149"/>
      <c r="I17" s="149"/>
      <c r="J17" s="149"/>
      <c r="K17" s="149"/>
      <c r="L17" s="149"/>
      <c r="M17" s="149"/>
      <c r="N17" s="149"/>
    </row>
    <row r="18" spans="1:14" ht="17.25" customHeight="1">
      <c r="A18" s="11"/>
      <c r="B18" s="144" t="s">
        <v>80</v>
      </c>
      <c r="C18" s="145"/>
      <c r="D18" s="148" t="s">
        <v>84</v>
      </c>
      <c r="E18" s="148"/>
      <c r="F18" s="148"/>
      <c r="G18" s="148"/>
      <c r="H18" s="148"/>
      <c r="I18" s="148"/>
      <c r="J18" s="148"/>
      <c r="K18" s="148"/>
      <c r="L18" s="148"/>
      <c r="M18" s="148"/>
      <c r="N18" s="148"/>
    </row>
    <row r="19" spans="1:14" ht="17.25" customHeight="1">
      <c r="A19" s="11"/>
      <c r="B19" s="146"/>
      <c r="C19" s="147"/>
      <c r="D19" s="149"/>
      <c r="E19" s="149"/>
      <c r="F19" s="149"/>
      <c r="G19" s="149"/>
      <c r="H19" s="149"/>
      <c r="I19" s="149"/>
      <c r="J19" s="149"/>
      <c r="K19" s="149"/>
      <c r="L19" s="149"/>
      <c r="M19" s="149"/>
      <c r="N19" s="149"/>
    </row>
    <row r="20" spans="1:14" s="2" customFormat="1" ht="17.25" customHeight="1">
      <c r="A20" s="12"/>
      <c r="B20" s="127" t="s">
        <v>127</v>
      </c>
      <c r="C20" s="150"/>
      <c r="D20" s="148" t="s">
        <v>152</v>
      </c>
      <c r="E20" s="148"/>
      <c r="F20" s="148"/>
      <c r="G20" s="148"/>
      <c r="H20" s="148"/>
      <c r="I20" s="148"/>
      <c r="J20" s="148"/>
      <c r="K20" s="148"/>
      <c r="L20" s="148"/>
      <c r="M20" s="148"/>
      <c r="N20" s="148"/>
    </row>
    <row r="21" spans="1:14" s="2" customFormat="1" ht="17.25" customHeight="1">
      <c r="B21" s="151"/>
      <c r="C21" s="151"/>
      <c r="D21" s="152"/>
      <c r="E21" s="152"/>
      <c r="F21" s="152"/>
      <c r="G21" s="152"/>
      <c r="H21" s="152"/>
      <c r="I21" s="152"/>
      <c r="J21" s="152"/>
      <c r="K21" s="152"/>
      <c r="L21" s="152"/>
      <c r="M21" s="152"/>
      <c r="N21" s="152"/>
    </row>
    <row r="22" spans="1:14" ht="12" customHeight="1"/>
    <row r="23" spans="1:14" ht="12" customHeight="1"/>
    <row r="24" spans="1:14" ht="17.25" customHeight="1"/>
    <row r="25" spans="1:14" ht="17.25" customHeight="1"/>
    <row r="26" spans="1:14" ht="17.25" customHeight="1"/>
    <row r="27" spans="1:14" ht="17.25" customHeight="1"/>
    <row r="28" spans="1:14" ht="17.25" customHeight="1"/>
    <row r="29" spans="1:14" ht="17.25" customHeight="1">
      <c r="B29" s="6"/>
      <c r="C29" s="6"/>
      <c r="D29" s="6"/>
      <c r="E29" s="6"/>
      <c r="F29" s="6"/>
      <c r="G29" s="6"/>
      <c r="H29" s="6"/>
      <c r="I29" s="6"/>
      <c r="J29" s="6"/>
      <c r="K29" s="6"/>
    </row>
    <row r="30" spans="1:14" ht="17.25" customHeight="1">
      <c r="F30" s="6"/>
      <c r="G30" s="6"/>
      <c r="H30" s="6"/>
      <c r="I30" s="6"/>
      <c r="J30" s="6"/>
      <c r="K30" s="6"/>
    </row>
    <row r="31" spans="1:14" ht="18" customHeight="1" thickBot="1">
      <c r="F31" s="6"/>
      <c r="G31" s="6"/>
      <c r="H31" s="6"/>
      <c r="I31" s="6"/>
      <c r="J31" s="6"/>
      <c r="K31" s="6"/>
    </row>
    <row r="32" spans="1:14" ht="17.25" customHeight="1">
      <c r="B32" s="164" t="s">
        <v>62</v>
      </c>
      <c r="C32" s="158" t="s">
        <v>150</v>
      </c>
      <c r="D32" s="158" t="s">
        <v>151</v>
      </c>
      <c r="E32" s="160" t="s">
        <v>69</v>
      </c>
      <c r="F32" s="162" t="s">
        <v>95</v>
      </c>
      <c r="G32" s="163"/>
      <c r="H32" s="163"/>
      <c r="I32" s="163"/>
      <c r="J32" s="163"/>
      <c r="K32" s="163"/>
      <c r="L32" s="163"/>
      <c r="M32" s="163"/>
    </row>
    <row r="33" spans="1:15" ht="17.25" customHeight="1">
      <c r="B33" s="165"/>
      <c r="C33" s="159"/>
      <c r="D33" s="159"/>
      <c r="E33" s="161"/>
      <c r="F33" s="38" t="s">
        <v>88</v>
      </c>
      <c r="G33" s="39" t="s">
        <v>89</v>
      </c>
      <c r="H33" s="39" t="s">
        <v>90</v>
      </c>
      <c r="I33" s="39" t="s">
        <v>91</v>
      </c>
      <c r="J33" s="39" t="s">
        <v>92</v>
      </c>
      <c r="K33" s="39" t="s">
        <v>93</v>
      </c>
      <c r="L33" s="39" t="s">
        <v>94</v>
      </c>
      <c r="M33" s="39" t="s">
        <v>118</v>
      </c>
    </row>
    <row r="34" spans="1:15" ht="18" customHeight="1">
      <c r="B34" s="23" t="s">
        <v>63</v>
      </c>
      <c r="C34" s="79">
        <v>7</v>
      </c>
      <c r="D34" s="79">
        <f>COUNTIF(セルフチェック表!G5:G14,セルフチェック表!G3)</f>
        <v>0</v>
      </c>
      <c r="E34" s="80">
        <f>D34/C34</f>
        <v>0</v>
      </c>
      <c r="F34" s="76">
        <f>0/7</f>
        <v>0</v>
      </c>
      <c r="G34" s="77">
        <f>1/7</f>
        <v>0.14285714285714285</v>
      </c>
      <c r="H34" s="77">
        <f>2/7</f>
        <v>0.2857142857142857</v>
      </c>
      <c r="I34" s="76">
        <f>3/7</f>
        <v>0.42857142857142855</v>
      </c>
      <c r="J34" s="77">
        <f>4/7</f>
        <v>0.5714285714285714</v>
      </c>
      <c r="K34" s="77">
        <f>5/7</f>
        <v>0.7142857142857143</v>
      </c>
      <c r="L34" s="76">
        <f>6/7</f>
        <v>0.8571428571428571</v>
      </c>
      <c r="M34" s="77">
        <f>7/7</f>
        <v>1</v>
      </c>
    </row>
    <row r="35" spans="1:15" ht="18" customHeight="1">
      <c r="B35" s="23" t="s">
        <v>67</v>
      </c>
      <c r="C35" s="79">
        <v>5</v>
      </c>
      <c r="D35" s="79">
        <f>COUNTIF(セルフチェック表!G15:G19,セルフチェック表!G3)</f>
        <v>0</v>
      </c>
      <c r="E35" s="80">
        <f t="shared" ref="E35:E41" si="0">D35/C35</f>
        <v>0</v>
      </c>
      <c r="F35" s="76">
        <f>0/5</f>
        <v>0</v>
      </c>
      <c r="G35" s="77">
        <f>1/5</f>
        <v>0.2</v>
      </c>
      <c r="H35" s="77">
        <f>2/5</f>
        <v>0.4</v>
      </c>
      <c r="I35" s="77">
        <f>3/5</f>
        <v>0.6</v>
      </c>
      <c r="J35" s="77">
        <f>4/5</f>
        <v>0.8</v>
      </c>
      <c r="K35" s="77">
        <f>5/5</f>
        <v>1</v>
      </c>
      <c r="L35" s="78"/>
      <c r="M35" s="78"/>
    </row>
    <row r="36" spans="1:15" ht="18" customHeight="1">
      <c r="B36" s="23" t="s">
        <v>27</v>
      </c>
      <c r="C36" s="79">
        <v>4</v>
      </c>
      <c r="D36" s="79">
        <f>COUNTIF(セルフチェック表!G23:G28,セルフチェック表!G21)</f>
        <v>0</v>
      </c>
      <c r="E36" s="80">
        <f t="shared" si="0"/>
        <v>0</v>
      </c>
      <c r="F36" s="76">
        <f>0/4</f>
        <v>0</v>
      </c>
      <c r="G36" s="77">
        <f>1/4</f>
        <v>0.25</v>
      </c>
      <c r="H36" s="77">
        <f>2/4</f>
        <v>0.5</v>
      </c>
      <c r="I36" s="77">
        <f>3/4</f>
        <v>0.75</v>
      </c>
      <c r="J36" s="77">
        <f>4/4</f>
        <v>1</v>
      </c>
      <c r="K36" s="78"/>
      <c r="L36" s="78"/>
      <c r="M36" s="78"/>
    </row>
    <row r="37" spans="1:15" ht="18" customHeight="1">
      <c r="B37" s="23" t="s">
        <v>25</v>
      </c>
      <c r="C37" s="79">
        <v>4</v>
      </c>
      <c r="D37" s="79">
        <f>COUNTIF(セルフチェック表!G29:G34,セルフチェック表!G21)</f>
        <v>0</v>
      </c>
      <c r="E37" s="80">
        <f t="shared" si="0"/>
        <v>0</v>
      </c>
      <c r="F37" s="76">
        <f>0/4</f>
        <v>0</v>
      </c>
      <c r="G37" s="77">
        <f>1/4</f>
        <v>0.25</v>
      </c>
      <c r="H37" s="77">
        <f>2/4</f>
        <v>0.5</v>
      </c>
      <c r="I37" s="77">
        <f>3/4</f>
        <v>0.75</v>
      </c>
      <c r="J37" s="77">
        <f>4/4</f>
        <v>1</v>
      </c>
      <c r="K37" s="78"/>
      <c r="L37" s="78"/>
      <c r="M37" s="78"/>
    </row>
    <row r="38" spans="1:15" ht="18" customHeight="1">
      <c r="B38" s="23" t="s">
        <v>24</v>
      </c>
      <c r="C38" s="79">
        <v>5</v>
      </c>
      <c r="D38" s="79">
        <f>COUNTIF(セルフチェック表!G35:G43,セルフチェック表!G21)</f>
        <v>0</v>
      </c>
      <c r="E38" s="80">
        <f t="shared" si="0"/>
        <v>0</v>
      </c>
      <c r="F38" s="76">
        <f>0/5</f>
        <v>0</v>
      </c>
      <c r="G38" s="77">
        <f>1/5</f>
        <v>0.2</v>
      </c>
      <c r="H38" s="77">
        <f>2/5</f>
        <v>0.4</v>
      </c>
      <c r="I38" s="77">
        <f>3/5</f>
        <v>0.6</v>
      </c>
      <c r="J38" s="77">
        <f>4/5</f>
        <v>0.8</v>
      </c>
      <c r="K38" s="77">
        <f>5/5</f>
        <v>1</v>
      </c>
      <c r="L38" s="78"/>
      <c r="M38" s="78"/>
    </row>
    <row r="39" spans="1:15" s="2" customFormat="1" ht="18" customHeight="1">
      <c r="A39" s="1"/>
      <c r="B39" s="23" t="s">
        <v>66</v>
      </c>
      <c r="C39" s="79">
        <v>3</v>
      </c>
      <c r="D39" s="79">
        <f>COUNTIF(セルフチェック表!G44:G48,セルフチェック表!G21)</f>
        <v>0</v>
      </c>
      <c r="E39" s="80">
        <f t="shared" si="0"/>
        <v>0</v>
      </c>
      <c r="F39" s="76">
        <f>0/3</f>
        <v>0</v>
      </c>
      <c r="G39" s="77">
        <f>1/3</f>
        <v>0.33333333333333331</v>
      </c>
      <c r="H39" s="77">
        <f>2/3</f>
        <v>0.66666666666666663</v>
      </c>
      <c r="I39" s="77">
        <f>3/3</f>
        <v>1</v>
      </c>
      <c r="J39" s="78"/>
      <c r="K39" s="78"/>
      <c r="L39" s="78"/>
      <c r="M39" s="78"/>
      <c r="N39" s="1"/>
      <c r="O39" s="1"/>
    </row>
    <row r="40" spans="1:15" ht="18" customHeight="1">
      <c r="B40" s="23" t="s">
        <v>26</v>
      </c>
      <c r="C40" s="79">
        <v>3</v>
      </c>
      <c r="D40" s="81">
        <f>COUNTIF(セルフチェック表!G49:G53,セルフチェック表!G21)</f>
        <v>0</v>
      </c>
      <c r="E40" s="80">
        <f t="shared" si="0"/>
        <v>0</v>
      </c>
      <c r="F40" s="76">
        <f>0/3</f>
        <v>0</v>
      </c>
      <c r="G40" s="77">
        <f>1/3</f>
        <v>0.33333333333333331</v>
      </c>
      <c r="H40" s="77">
        <f>2/3</f>
        <v>0.66666666666666663</v>
      </c>
      <c r="I40" s="77">
        <f>3/3</f>
        <v>1</v>
      </c>
      <c r="J40" s="78"/>
      <c r="K40" s="78"/>
      <c r="L40" s="78"/>
      <c r="M40" s="78"/>
    </row>
    <row r="41" spans="1:15" ht="18" customHeight="1">
      <c r="A41" s="2"/>
      <c r="B41" s="23" t="s">
        <v>28</v>
      </c>
      <c r="C41" s="79">
        <v>4</v>
      </c>
      <c r="D41" s="79">
        <f>COUNTIF(セルフチェック表!G54:G61,セルフチェック表!G21)</f>
        <v>0</v>
      </c>
      <c r="E41" s="80">
        <f t="shared" si="0"/>
        <v>0</v>
      </c>
      <c r="F41" s="76">
        <f>0/4</f>
        <v>0</v>
      </c>
      <c r="G41" s="77">
        <f>1/4</f>
        <v>0.25</v>
      </c>
      <c r="H41" s="77">
        <f>2/4</f>
        <v>0.5</v>
      </c>
      <c r="I41" s="77">
        <f>3/4</f>
        <v>0.75</v>
      </c>
      <c r="J41" s="77">
        <f>4/4</f>
        <v>1</v>
      </c>
      <c r="K41" s="78"/>
      <c r="L41" s="78"/>
      <c r="M41" s="78"/>
      <c r="N41" s="2"/>
      <c r="O41" s="2"/>
    </row>
    <row r="42" spans="1:15" ht="18" customHeight="1" thickBot="1">
      <c r="B42" s="24" t="s">
        <v>29</v>
      </c>
      <c r="C42" s="82">
        <v>3</v>
      </c>
      <c r="D42" s="82">
        <f>COUNTIF(セルフチェック表!G62:G65,セルフチェック表!G21)</f>
        <v>0</v>
      </c>
      <c r="E42" s="83">
        <f>D42/C42</f>
        <v>0</v>
      </c>
      <c r="F42" s="76">
        <f>0/3</f>
        <v>0</v>
      </c>
      <c r="G42" s="77">
        <f>1/3</f>
        <v>0.33333333333333331</v>
      </c>
      <c r="H42" s="77">
        <f>2/3</f>
        <v>0.66666666666666663</v>
      </c>
      <c r="I42" s="77">
        <f>3/3</f>
        <v>1</v>
      </c>
      <c r="J42" s="78"/>
      <c r="K42" s="78"/>
      <c r="L42" s="78"/>
      <c r="M42" s="78"/>
    </row>
    <row r="43" spans="1:15" ht="17.25" customHeight="1"/>
    <row r="44" spans="1:15" ht="17.25" customHeight="1"/>
    <row r="45" spans="1:15" ht="60" customHeight="1"/>
    <row r="46" spans="1:15" ht="17.25" customHeight="1"/>
    <row r="47" spans="1:15" ht="17.25" customHeight="1"/>
    <row r="48" spans="1:15" ht="17.25" customHeight="1"/>
    <row r="49" spans="2:5" ht="17.25" customHeight="1"/>
    <row r="50" spans="2:5" ht="31.5" customHeight="1"/>
    <row r="51" spans="2:5" ht="17.25" customHeight="1"/>
    <row r="52" spans="2:5" ht="17.25" customHeight="1"/>
    <row r="53" spans="2:5" ht="17.25" customHeight="1"/>
    <row r="54" spans="2:5" ht="17.25" customHeight="1"/>
    <row r="55" spans="2:5" ht="23.25" customHeight="1"/>
    <row r="56" spans="2:5" ht="17.25" customHeight="1"/>
    <row r="57" spans="2:5" s="2" customFormat="1" ht="17.25" customHeight="1"/>
    <row r="58" spans="2:5" s="2" customFormat="1" ht="17.25" customHeight="1"/>
    <row r="59" spans="2:5" s="2" customFormat="1" ht="17.25" customHeight="1">
      <c r="B59" s="1"/>
      <c r="C59" s="1"/>
      <c r="D59" s="1"/>
      <c r="E59" s="1"/>
    </row>
    <row r="60" spans="2:5" ht="17.25" customHeight="1"/>
    <row r="61" spans="2:5" ht="17.25" customHeight="1"/>
    <row r="62" spans="2:5" ht="17.25" customHeight="1">
      <c r="B62" s="2"/>
      <c r="C62" s="2"/>
      <c r="D62" s="2"/>
      <c r="E62" s="2"/>
    </row>
    <row r="63" spans="2:5" ht="32.25" customHeight="1"/>
    <row r="64" spans="2:5" ht="17.25" customHeight="1"/>
    <row r="65" ht="17.25" customHeight="1"/>
    <row r="66" ht="17.25" customHeight="1"/>
    <row r="67" ht="20.25" customHeight="1"/>
  </sheetData>
  <sheetProtection algorithmName="SHA-512" hashValue="jEpjHGsvvaAp684iR26mxZQziKlf8+x0h6DJNbfmz0lWVD8xMSd31tjNhOC5S3AxfIeIERmLGyDTmpF0h7Gg7g==" saltValue="rR03QgSiY0kIlZHON+flxw==" spinCount="100000" sheet="1" objects="1" scenarios="1" selectLockedCells="1"/>
  <mergeCells count="23">
    <mergeCell ref="D32:D33"/>
    <mergeCell ref="E32:E33"/>
    <mergeCell ref="F32:M32"/>
    <mergeCell ref="B32:B33"/>
    <mergeCell ref="C32:C33"/>
    <mergeCell ref="B18:C19"/>
    <mergeCell ref="D18:N19"/>
    <mergeCell ref="B20:C21"/>
    <mergeCell ref="D20:N21"/>
    <mergeCell ref="B14:C16"/>
    <mergeCell ref="D14:N16"/>
    <mergeCell ref="B17:C17"/>
    <mergeCell ref="D17:N17"/>
    <mergeCell ref="B3:C4"/>
    <mergeCell ref="D3:N4"/>
    <mergeCell ref="B10:C12"/>
    <mergeCell ref="D10:N12"/>
    <mergeCell ref="B13:C13"/>
    <mergeCell ref="D13:N13"/>
    <mergeCell ref="B5:C6"/>
    <mergeCell ref="D5:N6"/>
    <mergeCell ref="B7:C9"/>
    <mergeCell ref="D7:N9"/>
  </mergeCells>
  <phoneticPr fontId="2"/>
  <pageMargins left="0.37" right="0.25" top="0.36" bottom="0.21" header="0.3" footer="0.18"/>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H65"/>
  <sheetViews>
    <sheetView zoomScaleNormal="100" workbookViewId="0">
      <selection activeCell="G13" sqref="G13:G14"/>
    </sheetView>
  </sheetViews>
  <sheetFormatPr defaultColWidth="9" defaultRowHeight="13"/>
  <cols>
    <col min="1" max="1" width="3.25" style="1" customWidth="1"/>
    <col min="2" max="2" width="9.08203125" style="1" customWidth="1"/>
    <col min="3" max="3" width="2.83203125" style="1" customWidth="1"/>
    <col min="4" max="4" width="35.08203125" style="1" customWidth="1"/>
    <col min="5" max="5" width="7.75" style="1" customWidth="1"/>
    <col min="6" max="6" width="42.33203125" style="1" customWidth="1"/>
    <col min="7" max="7" width="6.25" style="1" customWidth="1"/>
    <col min="8" max="8" width="23.25" style="1" customWidth="1"/>
    <col min="9" max="9" width="3" style="1" customWidth="1"/>
    <col min="10" max="16384" width="9" style="1"/>
  </cols>
  <sheetData>
    <row r="1" spans="2:8" ht="22.5" customHeight="1">
      <c r="B1" s="13" t="s">
        <v>154</v>
      </c>
      <c r="G1" s="3" t="s">
        <v>31</v>
      </c>
      <c r="H1" s="93" t="s">
        <v>212</v>
      </c>
    </row>
    <row r="2" spans="2:8" ht="17.25" customHeight="1">
      <c r="B2" s="174" t="s">
        <v>100</v>
      </c>
      <c r="C2" s="175"/>
      <c r="D2" s="175"/>
      <c r="E2" s="176"/>
      <c r="F2" s="172" t="s">
        <v>135</v>
      </c>
      <c r="G2" s="166" t="s">
        <v>136</v>
      </c>
      <c r="H2" s="167"/>
    </row>
    <row r="3" spans="2:8" ht="12" customHeight="1">
      <c r="B3" s="177"/>
      <c r="C3" s="178"/>
      <c r="D3" s="178"/>
      <c r="E3" s="179"/>
      <c r="F3" s="173"/>
      <c r="G3" s="21" t="s">
        <v>58</v>
      </c>
      <c r="H3" s="168" t="s">
        <v>127</v>
      </c>
    </row>
    <row r="4" spans="2:8" ht="12" customHeight="1">
      <c r="B4" s="177"/>
      <c r="C4" s="178"/>
      <c r="D4" s="178"/>
      <c r="E4" s="179"/>
      <c r="F4" s="173"/>
      <c r="G4" s="22" t="s">
        <v>59</v>
      </c>
      <c r="H4" s="169"/>
    </row>
    <row r="5" spans="2:8" ht="17.25" customHeight="1">
      <c r="B5" s="235" t="s">
        <v>148</v>
      </c>
      <c r="C5" s="241" t="s">
        <v>112</v>
      </c>
      <c r="D5" s="181"/>
      <c r="E5" s="182"/>
      <c r="F5" s="26" t="s">
        <v>120</v>
      </c>
      <c r="G5" s="62"/>
      <c r="H5" s="200"/>
    </row>
    <row r="6" spans="2:8" ht="17.25" customHeight="1">
      <c r="B6" s="236"/>
      <c r="C6" s="199" t="s">
        <v>111</v>
      </c>
      <c r="D6" s="184"/>
      <c r="E6" s="185"/>
      <c r="F6" s="27" t="s">
        <v>55</v>
      </c>
      <c r="G6" s="63"/>
      <c r="H6" s="201"/>
    </row>
    <row r="7" spans="2:8" ht="17.25" customHeight="1">
      <c r="B7" s="236"/>
      <c r="C7" s="207" t="s">
        <v>101</v>
      </c>
      <c r="D7" s="184"/>
      <c r="E7" s="185"/>
      <c r="F7" s="15" t="s">
        <v>106</v>
      </c>
      <c r="G7" s="64"/>
      <c r="H7" s="201"/>
    </row>
    <row r="8" spans="2:8" ht="17.25" customHeight="1">
      <c r="B8" s="236"/>
      <c r="C8" s="199" t="s">
        <v>196</v>
      </c>
      <c r="D8" s="184"/>
      <c r="E8" s="185"/>
      <c r="F8" s="27" t="s">
        <v>124</v>
      </c>
      <c r="G8" s="65"/>
      <c r="H8" s="201"/>
    </row>
    <row r="9" spans="2:8" ht="17.25" customHeight="1">
      <c r="B9" s="236"/>
      <c r="C9" s="155" t="s">
        <v>130</v>
      </c>
      <c r="D9" s="211"/>
      <c r="E9" s="212"/>
      <c r="F9" s="14" t="s">
        <v>109</v>
      </c>
      <c r="G9" s="216"/>
      <c r="H9" s="201"/>
    </row>
    <row r="10" spans="2:8" ht="17.25" customHeight="1">
      <c r="B10" s="236"/>
      <c r="C10" s="213"/>
      <c r="D10" s="214"/>
      <c r="E10" s="215"/>
      <c r="F10" s="15" t="s">
        <v>125</v>
      </c>
      <c r="G10" s="217"/>
      <c r="H10" s="201"/>
    </row>
    <row r="11" spans="2:8" ht="17.25" customHeight="1">
      <c r="B11" s="236"/>
      <c r="C11" s="210" t="s">
        <v>38</v>
      </c>
      <c r="D11" s="211"/>
      <c r="E11" s="212"/>
      <c r="F11" s="28" t="s">
        <v>68</v>
      </c>
      <c r="G11" s="218"/>
      <c r="H11" s="201"/>
    </row>
    <row r="12" spans="2:8" ht="17.25" customHeight="1">
      <c r="B12" s="236"/>
      <c r="C12" s="213"/>
      <c r="D12" s="214"/>
      <c r="E12" s="215"/>
      <c r="F12" s="29" t="s">
        <v>56</v>
      </c>
      <c r="G12" s="219"/>
      <c r="H12" s="201"/>
    </row>
    <row r="13" spans="2:8" ht="17.25" customHeight="1">
      <c r="B13" s="236"/>
      <c r="C13" s="155" t="s">
        <v>22</v>
      </c>
      <c r="D13" s="211"/>
      <c r="E13" s="212"/>
      <c r="F13" s="16" t="s">
        <v>126</v>
      </c>
      <c r="G13" s="216"/>
      <c r="H13" s="201"/>
    </row>
    <row r="14" spans="2:8" ht="17.25" customHeight="1">
      <c r="B14" s="237"/>
      <c r="C14" s="245"/>
      <c r="D14" s="246"/>
      <c r="E14" s="247"/>
      <c r="F14" s="17" t="s">
        <v>57</v>
      </c>
      <c r="G14" s="220"/>
      <c r="H14" s="202"/>
    </row>
    <row r="15" spans="2:8" ht="17.25" customHeight="1">
      <c r="B15" s="236" t="s">
        <v>61</v>
      </c>
      <c r="C15" s="180" t="s">
        <v>102</v>
      </c>
      <c r="D15" s="181"/>
      <c r="E15" s="182"/>
      <c r="F15" s="30" t="s">
        <v>104</v>
      </c>
      <c r="G15" s="66"/>
      <c r="H15" s="200"/>
    </row>
    <row r="16" spans="2:8" ht="17.25" customHeight="1">
      <c r="B16" s="236"/>
      <c r="C16" s="183" t="s">
        <v>103</v>
      </c>
      <c r="D16" s="184"/>
      <c r="E16" s="185"/>
      <c r="F16" s="31" t="s">
        <v>105</v>
      </c>
      <c r="G16" s="67"/>
      <c r="H16" s="201"/>
    </row>
    <row r="17" spans="2:8" ht="17.25" customHeight="1">
      <c r="B17" s="236"/>
      <c r="C17" s="199" t="s">
        <v>114</v>
      </c>
      <c r="D17" s="184"/>
      <c r="E17" s="185"/>
      <c r="F17" s="32" t="s">
        <v>113</v>
      </c>
      <c r="G17" s="65"/>
      <c r="H17" s="201"/>
    </row>
    <row r="18" spans="2:8" ht="17.25" customHeight="1">
      <c r="B18" s="236"/>
      <c r="C18" s="207" t="s">
        <v>23</v>
      </c>
      <c r="D18" s="184"/>
      <c r="E18" s="185"/>
      <c r="F18" s="18" t="s">
        <v>119</v>
      </c>
      <c r="G18" s="64"/>
      <c r="H18" s="201"/>
    </row>
    <row r="19" spans="2:8" s="2" customFormat="1" ht="17.25" customHeight="1">
      <c r="B19" s="237"/>
      <c r="C19" s="242" t="s">
        <v>107</v>
      </c>
      <c r="D19" s="243"/>
      <c r="E19" s="244"/>
      <c r="F19" s="33" t="s">
        <v>108</v>
      </c>
      <c r="G19" s="68"/>
      <c r="H19" s="202"/>
    </row>
    <row r="20" spans="2:8" s="2" customFormat="1" ht="17.25" customHeight="1">
      <c r="B20" s="186" t="s">
        <v>131</v>
      </c>
      <c r="C20" s="189" t="s">
        <v>0</v>
      </c>
      <c r="D20" s="189"/>
      <c r="E20" s="192" t="s">
        <v>142</v>
      </c>
      <c r="F20" s="193"/>
      <c r="G20" s="170" t="s">
        <v>132</v>
      </c>
      <c r="H20" s="171"/>
    </row>
    <row r="21" spans="2:8" ht="12" customHeight="1">
      <c r="B21" s="187"/>
      <c r="C21" s="190"/>
      <c r="D21" s="190"/>
      <c r="E21" s="194" t="s">
        <v>133</v>
      </c>
      <c r="F21" s="196" t="s">
        <v>134</v>
      </c>
      <c r="G21" s="19" t="s">
        <v>58</v>
      </c>
      <c r="H21" s="198" t="s">
        <v>127</v>
      </c>
    </row>
    <row r="22" spans="2:8" ht="12" customHeight="1">
      <c r="B22" s="188"/>
      <c r="C22" s="191"/>
      <c r="D22" s="191"/>
      <c r="E22" s="195"/>
      <c r="F22" s="197"/>
      <c r="G22" s="20" t="s">
        <v>59</v>
      </c>
      <c r="H22" s="195"/>
    </row>
    <row r="23" spans="2:8" ht="17.25" customHeight="1">
      <c r="B23" s="235" t="s">
        <v>149</v>
      </c>
      <c r="C23" s="239" t="s">
        <v>110</v>
      </c>
      <c r="D23" s="239"/>
      <c r="E23" s="49">
        <v>0.98</v>
      </c>
      <c r="F23" s="50" t="s">
        <v>15</v>
      </c>
      <c r="G23" s="69"/>
      <c r="H23" s="200"/>
    </row>
    <row r="24" spans="2:8" ht="17.25" customHeight="1">
      <c r="B24" s="236"/>
      <c r="C24" s="208" t="s">
        <v>16</v>
      </c>
      <c r="D24" s="208"/>
      <c r="E24" s="55">
        <v>0.88</v>
      </c>
      <c r="F24" s="56" t="s">
        <v>17</v>
      </c>
      <c r="G24" s="70"/>
      <c r="H24" s="201"/>
    </row>
    <row r="25" spans="2:8" ht="17.25" customHeight="1">
      <c r="B25" s="236"/>
      <c r="C25" s="233" t="s">
        <v>14</v>
      </c>
      <c r="D25" s="233"/>
      <c r="E25" s="232">
        <v>0.67</v>
      </c>
      <c r="F25" s="47" t="s">
        <v>54</v>
      </c>
      <c r="G25" s="225"/>
      <c r="H25" s="201"/>
    </row>
    <row r="26" spans="2:8" ht="17.25" customHeight="1">
      <c r="B26" s="236"/>
      <c r="C26" s="233"/>
      <c r="D26" s="233"/>
      <c r="E26" s="232"/>
      <c r="F26" s="40" t="s">
        <v>53</v>
      </c>
      <c r="G26" s="225"/>
      <c r="H26" s="201"/>
    </row>
    <row r="27" spans="2:8" ht="17.25" customHeight="1">
      <c r="B27" s="236"/>
      <c r="C27" s="208" t="s">
        <v>49</v>
      </c>
      <c r="D27" s="208"/>
      <c r="E27" s="55" t="s">
        <v>34</v>
      </c>
      <c r="F27" s="56" t="s">
        <v>36</v>
      </c>
      <c r="G27" s="70"/>
      <c r="H27" s="201"/>
    </row>
    <row r="28" spans="2:8" ht="17.25" customHeight="1">
      <c r="B28" s="228"/>
      <c r="C28" s="238" t="s">
        <v>40</v>
      </c>
      <c r="D28" s="238"/>
      <c r="E28" s="238"/>
      <c r="F28" s="238"/>
      <c r="G28" s="71"/>
      <c r="H28" s="202"/>
    </row>
    <row r="29" spans="2:8" ht="16.5">
      <c r="B29" s="226" t="s">
        <v>5</v>
      </c>
      <c r="C29" s="230" t="s">
        <v>9</v>
      </c>
      <c r="D29" s="230"/>
      <c r="E29" s="57">
        <v>0.92</v>
      </c>
      <c r="F29" s="58" t="s">
        <v>10</v>
      </c>
      <c r="G29" s="72"/>
      <c r="H29" s="200"/>
    </row>
    <row r="30" spans="2:8" ht="17.25" customHeight="1">
      <c r="B30" s="227"/>
      <c r="C30" s="229" t="s">
        <v>6</v>
      </c>
      <c r="D30" s="229"/>
      <c r="E30" s="45">
        <v>0.75</v>
      </c>
      <c r="F30" s="48" t="s">
        <v>7</v>
      </c>
      <c r="G30" s="67"/>
      <c r="H30" s="201"/>
    </row>
    <row r="31" spans="2:8" ht="16.5">
      <c r="B31" s="227"/>
      <c r="C31" s="208" t="s">
        <v>8</v>
      </c>
      <c r="D31" s="208"/>
      <c r="E31" s="55">
        <v>0.1</v>
      </c>
      <c r="F31" s="59" t="s">
        <v>32</v>
      </c>
      <c r="G31" s="70"/>
      <c r="H31" s="201"/>
    </row>
    <row r="32" spans="2:8" ht="16.5">
      <c r="B32" s="227"/>
      <c r="C32" s="231" t="s">
        <v>71</v>
      </c>
      <c r="D32" s="231"/>
      <c r="E32" s="232" t="s">
        <v>34</v>
      </c>
      <c r="F32" s="51" t="s">
        <v>73</v>
      </c>
      <c r="G32" s="225"/>
      <c r="H32" s="201"/>
    </row>
    <row r="33" spans="2:8" ht="16.5">
      <c r="B33" s="227"/>
      <c r="C33" s="221" t="s">
        <v>72</v>
      </c>
      <c r="D33" s="221"/>
      <c r="E33" s="232"/>
      <c r="F33" s="52" t="s">
        <v>70</v>
      </c>
      <c r="G33" s="225"/>
      <c r="H33" s="201"/>
    </row>
    <row r="34" spans="2:8" ht="33" customHeight="1">
      <c r="B34" s="228"/>
      <c r="C34" s="209" t="s">
        <v>202</v>
      </c>
      <c r="D34" s="209"/>
      <c r="E34" s="209"/>
      <c r="F34" s="209"/>
      <c r="G34" s="73"/>
      <c r="H34" s="202"/>
    </row>
    <row r="35" spans="2:8" ht="17.25" customHeight="1">
      <c r="B35" s="226" t="s">
        <v>1</v>
      </c>
      <c r="C35" s="222" t="s">
        <v>46</v>
      </c>
      <c r="D35" s="222"/>
      <c r="E35" s="240">
        <v>0.94</v>
      </c>
      <c r="F35" s="53" t="s">
        <v>47</v>
      </c>
      <c r="G35" s="224"/>
      <c r="H35" s="200"/>
    </row>
    <row r="36" spans="2:8" s="2" customFormat="1" ht="17.25" customHeight="1">
      <c r="B36" s="227"/>
      <c r="C36" s="233"/>
      <c r="D36" s="233"/>
      <c r="E36" s="232"/>
      <c r="F36" s="40" t="s">
        <v>48</v>
      </c>
      <c r="G36" s="225"/>
      <c r="H36" s="201"/>
    </row>
    <row r="37" spans="2:8" ht="17.25" customHeight="1">
      <c r="B37" s="227"/>
      <c r="C37" s="208" t="s">
        <v>3</v>
      </c>
      <c r="D37" s="208"/>
      <c r="E37" s="55">
        <v>0.94</v>
      </c>
      <c r="F37" s="56" t="s">
        <v>4</v>
      </c>
      <c r="G37" s="70"/>
      <c r="H37" s="201"/>
    </row>
    <row r="38" spans="2:8" ht="17.25" customHeight="1">
      <c r="B38" s="227"/>
      <c r="C38" s="233" t="s">
        <v>41</v>
      </c>
      <c r="D38" s="233"/>
      <c r="E38" s="232">
        <v>0.75</v>
      </c>
      <c r="F38" s="47" t="s">
        <v>43</v>
      </c>
      <c r="G38" s="225"/>
      <c r="H38" s="201"/>
    </row>
    <row r="39" spans="2:8" ht="17.25" customHeight="1">
      <c r="B39" s="227"/>
      <c r="C39" s="233"/>
      <c r="D39" s="233"/>
      <c r="E39" s="234"/>
      <c r="F39" s="40" t="s">
        <v>42</v>
      </c>
      <c r="G39" s="225"/>
      <c r="H39" s="201"/>
    </row>
    <row r="40" spans="2:8" ht="17.25" customHeight="1">
      <c r="B40" s="227"/>
      <c r="C40" s="255" t="s">
        <v>2</v>
      </c>
      <c r="D40" s="255"/>
      <c r="E40" s="256">
        <v>0.24</v>
      </c>
      <c r="F40" s="60" t="s">
        <v>45</v>
      </c>
      <c r="G40" s="203"/>
      <c r="H40" s="201"/>
    </row>
    <row r="41" spans="2:8" ht="17.25" customHeight="1">
      <c r="B41" s="227"/>
      <c r="C41" s="255"/>
      <c r="D41" s="255"/>
      <c r="E41" s="256"/>
      <c r="F41" s="41" t="s">
        <v>44</v>
      </c>
      <c r="G41" s="203"/>
      <c r="H41" s="201"/>
    </row>
    <row r="42" spans="2:8" ht="17.25" customHeight="1">
      <c r="B42" s="227"/>
      <c r="C42" s="229" t="s">
        <v>60</v>
      </c>
      <c r="D42" s="229"/>
      <c r="E42" s="45">
        <v>0.12</v>
      </c>
      <c r="F42" s="46" t="s">
        <v>35</v>
      </c>
      <c r="G42" s="67"/>
      <c r="H42" s="201"/>
    </row>
    <row r="43" spans="2:8" ht="60" customHeight="1">
      <c r="B43" s="228"/>
      <c r="C43" s="209" t="s">
        <v>96</v>
      </c>
      <c r="D43" s="209"/>
      <c r="E43" s="209"/>
      <c r="F43" s="209"/>
      <c r="G43" s="73"/>
      <c r="H43" s="202"/>
    </row>
    <row r="44" spans="2:8" ht="17.25" customHeight="1">
      <c r="B44" s="235" t="s">
        <v>11</v>
      </c>
      <c r="C44" s="239" t="s">
        <v>13</v>
      </c>
      <c r="D44" s="239"/>
      <c r="E44" s="49">
        <v>0.63</v>
      </c>
      <c r="F44" s="50" t="s">
        <v>33</v>
      </c>
      <c r="G44" s="69"/>
      <c r="H44" s="200"/>
    </row>
    <row r="45" spans="2:8" ht="17.25" customHeight="1">
      <c r="B45" s="236"/>
      <c r="C45" s="255" t="s">
        <v>12</v>
      </c>
      <c r="D45" s="255"/>
      <c r="E45" s="256">
        <v>0.53</v>
      </c>
      <c r="F45" s="60" t="s">
        <v>51</v>
      </c>
      <c r="G45" s="203"/>
      <c r="H45" s="201"/>
    </row>
    <row r="46" spans="2:8" ht="17.25" customHeight="1">
      <c r="B46" s="236"/>
      <c r="C46" s="255"/>
      <c r="D46" s="255"/>
      <c r="E46" s="256"/>
      <c r="F46" s="41" t="s">
        <v>200</v>
      </c>
      <c r="G46" s="203"/>
      <c r="H46" s="201"/>
    </row>
    <row r="47" spans="2:8" ht="17.25" customHeight="1">
      <c r="B47" s="236"/>
      <c r="C47" s="229" t="s">
        <v>50</v>
      </c>
      <c r="D47" s="229"/>
      <c r="E47" s="45">
        <v>0.33</v>
      </c>
      <c r="F47" s="46" t="s">
        <v>87</v>
      </c>
      <c r="G47" s="67"/>
      <c r="H47" s="201"/>
    </row>
    <row r="48" spans="2:8" ht="31.5" customHeight="1">
      <c r="B48" s="228"/>
      <c r="C48" s="209" t="s">
        <v>201</v>
      </c>
      <c r="D48" s="209"/>
      <c r="E48" s="209"/>
      <c r="F48" s="209"/>
      <c r="G48" s="73"/>
      <c r="H48" s="202"/>
    </row>
    <row r="49" spans="2:8" ht="17.25" customHeight="1">
      <c r="B49" s="226" t="s">
        <v>137</v>
      </c>
      <c r="C49" s="222" t="s">
        <v>147</v>
      </c>
      <c r="D49" s="222"/>
      <c r="E49" s="240">
        <v>0.49</v>
      </c>
      <c r="F49" s="54" t="s">
        <v>52</v>
      </c>
      <c r="G49" s="224"/>
      <c r="H49" s="200"/>
    </row>
    <row r="50" spans="2:8" ht="17.25" customHeight="1">
      <c r="B50" s="227"/>
      <c r="C50" s="233"/>
      <c r="D50" s="233"/>
      <c r="E50" s="232"/>
      <c r="F50" s="52" t="s">
        <v>122</v>
      </c>
      <c r="G50" s="225"/>
      <c r="H50" s="201"/>
    </row>
    <row r="51" spans="2:8" ht="17.25" customHeight="1">
      <c r="B51" s="227"/>
      <c r="C51" s="208" t="s">
        <v>121</v>
      </c>
      <c r="D51" s="208"/>
      <c r="E51" s="55">
        <v>0.37</v>
      </c>
      <c r="F51" s="59" t="s">
        <v>123</v>
      </c>
      <c r="G51" s="70"/>
      <c r="H51" s="201"/>
    </row>
    <row r="52" spans="2:8" ht="17.25" customHeight="1">
      <c r="B52" s="227"/>
      <c r="C52" s="229" t="s">
        <v>85</v>
      </c>
      <c r="D52" s="229"/>
      <c r="E52" s="45" t="s">
        <v>34</v>
      </c>
      <c r="F52" s="48" t="s">
        <v>86</v>
      </c>
      <c r="G52" s="67"/>
      <c r="H52" s="201"/>
    </row>
    <row r="53" spans="2:8" ht="23.25" customHeight="1">
      <c r="B53" s="228"/>
      <c r="C53" s="209" t="s">
        <v>128</v>
      </c>
      <c r="D53" s="209"/>
      <c r="E53" s="209"/>
      <c r="F53" s="209"/>
      <c r="G53" s="73"/>
      <c r="H53" s="202"/>
    </row>
    <row r="54" spans="2:8" ht="17.25" customHeight="1">
      <c r="B54" s="235" t="s">
        <v>18</v>
      </c>
      <c r="C54" s="222" t="s">
        <v>129</v>
      </c>
      <c r="D54" s="222"/>
      <c r="E54" s="44"/>
      <c r="F54" s="61" t="s">
        <v>144</v>
      </c>
      <c r="G54" s="257"/>
      <c r="H54" s="259"/>
    </row>
    <row r="55" spans="2:8" s="2" customFormat="1" ht="17.25" customHeight="1">
      <c r="B55" s="236"/>
      <c r="C55" s="206"/>
      <c r="D55" s="37" t="s">
        <v>138</v>
      </c>
      <c r="E55" s="45">
        <v>0.8</v>
      </c>
      <c r="F55" s="46" t="s">
        <v>197</v>
      </c>
      <c r="G55" s="258"/>
      <c r="H55" s="260"/>
    </row>
    <row r="56" spans="2:8" s="2" customFormat="1" ht="17.25" customHeight="1">
      <c r="B56" s="236"/>
      <c r="C56" s="206"/>
      <c r="D56" s="36" t="s">
        <v>139</v>
      </c>
      <c r="E56" s="55">
        <v>0.78</v>
      </c>
      <c r="F56" s="56" t="s">
        <v>198</v>
      </c>
      <c r="G56" s="70"/>
      <c r="H56" s="260"/>
    </row>
    <row r="57" spans="2:8" s="2" customFormat="1" ht="17.25" customHeight="1">
      <c r="B57" s="236"/>
      <c r="C57" s="206"/>
      <c r="D57" s="223" t="s">
        <v>140</v>
      </c>
      <c r="E57" s="232">
        <v>0.71</v>
      </c>
      <c r="F57" s="47" t="s">
        <v>145</v>
      </c>
      <c r="G57" s="225"/>
      <c r="H57" s="260"/>
    </row>
    <row r="58" spans="2:8" ht="17.25" customHeight="1">
      <c r="B58" s="236"/>
      <c r="C58" s="206"/>
      <c r="D58" s="223"/>
      <c r="E58" s="232"/>
      <c r="F58" s="40" t="s">
        <v>146</v>
      </c>
      <c r="G58" s="225"/>
      <c r="H58" s="260"/>
    </row>
    <row r="59" spans="2:8" ht="17.25" customHeight="1">
      <c r="B59" s="236"/>
      <c r="C59" s="206"/>
      <c r="D59" s="205" t="s">
        <v>143</v>
      </c>
      <c r="E59" s="204">
        <v>0.53</v>
      </c>
      <c r="F59" s="60" t="s">
        <v>199</v>
      </c>
      <c r="G59" s="203"/>
      <c r="H59" s="260"/>
    </row>
    <row r="60" spans="2:8" ht="17.25" customHeight="1">
      <c r="B60" s="236"/>
      <c r="C60" s="206"/>
      <c r="D60" s="205"/>
      <c r="E60" s="204"/>
      <c r="F60" s="41" t="s">
        <v>141</v>
      </c>
      <c r="G60" s="203"/>
      <c r="H60" s="260"/>
    </row>
    <row r="61" spans="2:8" ht="32.25" customHeight="1">
      <c r="B61" s="237"/>
      <c r="C61" s="238" t="s">
        <v>97</v>
      </c>
      <c r="D61" s="238"/>
      <c r="E61" s="238"/>
      <c r="F61" s="238"/>
      <c r="G61" s="71"/>
      <c r="H61" s="261"/>
    </row>
    <row r="62" spans="2:8" ht="17.25" customHeight="1">
      <c r="B62" s="235" t="s">
        <v>19</v>
      </c>
      <c r="C62" s="248" t="s">
        <v>39</v>
      </c>
      <c r="D62" s="249"/>
      <c r="E62" s="35">
        <v>1</v>
      </c>
      <c r="F62" s="25" t="s">
        <v>37</v>
      </c>
      <c r="G62" s="74"/>
      <c r="H62" s="200"/>
    </row>
    <row r="63" spans="2:8" ht="17.25" customHeight="1">
      <c r="B63" s="236"/>
      <c r="C63" s="252" t="s">
        <v>21</v>
      </c>
      <c r="D63" s="253"/>
      <c r="E63" s="42">
        <v>0.75</v>
      </c>
      <c r="F63" s="31" t="s">
        <v>153</v>
      </c>
      <c r="G63" s="67"/>
      <c r="H63" s="201"/>
    </row>
    <row r="64" spans="2:8" ht="17.25" customHeight="1">
      <c r="B64" s="236"/>
      <c r="C64" s="250" t="s">
        <v>98</v>
      </c>
      <c r="D64" s="251"/>
      <c r="E64" s="34">
        <v>0.39</v>
      </c>
      <c r="F64" s="43" t="s">
        <v>20</v>
      </c>
      <c r="G64" s="70"/>
      <c r="H64" s="201"/>
    </row>
    <row r="65" spans="2:8" ht="33.75" customHeight="1">
      <c r="B65" s="228"/>
      <c r="C65" s="254" t="s">
        <v>99</v>
      </c>
      <c r="D65" s="254"/>
      <c r="E65" s="254"/>
      <c r="F65" s="254"/>
      <c r="G65" s="75"/>
      <c r="H65" s="202"/>
    </row>
  </sheetData>
  <sheetProtection algorithmName="SHA-512" hashValue="IAriNMuCCTOGXEOn/fEFDhaQRwoHWD1fC+SHgCI8fZzsuy1uXAR9U9DaydAzCf1qOsCNnbalq0h3Hp6rjP2CvQ==" saltValue="ktgI0yoWrDyr/6fkyzyFrQ==" spinCount="100000" sheet="1" objects="1" scenarios="1" selectLockedCells="1"/>
  <protectedRanges>
    <protectedRange algorithmName="SHA-512" hashValue="PMZ5wTvinXrj31mf1QyamVNCA2G8u7A9Ebdb7Lef81+5Ayu+LoEy3AK/senzO7JVHWDMG9nQSKGgxhCxUuef1A==" saltValue="0S+iIzuc41OQ3gu82subcA==" spinCount="100000" sqref="H1" name="範囲2"/>
    <protectedRange algorithmName="SHA-512" hashValue="LmYu4MOuMJjLAxhUdaHld5QRi9epV/1XF5KiYHdRkDShG5YnaTEMhk+WVnf1KbH/MZ9hOZGDRuixQzSkgBQCZQ==" saltValue="hn3QfE3CNAZ93knJrPeGwA==" spinCount="100000" sqref="G5:H19 G23:H65" name="範囲1"/>
  </protectedRanges>
  <mergeCells count="97">
    <mergeCell ref="H44:H48"/>
    <mergeCell ref="H49:H53"/>
    <mergeCell ref="H23:H28"/>
    <mergeCell ref="H54:H61"/>
    <mergeCell ref="H62:H65"/>
    <mergeCell ref="H35:H43"/>
    <mergeCell ref="H29:H34"/>
    <mergeCell ref="G57:G58"/>
    <mergeCell ref="G25:G26"/>
    <mergeCell ref="C45:D46"/>
    <mergeCell ref="E45:E46"/>
    <mergeCell ref="G45:G46"/>
    <mergeCell ref="C44:D44"/>
    <mergeCell ref="C47:D47"/>
    <mergeCell ref="C48:F48"/>
    <mergeCell ref="G49:G50"/>
    <mergeCell ref="C53:F53"/>
    <mergeCell ref="G32:G33"/>
    <mergeCell ref="C42:D42"/>
    <mergeCell ref="C40:D41"/>
    <mergeCell ref="E40:E41"/>
    <mergeCell ref="G54:G55"/>
    <mergeCell ref="E35:E36"/>
    <mergeCell ref="B62:B65"/>
    <mergeCell ref="C62:D62"/>
    <mergeCell ref="C64:D64"/>
    <mergeCell ref="C63:D63"/>
    <mergeCell ref="C65:F65"/>
    <mergeCell ref="B15:B19"/>
    <mergeCell ref="C17:E17"/>
    <mergeCell ref="B5:B14"/>
    <mergeCell ref="C5:E5"/>
    <mergeCell ref="C9:E10"/>
    <mergeCell ref="C18:E18"/>
    <mergeCell ref="C19:E19"/>
    <mergeCell ref="C13:E14"/>
    <mergeCell ref="B54:B61"/>
    <mergeCell ref="E57:E58"/>
    <mergeCell ref="C61:F61"/>
    <mergeCell ref="B23:B28"/>
    <mergeCell ref="C25:D26"/>
    <mergeCell ref="E25:E26"/>
    <mergeCell ref="C23:D23"/>
    <mergeCell ref="C24:D24"/>
    <mergeCell ref="C27:D27"/>
    <mergeCell ref="C28:F28"/>
    <mergeCell ref="B44:B48"/>
    <mergeCell ref="B49:B53"/>
    <mergeCell ref="C51:D51"/>
    <mergeCell ref="C49:D50"/>
    <mergeCell ref="E49:E50"/>
    <mergeCell ref="C52:D52"/>
    <mergeCell ref="G35:G36"/>
    <mergeCell ref="B29:B34"/>
    <mergeCell ref="C30:D30"/>
    <mergeCell ref="C34:F34"/>
    <mergeCell ref="C31:D31"/>
    <mergeCell ref="C29:D29"/>
    <mergeCell ref="C32:D32"/>
    <mergeCell ref="E32:E33"/>
    <mergeCell ref="B35:B43"/>
    <mergeCell ref="C38:D39"/>
    <mergeCell ref="E38:E39"/>
    <mergeCell ref="G38:G39"/>
    <mergeCell ref="C35:D36"/>
    <mergeCell ref="G59:G60"/>
    <mergeCell ref="E59:E60"/>
    <mergeCell ref="D59:D60"/>
    <mergeCell ref="C55:C60"/>
    <mergeCell ref="C7:E7"/>
    <mergeCell ref="C37:D37"/>
    <mergeCell ref="C43:F43"/>
    <mergeCell ref="C8:E8"/>
    <mergeCell ref="C11:E12"/>
    <mergeCell ref="G9:G10"/>
    <mergeCell ref="G11:G12"/>
    <mergeCell ref="G13:G14"/>
    <mergeCell ref="C33:D33"/>
    <mergeCell ref="G40:G41"/>
    <mergeCell ref="C54:D54"/>
    <mergeCell ref="D57:D58"/>
    <mergeCell ref="G2:H2"/>
    <mergeCell ref="H3:H4"/>
    <mergeCell ref="G20:H20"/>
    <mergeCell ref="F2:F4"/>
    <mergeCell ref="B2:E4"/>
    <mergeCell ref="C15:E15"/>
    <mergeCell ref="C16:E16"/>
    <mergeCell ref="B20:B22"/>
    <mergeCell ref="C20:D22"/>
    <mergeCell ref="E20:F20"/>
    <mergeCell ref="E21:E22"/>
    <mergeCell ref="F21:F22"/>
    <mergeCell ref="H21:H22"/>
    <mergeCell ref="C6:E6"/>
    <mergeCell ref="H5:H14"/>
    <mergeCell ref="H15:H19"/>
  </mergeCells>
  <phoneticPr fontId="2"/>
  <dataValidations count="1">
    <dataValidation type="list" allowBlank="1" showInputMessage="1" showErrorMessage="1" sqref="G5:G19 G23:G54 G56:G65">
      <formula1>$G$21:$G$22</formula1>
    </dataValidation>
  </dataValidations>
  <pageMargins left="0.25" right="0.25" top="0.55000000000000004" bottom="0.21" header="0.3" footer="0.18"/>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9"/>
  <sheetViews>
    <sheetView topLeftCell="A22" zoomScaleNormal="100" workbookViewId="0">
      <selection activeCell="E12" sqref="E12"/>
    </sheetView>
  </sheetViews>
  <sheetFormatPr defaultColWidth="9" defaultRowHeight="14"/>
  <cols>
    <col min="1" max="1" width="5.25" style="85" customWidth="1"/>
    <col min="2" max="2" width="19.33203125" style="85" customWidth="1"/>
    <col min="3" max="3" width="55.58203125" style="85" customWidth="1"/>
    <col min="4" max="4" width="6.83203125" style="85" customWidth="1"/>
    <col min="5" max="16384" width="9" style="85"/>
  </cols>
  <sheetData>
    <row r="2" spans="1:10" ht="42.75" customHeight="1">
      <c r="B2" s="264" t="s">
        <v>170</v>
      </c>
      <c r="C2" s="264"/>
      <c r="D2" s="89"/>
      <c r="E2" s="89"/>
      <c r="F2" s="89"/>
      <c r="G2" s="89"/>
      <c r="H2" s="89"/>
      <c r="I2" s="89"/>
      <c r="J2" s="89"/>
    </row>
    <row r="3" spans="1:10" ht="16.5" customHeight="1" thickBot="1">
      <c r="B3" s="84"/>
    </row>
    <row r="4" spans="1:10" ht="19.5" customHeight="1" thickBot="1">
      <c r="A4" s="90"/>
      <c r="B4" s="106" t="s">
        <v>157</v>
      </c>
      <c r="C4" s="107" t="s">
        <v>209</v>
      </c>
    </row>
    <row r="5" spans="1:10" ht="19.5" customHeight="1" thickBot="1">
      <c r="A5" s="90"/>
      <c r="B5" s="101" t="s">
        <v>158</v>
      </c>
      <c r="C5" s="96" t="s">
        <v>171</v>
      </c>
    </row>
    <row r="6" spans="1:10" ht="19.5" customHeight="1" thickBot="1">
      <c r="A6" s="90"/>
      <c r="B6" s="102" t="s">
        <v>159</v>
      </c>
      <c r="C6" s="97" t="s">
        <v>160</v>
      </c>
    </row>
    <row r="7" spans="1:10" ht="19.5" customHeight="1" thickBot="1">
      <c r="A7" s="90"/>
      <c r="B7" s="102" t="s">
        <v>178</v>
      </c>
      <c r="C7" s="99" t="s">
        <v>161</v>
      </c>
    </row>
    <row r="8" spans="1:10" ht="19.5" customHeight="1" thickBot="1">
      <c r="A8" s="90"/>
      <c r="B8" s="102" t="s">
        <v>179</v>
      </c>
      <c r="C8" s="97" t="s">
        <v>210</v>
      </c>
    </row>
    <row r="9" spans="1:10" ht="19.5" customHeight="1" thickBot="1">
      <c r="A9" s="90"/>
      <c r="B9" s="102" t="s">
        <v>180</v>
      </c>
      <c r="C9" s="97" t="s">
        <v>181</v>
      </c>
    </row>
    <row r="10" spans="1:10" ht="19.5" customHeight="1" thickBot="1">
      <c r="A10" s="90"/>
      <c r="B10" s="102" t="s">
        <v>162</v>
      </c>
      <c r="C10" s="97" t="s">
        <v>211</v>
      </c>
    </row>
    <row r="11" spans="1:10" ht="19.5" customHeight="1" thickBot="1">
      <c r="A11" s="90"/>
      <c r="B11" s="102" t="s">
        <v>163</v>
      </c>
      <c r="C11" s="97" t="s">
        <v>164</v>
      </c>
    </row>
    <row r="12" spans="1:10" ht="19.5" customHeight="1" thickBot="1">
      <c r="A12" s="90"/>
      <c r="B12" s="102" t="s">
        <v>182</v>
      </c>
      <c r="C12" s="92" t="s">
        <v>183</v>
      </c>
    </row>
    <row r="13" spans="1:10" ht="19.5" customHeight="1">
      <c r="A13" s="90"/>
      <c r="B13" s="103" t="s">
        <v>172</v>
      </c>
      <c r="C13" s="100" t="s">
        <v>166</v>
      </c>
    </row>
    <row r="14" spans="1:10" ht="19.5" customHeight="1">
      <c r="A14" s="90"/>
      <c r="B14" s="103" t="s">
        <v>165</v>
      </c>
      <c r="C14" s="91" t="s">
        <v>185</v>
      </c>
    </row>
    <row r="15" spans="1:10" ht="19.5" customHeight="1" thickBot="1">
      <c r="A15" s="90"/>
      <c r="B15" s="104" t="s">
        <v>173</v>
      </c>
      <c r="C15" s="98" t="s">
        <v>186</v>
      </c>
    </row>
    <row r="16" spans="1:10" ht="19.5" customHeight="1">
      <c r="A16" s="90"/>
      <c r="B16" s="103" t="s">
        <v>184</v>
      </c>
      <c r="C16" s="92" t="s">
        <v>169</v>
      </c>
    </row>
    <row r="17" spans="1:3" ht="19.5" customHeight="1">
      <c r="A17" s="90"/>
      <c r="B17" s="103" t="s">
        <v>167</v>
      </c>
      <c r="C17" s="91" t="s">
        <v>187</v>
      </c>
    </row>
    <row r="18" spans="1:3" ht="19.5" customHeight="1" thickBot="1">
      <c r="A18" s="90"/>
      <c r="B18" s="104" t="s">
        <v>168</v>
      </c>
      <c r="C18" s="91" t="s">
        <v>188</v>
      </c>
    </row>
    <row r="19" spans="1:3" ht="19.5" customHeight="1" thickBot="1">
      <c r="A19" s="90"/>
      <c r="B19" s="102" t="s">
        <v>203</v>
      </c>
      <c r="C19" s="97" t="s">
        <v>190</v>
      </c>
    </row>
    <row r="20" spans="1:3" ht="19.5" customHeight="1">
      <c r="A20" s="90"/>
      <c r="B20" s="105"/>
      <c r="C20" s="100" t="s">
        <v>189</v>
      </c>
    </row>
    <row r="21" spans="1:3" ht="19.5" customHeight="1">
      <c r="A21" s="90"/>
      <c r="B21" s="103" t="s">
        <v>176</v>
      </c>
      <c r="C21" s="91" t="s">
        <v>194</v>
      </c>
    </row>
    <row r="22" spans="1:3" ht="19.5" customHeight="1">
      <c r="A22" s="90"/>
      <c r="B22" s="103" t="s">
        <v>174</v>
      </c>
      <c r="C22" s="91" t="s">
        <v>193</v>
      </c>
    </row>
    <row r="23" spans="1:3" ht="19.5" customHeight="1">
      <c r="A23" s="90"/>
      <c r="B23" s="103" t="s">
        <v>175</v>
      </c>
      <c r="C23" s="91" t="s">
        <v>192</v>
      </c>
    </row>
    <row r="24" spans="1:3" ht="19.5" customHeight="1" thickBot="1">
      <c r="A24" s="90"/>
      <c r="B24" s="104" t="s">
        <v>177</v>
      </c>
      <c r="C24" s="98" t="s">
        <v>191</v>
      </c>
    </row>
    <row r="25" spans="1:3">
      <c r="B25" s="86"/>
    </row>
    <row r="26" spans="1:3">
      <c r="B26" s="87"/>
    </row>
    <row r="27" spans="1:3" ht="15" customHeight="1">
      <c r="B27" s="87"/>
    </row>
    <row r="28" spans="1:3" ht="19.5" customHeight="1">
      <c r="B28" s="263" t="s">
        <v>217</v>
      </c>
      <c r="C28" s="263"/>
    </row>
    <row r="29" spans="1:3" ht="19.5" customHeight="1">
      <c r="B29" s="263" t="s">
        <v>204</v>
      </c>
      <c r="C29" s="263"/>
    </row>
    <row r="30" spans="1:3" ht="19.5" customHeight="1">
      <c r="B30" s="263" t="s">
        <v>206</v>
      </c>
      <c r="C30" s="263"/>
    </row>
    <row r="31" spans="1:3" ht="19.5" customHeight="1">
      <c r="B31" s="263" t="s">
        <v>207</v>
      </c>
      <c r="C31" s="263"/>
    </row>
    <row r="32" spans="1:3" ht="19.5" customHeight="1">
      <c r="B32" s="263" t="s">
        <v>215</v>
      </c>
      <c r="C32" s="263"/>
    </row>
    <row r="33" spans="2:6" ht="19.5" customHeight="1">
      <c r="B33" s="95"/>
      <c r="C33" s="94"/>
    </row>
    <row r="34" spans="2:6" ht="19.5" customHeight="1">
      <c r="B34" s="263" t="s">
        <v>208</v>
      </c>
      <c r="C34" s="263"/>
    </row>
    <row r="35" spans="2:6" ht="58.5" customHeight="1">
      <c r="B35" s="262" t="s">
        <v>216</v>
      </c>
      <c r="C35" s="262"/>
      <c r="F35" s="85" t="s">
        <v>205</v>
      </c>
    </row>
    <row r="36" spans="2:6">
      <c r="B36" s="88"/>
      <c r="C36" s="94"/>
    </row>
    <row r="37" spans="2:6">
      <c r="B37" s="7"/>
      <c r="C37"/>
    </row>
    <row r="38" spans="2:6">
      <c r="B38" s="94"/>
      <c r="C38" s="94"/>
    </row>
    <row r="39" spans="2:6">
      <c r="B39" s="94"/>
      <c r="C39" s="94"/>
    </row>
  </sheetData>
  <sheetProtection algorithmName="SHA-512" hashValue="m4i8ya1ivgW6VmedIHFdVBZqCyjlVvm2Z/OgBbNnBCfSmgpBzrfJrVv2brUEsz60xZ2e3m1ebxuISruG+xijzw==" saltValue="9kFspKqgiCPvyAECKh+yjw==" spinCount="100000" sheet="1" objects="1" scenarios="1"/>
  <mergeCells count="8">
    <mergeCell ref="B35:C35"/>
    <mergeCell ref="B34:C34"/>
    <mergeCell ref="B2:C2"/>
    <mergeCell ref="B28:C28"/>
    <mergeCell ref="B29:C29"/>
    <mergeCell ref="B31:C31"/>
    <mergeCell ref="B32:C32"/>
    <mergeCell ref="B30:C30"/>
  </mergeCells>
  <phoneticPr fontId="2"/>
  <pageMargins left="0.51181102362204722" right="0.27559055118110237" top="0.94488188976377951" bottom="0.70866141732283461" header="0.78740157480314965"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 </vt:lpstr>
      <vt:lpstr>使用方法・レーダーチャート</vt:lpstr>
      <vt:lpstr>セルフチェック表</vt:lpstr>
      <vt:lpstr>裏表紙</vt:lpstr>
      <vt:lpstr>セルフチェック表!Print_Area</vt:lpstr>
      <vt:lpstr>使用方法・レーダーチャート!Print_Area</vt:lpstr>
      <vt:lpstr>裏表紙!Print_Area</vt:lpstr>
      <vt:lpstr>セルフチェック表!被害_想定</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中塚</dc:creator>
  <cp:lastModifiedBy>nakatsuka</cp:lastModifiedBy>
  <cp:lastPrinted>2023-04-20T02:31:49Z</cp:lastPrinted>
  <dcterms:created xsi:type="dcterms:W3CDTF">2014-10-21T01:22:10Z</dcterms:created>
  <dcterms:modified xsi:type="dcterms:W3CDTF">2023-04-20T05:49:52Z</dcterms:modified>
</cp:coreProperties>
</file>