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kfs01\s0026\004_企画調整課\10_県西地域の概況\令和８年度\07_完成\ホームページ用Excel\"/>
    </mc:Choice>
  </mc:AlternateContent>
  <xr:revisionPtr revIDLastSave="0" documentId="13_ncr:1_{5B5CB5C1-A5D2-478F-9A07-1997BD1F19B9}" xr6:coauthVersionLast="47" xr6:coauthVersionMax="47" xr10:uidLastSave="{00000000-0000-0000-0000-000000000000}"/>
  <bookViews>
    <workbookView xWindow="28680" yWindow="-120" windowWidth="29040" windowHeight="15720" tabRatio="861" activeTab="6" xr2:uid="{00000000-000D-0000-FFFF-FFFF00000000}"/>
  </bookViews>
  <sheets>
    <sheet name="5(1)専業・兼業別農家数" sheetId="77" r:id="rId1"/>
    <sheet name="5(2)耕地面積" sheetId="78" r:id="rId2"/>
    <sheet name="5(3)森林の状況" sheetId="86" r:id="rId3"/>
    <sheet name="5(4)(5)林業事業体の状況、林産物の生産状況穂" sheetId="80" r:id="rId4"/>
    <sheet name="5(6)保安林の種類5(7)漁業経営体の推移" sheetId="81" r:id="rId5"/>
    <sheet name="5(8)定置網漁業の推移" sheetId="83" r:id="rId6"/>
    <sheet name="5(9)(10)小田原漁港における取扱高" sheetId="84" r:id="rId7"/>
    <sheet name="5(7)漁業経営体の推移★" sheetId="87" state="hidden" r:id="rId8"/>
  </sheets>
  <definedNames>
    <definedName name="_Order1" hidden="1">255</definedName>
    <definedName name="_xlnm.Print_Area" localSheetId="0">'5(1)専業・兼業別農家数'!$A$1:$K$26</definedName>
    <definedName name="_xlnm.Print_Area" localSheetId="1">'5(2)耕地面積'!$A$1:$I$22</definedName>
    <definedName name="_xlnm.Print_Area" localSheetId="3">'5(4)(5)林業事業体の状況、林産物の生産状況穂'!$A$1:$H$50</definedName>
    <definedName name="_xlnm.Print_Area" localSheetId="4">'5(6)保安林の種類5(7)漁業経営体の推移'!$A$1:$L$55</definedName>
    <definedName name="_xlnm.Print_Area" localSheetId="5">'5(8)定置網漁業の推移'!$A$1:$J$33</definedName>
    <definedName name="_xlnm.Print_Area" localSheetId="6">'5(9)(10)小田原漁港における取扱高'!$A$1:$H$35</definedName>
    <definedName name="月報">"グラフ 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4" l="1"/>
  <c r="J23" i="83"/>
  <c r="D31" i="81" l="1"/>
  <c r="C31" i="81"/>
  <c r="I30" i="81"/>
  <c r="G30" i="81"/>
  <c r="F30" i="81"/>
  <c r="E30" i="81"/>
  <c r="C30" i="81"/>
  <c r="I29" i="81"/>
  <c r="I31" i="81" s="1"/>
  <c r="H29" i="81"/>
  <c r="H31" i="81" s="1"/>
  <c r="G29" i="81"/>
  <c r="G31" i="81" s="1"/>
  <c r="F29" i="81"/>
  <c r="F31" i="81" s="1"/>
  <c r="E29" i="81"/>
  <c r="E31" i="81" s="1"/>
  <c r="D29" i="81"/>
  <c r="C29" i="81"/>
  <c r="K28" i="81"/>
  <c r="H28" i="81"/>
  <c r="H30" i="81" s="1"/>
  <c r="J27" i="81"/>
  <c r="J29" i="81" s="1"/>
  <c r="L26" i="81"/>
  <c r="J26" i="81"/>
  <c r="J25" i="81"/>
  <c r="L24" i="81" s="1"/>
  <c r="J24" i="81"/>
  <c r="J23" i="81"/>
  <c r="L22" i="81"/>
  <c r="J22" i="81"/>
  <c r="J28" i="81" s="1"/>
  <c r="J30" i="81" s="1"/>
  <c r="J21" i="81"/>
  <c r="L20" i="81" s="1"/>
  <c r="I21" i="81"/>
  <c r="H21" i="81"/>
  <c r="G21" i="81"/>
  <c r="F21" i="81"/>
  <c r="E21" i="81"/>
  <c r="D21" i="81"/>
  <c r="C21" i="81"/>
  <c r="K20" i="81"/>
  <c r="K30" i="81" s="1"/>
  <c r="H20" i="81"/>
  <c r="E20" i="81"/>
  <c r="D20" i="81"/>
  <c r="D30" i="81" s="1"/>
  <c r="J17" i="81"/>
  <c r="L16" i="81"/>
  <c r="J16" i="81"/>
  <c r="J20" i="81" s="1"/>
  <c r="J15" i="81"/>
  <c r="L14" i="81" s="1"/>
  <c r="J14" i="81"/>
  <c r="J13" i="81"/>
  <c r="L12" i="81"/>
  <c r="J12" i="81"/>
  <c r="J11" i="81"/>
  <c r="L10" i="81"/>
  <c r="J9" i="81"/>
  <c r="L8" i="81" s="1"/>
  <c r="J8" i="81"/>
  <c r="J7" i="81"/>
  <c r="L6" i="81"/>
  <c r="J6" i="81"/>
  <c r="H46" i="80"/>
  <c r="C46" i="80"/>
  <c r="H45" i="80"/>
  <c r="G45" i="80"/>
  <c r="G46" i="80" s="1"/>
  <c r="F45" i="80"/>
  <c r="F46" i="80" s="1"/>
  <c r="E45" i="80"/>
  <c r="D45" i="80"/>
  <c r="H41" i="80"/>
  <c r="G41" i="80"/>
  <c r="F41" i="80"/>
  <c r="E41" i="80"/>
  <c r="E46" i="80" s="1"/>
  <c r="H27" i="80"/>
  <c r="C27" i="80"/>
  <c r="H26" i="80"/>
  <c r="G26" i="80"/>
  <c r="G27" i="80" s="1"/>
  <c r="F26" i="80"/>
  <c r="F27" i="80" s="1"/>
  <c r="E26" i="80"/>
  <c r="D26" i="80"/>
  <c r="D27" i="80" s="1"/>
  <c r="C26" i="80"/>
  <c r="H22" i="80"/>
  <c r="G22" i="80"/>
  <c r="F22" i="80"/>
  <c r="E22" i="80"/>
  <c r="E27" i="80" s="1"/>
  <c r="D22" i="80"/>
  <c r="C22" i="80"/>
  <c r="D8" i="80"/>
  <c r="C8" i="80"/>
  <c r="D46" i="80" l="1"/>
  <c r="J31" i="81"/>
  <c r="L30" i="81" s="1"/>
  <c r="L28" i="81"/>
  <c r="G5" i="84"/>
  <c r="G6" i="84"/>
  <c r="G7" i="84"/>
  <c r="E6" i="84"/>
  <c r="E7" i="84"/>
  <c r="E8" i="84"/>
  <c r="H18" i="78" l="1"/>
  <c r="F18" i="78"/>
  <c r="G16" i="78"/>
  <c r="E16" i="78"/>
  <c r="F16" i="78" s="1"/>
  <c r="C16" i="78"/>
  <c r="H15" i="78"/>
  <c r="F15" i="78"/>
  <c r="H14" i="78"/>
  <c r="F14" i="78"/>
  <c r="H13" i="78"/>
  <c r="F13" i="78"/>
  <c r="G12" i="78"/>
  <c r="E12" i="78"/>
  <c r="E17" i="78" s="1"/>
  <c r="C12" i="78"/>
  <c r="H11" i="78"/>
  <c r="F11" i="78"/>
  <c r="H10" i="78"/>
  <c r="F10" i="78"/>
  <c r="H9" i="78"/>
  <c r="F9" i="78"/>
  <c r="H8" i="78"/>
  <c r="F8" i="78"/>
  <c r="H7" i="78"/>
  <c r="F7" i="78"/>
  <c r="H6" i="78"/>
  <c r="F6" i="78"/>
  <c r="H5" i="78"/>
  <c r="F5" i="78"/>
  <c r="C17" i="78" l="1"/>
  <c r="H16" i="78"/>
  <c r="H12" i="78"/>
  <c r="G17" i="78"/>
  <c r="H17" i="78" s="1"/>
  <c r="F17" i="78"/>
  <c r="D16" i="78"/>
  <c r="F12" i="78"/>
  <c r="D12" i="78" s="1"/>
  <c r="G19" i="86"/>
  <c r="E19" i="86"/>
  <c r="C18" i="86"/>
  <c r="I17" i="86"/>
  <c r="H17" i="86"/>
  <c r="D17" i="86"/>
  <c r="E17" i="86" s="1"/>
  <c r="E16" i="86"/>
  <c r="E15" i="86"/>
  <c r="G14" i="86"/>
  <c r="G17" i="86" s="1"/>
  <c r="G18" i="86" s="1"/>
  <c r="E14" i="86"/>
  <c r="I13" i="86"/>
  <c r="I18" i="86" s="1"/>
  <c r="H13" i="86"/>
  <c r="D13" i="86"/>
  <c r="E13" i="86" s="1"/>
  <c r="E11" i="86"/>
  <c r="E10" i="86"/>
  <c r="E9" i="86"/>
  <c r="E8" i="86"/>
  <c r="E7" i="86"/>
  <c r="E6" i="86"/>
  <c r="H18" i="86" l="1"/>
  <c r="D18" i="86"/>
  <c r="E18" i="86"/>
  <c r="G8" i="84" l="1"/>
  <c r="I10" i="83"/>
  <c r="J10" i="83" s="1"/>
  <c r="H10" i="83"/>
  <c r="J9" i="83"/>
  <c r="J8" i="83"/>
  <c r="J7" i="83"/>
  <c r="F8" i="87"/>
  <c r="G8" i="87" s="1"/>
  <c r="D8" i="87"/>
  <c r="E8" i="87" s="1"/>
  <c r="G7" i="87"/>
  <c r="E7" i="87"/>
  <c r="G6" i="87"/>
  <c r="E6" i="87"/>
  <c r="G5" i="87"/>
  <c r="E5" i="87"/>
  <c r="I12" i="78"/>
  <c r="I17" i="78" s="1"/>
  <c r="C20" i="77"/>
  <c r="E19" i="77"/>
  <c r="D19" i="77"/>
  <c r="C19" i="77"/>
  <c r="F18" i="77"/>
  <c r="F17" i="77"/>
  <c r="J15" i="77"/>
  <c r="I15" i="77"/>
  <c r="H15" i="77"/>
  <c r="G15" i="77"/>
  <c r="E15" i="77"/>
  <c r="D15" i="77"/>
  <c r="D20" i="77" s="1"/>
  <c r="C15" i="77"/>
  <c r="F14" i="77"/>
  <c r="F13" i="77"/>
  <c r="F12" i="77"/>
  <c r="F11" i="77"/>
  <c r="F10" i="77"/>
  <c r="F15" i="77" s="1"/>
  <c r="F9" i="77"/>
  <c r="F8" i="77"/>
  <c r="E20" i="77" l="1"/>
</calcChain>
</file>

<file path=xl/sharedStrings.xml><?xml version="1.0" encoding="utf-8"?>
<sst xmlns="http://schemas.openxmlformats.org/spreadsheetml/2006/main" count="382" uniqueCount="220">
  <si>
    <t>小田原市</t>
    <rPh sb="0" eb="4">
      <t>オダワラシ</t>
    </rPh>
    <phoneticPr fontId="7"/>
  </si>
  <si>
    <t>湯河原町</t>
    <rPh sb="0" eb="4">
      <t>ユガワラマチ</t>
    </rPh>
    <phoneticPr fontId="7"/>
  </si>
  <si>
    <t>南足柄市</t>
    <rPh sb="0" eb="1">
      <t>ミナミ</t>
    </rPh>
    <rPh sb="1" eb="3">
      <t>アシガラ</t>
    </rPh>
    <rPh sb="3" eb="4">
      <t>シ</t>
    </rPh>
    <phoneticPr fontId="7"/>
  </si>
  <si>
    <t>箱 根 町</t>
    <rPh sb="0" eb="5">
      <t>ハコネマチ</t>
    </rPh>
    <phoneticPr fontId="7"/>
  </si>
  <si>
    <t>真 鶴 町</t>
    <rPh sb="0" eb="5">
      <t>マナツルマチ</t>
    </rPh>
    <phoneticPr fontId="7"/>
  </si>
  <si>
    <t>－</t>
  </si>
  <si>
    <t>中 井 町</t>
    <rPh sb="0" eb="1">
      <t>ナカ</t>
    </rPh>
    <rPh sb="2" eb="3">
      <t>イ</t>
    </rPh>
    <rPh sb="4" eb="5">
      <t>マチ</t>
    </rPh>
    <phoneticPr fontId="7"/>
  </si>
  <si>
    <t>大 井 町</t>
    <rPh sb="0" eb="1">
      <t>ダイ</t>
    </rPh>
    <rPh sb="2" eb="3">
      <t>イ</t>
    </rPh>
    <rPh sb="4" eb="5">
      <t>マチ</t>
    </rPh>
    <phoneticPr fontId="7"/>
  </si>
  <si>
    <t>松 田 町</t>
    <rPh sb="0" eb="1">
      <t>マツ</t>
    </rPh>
    <rPh sb="2" eb="3">
      <t>タ</t>
    </rPh>
    <rPh sb="4" eb="5">
      <t>マチ</t>
    </rPh>
    <phoneticPr fontId="7"/>
  </si>
  <si>
    <t>山 北 町</t>
    <rPh sb="0" eb="1">
      <t>ヤマ</t>
    </rPh>
    <rPh sb="2" eb="3">
      <t>キタ</t>
    </rPh>
    <rPh sb="4" eb="5">
      <t>マチ</t>
    </rPh>
    <phoneticPr fontId="7"/>
  </si>
  <si>
    <t>開 成 町</t>
    <rPh sb="0" eb="1">
      <t>カイ</t>
    </rPh>
    <rPh sb="2" eb="3">
      <t>シゲル</t>
    </rPh>
    <rPh sb="4" eb="5">
      <t>マチ</t>
    </rPh>
    <phoneticPr fontId="7"/>
  </si>
  <si>
    <t>箱 根 町</t>
    <rPh sb="0" eb="1">
      <t>ハコ</t>
    </rPh>
    <rPh sb="2" eb="3">
      <t>ネ</t>
    </rPh>
    <rPh sb="4" eb="5">
      <t>マチ</t>
    </rPh>
    <phoneticPr fontId="7"/>
  </si>
  <si>
    <t>真 鶴 町</t>
    <rPh sb="0" eb="1">
      <t>シン</t>
    </rPh>
    <rPh sb="2" eb="3">
      <t>ツル</t>
    </rPh>
    <rPh sb="4" eb="5">
      <t>マチ</t>
    </rPh>
    <phoneticPr fontId="7"/>
  </si>
  <si>
    <t>管 内 計</t>
    <rPh sb="0" eb="3">
      <t>カンナイ</t>
    </rPh>
    <rPh sb="4" eb="5">
      <t>ケイ</t>
    </rPh>
    <phoneticPr fontId="7"/>
  </si>
  <si>
    <t>下郡計</t>
    <rPh sb="0" eb="1">
      <t>シモ</t>
    </rPh>
    <rPh sb="1" eb="2">
      <t>グン</t>
    </rPh>
    <rPh sb="2" eb="3">
      <t>ケイ</t>
    </rPh>
    <phoneticPr fontId="7"/>
  </si>
  <si>
    <t>上郡計</t>
    <rPh sb="0" eb="1">
      <t>ウエ</t>
    </rPh>
    <rPh sb="1" eb="2">
      <t>グン</t>
    </rPh>
    <rPh sb="2" eb="3">
      <t>ケイ</t>
    </rPh>
    <phoneticPr fontId="7"/>
  </si>
  <si>
    <t>南足柄市</t>
  </si>
  <si>
    <t>県　 計</t>
    <rPh sb="0" eb="1">
      <t>ケン</t>
    </rPh>
    <rPh sb="3" eb="4">
      <t>ケイ</t>
    </rPh>
    <phoneticPr fontId="7"/>
  </si>
  <si>
    <t>管 内 計</t>
    <rPh sb="0" eb="1">
      <t>カン</t>
    </rPh>
    <rPh sb="2" eb="3">
      <t>ナイ</t>
    </rPh>
    <rPh sb="4" eb="5">
      <t>ケイ</t>
    </rPh>
    <phoneticPr fontId="7"/>
  </si>
  <si>
    <t>計</t>
    <rPh sb="0" eb="1">
      <t>ケイ</t>
    </rPh>
    <phoneticPr fontId="7"/>
  </si>
  <si>
    <t xml:space="preserve">― </t>
  </si>
  <si>
    <t xml:space="preserve">― </t>
    <phoneticPr fontId="7"/>
  </si>
  <si>
    <t>湯河原町</t>
    <rPh sb="0" eb="4">
      <t>ユガワラマチ</t>
    </rPh>
    <phoneticPr fontId="17"/>
  </si>
  <si>
    <t>真 鶴 町</t>
    <rPh sb="0" eb="5">
      <t>マナツルマチ</t>
    </rPh>
    <phoneticPr fontId="17"/>
  </si>
  <si>
    <t>箱 根 町</t>
    <rPh sb="0" eb="5">
      <t>ハコネマチ</t>
    </rPh>
    <phoneticPr fontId="17"/>
  </si>
  <si>
    <t>開 成 町</t>
    <rPh sb="0" eb="1">
      <t>ヒラキ</t>
    </rPh>
    <rPh sb="2" eb="3">
      <t>シゲル</t>
    </rPh>
    <rPh sb="4" eb="5">
      <t>マチ</t>
    </rPh>
    <phoneticPr fontId="17"/>
  </si>
  <si>
    <t>山 北 町</t>
    <rPh sb="0" eb="1">
      <t>ヤマ</t>
    </rPh>
    <rPh sb="2" eb="3">
      <t>キタ</t>
    </rPh>
    <rPh sb="4" eb="5">
      <t>マチ</t>
    </rPh>
    <phoneticPr fontId="17"/>
  </si>
  <si>
    <t>松 田 町</t>
    <rPh sb="0" eb="1">
      <t>マツ</t>
    </rPh>
    <rPh sb="2" eb="3">
      <t>タ</t>
    </rPh>
    <rPh sb="4" eb="5">
      <t>マチ</t>
    </rPh>
    <phoneticPr fontId="17"/>
  </si>
  <si>
    <t>大 井 町</t>
    <rPh sb="0" eb="1">
      <t>ダイ</t>
    </rPh>
    <rPh sb="2" eb="3">
      <t>イ</t>
    </rPh>
    <rPh sb="4" eb="5">
      <t>マチ</t>
    </rPh>
    <phoneticPr fontId="17"/>
  </si>
  <si>
    <t>中 井 町</t>
    <rPh sb="0" eb="1">
      <t>チュウ</t>
    </rPh>
    <rPh sb="2" eb="3">
      <t>イ</t>
    </rPh>
    <rPh sb="4" eb="5">
      <t>マチ</t>
    </rPh>
    <phoneticPr fontId="17"/>
  </si>
  <si>
    <t>南足柄市</t>
    <rPh sb="0" eb="1">
      <t>ミナミ</t>
    </rPh>
    <rPh sb="1" eb="3">
      <t>アシガラ</t>
    </rPh>
    <rPh sb="3" eb="4">
      <t>シ</t>
    </rPh>
    <phoneticPr fontId="17"/>
  </si>
  <si>
    <t>小田原市</t>
    <rPh sb="0" eb="4">
      <t>オダワラシ</t>
    </rPh>
    <phoneticPr fontId="17"/>
  </si>
  <si>
    <t>第１種</t>
    <rPh sb="0" eb="1">
      <t>ダイ</t>
    </rPh>
    <rPh sb="2" eb="3">
      <t>シュ</t>
    </rPh>
    <phoneticPr fontId="17"/>
  </si>
  <si>
    <t>区　分</t>
    <rPh sb="0" eb="1">
      <t>ク</t>
    </rPh>
    <rPh sb="2" eb="3">
      <t>ブン</t>
    </rPh>
    <phoneticPr fontId="7"/>
  </si>
  <si>
    <t>自給的
農家数</t>
    <rPh sb="0" eb="3">
      <t>ジキュウテキ</t>
    </rPh>
    <phoneticPr fontId="17"/>
  </si>
  <si>
    <t>５ 農林水産業</t>
    <rPh sb="2" eb="4">
      <t>ノウリン</t>
    </rPh>
    <rPh sb="4" eb="7">
      <t>スイサンギョウ</t>
    </rPh>
    <phoneticPr fontId="17"/>
  </si>
  <si>
    <t xml:space="preserve"> ※ 合計が一致しない箇所は、端数処理によるものである</t>
    <rPh sb="3" eb="5">
      <t>ゴウケイ</t>
    </rPh>
    <rPh sb="6" eb="8">
      <t>イッチ</t>
    </rPh>
    <rPh sb="11" eb="13">
      <t>カショ</t>
    </rPh>
    <rPh sb="15" eb="17">
      <t>ハスウ</t>
    </rPh>
    <rPh sb="17" eb="19">
      <t>ショリ</t>
    </rPh>
    <phoneticPr fontId="7"/>
  </si>
  <si>
    <t xml:space="preserve"> ※ (   )内は、合計に対する構成比(％)</t>
    <rPh sb="8" eb="9">
      <t>ナイ</t>
    </rPh>
    <rPh sb="11" eb="13">
      <t>ゴウケイ</t>
    </rPh>
    <rPh sb="14" eb="15">
      <t>タイ</t>
    </rPh>
    <rPh sb="17" eb="20">
      <t>コウセイヒ</t>
    </rPh>
    <phoneticPr fontId="7"/>
  </si>
  <si>
    <t>開 成 町</t>
    <rPh sb="0" eb="1">
      <t>ヒラキ</t>
    </rPh>
    <rPh sb="2" eb="3">
      <t>シゲル</t>
    </rPh>
    <rPh sb="4" eb="5">
      <t>マチ</t>
    </rPh>
    <phoneticPr fontId="7"/>
  </si>
  <si>
    <t>中 井 町</t>
    <rPh sb="0" eb="1">
      <t>チュウ</t>
    </rPh>
    <rPh sb="2" eb="3">
      <t>イ</t>
    </rPh>
    <rPh sb="4" eb="5">
      <t>マチ</t>
    </rPh>
    <phoneticPr fontId="7"/>
  </si>
  <si>
    <t>行政区域面積</t>
    <rPh sb="4" eb="6">
      <t>メンセキ</t>
    </rPh>
    <phoneticPr fontId="7"/>
  </si>
  <si>
    <t>畑</t>
    <rPh sb="0" eb="1">
      <t>ハタケ</t>
    </rPh>
    <phoneticPr fontId="7"/>
  </si>
  <si>
    <t>田</t>
    <rPh sb="0" eb="1">
      <t>タ</t>
    </rPh>
    <phoneticPr fontId="7"/>
  </si>
  <si>
    <t>合   計</t>
    <rPh sb="0" eb="1">
      <t>ゴウ</t>
    </rPh>
    <rPh sb="4" eb="5">
      <t>ケイ</t>
    </rPh>
    <phoneticPr fontId="7"/>
  </si>
  <si>
    <t>区　分</t>
    <rPh sb="0" eb="3">
      <t>クブン</t>
    </rPh>
    <phoneticPr fontId="7"/>
  </si>
  <si>
    <t xml:space="preserve"> ※ 合計が一致しない箇所は、端数処理によるものである</t>
    <rPh sb="3" eb="5">
      <t>ゴウケイ</t>
    </rPh>
    <rPh sb="6" eb="8">
      <t>イッチ</t>
    </rPh>
    <rPh sb="11" eb="13">
      <t>カショ</t>
    </rPh>
    <rPh sb="15" eb="17">
      <t>ハスウ</t>
    </rPh>
    <rPh sb="17" eb="19">
      <t>ショリ</t>
    </rPh>
    <phoneticPr fontId="17"/>
  </si>
  <si>
    <t xml:space="preserve"> ※ 森林率は、森林面積／行政区域面積(％)</t>
    <rPh sb="3" eb="5">
      <t>シンリン</t>
    </rPh>
    <rPh sb="5" eb="6">
      <t>リツ</t>
    </rPh>
    <rPh sb="8" eb="10">
      <t>シンリン</t>
    </rPh>
    <rPh sb="10" eb="12">
      <t>メンセキ</t>
    </rPh>
    <rPh sb="13" eb="15">
      <t>ギョウセイ</t>
    </rPh>
    <rPh sb="15" eb="17">
      <t>クイキ</t>
    </rPh>
    <rPh sb="17" eb="19">
      <t>メンセキ</t>
    </rPh>
    <phoneticPr fontId="17"/>
  </si>
  <si>
    <t>県　 計</t>
    <rPh sb="0" eb="1">
      <t>ケン</t>
    </rPh>
    <rPh sb="3" eb="4">
      <t>ケイ</t>
    </rPh>
    <phoneticPr fontId="17"/>
  </si>
  <si>
    <t>管 内 計</t>
    <rPh sb="0" eb="3">
      <t>カンナイ</t>
    </rPh>
    <rPh sb="4" eb="5">
      <t>ケイ</t>
    </rPh>
    <phoneticPr fontId="17"/>
  </si>
  <si>
    <t>－</t>
    <phoneticPr fontId="17"/>
  </si>
  <si>
    <t>開 成 町</t>
    <rPh sb="0" eb="1">
      <t>カイ</t>
    </rPh>
    <rPh sb="2" eb="3">
      <t>シゲル</t>
    </rPh>
    <rPh sb="4" eb="5">
      <t>マチ</t>
    </rPh>
    <phoneticPr fontId="17"/>
  </si>
  <si>
    <t>中 井 町</t>
    <rPh sb="0" eb="1">
      <t>ナカ</t>
    </rPh>
    <rPh sb="2" eb="3">
      <t>イ</t>
    </rPh>
    <rPh sb="4" eb="5">
      <t>マチ</t>
    </rPh>
    <phoneticPr fontId="17"/>
  </si>
  <si>
    <t>南足柄市</t>
    <rPh sb="0" eb="4">
      <t>ミナミアシガラシ</t>
    </rPh>
    <phoneticPr fontId="17"/>
  </si>
  <si>
    <t>民有林面積</t>
    <rPh sb="0" eb="3">
      <t>ミンユウリン</t>
    </rPh>
    <rPh sb="3" eb="5">
      <t>メンセキ</t>
    </rPh>
    <phoneticPr fontId="17"/>
  </si>
  <si>
    <t>国有林面積</t>
    <rPh sb="0" eb="3">
      <t>コクユウリン</t>
    </rPh>
    <rPh sb="3" eb="5">
      <t>メンセキ</t>
    </rPh>
    <phoneticPr fontId="17"/>
  </si>
  <si>
    <t>森 林 率</t>
    <rPh sb="0" eb="1">
      <t>モリ</t>
    </rPh>
    <rPh sb="2" eb="3">
      <t>ハヤシ</t>
    </rPh>
    <rPh sb="4" eb="5">
      <t>リツ</t>
    </rPh>
    <phoneticPr fontId="17"/>
  </si>
  <si>
    <t>地域森林計画
対象森林面積</t>
    <rPh sb="0" eb="2">
      <t>チイキ</t>
    </rPh>
    <rPh sb="2" eb="4">
      <t>シンリン</t>
    </rPh>
    <rPh sb="4" eb="6">
      <t>ケイカク</t>
    </rPh>
    <phoneticPr fontId="17"/>
  </si>
  <si>
    <t>森　林　面　積</t>
    <rPh sb="0" eb="3">
      <t>シンリン</t>
    </rPh>
    <rPh sb="4" eb="5">
      <t>メン</t>
    </rPh>
    <rPh sb="6" eb="7">
      <t>セキ</t>
    </rPh>
    <phoneticPr fontId="17"/>
  </si>
  <si>
    <t>行政区域
面　  積</t>
    <rPh sb="0" eb="2">
      <t>ギョウセイ</t>
    </rPh>
    <rPh sb="2" eb="4">
      <t>クイキ</t>
    </rPh>
    <rPh sb="5" eb="6">
      <t>メン</t>
    </rPh>
    <rPh sb="9" eb="10">
      <t>セキ</t>
    </rPh>
    <phoneticPr fontId="17"/>
  </si>
  <si>
    <t>区　分</t>
    <rPh sb="0" eb="3">
      <t>クブン</t>
    </rPh>
    <phoneticPr fontId="17"/>
  </si>
  <si>
    <t>（３）森林の状況</t>
    <phoneticPr fontId="17"/>
  </si>
  <si>
    <t>小田原市</t>
    <rPh sb="0" eb="3">
      <t>オダワラ</t>
    </rPh>
    <phoneticPr fontId="7"/>
  </si>
  <si>
    <t>たけのこ</t>
  </si>
  <si>
    <t>乾しいたけ</t>
  </si>
  <si>
    <t>生しいたけ</t>
  </si>
  <si>
    <t>その他広葉樹</t>
    <rPh sb="2" eb="3">
      <t>タ</t>
    </rPh>
    <rPh sb="3" eb="6">
      <t>コウヨウジュ</t>
    </rPh>
    <phoneticPr fontId="7"/>
  </si>
  <si>
    <t>その他針葉樹</t>
    <rPh sb="2" eb="3">
      <t>タ</t>
    </rPh>
    <rPh sb="3" eb="6">
      <t>シンヨウジュ</t>
    </rPh>
    <phoneticPr fontId="7"/>
  </si>
  <si>
    <t>※森林組合は森林組合要覧による。県森林組合連合会を含む。</t>
    <rPh sb="1" eb="3">
      <t>シンリン</t>
    </rPh>
    <rPh sb="3" eb="5">
      <t>クミアイ</t>
    </rPh>
    <rPh sb="6" eb="8">
      <t>シンリン</t>
    </rPh>
    <rPh sb="8" eb="10">
      <t>クミアイ</t>
    </rPh>
    <rPh sb="10" eb="12">
      <t>ヨウラン</t>
    </rPh>
    <rPh sb="16" eb="17">
      <t>ケン</t>
    </rPh>
    <rPh sb="17" eb="19">
      <t>シンリン</t>
    </rPh>
    <rPh sb="19" eb="21">
      <t>クミアイ</t>
    </rPh>
    <rPh sb="21" eb="24">
      <t>レンゴウカイ</t>
    </rPh>
    <rPh sb="25" eb="26">
      <t>フク</t>
    </rPh>
    <phoneticPr fontId="7"/>
  </si>
  <si>
    <t>会 社 等</t>
    <rPh sb="0" eb="1">
      <t>カイ</t>
    </rPh>
    <rPh sb="2" eb="3">
      <t>シャ</t>
    </rPh>
    <rPh sb="4" eb="5">
      <t>トウ</t>
    </rPh>
    <phoneticPr fontId="7"/>
  </si>
  <si>
    <t xml:space="preserve"> 小田原市、南足柄市、松田町、山北町</t>
    <phoneticPr fontId="7"/>
  </si>
  <si>
    <t>森林組合</t>
    <rPh sb="0" eb="2">
      <t>シンリン</t>
    </rPh>
    <rPh sb="2" eb="4">
      <t>クミアイ</t>
    </rPh>
    <phoneticPr fontId="7"/>
  </si>
  <si>
    <t>管　内</t>
  </si>
  <si>
    <t>県全体</t>
  </si>
  <si>
    <t>備    考</t>
    <rPh sb="0" eb="1">
      <t>ビ</t>
    </rPh>
    <rPh sb="5" eb="6">
      <t>コウ</t>
    </rPh>
    <phoneticPr fontId="7"/>
  </si>
  <si>
    <t>事業体数(箇所)</t>
    <rPh sb="5" eb="7">
      <t>カショ</t>
    </rPh>
    <phoneticPr fontId="7"/>
  </si>
  <si>
    <t>区　分</t>
  </si>
  <si>
    <t>（４）林業事業体の状況</t>
    <rPh sb="3" eb="4">
      <t>リン</t>
    </rPh>
    <rPh sb="4" eb="5">
      <t>ギョウ</t>
    </rPh>
    <rPh sb="5" eb="8">
      <t>ジギョウタイ</t>
    </rPh>
    <phoneticPr fontId="7"/>
  </si>
  <si>
    <t xml:space="preserve"> ※ 四捨五入の関係で、合計と内訳は一致しない</t>
    <rPh sb="3" eb="7">
      <t>シシャゴニュウ</t>
    </rPh>
    <rPh sb="8" eb="10">
      <t>カンケイ</t>
    </rPh>
    <rPh sb="12" eb="14">
      <t>ゴウケイ</t>
    </rPh>
    <rPh sb="15" eb="17">
      <t>ウチワケ</t>
    </rPh>
    <rPh sb="18" eb="20">
      <t>イッチ</t>
    </rPh>
    <phoneticPr fontId="7"/>
  </si>
  <si>
    <t xml:space="preserve"> ※ 保安林率は、保安林合計／森林面積(％）</t>
    <rPh sb="3" eb="5">
      <t>ホアン</t>
    </rPh>
    <rPh sb="5" eb="6">
      <t>リンリツ</t>
    </rPh>
    <rPh sb="6" eb="7">
      <t>リツ</t>
    </rPh>
    <rPh sb="9" eb="12">
      <t>ホアンリン</t>
    </rPh>
    <rPh sb="12" eb="14">
      <t>ゴウケイ</t>
    </rPh>
    <rPh sb="15" eb="17">
      <t>シンリン</t>
    </rPh>
    <rPh sb="17" eb="19">
      <t>メンセキ</t>
    </rPh>
    <phoneticPr fontId="7"/>
  </si>
  <si>
    <t xml:space="preserve"> ※ 上段の数値は兼種で外数</t>
    <rPh sb="3" eb="5">
      <t>ジョウダン</t>
    </rPh>
    <rPh sb="6" eb="7">
      <t>カズ</t>
    </rPh>
    <rPh sb="7" eb="8">
      <t>アタイ</t>
    </rPh>
    <rPh sb="9" eb="10">
      <t>ケン</t>
    </rPh>
    <rPh sb="10" eb="11">
      <t>シュ</t>
    </rPh>
    <rPh sb="12" eb="13">
      <t>ソト</t>
    </rPh>
    <rPh sb="13" eb="14">
      <t>スウ</t>
    </rPh>
    <phoneticPr fontId="7"/>
  </si>
  <si>
    <t>環境農政局緑政部 水源環境保全課資料より</t>
    <rPh sb="0" eb="2">
      <t>カンキョウ</t>
    </rPh>
    <rPh sb="5" eb="7">
      <t>リョクセイ</t>
    </rPh>
    <rPh sb="16" eb="18">
      <t>シリョウ</t>
    </rPh>
    <phoneticPr fontId="17"/>
  </si>
  <si>
    <t>保安林率</t>
    <rPh sb="0" eb="3">
      <t>ホアンリン</t>
    </rPh>
    <rPh sb="3" eb="4">
      <t>リツ</t>
    </rPh>
    <phoneticPr fontId="7"/>
  </si>
  <si>
    <t>森林面積</t>
    <rPh sb="0" eb="2">
      <t>シンリン</t>
    </rPh>
    <rPh sb="2" eb="4">
      <t>メンセキ</t>
    </rPh>
    <phoneticPr fontId="7"/>
  </si>
  <si>
    <t>魚つき</t>
    <rPh sb="0" eb="1">
      <t>サカナ</t>
    </rPh>
    <phoneticPr fontId="7"/>
  </si>
  <si>
    <t>干害防備</t>
    <rPh sb="0" eb="2">
      <t>カンガイ</t>
    </rPh>
    <rPh sb="2" eb="4">
      <t>ボウビ</t>
    </rPh>
    <phoneticPr fontId="7"/>
  </si>
  <si>
    <t>土砂崩壊防備</t>
  </si>
  <si>
    <t>土砂流出防備</t>
  </si>
  <si>
    <t>水源かん養</t>
    <rPh sb="0" eb="1">
      <t>ミズ</t>
    </rPh>
    <rPh sb="1" eb="2">
      <t>ミナモト</t>
    </rPh>
    <rPh sb="4" eb="5">
      <t>ヨウ</t>
    </rPh>
    <phoneticPr fontId="7"/>
  </si>
  <si>
    <t>（６）保安林の種類と面積</t>
    <rPh sb="3" eb="6">
      <t>ホアンリン</t>
    </rPh>
    <rPh sb="7" eb="9">
      <t>シュルイ</t>
    </rPh>
    <rPh sb="10" eb="12">
      <t>メンセキ</t>
    </rPh>
    <phoneticPr fontId="7"/>
  </si>
  <si>
    <t>経　営　体</t>
    <rPh sb="0" eb="1">
      <t>キョウ</t>
    </rPh>
    <rPh sb="2" eb="3">
      <t>エイ</t>
    </rPh>
    <rPh sb="4" eb="5">
      <t>カラダ</t>
    </rPh>
    <phoneticPr fontId="17"/>
  </si>
  <si>
    <t>漁　獲　量</t>
    <rPh sb="0" eb="1">
      <t>リョウ</t>
    </rPh>
    <rPh sb="2" eb="3">
      <t>エ</t>
    </rPh>
    <rPh sb="4" eb="5">
      <t>リョウ</t>
    </rPh>
    <phoneticPr fontId="17"/>
  </si>
  <si>
    <t>(単位：ｔ)</t>
    <rPh sb="1" eb="3">
      <t>タンイ</t>
    </rPh>
    <phoneticPr fontId="17"/>
  </si>
  <si>
    <t>② 小型定置網</t>
    <rPh sb="2" eb="3">
      <t>コ</t>
    </rPh>
    <rPh sb="3" eb="4">
      <t>オオガタ</t>
    </rPh>
    <rPh sb="4" eb="7">
      <t>テイチアミ</t>
    </rPh>
    <phoneticPr fontId="17"/>
  </si>
  <si>
    <t>① 大型定置網</t>
    <rPh sb="2" eb="4">
      <t>オオガタ</t>
    </rPh>
    <rPh sb="4" eb="7">
      <t>テイチアミ</t>
    </rPh>
    <phoneticPr fontId="17"/>
  </si>
  <si>
    <t>（８）定置網漁業の推移</t>
    <rPh sb="3" eb="6">
      <t>テイチアミ</t>
    </rPh>
    <rPh sb="6" eb="8">
      <t>ギョギョウ</t>
    </rPh>
    <rPh sb="9" eb="11">
      <t>スイイ</t>
    </rPh>
    <phoneticPr fontId="17"/>
  </si>
  <si>
    <t>　　地方港湾：大磯港、葉山港、湘南港、真鶴港</t>
    <rPh sb="2" eb="4">
      <t>チホウ</t>
    </rPh>
    <rPh sb="4" eb="6">
      <t>コウワン</t>
    </rPh>
    <rPh sb="7" eb="9">
      <t>オオイソ</t>
    </rPh>
    <rPh sb="9" eb="10">
      <t>ミナト</t>
    </rPh>
    <rPh sb="11" eb="13">
      <t>ハヤマ</t>
    </rPh>
    <rPh sb="13" eb="14">
      <t>ミナト</t>
    </rPh>
    <rPh sb="15" eb="17">
      <t>ショウナン</t>
    </rPh>
    <rPh sb="17" eb="18">
      <t>ミナト</t>
    </rPh>
    <rPh sb="19" eb="21">
      <t>マナヅル</t>
    </rPh>
    <rPh sb="21" eb="22">
      <t>コウ</t>
    </rPh>
    <phoneticPr fontId="17"/>
  </si>
  <si>
    <t>　　重要港湾：横須賀港</t>
    <rPh sb="2" eb="4">
      <t>ジュウヨウ</t>
    </rPh>
    <rPh sb="4" eb="6">
      <t>コウワン</t>
    </rPh>
    <rPh sb="7" eb="10">
      <t>ヨコスカ</t>
    </rPh>
    <rPh sb="10" eb="11">
      <t>コウ</t>
    </rPh>
    <phoneticPr fontId="17"/>
  </si>
  <si>
    <t xml:space="preserve"> ※ 港湾の種類</t>
    <rPh sb="3" eb="5">
      <t>コウワン</t>
    </rPh>
    <rPh sb="6" eb="8">
      <t>シュルイ</t>
    </rPh>
    <phoneticPr fontId="17"/>
  </si>
  <si>
    <t>　　第４種漁港：離島その他辺地にあつて漁場の開発又は漁船の避難上特に必要なもの</t>
    <rPh sb="2" eb="3">
      <t>ダイ</t>
    </rPh>
    <rPh sb="4" eb="5">
      <t>シュ</t>
    </rPh>
    <rPh sb="5" eb="7">
      <t>ギョコウ</t>
    </rPh>
    <rPh sb="8" eb="10">
      <t>リトウ</t>
    </rPh>
    <rPh sb="12" eb="13">
      <t>タ</t>
    </rPh>
    <rPh sb="13" eb="15">
      <t>ヘンチ</t>
    </rPh>
    <rPh sb="19" eb="21">
      <t>ギョジョウ</t>
    </rPh>
    <rPh sb="22" eb="24">
      <t>カイハツ</t>
    </rPh>
    <rPh sb="24" eb="25">
      <t>マタ</t>
    </rPh>
    <rPh sb="26" eb="28">
      <t>ギョセン</t>
    </rPh>
    <rPh sb="29" eb="31">
      <t>ヒナン</t>
    </rPh>
    <rPh sb="31" eb="32">
      <t>ジョウ</t>
    </rPh>
    <rPh sb="32" eb="33">
      <t>トク</t>
    </rPh>
    <rPh sb="34" eb="36">
      <t>ヒツヨウ</t>
    </rPh>
    <phoneticPr fontId="17"/>
  </si>
  <si>
    <t>　　第２種漁港：その利用範囲が第１種漁港よりも広く、第３種漁港に属しないもの</t>
    <rPh sb="2" eb="3">
      <t>ダイ</t>
    </rPh>
    <rPh sb="4" eb="5">
      <t>シュ</t>
    </rPh>
    <rPh sb="5" eb="7">
      <t>ギョコウ</t>
    </rPh>
    <rPh sb="10" eb="12">
      <t>リヨウ</t>
    </rPh>
    <rPh sb="12" eb="14">
      <t>ハンイ</t>
    </rPh>
    <rPh sb="15" eb="16">
      <t>ダイ</t>
    </rPh>
    <rPh sb="17" eb="18">
      <t>タネ</t>
    </rPh>
    <rPh sb="18" eb="20">
      <t>ギョコウ</t>
    </rPh>
    <rPh sb="23" eb="24">
      <t>ヒロ</t>
    </rPh>
    <rPh sb="26" eb="27">
      <t>ダイ</t>
    </rPh>
    <rPh sb="28" eb="29">
      <t>シュ</t>
    </rPh>
    <rPh sb="29" eb="31">
      <t>ギョコウ</t>
    </rPh>
    <rPh sb="32" eb="33">
      <t>ゾク</t>
    </rPh>
    <phoneticPr fontId="17"/>
  </si>
  <si>
    <t>　　第１種漁港：その利用範囲が地元の漁業を主とするもの</t>
    <rPh sb="2" eb="3">
      <t>ダイ</t>
    </rPh>
    <rPh sb="4" eb="5">
      <t>シュ</t>
    </rPh>
    <rPh sb="5" eb="7">
      <t>ギョコウ</t>
    </rPh>
    <rPh sb="10" eb="12">
      <t>リヨウ</t>
    </rPh>
    <rPh sb="12" eb="14">
      <t>ハンイ</t>
    </rPh>
    <rPh sb="15" eb="17">
      <t>ジモト</t>
    </rPh>
    <rPh sb="18" eb="20">
      <t>ギョギョウ</t>
    </rPh>
    <rPh sb="21" eb="22">
      <t>シュ</t>
    </rPh>
    <phoneticPr fontId="17"/>
  </si>
  <si>
    <t xml:space="preserve"> ※ 漁港の種類（漁港漁場整備法で規定）</t>
    <rPh sb="3" eb="5">
      <t>ギョコウ</t>
    </rPh>
    <rPh sb="6" eb="8">
      <t>シュルイ</t>
    </rPh>
    <rPh sb="9" eb="11">
      <t>ギョコウ</t>
    </rPh>
    <rPh sb="11" eb="13">
      <t>ギョジョウ</t>
    </rPh>
    <rPh sb="13" eb="15">
      <t>セイビ</t>
    </rPh>
    <rPh sb="15" eb="16">
      <t>ホウ</t>
    </rPh>
    <rPh sb="17" eb="19">
      <t>キテイ</t>
    </rPh>
    <phoneticPr fontId="17"/>
  </si>
  <si>
    <t>地方港湾</t>
    <rPh sb="0" eb="2">
      <t>チホウ</t>
    </rPh>
    <rPh sb="2" eb="4">
      <t>コウワン</t>
    </rPh>
    <phoneticPr fontId="17"/>
  </si>
  <si>
    <t>真　鶴</t>
    <rPh sb="0" eb="1">
      <t>シン</t>
    </rPh>
    <rPh sb="2" eb="3">
      <t>ツル</t>
    </rPh>
    <phoneticPr fontId="17"/>
  </si>
  <si>
    <t>港  湾</t>
    <rPh sb="0" eb="1">
      <t>ミナト</t>
    </rPh>
    <rPh sb="3" eb="4">
      <t>ワン</t>
    </rPh>
    <phoneticPr fontId="17"/>
  </si>
  <si>
    <t>福　浦</t>
    <rPh sb="0" eb="1">
      <t>フク</t>
    </rPh>
    <rPh sb="2" eb="3">
      <t>ウラ</t>
    </rPh>
    <phoneticPr fontId="17"/>
  </si>
  <si>
    <t>岩</t>
    <rPh sb="0" eb="1">
      <t>イワ</t>
    </rPh>
    <phoneticPr fontId="17"/>
  </si>
  <si>
    <t>真 鶴 町</t>
    <rPh sb="0" eb="3">
      <t>マナツル</t>
    </rPh>
    <rPh sb="4" eb="5">
      <t>マチ</t>
    </rPh>
    <phoneticPr fontId="17"/>
  </si>
  <si>
    <t>漁  港</t>
    <rPh sb="0" eb="1">
      <t>リョウ</t>
    </rPh>
    <rPh sb="3" eb="4">
      <t>ミナト</t>
    </rPh>
    <phoneticPr fontId="17"/>
  </si>
  <si>
    <t>第３種</t>
    <rPh sb="0" eb="1">
      <t>ダイ</t>
    </rPh>
    <rPh sb="2" eb="3">
      <t>シュ</t>
    </rPh>
    <phoneticPr fontId="17"/>
  </si>
  <si>
    <t>小田原</t>
    <rPh sb="0" eb="3">
      <t>オダワラ</t>
    </rPh>
    <phoneticPr fontId="17"/>
  </si>
  <si>
    <t>小田原市</t>
    <rPh sb="0" eb="3">
      <t>オダワラ</t>
    </rPh>
    <rPh sb="3" eb="4">
      <t>シ</t>
    </rPh>
    <phoneticPr fontId="17"/>
  </si>
  <si>
    <t>登録漁船数</t>
    <rPh sb="0" eb="2">
      <t>トウロク</t>
    </rPh>
    <rPh sb="2" eb="4">
      <t>ギョセン</t>
    </rPh>
    <rPh sb="4" eb="5">
      <t>スウ</t>
    </rPh>
    <phoneticPr fontId="17"/>
  </si>
  <si>
    <t>種  別</t>
    <rPh sb="0" eb="1">
      <t>シュ</t>
    </rPh>
    <rPh sb="3" eb="4">
      <t>ベツ</t>
    </rPh>
    <phoneticPr fontId="17"/>
  </si>
  <si>
    <t>名 　 称</t>
    <rPh sb="0" eb="1">
      <t>ナ</t>
    </rPh>
    <rPh sb="4" eb="5">
      <t>ショウ</t>
    </rPh>
    <phoneticPr fontId="17"/>
  </si>
  <si>
    <t>市 町 名</t>
    <rPh sb="0" eb="1">
      <t>シ</t>
    </rPh>
    <rPh sb="2" eb="3">
      <t>マチ</t>
    </rPh>
    <rPh sb="4" eb="5">
      <t>メイ</t>
    </rPh>
    <phoneticPr fontId="17"/>
  </si>
  <si>
    <t xml:space="preserve"> ※ (   )内は、県計に対する構成比（％）</t>
    <rPh sb="8" eb="9">
      <t>ナイ</t>
    </rPh>
    <rPh sb="11" eb="12">
      <t>ケン</t>
    </rPh>
    <rPh sb="12" eb="13">
      <t>ケイ</t>
    </rPh>
    <rPh sb="14" eb="15">
      <t>タイ</t>
    </rPh>
    <rPh sb="17" eb="19">
      <t>コウセイ</t>
    </rPh>
    <rPh sb="19" eb="20">
      <t>ヒ</t>
    </rPh>
    <phoneticPr fontId="17"/>
  </si>
  <si>
    <t>県  　計</t>
    <rPh sb="0" eb="1">
      <t>ケン</t>
    </rPh>
    <rPh sb="4" eb="5">
      <t>ケイ</t>
    </rPh>
    <phoneticPr fontId="17"/>
  </si>
  <si>
    <t>小田原漁港</t>
    <rPh sb="0" eb="3">
      <t>オダワラ</t>
    </rPh>
    <rPh sb="3" eb="5">
      <t>ギョコウ</t>
    </rPh>
    <phoneticPr fontId="17"/>
  </si>
  <si>
    <t>金 　 額</t>
    <rPh sb="0" eb="1">
      <t>キン</t>
    </rPh>
    <rPh sb="4" eb="5">
      <t>ガク</t>
    </rPh>
    <phoneticPr fontId="17"/>
  </si>
  <si>
    <t>水 揚 量</t>
    <rPh sb="0" eb="1">
      <t>ミズ</t>
    </rPh>
    <rPh sb="2" eb="3">
      <t>ヨウ</t>
    </rPh>
    <rPh sb="4" eb="5">
      <t>リョウ</t>
    </rPh>
    <phoneticPr fontId="17"/>
  </si>
  <si>
    <t>年  別</t>
    <rPh sb="0" eb="1">
      <t>ネン</t>
    </rPh>
    <rPh sb="3" eb="4">
      <t>ベツ</t>
    </rPh>
    <phoneticPr fontId="17"/>
  </si>
  <si>
    <t>（９）小田原漁港における取扱高の推移</t>
    <rPh sb="16" eb="18">
      <t>スイイ</t>
    </rPh>
    <phoneticPr fontId="17"/>
  </si>
  <si>
    <t>(県西地域県政総合センター農政部 調)</t>
    <rPh sb="1" eb="2">
      <t>ケン</t>
    </rPh>
    <rPh sb="2" eb="3">
      <t>ニシ</t>
    </rPh>
    <rPh sb="3" eb="5">
      <t>チイキ</t>
    </rPh>
    <rPh sb="5" eb="7">
      <t>ケンセイ</t>
    </rPh>
    <rPh sb="7" eb="9">
      <t>ソウゴウ</t>
    </rPh>
    <rPh sb="13" eb="15">
      <t>ノウセイ</t>
    </rPh>
    <rPh sb="15" eb="16">
      <t>ブ</t>
    </rPh>
    <rPh sb="17" eb="18">
      <t>シラ</t>
    </rPh>
    <phoneticPr fontId="17"/>
  </si>
  <si>
    <t>　　第３種漁港：その利用範囲が全国的なもの</t>
    <rPh sb="2" eb="3">
      <t>ダイ</t>
    </rPh>
    <rPh sb="4" eb="5">
      <t>シュ</t>
    </rPh>
    <rPh sb="5" eb="7">
      <t>ギョコウ</t>
    </rPh>
    <rPh sb="10" eb="12">
      <t>リヨウ</t>
    </rPh>
    <rPh sb="12" eb="14">
      <t>ハンイ</t>
    </rPh>
    <rPh sb="15" eb="18">
      <t>ゼンコクテキ</t>
    </rPh>
    <phoneticPr fontId="17"/>
  </si>
  <si>
    <t>平成30年</t>
    <rPh sb="0" eb="2">
      <t>ヘイセイ</t>
    </rPh>
    <rPh sb="4" eb="5">
      <t>ネン</t>
    </rPh>
    <phoneticPr fontId="7"/>
  </si>
  <si>
    <t>県計：「海面漁業生産統計調査」「漁業産出額」</t>
    <phoneticPr fontId="7"/>
  </si>
  <si>
    <t>（１）農家戸数・個人経営体数</t>
    <rPh sb="3" eb="5">
      <t>ノウカ</t>
    </rPh>
    <rPh sb="5" eb="7">
      <t>コスウ</t>
    </rPh>
    <rPh sb="8" eb="10">
      <t>コジン</t>
    </rPh>
    <rPh sb="10" eb="13">
      <t>ケイエイタイ</t>
    </rPh>
    <rPh sb="13" eb="14">
      <t>スウ</t>
    </rPh>
    <phoneticPr fontId="17"/>
  </si>
  <si>
    <t>令和２年２月１日現在</t>
    <rPh sb="0" eb="2">
      <t>レイワ</t>
    </rPh>
    <phoneticPr fontId="17"/>
  </si>
  <si>
    <t>販売
農家数</t>
    <rPh sb="0" eb="2">
      <t>ハンバイ</t>
    </rPh>
    <rPh sb="3" eb="5">
      <t>ノウカ</t>
    </rPh>
    <rPh sb="5" eb="6">
      <t>スウ</t>
    </rPh>
    <phoneticPr fontId="7"/>
  </si>
  <si>
    <t>個人経営体総数</t>
    <rPh sb="0" eb="5">
      <t>コジンケイエイタイ</t>
    </rPh>
    <rPh sb="5" eb="7">
      <t>ソウスウ</t>
    </rPh>
    <phoneticPr fontId="7"/>
  </si>
  <si>
    <t>農業に60日以上従事した世帯員、役員・構成員（経営体主を含む）数</t>
    <rPh sb="0" eb="2">
      <t>ノウギョウ</t>
    </rPh>
    <rPh sb="5" eb="6">
      <t>ニチ</t>
    </rPh>
    <rPh sb="6" eb="8">
      <t>イジョウ</t>
    </rPh>
    <rPh sb="8" eb="10">
      <t>ジュウジ</t>
    </rPh>
    <rPh sb="12" eb="15">
      <t>セタイイン</t>
    </rPh>
    <rPh sb="16" eb="18">
      <t>ヤクイン</t>
    </rPh>
    <rPh sb="19" eb="22">
      <t>コウセイイン</t>
    </rPh>
    <rPh sb="23" eb="26">
      <t>ケイエイタイ</t>
    </rPh>
    <rPh sb="26" eb="27">
      <t>シュ</t>
    </rPh>
    <rPh sb="28" eb="29">
      <t>フク</t>
    </rPh>
    <rPh sb="31" eb="32">
      <t>カズ</t>
    </rPh>
    <phoneticPr fontId="17"/>
  </si>
  <si>
    <t>計</t>
    <rPh sb="0" eb="1">
      <t>ケイ</t>
    </rPh>
    <phoneticPr fontId="17"/>
  </si>
  <si>
    <t>主業経営体</t>
    <rPh sb="0" eb="2">
      <t>シュギョウ</t>
    </rPh>
    <rPh sb="2" eb="5">
      <t>ケイエイタイ</t>
    </rPh>
    <phoneticPr fontId="7"/>
  </si>
  <si>
    <t>準主業経営体</t>
    <rPh sb="0" eb="1">
      <t>ジュン</t>
    </rPh>
    <rPh sb="1" eb="3">
      <t>シュギョウ</t>
    </rPh>
    <rPh sb="3" eb="6">
      <t>ケイエイタイ</t>
    </rPh>
    <phoneticPr fontId="7"/>
  </si>
  <si>
    <t>副業的経営体</t>
    <rPh sb="0" eb="3">
      <t>フクギョウテキ</t>
    </rPh>
    <rPh sb="3" eb="6">
      <t>ケイエイタイ</t>
    </rPh>
    <phoneticPr fontId="7"/>
  </si>
  <si>
    <t>（戸）</t>
    <rPh sb="1" eb="2">
      <t>コ</t>
    </rPh>
    <phoneticPr fontId="7"/>
  </si>
  <si>
    <t>（経営体）</t>
    <rPh sb="1" eb="4">
      <t>ケイエイタイ</t>
    </rPh>
    <phoneticPr fontId="17"/>
  </si>
  <si>
    <t>（経営体）</t>
    <rPh sb="1" eb="4">
      <t>ケイエイタイ</t>
    </rPh>
    <phoneticPr fontId="7"/>
  </si>
  <si>
    <t>（人）</t>
    <rPh sb="1" eb="2">
      <t>ニン</t>
    </rPh>
    <phoneticPr fontId="7"/>
  </si>
  <si>
    <t>「2020年 農林業センサス」</t>
    <phoneticPr fontId="7"/>
  </si>
  <si>
    <t xml:space="preserve"> ※ 主業経営体：農業所得が主（世帯所得の50％以上が農業所得）で、調査期日前１年間に
　　自営農業に60日以上従事している65歳未満の世帯員がいる個人経営体</t>
    <rPh sb="3" eb="8">
      <t>シュギョウケイエイタイ</t>
    </rPh>
    <rPh sb="9" eb="11">
      <t>ノウギョウ</t>
    </rPh>
    <rPh sb="11" eb="13">
      <t>ショトク</t>
    </rPh>
    <rPh sb="14" eb="15">
      <t>シュ</t>
    </rPh>
    <rPh sb="16" eb="18">
      <t>セタイ</t>
    </rPh>
    <rPh sb="18" eb="20">
      <t>ショトク</t>
    </rPh>
    <rPh sb="24" eb="26">
      <t>イジョウ</t>
    </rPh>
    <rPh sb="27" eb="29">
      <t>ノウギョウ</t>
    </rPh>
    <rPh sb="29" eb="31">
      <t>ショトク</t>
    </rPh>
    <rPh sb="34" eb="36">
      <t>チョウサ</t>
    </rPh>
    <rPh sb="36" eb="38">
      <t>キジツ</t>
    </rPh>
    <rPh sb="38" eb="39">
      <t>マエ</t>
    </rPh>
    <rPh sb="40" eb="42">
      <t>ネンカン</t>
    </rPh>
    <rPh sb="46" eb="48">
      <t>ジエイ</t>
    </rPh>
    <rPh sb="48" eb="50">
      <t>ノウギョウ</t>
    </rPh>
    <rPh sb="53" eb="56">
      <t>ニチイジョウ</t>
    </rPh>
    <rPh sb="56" eb="58">
      <t>ジュウジ</t>
    </rPh>
    <rPh sb="64" eb="67">
      <t>サイミマン</t>
    </rPh>
    <rPh sb="68" eb="71">
      <t>セタイイン</t>
    </rPh>
    <rPh sb="74" eb="76">
      <t>コジン</t>
    </rPh>
    <rPh sb="76" eb="79">
      <t>ケイエイタイ</t>
    </rPh>
    <phoneticPr fontId="17"/>
  </si>
  <si>
    <t xml:space="preserve"> ※ 準主業経営体：農外所得が主（世帯所得の50％未満が農業所得）で、調査期日前１年間に
　　自営農業に60日以上従事している65歳未満の世帯員がいる個人経営体</t>
    <rPh sb="3" eb="4">
      <t>ジュン</t>
    </rPh>
    <rPh sb="4" eb="9">
      <t>シュギョウケイエイタイ</t>
    </rPh>
    <rPh sb="10" eb="11">
      <t>ノウ</t>
    </rPh>
    <rPh sb="11" eb="12">
      <t>ガイ</t>
    </rPh>
    <rPh sb="12" eb="14">
      <t>ショトク</t>
    </rPh>
    <rPh sb="15" eb="16">
      <t>シュ</t>
    </rPh>
    <rPh sb="17" eb="19">
      <t>セタイ</t>
    </rPh>
    <rPh sb="19" eb="21">
      <t>ショトク</t>
    </rPh>
    <rPh sb="25" eb="27">
      <t>ミマン</t>
    </rPh>
    <rPh sb="28" eb="30">
      <t>ノウギョウ</t>
    </rPh>
    <rPh sb="30" eb="32">
      <t>ショトク</t>
    </rPh>
    <rPh sb="35" eb="37">
      <t>チョウサ</t>
    </rPh>
    <rPh sb="37" eb="39">
      <t>キジツ</t>
    </rPh>
    <rPh sb="39" eb="40">
      <t>マエ</t>
    </rPh>
    <rPh sb="41" eb="43">
      <t>ネンカン</t>
    </rPh>
    <rPh sb="47" eb="49">
      <t>ジエイ</t>
    </rPh>
    <rPh sb="49" eb="51">
      <t>ノウギョウ</t>
    </rPh>
    <rPh sb="54" eb="57">
      <t>ニチイジョウ</t>
    </rPh>
    <rPh sb="57" eb="59">
      <t>ジュウジ</t>
    </rPh>
    <rPh sb="65" eb="68">
      <t>サイミマン</t>
    </rPh>
    <rPh sb="69" eb="72">
      <t>セタイイン</t>
    </rPh>
    <rPh sb="75" eb="77">
      <t>コジン</t>
    </rPh>
    <rPh sb="77" eb="80">
      <t>ケイエイタイ</t>
    </rPh>
    <phoneticPr fontId="17"/>
  </si>
  <si>
    <t xml:space="preserve"> ※ 副業的経営体：調査期日前１年間に自営農業に60日以上従事している65歳未満の世帯員が
　　いない個人経営体</t>
    <rPh sb="3" eb="6">
      <t>フクギョウテキ</t>
    </rPh>
    <rPh sb="6" eb="9">
      <t>ケイエイタイ</t>
    </rPh>
    <phoneticPr fontId="17"/>
  </si>
  <si>
    <t xml:space="preserve"> ※「ｘ」は個人等に関する秘密を保護するため（用いた資料の中で）統計数値を公表していないもの。</t>
    <rPh sb="6" eb="8">
      <t>コジン</t>
    </rPh>
    <rPh sb="8" eb="9">
      <t>トウ</t>
    </rPh>
    <rPh sb="10" eb="11">
      <t>カン</t>
    </rPh>
    <rPh sb="13" eb="15">
      <t>ヒミツ</t>
    </rPh>
    <rPh sb="16" eb="18">
      <t>ホゴ</t>
    </rPh>
    <rPh sb="23" eb="24">
      <t>モチ</t>
    </rPh>
    <rPh sb="26" eb="28">
      <t>シリョウ</t>
    </rPh>
    <rPh sb="29" eb="30">
      <t>ナカ</t>
    </rPh>
    <rPh sb="32" eb="34">
      <t>トウケイ</t>
    </rPh>
    <rPh sb="34" eb="36">
      <t>スウチ</t>
    </rPh>
    <rPh sb="37" eb="39">
      <t>コウヒョウ</t>
    </rPh>
    <phoneticPr fontId="17"/>
  </si>
  <si>
    <t>総農家数</t>
    <phoneticPr fontId="17"/>
  </si>
  <si>
    <t>（２）耕地面積</t>
    <phoneticPr fontId="7"/>
  </si>
  <si>
    <t>(単位：経営体)</t>
    <phoneticPr fontId="7"/>
  </si>
  <si>
    <t xml:space="preserve"> ※ (   )内は、県計に対する構成比（％）</t>
    <phoneticPr fontId="17"/>
  </si>
  <si>
    <t xml:space="preserve">― </t>
    <phoneticPr fontId="15"/>
  </si>
  <si>
    <t xml:space="preserve">小田原漁港：小田原市水産海浜課 調  </t>
    <phoneticPr fontId="7"/>
  </si>
  <si>
    <t>（10）管内の漁港・港湾</t>
    <phoneticPr fontId="17"/>
  </si>
  <si>
    <t>（５） 林産物の生産状況</t>
    <phoneticPr fontId="7"/>
  </si>
  <si>
    <t>①木材の生産状況</t>
    <phoneticPr fontId="7"/>
  </si>
  <si>
    <t>区  分</t>
    <phoneticPr fontId="7"/>
  </si>
  <si>
    <t>ス　　ギ</t>
    <phoneticPr fontId="7"/>
  </si>
  <si>
    <t>ヒ ノ キ</t>
    <phoneticPr fontId="7"/>
  </si>
  <si>
    <t>マ ツ 類</t>
    <phoneticPr fontId="7"/>
  </si>
  <si>
    <t>ケ ヤ キ</t>
    <phoneticPr fontId="7"/>
  </si>
  <si>
    <t>－</t>
    <phoneticPr fontId="7"/>
  </si>
  <si>
    <t>大 井 町</t>
    <phoneticPr fontId="7"/>
  </si>
  <si>
    <t>(県森林再生課資料)</t>
    <phoneticPr fontId="7"/>
  </si>
  <si>
    <t>②主な特用林産物の生産状況</t>
    <phoneticPr fontId="7"/>
  </si>
  <si>
    <t>区    分</t>
    <phoneticPr fontId="7"/>
  </si>
  <si>
    <t>まいたけ</t>
    <phoneticPr fontId="7"/>
  </si>
  <si>
    <t>合  計</t>
    <phoneticPr fontId="7"/>
  </si>
  <si>
    <t>保  健</t>
    <phoneticPr fontId="7"/>
  </si>
  <si>
    <t>風  致</t>
    <phoneticPr fontId="7"/>
  </si>
  <si>
    <t>-</t>
    <phoneticPr fontId="7"/>
  </si>
  <si>
    <t>令和２年</t>
    <rPh sb="0" eb="2">
      <t>レイワ</t>
    </rPh>
    <rPh sb="3" eb="4">
      <t>ネン</t>
    </rPh>
    <phoneticPr fontId="7"/>
  </si>
  <si>
    <t xml:space="preserve"> ※ 合計が一致しない箇所は、端数処理によるものである。</t>
    <rPh sb="3" eb="5">
      <t>ゴウケイ</t>
    </rPh>
    <rPh sb="6" eb="8">
      <t>イッチ</t>
    </rPh>
    <rPh sb="11" eb="13">
      <t>カショ</t>
    </rPh>
    <rPh sb="15" eb="17">
      <t>ハスウ</t>
    </rPh>
    <rPh sb="17" eb="19">
      <t>ショリ</t>
    </rPh>
    <phoneticPr fontId="7"/>
  </si>
  <si>
    <t>国際戦略港湾：横浜港、川崎港</t>
    <rPh sb="0" eb="2">
      <t>コクサイ</t>
    </rPh>
    <rPh sb="2" eb="4">
      <t>センリャク</t>
    </rPh>
    <rPh sb="4" eb="6">
      <t>コウワン</t>
    </rPh>
    <rPh sb="7" eb="9">
      <t>ヨコハマ</t>
    </rPh>
    <rPh sb="9" eb="10">
      <t>コウ</t>
    </rPh>
    <rPh sb="11" eb="13">
      <t>カワサキ</t>
    </rPh>
    <rPh sb="13" eb="14">
      <t>ミナト</t>
    </rPh>
    <phoneticPr fontId="17"/>
  </si>
  <si>
    <t>（７）漁業経営体数の推移</t>
    <rPh sb="3" eb="5">
      <t>ギョギョウ</t>
    </rPh>
    <rPh sb="5" eb="8">
      <t>ケイエイタイ</t>
    </rPh>
    <rPh sb="8" eb="9">
      <t>カズ</t>
    </rPh>
    <rPh sb="10" eb="12">
      <t>スイイ</t>
    </rPh>
    <phoneticPr fontId="7"/>
  </si>
  <si>
    <t>平成25年</t>
    <rPh sb="0" eb="2">
      <t>ヘイセイ</t>
    </rPh>
    <rPh sb="4" eb="5">
      <t>ネン</t>
    </rPh>
    <phoneticPr fontId="7"/>
  </si>
  <si>
    <t>県   計</t>
    <rPh sb="0" eb="1">
      <t>ケン</t>
    </rPh>
    <rPh sb="4" eb="5">
      <t>ケイ</t>
    </rPh>
    <phoneticPr fontId="7"/>
  </si>
  <si>
    <t xml:space="preserve"> ※ (   )内は、県計に対する構成比(％)</t>
    <rPh sb="8" eb="9">
      <t>ナイ</t>
    </rPh>
    <rPh sb="11" eb="12">
      <t>ケン</t>
    </rPh>
    <rPh sb="12" eb="13">
      <t>ケイ</t>
    </rPh>
    <rPh sb="14" eb="15">
      <t>タイ</t>
    </rPh>
    <rPh sb="17" eb="19">
      <t>コウセイ</t>
    </rPh>
    <rPh sb="19" eb="20">
      <t>ヒ</t>
    </rPh>
    <phoneticPr fontId="7"/>
  </si>
  <si>
    <t>「漁業センサス」</t>
    <phoneticPr fontId="7"/>
  </si>
  <si>
    <t>令和２年</t>
    <rPh sb="0" eb="2">
      <t>レイワ</t>
    </rPh>
    <rPh sb="3" eb="4">
      <t>ネン</t>
    </rPh>
    <phoneticPr fontId="17"/>
  </si>
  <si>
    <t>令和３年</t>
    <rPh sb="0" eb="2">
      <t>レイワ</t>
    </rPh>
    <rPh sb="3" eb="4">
      <t>ネン</t>
    </rPh>
    <phoneticPr fontId="7"/>
  </si>
  <si>
    <t>(単位 : ha)</t>
    <rPh sb="1" eb="3">
      <t>タンイ</t>
    </rPh>
    <phoneticPr fontId="17"/>
  </si>
  <si>
    <t>令和３年</t>
    <rPh sb="0" eb="2">
      <t>レイワ</t>
    </rPh>
    <rPh sb="3" eb="4">
      <t>ネン</t>
    </rPh>
    <phoneticPr fontId="17"/>
  </si>
  <si>
    <t>令和４年</t>
    <rPh sb="0" eb="2">
      <t>レイワ</t>
    </rPh>
    <rPh sb="3" eb="4">
      <t>ネン</t>
    </rPh>
    <phoneticPr fontId="7"/>
  </si>
  <si>
    <t>－</t>
    <phoneticPr fontId="7"/>
  </si>
  <si>
    <t xml:space="preserve"> ※ 0.1t未満については0.1tとして計上した。</t>
    <rPh sb="7" eb="9">
      <t>ミマン</t>
    </rPh>
    <rPh sb="21" eb="23">
      <t>ケイジョウ</t>
    </rPh>
    <phoneticPr fontId="7"/>
  </si>
  <si>
    <t xml:space="preserve"> </t>
    <phoneticPr fontId="17"/>
  </si>
  <si>
    <t xml:space="preserve"> ※ 森林面積、地域森林計画対象森林面積は神奈川地域森林計画データ（R７.４）による</t>
    <rPh sb="3" eb="5">
      <t>シンリン</t>
    </rPh>
    <rPh sb="5" eb="7">
      <t>メンセキ</t>
    </rPh>
    <rPh sb="8" eb="10">
      <t>チイキ</t>
    </rPh>
    <rPh sb="10" eb="12">
      <t>シンリン</t>
    </rPh>
    <rPh sb="12" eb="14">
      <t>ケイカク</t>
    </rPh>
    <rPh sb="14" eb="16">
      <t>タイショウ</t>
    </rPh>
    <rPh sb="16" eb="18">
      <t>シンリン</t>
    </rPh>
    <rPh sb="18" eb="20">
      <t>メンセキ</t>
    </rPh>
    <rPh sb="21" eb="24">
      <t>カナガワ</t>
    </rPh>
    <rPh sb="24" eb="26">
      <t>チイキ</t>
    </rPh>
    <rPh sb="26" eb="28">
      <t>シンリン</t>
    </rPh>
    <rPh sb="28" eb="30">
      <t>ケイカク</t>
    </rPh>
    <phoneticPr fontId="7"/>
  </si>
  <si>
    <t xml:space="preserve">x </t>
    <phoneticPr fontId="7"/>
  </si>
  <si>
    <t xml:space="preserve">x </t>
    <phoneticPr fontId="7"/>
  </si>
  <si>
    <t xml:space="preserve"> 小田原市、南足柄市、山北町、大井町、開成町、箱根町</t>
    <rPh sb="15" eb="18">
      <t>オオイマチ</t>
    </rPh>
    <phoneticPr fontId="7"/>
  </si>
  <si>
    <t>（単位：㎥）令和６年４月～令和７年３月</t>
    <rPh sb="6" eb="8">
      <t>レイワ</t>
    </rPh>
    <rPh sb="9" eb="10">
      <t>ネン</t>
    </rPh>
    <rPh sb="11" eb="12">
      <t>ガツ</t>
    </rPh>
    <rPh sb="13" eb="15">
      <t>レイワ</t>
    </rPh>
    <rPh sb="16" eb="17">
      <t>ネン</t>
    </rPh>
    <rPh sb="18" eb="19">
      <t>ガツ</t>
    </rPh>
    <phoneticPr fontId="7"/>
  </si>
  <si>
    <t>きくらげ</t>
    <phoneticPr fontId="7"/>
  </si>
  <si>
    <t>木  炭</t>
    <rPh sb="0" eb="1">
      <t>モク</t>
    </rPh>
    <phoneticPr fontId="7"/>
  </si>
  <si>
    <t xml:space="preserve"> ※ 県計は令和５年１月～令和５年12月の数字である。</t>
    <rPh sb="3" eb="4">
      <t>ケン</t>
    </rPh>
    <rPh sb="4" eb="5">
      <t>ケイ</t>
    </rPh>
    <rPh sb="6" eb="8">
      <t>レイワ</t>
    </rPh>
    <rPh sb="9" eb="10">
      <t>ネン</t>
    </rPh>
    <rPh sb="11" eb="12">
      <t>ガツ</t>
    </rPh>
    <rPh sb="13" eb="15">
      <t>レイワ</t>
    </rPh>
    <rPh sb="16" eb="17">
      <t>ネン</t>
    </rPh>
    <rPh sb="19" eb="20">
      <t>ガツ</t>
    </rPh>
    <rPh sb="21" eb="23">
      <t>スウジ</t>
    </rPh>
    <phoneticPr fontId="7"/>
  </si>
  <si>
    <t>(単位 : ha) 令和７年３月31日現在</t>
    <rPh sb="10" eb="12">
      <t>レイワ</t>
    </rPh>
    <phoneticPr fontId="17"/>
  </si>
  <si>
    <t xml:space="preserve"> ※ 森林面積は、「神奈川の森林と林業（2025）」(令和7年4月現在データ)による</t>
    <rPh sb="14" eb="16">
      <t>シンリン</t>
    </rPh>
    <rPh sb="17" eb="19">
      <t>リンギョウ</t>
    </rPh>
    <rPh sb="27" eb="29">
      <t>レイワ</t>
    </rPh>
    <rPh sb="30" eb="31">
      <t>ネン</t>
    </rPh>
    <rPh sb="32" eb="33">
      <t>ツキ</t>
    </rPh>
    <rPh sb="33" eb="35">
      <t>ゲンザイ</t>
    </rPh>
    <phoneticPr fontId="7"/>
  </si>
  <si>
    <t>令和６年</t>
    <rPh sb="0" eb="2">
      <t>レイワ</t>
    </rPh>
    <rPh sb="3" eb="4">
      <t>ネン</t>
    </rPh>
    <phoneticPr fontId="17"/>
  </si>
  <si>
    <t>令和５年</t>
    <rPh sb="0" eb="2">
      <t>レイワ</t>
    </rPh>
    <rPh sb="3" eb="4">
      <t>ネン</t>
    </rPh>
    <phoneticPr fontId="17"/>
  </si>
  <si>
    <t>令和４年</t>
    <rPh sb="0" eb="2">
      <t>レイワ</t>
    </rPh>
    <rPh sb="3" eb="4">
      <t>ネン</t>
    </rPh>
    <phoneticPr fontId="17"/>
  </si>
  <si>
    <t>令和５年</t>
    <rPh sb="0" eb="2">
      <t>レイワ</t>
    </rPh>
    <rPh sb="3" eb="4">
      <t>ネン</t>
    </rPh>
    <phoneticPr fontId="7"/>
  </si>
  <si>
    <t>（単位：隻）令和８年４月１日現在</t>
    <phoneticPr fontId="7"/>
  </si>
  <si>
    <t>※※市町別統計は平成30年から公表なし</t>
    <phoneticPr fontId="15"/>
  </si>
  <si>
    <t>　 「令和５年海面漁業生産統計調査」</t>
    <phoneticPr fontId="7"/>
  </si>
  <si>
    <t xml:space="preserve"> 　「令和６年海面漁業生産統計調査」</t>
    <phoneticPr fontId="7"/>
  </si>
  <si>
    <t xml:space="preserve"> 　「令和４年海面漁業生産統計調査」</t>
    <phoneticPr fontId="7"/>
  </si>
  <si>
    <t xml:space="preserve"> 　「令和３年海面漁業生産統計調査」</t>
    <phoneticPr fontId="7"/>
  </si>
  <si>
    <t xml:space="preserve"> 　「令和２年海面漁業生産統計調査」</t>
    <phoneticPr fontId="7"/>
  </si>
  <si>
    <t>　 「令和６年海面漁業生産統計調査」</t>
    <phoneticPr fontId="7"/>
  </si>
  <si>
    <t>※※市町別統計は平成30年から公表なし</t>
    <rPh sb="2" eb="4">
      <t>シチョウ</t>
    </rPh>
    <rPh sb="4" eb="5">
      <t>ベツ</t>
    </rPh>
    <rPh sb="5" eb="7">
      <t>トウケイ</t>
    </rPh>
    <rPh sb="8" eb="10">
      <t>ヘイセイ</t>
    </rPh>
    <rPh sb="12" eb="13">
      <t>ネン</t>
    </rPh>
    <rPh sb="15" eb="17">
      <t>コウヒョウ</t>
    </rPh>
    <phoneticPr fontId="15"/>
  </si>
  <si>
    <t xml:space="preserve">( ― ) </t>
  </si>
  <si>
    <t>令和７年８月29日現在</t>
    <rPh sb="8" eb="9">
      <t>ニチ</t>
    </rPh>
    <phoneticPr fontId="7"/>
  </si>
  <si>
    <t>「2018年漁業センサス」「2023年漁業センサス」</t>
    <rPh sb="5" eb="6">
      <t>ネン</t>
    </rPh>
    <rPh sb="18" eb="19">
      <t>ネン</t>
    </rPh>
    <phoneticPr fontId="17"/>
  </si>
  <si>
    <t>　「2018年漁業センサス」「2023年漁業センサス」</t>
    <rPh sb="6" eb="7">
      <t>ネン</t>
    </rPh>
    <rPh sb="19" eb="20">
      <t>ネン</t>
    </rPh>
    <phoneticPr fontId="17"/>
  </si>
  <si>
    <r>
      <t xml:space="preserve"> ※ 行政区域面積は、令</t>
    </r>
    <r>
      <rPr>
        <sz val="10"/>
        <color theme="1"/>
        <rFont val="ＭＳ 明朝"/>
        <family val="1"/>
        <charset val="128"/>
      </rPr>
      <t>和８年全国都道府県市区町村別面積調（国土地理院）に</t>
    </r>
    <r>
      <rPr>
        <sz val="10"/>
        <rFont val="ＭＳ 明朝"/>
        <family val="1"/>
        <charset val="128"/>
      </rPr>
      <t>よる</t>
    </r>
    <rPh sb="3" eb="5">
      <t>ギョウセイ</t>
    </rPh>
    <rPh sb="5" eb="7">
      <t>クイキ</t>
    </rPh>
    <rPh sb="7" eb="9">
      <t>メンセキ</t>
    </rPh>
    <rPh sb="11" eb="13">
      <t>レイワ</t>
    </rPh>
    <rPh sb="14" eb="15">
      <t>ネン</t>
    </rPh>
    <rPh sb="15" eb="17">
      <t>ゼンコク</t>
    </rPh>
    <rPh sb="17" eb="21">
      <t>トドウフケン</t>
    </rPh>
    <rPh sb="21" eb="23">
      <t>シク</t>
    </rPh>
    <rPh sb="23" eb="25">
      <t>チョウソン</t>
    </rPh>
    <rPh sb="25" eb="26">
      <t>ベツ</t>
    </rPh>
    <rPh sb="26" eb="28">
      <t>メンセキ</t>
    </rPh>
    <rPh sb="28" eb="29">
      <t>チョウ</t>
    </rPh>
    <rPh sb="30" eb="32">
      <t>コクド</t>
    </rPh>
    <rPh sb="32" eb="34">
      <t>チリ</t>
    </rPh>
    <rPh sb="34" eb="35">
      <t>イン</t>
    </rPh>
    <rPh sb="35" eb="36">
      <t>ネンバン</t>
    </rPh>
    <phoneticPr fontId="17"/>
  </si>
  <si>
    <t>平成30年</t>
    <rPh sb="0" eb="2">
      <t>ヘイセイ</t>
    </rPh>
    <rPh sb="4" eb="5">
      <t>ネン</t>
    </rPh>
    <phoneticPr fontId="17"/>
  </si>
  <si>
    <t>（単位：ｔ）令和５年１月～令和５年12月</t>
    <rPh sb="6" eb="8">
      <t>レイワ</t>
    </rPh>
    <rPh sb="9" eb="10">
      <t>ネン</t>
    </rPh>
    <rPh sb="11" eb="12">
      <t>ガツ</t>
    </rPh>
    <rPh sb="13" eb="15">
      <t>レイワ</t>
    </rPh>
    <rPh sb="16" eb="17">
      <t>ネン</t>
    </rPh>
    <rPh sb="19" eb="20">
      <t>ガツ</t>
    </rPh>
    <phoneticPr fontId="7"/>
  </si>
  <si>
    <t xml:space="preserve"> </t>
    <phoneticPr fontId="7"/>
  </si>
  <si>
    <t>令和７年(単位：ha)</t>
    <rPh sb="0" eb="2">
      <t>レイワ</t>
    </rPh>
    <rPh sb="5" eb="7">
      <t>タンイ</t>
    </rPh>
    <phoneticPr fontId="7"/>
  </si>
  <si>
    <t>「令和７年作物統計調査」</t>
    <rPh sb="1" eb="3">
      <t>レイワ</t>
    </rPh>
    <rPh sb="4" eb="5">
      <t>ネン</t>
    </rPh>
    <rPh sb="5" eb="7">
      <t>サクモツ</t>
    </rPh>
    <rPh sb="7" eb="9">
      <t>トウケイ</t>
    </rPh>
    <rPh sb="9" eb="11">
      <t>チョウサ</t>
    </rPh>
    <phoneticPr fontId="7"/>
  </si>
  <si>
    <t xml:space="preserve"> ※ 行政区域面積は「令和７年全国都道府県市区町村別面積調（10月1日時点）」による</t>
    <rPh sb="3" eb="5">
      <t>ギョウセイ</t>
    </rPh>
    <rPh sb="5" eb="7">
      <t>クイキ</t>
    </rPh>
    <rPh sb="7" eb="9">
      <t>メンセキ</t>
    </rPh>
    <phoneticPr fontId="7"/>
  </si>
  <si>
    <r>
      <t>　　特定第３種漁港：第３種漁港のうちで水産業の振興上、特に重要な漁港</t>
    </r>
    <r>
      <rPr>
        <sz val="10"/>
        <color theme="1"/>
        <rFont val="ＭＳ 明朝"/>
        <family val="1"/>
        <charset val="128"/>
      </rPr>
      <t>(神奈川県は三崎港のみ)</t>
    </r>
    <rPh sb="2" eb="4">
      <t>トクテイ</t>
    </rPh>
    <rPh sb="4" eb="5">
      <t>ダイ</t>
    </rPh>
    <rPh sb="6" eb="7">
      <t>シュ</t>
    </rPh>
    <rPh sb="7" eb="9">
      <t>ギョコウ</t>
    </rPh>
    <rPh sb="10" eb="11">
      <t>ダイ</t>
    </rPh>
    <rPh sb="12" eb="13">
      <t>シュ</t>
    </rPh>
    <rPh sb="13" eb="15">
      <t>ギョコウ</t>
    </rPh>
    <rPh sb="19" eb="22">
      <t>スイサンギョウ</t>
    </rPh>
    <rPh sb="23" eb="25">
      <t>シンコウ</t>
    </rPh>
    <rPh sb="25" eb="26">
      <t>ジョウ</t>
    </rPh>
    <rPh sb="27" eb="28">
      <t>トク</t>
    </rPh>
    <rPh sb="29" eb="31">
      <t>ジュウヨウ</t>
    </rPh>
    <rPh sb="32" eb="34">
      <t>ギョコウ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</si>
</sst>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_);[Red]\(#,##0.0\)"/>
    <numFmt numFmtId="179" formatCode="0.0%"/>
    <numFmt numFmtId="180" formatCode="#,##0.0_ "/>
    <numFmt numFmtId="181" formatCode="\(0.0\)\ "/>
    <numFmt numFmtId="182" formatCode="#,##0.0;&quot;△ &quot;#,##0.0;&quot;－&quot;"/>
    <numFmt numFmtId="183" formatCode="0_);[Red]\(0\)"/>
    <numFmt numFmtId="184" formatCode="\(0.0&quot;%&quot;\)\ "/>
    <numFmt numFmtId="185" formatCode="0.0_);[Red]\(0.0\)"/>
    <numFmt numFmtId="186" formatCode="[&lt;=999]000;[&lt;=9999]000\-00;000\-0000"/>
  </numFmts>
  <fonts count="35" x14ac:knownFonts="1">
    <font>
      <sz val="11"/>
      <name val="ＭＳ Ｐ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10.5"/>
      <name val="ＭＳ ゴシック"/>
      <family val="3"/>
      <charset val="128"/>
    </font>
    <font>
      <sz val="11"/>
      <name val="ＭＳ 明朝"/>
      <family val="1"/>
      <charset val="128"/>
    </font>
    <font>
      <sz val="10.5"/>
      <name val="ＭＳ 明朝"/>
      <family val="1"/>
      <charset val="128"/>
    </font>
    <font>
      <sz val="10"/>
      <name val="ＭＳ 明朝"/>
      <family val="1"/>
      <charset val="128"/>
    </font>
    <font>
      <sz val="12"/>
      <name val="ＭＳ ゴシック"/>
      <family val="3"/>
      <charset val="128"/>
    </font>
    <font>
      <sz val="11"/>
      <name val="ＭＳ ゴシック"/>
      <family val="3"/>
      <charset val="128"/>
    </font>
    <font>
      <sz val="6"/>
      <name val="ＭＳ 明朝"/>
      <family val="2"/>
      <charset val="128"/>
    </font>
    <font>
      <strike/>
      <sz val="10.5"/>
      <name val="ＭＳ 明朝"/>
      <family val="1"/>
      <charset val="128"/>
    </font>
    <font>
      <sz val="10"/>
      <name val="ＭＳ Ｐゴシック"/>
      <family val="3"/>
      <charset val="128"/>
    </font>
    <font>
      <sz val="10.5"/>
      <color rgb="FFFF0000"/>
      <name val="ＭＳ ゴシック"/>
      <family val="3"/>
      <charset val="128"/>
    </font>
    <font>
      <sz val="11"/>
      <color rgb="FFFF0000"/>
      <name val="ＭＳ Ｐゴシック"/>
      <family val="3"/>
      <charset val="128"/>
    </font>
    <font>
      <sz val="14"/>
      <name val="ＭＳ ゴシック"/>
      <family val="3"/>
      <charset val="128"/>
    </font>
    <font>
      <sz val="6"/>
      <name val="ＭＳ 明朝"/>
      <family val="1"/>
      <charset val="128"/>
    </font>
    <font>
      <sz val="10.5"/>
      <color rgb="FFFF0000"/>
      <name val="ＭＳ 明朝"/>
      <family val="1"/>
      <charset val="128"/>
    </font>
    <font>
      <sz val="9"/>
      <color rgb="FFFF0000"/>
      <name val="ＭＳ 明朝"/>
      <family val="1"/>
      <charset val="128"/>
    </font>
    <font>
      <sz val="11"/>
      <color rgb="FFFF0000"/>
      <name val="ＭＳ ゴシック"/>
      <family val="3"/>
      <charset val="128"/>
    </font>
    <font>
      <sz val="10.5"/>
      <color theme="1"/>
      <name val="ＭＳ 明朝"/>
      <family val="1"/>
      <charset val="128"/>
    </font>
    <font>
      <sz val="12"/>
      <color theme="1"/>
      <name val="ＭＳ ゴシック"/>
      <family val="3"/>
      <charset val="128"/>
    </font>
    <font>
      <sz val="11"/>
      <color theme="1"/>
      <name val="ＭＳ Ｐゴシック"/>
      <family val="3"/>
      <charset val="128"/>
    </font>
    <font>
      <sz val="10"/>
      <color theme="1"/>
      <name val="ＭＳ 明朝"/>
      <family val="1"/>
      <charset val="128"/>
    </font>
    <font>
      <sz val="10.5"/>
      <color theme="1"/>
      <name val="ＭＳ ゴシック"/>
      <family val="3"/>
      <charset val="128"/>
    </font>
    <font>
      <sz val="9"/>
      <color theme="1"/>
      <name val="ＭＳ 明朝"/>
      <family val="1"/>
      <charset val="128"/>
    </font>
    <font>
      <sz val="8"/>
      <color theme="1"/>
      <name val="ＭＳ 明朝"/>
      <family val="1"/>
      <charset val="128"/>
    </font>
    <font>
      <sz val="11"/>
      <color theme="1"/>
      <name val="ＭＳ 明朝"/>
      <family val="1"/>
      <charset val="128"/>
    </font>
    <font>
      <sz val="8"/>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13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hair">
        <color indexed="64"/>
      </top>
      <bottom/>
      <diagonal/>
    </border>
    <border>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double">
        <color indexed="64"/>
      </bottom>
      <diagonal/>
    </border>
    <border>
      <left style="thin">
        <color indexed="64"/>
      </left>
      <right style="hair">
        <color indexed="64"/>
      </right>
      <top/>
      <bottom style="double">
        <color indexed="64"/>
      </bottom>
      <diagonal/>
    </border>
    <border>
      <left style="thin">
        <color indexed="64"/>
      </left>
      <right/>
      <top style="thin">
        <color indexed="64"/>
      </top>
      <bottom style="medium">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medium">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medium">
        <color indexed="64"/>
      </top>
      <bottom/>
      <diagonal/>
    </border>
    <border>
      <left/>
      <right style="thin">
        <color indexed="64"/>
      </right>
      <top/>
      <bottom style="double">
        <color indexed="64"/>
      </bottom>
      <diagonal/>
    </border>
    <border>
      <left/>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style="hair">
        <color indexed="64"/>
      </left>
      <right/>
      <top/>
      <bottom style="double">
        <color indexed="64"/>
      </bottom>
      <diagonal/>
    </border>
    <border>
      <left style="hair">
        <color indexed="64"/>
      </left>
      <right/>
      <top style="thin">
        <color indexed="64"/>
      </top>
      <bottom style="medium">
        <color indexed="64"/>
      </bottom>
      <diagonal/>
    </border>
    <border>
      <left style="thin">
        <color indexed="64"/>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style="double">
        <color indexed="64"/>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hair">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right style="hair">
        <color indexed="64"/>
      </right>
      <top/>
      <bottom style="double">
        <color indexed="64"/>
      </bottom>
      <diagonal/>
    </border>
    <border>
      <left/>
      <right style="hair">
        <color indexed="64"/>
      </right>
      <top style="thin">
        <color indexed="64"/>
      </top>
      <bottom style="medium">
        <color indexed="64"/>
      </bottom>
      <diagonal/>
    </border>
    <border>
      <left/>
      <right/>
      <top/>
      <bottom style="double">
        <color indexed="64"/>
      </bottom>
      <diagonal/>
    </border>
    <border>
      <left style="thin">
        <color indexed="64"/>
      </left>
      <right/>
      <top style="hair">
        <color indexed="64"/>
      </top>
      <bottom style="double">
        <color indexed="64"/>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thin">
        <color indexed="64"/>
      </right>
      <top/>
      <bottom style="hair">
        <color indexed="64"/>
      </bottom>
      <diagonal/>
    </border>
    <border>
      <left style="double">
        <color indexed="64"/>
      </left>
      <right/>
      <top/>
      <bottom/>
      <diagonal/>
    </border>
    <border>
      <left style="double">
        <color indexed="64"/>
      </left>
      <right style="thin">
        <color indexed="64"/>
      </right>
      <top/>
      <bottom/>
      <diagonal/>
    </border>
    <border>
      <left style="double">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top style="medium">
        <color indexed="64"/>
      </top>
      <bottom/>
      <diagonal/>
    </border>
    <border>
      <left style="double">
        <color indexed="64"/>
      </left>
      <right style="thin">
        <color indexed="64"/>
      </right>
      <top style="medium">
        <color indexed="64"/>
      </top>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hair">
        <color indexed="64"/>
      </right>
      <top/>
      <bottom style="thin">
        <color indexed="64"/>
      </bottom>
      <diagonal/>
    </border>
    <border>
      <left/>
      <right/>
      <top style="dashed">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double">
        <color indexed="64"/>
      </top>
      <bottom/>
      <diagonal/>
    </border>
    <border>
      <left style="hair">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s>
  <cellStyleXfs count="18">
    <xf numFmtId="0" fontId="0" fillId="0" borderId="0"/>
    <xf numFmtId="9" fontId="8" fillId="0" borderId="0" applyFont="0" applyFill="0" applyBorder="0" applyAlignment="0" applyProtection="0"/>
    <xf numFmtId="38" fontId="8" fillId="0" borderId="0" applyFont="0" applyFill="0" applyBorder="0" applyAlignment="0" applyProtection="0"/>
    <xf numFmtId="0" fontId="6" fillId="0" borderId="0"/>
    <xf numFmtId="0" fontId="8" fillId="0" borderId="0"/>
    <xf numFmtId="38" fontId="6" fillId="0" borderId="0" applyFont="0" applyFill="0" applyBorder="0" applyAlignment="0" applyProtection="0"/>
    <xf numFmtId="38" fontId="5" fillId="0" borderId="0" applyFont="0" applyFill="0" applyBorder="0" applyAlignment="0" applyProtection="0">
      <alignment vertical="center"/>
    </xf>
    <xf numFmtId="0" fontId="5" fillId="0" borderId="0">
      <alignment vertical="center"/>
    </xf>
    <xf numFmtId="9" fontId="6"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14">
    <xf numFmtId="0" fontId="0" fillId="0" borderId="0" xfId="0"/>
    <xf numFmtId="0" fontId="11" fillId="0" borderId="0" xfId="3" applyFont="1" applyFill="1" applyAlignment="1">
      <alignment vertical="center"/>
    </xf>
    <xf numFmtId="0" fontId="11" fillId="0" borderId="0" xfId="3" applyFont="1" applyFill="1" applyAlignment="1">
      <alignment horizontal="center" vertical="center"/>
    </xf>
    <xf numFmtId="0" fontId="9" fillId="0" borderId="0" xfId="3" applyFont="1" applyFill="1"/>
    <xf numFmtId="0" fontId="11" fillId="0" borderId="0" xfId="3" applyFont="1" applyFill="1"/>
    <xf numFmtId="0" fontId="9" fillId="0" borderId="0" xfId="3" applyFont="1" applyFill="1" applyAlignment="1">
      <alignment vertical="center"/>
    </xf>
    <xf numFmtId="0" fontId="9" fillId="0" borderId="0" xfId="3" applyFont="1" applyFill="1" applyAlignment="1">
      <alignment horizontal="center" vertical="center"/>
    </xf>
    <xf numFmtId="0" fontId="9" fillId="0" borderId="0" xfId="3" applyFont="1" applyFill="1" applyAlignment="1">
      <alignment horizontal="center"/>
    </xf>
    <xf numFmtId="0" fontId="11" fillId="0" borderId="0" xfId="3" applyFont="1" applyFill="1" applyAlignment="1">
      <alignment horizontal="center"/>
    </xf>
    <xf numFmtId="0" fontId="6" fillId="0" borderId="0" xfId="3" applyFont="1" applyFill="1" applyAlignment="1">
      <alignment vertical="center"/>
    </xf>
    <xf numFmtId="0" fontId="6" fillId="0" borderId="0" xfId="3" applyFont="1" applyFill="1" applyBorder="1" applyAlignment="1">
      <alignment vertical="center"/>
    </xf>
    <xf numFmtId="0" fontId="6" fillId="0" borderId="0" xfId="3" applyFont="1" applyFill="1"/>
    <xf numFmtId="0" fontId="9" fillId="0" borderId="0" xfId="3" applyFont="1" applyFill="1" applyBorder="1" applyAlignment="1">
      <alignment vertical="center"/>
    </xf>
    <xf numFmtId="0" fontId="9" fillId="0" borderId="0" xfId="3" applyFont="1" applyFill="1" applyBorder="1" applyAlignment="1">
      <alignment horizontal="center" vertical="center"/>
    </xf>
    <xf numFmtId="0" fontId="11" fillId="0" borderId="0" xfId="3" applyFont="1" applyFill="1" applyAlignment="1">
      <alignment horizontal="right" vertical="center"/>
    </xf>
    <xf numFmtId="0" fontId="11" fillId="0" borderId="0" xfId="3" applyFont="1" applyFill="1" applyBorder="1"/>
    <xf numFmtId="0" fontId="11" fillId="0" borderId="0" xfId="3" applyFont="1" applyFill="1" applyBorder="1" applyAlignment="1">
      <alignment horizontal="center"/>
    </xf>
    <xf numFmtId="0" fontId="11" fillId="0" borderId="0" xfId="3" applyFont="1" applyFill="1" applyBorder="1" applyAlignment="1"/>
    <xf numFmtId="0" fontId="9" fillId="0" borderId="0" xfId="3" applyFont="1" applyFill="1" applyBorder="1" applyAlignment="1">
      <alignment horizontal="right" vertical="center"/>
    </xf>
    <xf numFmtId="0" fontId="12" fillId="0" borderId="0" xfId="3" applyFont="1" applyFill="1" applyBorder="1" applyAlignment="1">
      <alignment horizontal="right" vertical="center"/>
    </xf>
    <xf numFmtId="177" fontId="9" fillId="0" borderId="0" xfId="3" applyNumberFormat="1" applyFont="1" applyFill="1"/>
    <xf numFmtId="0" fontId="9" fillId="0" borderId="0" xfId="3" applyFont="1" applyFill="1" applyAlignment="1">
      <alignment horizontal="right"/>
    </xf>
    <xf numFmtId="0" fontId="6" fillId="0" borderId="0" xfId="3" applyFill="1"/>
    <xf numFmtId="0" fontId="6" fillId="0" borderId="0" xfId="3" applyFill="1" applyAlignment="1">
      <alignment vertical="center"/>
    </xf>
    <xf numFmtId="0" fontId="14" fillId="0" borderId="0" xfId="3" applyFont="1" applyFill="1" applyAlignment="1">
      <alignment vertical="center"/>
    </xf>
    <xf numFmtId="0" fontId="6" fillId="0" borderId="0" xfId="3" applyFont="1" applyFill="1" applyAlignment="1"/>
    <xf numFmtId="182" fontId="12" fillId="0" borderId="0" xfId="3" applyNumberFormat="1" applyFont="1" applyFill="1" applyBorder="1" applyAlignment="1">
      <alignment vertical="center" wrapText="1"/>
    </xf>
    <xf numFmtId="0" fontId="6" fillId="0" borderId="0" xfId="3" applyFont="1" applyFill="1" applyBorder="1"/>
    <xf numFmtId="0" fontId="6" fillId="0" borderId="0" xfId="3" applyFont="1" applyFill="1" applyAlignment="1">
      <alignment horizontal="center"/>
    </xf>
    <xf numFmtId="0" fontId="11" fillId="0" borderId="0" xfId="3" applyFont="1" applyFill="1" applyAlignment="1">
      <alignment horizontal="right" vertical="center" shrinkToFit="1"/>
    </xf>
    <xf numFmtId="0" fontId="9" fillId="2" borderId="0" xfId="3" applyFont="1" applyFill="1" applyAlignment="1">
      <alignment horizontal="center" vertical="center"/>
    </xf>
    <xf numFmtId="177" fontId="9" fillId="2" borderId="0" xfId="3" applyNumberFormat="1" applyFont="1" applyFill="1" applyBorder="1" applyAlignment="1">
      <alignment horizontal="center" vertical="center"/>
    </xf>
    <xf numFmtId="0" fontId="16" fillId="2" borderId="0" xfId="3" applyFont="1" applyFill="1" applyAlignment="1">
      <alignment horizontal="right" vertical="center"/>
    </xf>
    <xf numFmtId="0" fontId="11" fillId="2" borderId="0" xfId="3" applyFont="1" applyFill="1"/>
    <xf numFmtId="0" fontId="9" fillId="2" borderId="0" xfId="3" applyFont="1" applyFill="1" applyAlignment="1">
      <alignment horizontal="right" vertical="center"/>
    </xf>
    <xf numFmtId="177" fontId="9" fillId="2" borderId="0" xfId="3" applyNumberFormat="1" applyFont="1" applyFill="1" applyAlignment="1">
      <alignment horizontal="center" vertical="center"/>
    </xf>
    <xf numFmtId="0" fontId="9" fillId="2" borderId="0" xfId="3" applyFont="1" applyFill="1" applyBorder="1" applyAlignment="1">
      <alignment vertical="center"/>
    </xf>
    <xf numFmtId="0" fontId="9" fillId="2" borderId="0" xfId="3" applyFont="1" applyFill="1" applyBorder="1" applyAlignment="1">
      <alignment horizontal="center" vertical="center"/>
    </xf>
    <xf numFmtId="0" fontId="9" fillId="2" borderId="0" xfId="3" applyFont="1" applyFill="1" applyBorder="1" applyAlignment="1">
      <alignment horizontal="right" vertical="center"/>
    </xf>
    <xf numFmtId="0" fontId="11" fillId="2" borderId="0" xfId="3" applyFont="1" applyFill="1" applyAlignment="1">
      <alignment horizontal="center" vertical="center"/>
    </xf>
    <xf numFmtId="0" fontId="11" fillId="2" borderId="0" xfId="3" applyFont="1" applyFill="1" applyAlignment="1">
      <alignment horizontal="center" vertical="center" shrinkToFit="1"/>
    </xf>
    <xf numFmtId="0" fontId="18" fillId="0" borderId="0" xfId="3" applyFont="1" applyFill="1"/>
    <xf numFmtId="0" fontId="18" fillId="0" borderId="0" xfId="3" applyFont="1" applyFill="1" applyAlignment="1">
      <alignment vertical="center"/>
    </xf>
    <xf numFmtId="0" fontId="11" fillId="2" borderId="0" xfId="3" applyFont="1" applyFill="1" applyAlignment="1">
      <alignment vertical="center"/>
    </xf>
    <xf numFmtId="0" fontId="13" fillId="2" borderId="0" xfId="3" applyFont="1" applyFill="1" applyAlignment="1">
      <alignment horizontal="left" vertical="center"/>
    </xf>
    <xf numFmtId="0" fontId="11" fillId="2" borderId="0" xfId="3" applyFont="1" applyFill="1" applyAlignment="1">
      <alignment horizontal="right" vertical="center"/>
    </xf>
    <xf numFmtId="0" fontId="11" fillId="2" borderId="0" xfId="3" applyFont="1" applyFill="1" applyAlignment="1">
      <alignment horizontal="right" vertical="center" shrinkToFit="1"/>
    </xf>
    <xf numFmtId="0" fontId="11" fillId="2" borderId="0" xfId="3" applyFont="1" applyFill="1" applyAlignment="1">
      <alignment horizontal="left" vertical="center"/>
    </xf>
    <xf numFmtId="0" fontId="11" fillId="2" borderId="0" xfId="3" applyFont="1" applyFill="1" applyAlignment="1">
      <alignment horizontal="right" vertical="top" shrinkToFit="1"/>
    </xf>
    <xf numFmtId="0" fontId="2" fillId="0" borderId="0" xfId="14">
      <alignment vertical="center"/>
    </xf>
    <xf numFmtId="0" fontId="11" fillId="2" borderId="0" xfId="3" applyFont="1" applyFill="1" applyAlignment="1">
      <alignment horizontal="center"/>
    </xf>
    <xf numFmtId="0" fontId="20" fillId="2" borderId="0" xfId="3" applyFont="1" applyFill="1" applyAlignment="1">
      <alignment horizontal="left" vertical="center"/>
    </xf>
    <xf numFmtId="0" fontId="11" fillId="2" borderId="0" xfId="3" applyFont="1" applyFill="1" applyAlignment="1">
      <alignment horizontal="right" vertical="top"/>
    </xf>
    <xf numFmtId="0" fontId="11" fillId="2" borderId="0" xfId="3" applyFont="1" applyFill="1" applyAlignment="1">
      <alignment horizontal="left"/>
    </xf>
    <xf numFmtId="0" fontId="11" fillId="2" borderId="13" xfId="3" applyFont="1" applyFill="1" applyBorder="1"/>
    <xf numFmtId="0" fontId="11" fillId="2" borderId="3" xfId="3" applyFont="1" applyFill="1" applyBorder="1" applyAlignment="1">
      <alignment vertical="center"/>
    </xf>
    <xf numFmtId="0" fontId="11" fillId="2" borderId="7" xfId="3" applyFont="1" applyFill="1" applyBorder="1" applyAlignment="1">
      <alignment vertical="center"/>
    </xf>
    <xf numFmtId="0" fontId="11" fillId="2" borderId="19" xfId="3" applyFont="1" applyFill="1" applyBorder="1" applyAlignment="1">
      <alignment vertical="center"/>
    </xf>
    <xf numFmtId="0" fontId="11" fillId="2" borderId="14" xfId="3" applyFont="1" applyFill="1" applyBorder="1" applyAlignment="1">
      <alignment horizontal="center" vertical="center"/>
    </xf>
    <xf numFmtId="0" fontId="11" fillId="2" borderId="2" xfId="3" applyFont="1" applyFill="1" applyBorder="1" applyAlignment="1">
      <alignment horizontal="center" vertical="center"/>
    </xf>
    <xf numFmtId="0" fontId="11" fillId="2" borderId="13" xfId="3" applyFont="1" applyFill="1" applyBorder="1" applyAlignment="1">
      <alignment horizontal="center" vertical="center"/>
    </xf>
    <xf numFmtId="0" fontId="11" fillId="2" borderId="11" xfId="3" applyFont="1" applyFill="1" applyBorder="1" applyAlignment="1">
      <alignment horizontal="center" vertical="center"/>
    </xf>
    <xf numFmtId="0" fontId="11" fillId="2" borderId="15" xfId="3" applyFont="1" applyFill="1" applyBorder="1" applyAlignment="1">
      <alignment vertical="center"/>
    </xf>
    <xf numFmtId="0" fontId="11" fillId="2" borderId="15" xfId="3" applyFont="1" applyFill="1" applyBorder="1" applyAlignment="1">
      <alignment horizontal="center" vertical="center"/>
    </xf>
    <xf numFmtId="0" fontId="11" fillId="2" borderId="15" xfId="3" applyFont="1" applyFill="1" applyBorder="1" applyAlignment="1">
      <alignment horizontal="center" vertical="center" wrapText="1"/>
    </xf>
    <xf numFmtId="0" fontId="11" fillId="2" borderId="12" xfId="3" applyFont="1" applyFill="1" applyBorder="1" applyAlignment="1">
      <alignment horizontal="center" vertical="center"/>
    </xf>
    <xf numFmtId="0" fontId="11" fillId="2" borderId="8" xfId="3" applyFont="1" applyFill="1" applyBorder="1" applyAlignment="1">
      <alignment horizontal="center" vertical="center"/>
    </xf>
    <xf numFmtId="0" fontId="11" fillId="2" borderId="98" xfId="3" applyFont="1" applyFill="1" applyBorder="1" applyAlignment="1">
      <alignment horizontal="center" vertical="center"/>
    </xf>
    <xf numFmtId="176" fontId="11" fillId="2" borderId="98" xfId="3" applyNumberFormat="1" applyFont="1" applyFill="1" applyBorder="1" applyAlignment="1">
      <alignment vertical="center"/>
    </xf>
    <xf numFmtId="176" fontId="11" fillId="2" borderId="98" xfId="3" applyNumberFormat="1" applyFont="1" applyFill="1" applyBorder="1" applyAlignment="1">
      <alignment horizontal="right" vertical="center"/>
    </xf>
    <xf numFmtId="176" fontId="11" fillId="2" borderId="13" xfId="3" applyNumberFormat="1" applyFont="1" applyFill="1" applyBorder="1" applyAlignment="1">
      <alignment vertical="center"/>
    </xf>
    <xf numFmtId="183" fontId="11" fillId="2" borderId="97" xfId="3" applyNumberFormat="1" applyFont="1" applyFill="1" applyBorder="1" applyAlignment="1">
      <alignment horizontal="right" vertical="center"/>
    </xf>
    <xf numFmtId="183" fontId="11" fillId="2" borderId="1" xfId="3" applyNumberFormat="1" applyFont="1" applyFill="1" applyBorder="1" applyAlignment="1">
      <alignment horizontal="right" vertical="center"/>
    </xf>
    <xf numFmtId="183" fontId="11" fillId="2" borderId="125" xfId="3" applyNumberFormat="1" applyFont="1" applyFill="1" applyBorder="1" applyAlignment="1">
      <alignment horizontal="right" vertical="center"/>
    </xf>
    <xf numFmtId="0" fontId="11" fillId="2" borderId="1" xfId="3" applyFont="1" applyFill="1" applyBorder="1" applyAlignment="1">
      <alignment horizontal="center" vertical="center"/>
    </xf>
    <xf numFmtId="176" fontId="11" fillId="2" borderId="1" xfId="3" applyNumberFormat="1" applyFont="1" applyFill="1" applyBorder="1" applyAlignment="1">
      <alignment vertical="center"/>
    </xf>
    <xf numFmtId="176" fontId="11" fillId="2" borderId="1" xfId="3" applyNumberFormat="1" applyFont="1" applyFill="1" applyBorder="1" applyAlignment="1">
      <alignment horizontal="right" vertical="center"/>
    </xf>
    <xf numFmtId="183" fontId="11" fillId="2" borderId="19" xfId="3" applyNumberFormat="1" applyFont="1" applyFill="1" applyBorder="1" applyAlignment="1">
      <alignment horizontal="right" vertical="center"/>
    </xf>
    <xf numFmtId="183" fontId="11" fillId="2" borderId="7" xfId="3" applyNumberFormat="1" applyFont="1" applyFill="1" applyBorder="1" applyAlignment="1">
      <alignment horizontal="right" vertical="center"/>
    </xf>
    <xf numFmtId="176" fontId="11" fillId="2" borderId="14" xfId="3" applyNumberFormat="1" applyFont="1" applyFill="1" applyBorder="1" applyAlignment="1">
      <alignment vertical="center"/>
    </xf>
    <xf numFmtId="176" fontId="11" fillId="2" borderId="14" xfId="3" applyNumberFormat="1" applyFont="1" applyFill="1" applyBorder="1" applyAlignment="1">
      <alignment horizontal="right" vertical="center"/>
    </xf>
    <xf numFmtId="183" fontId="11" fillId="2" borderId="9" xfId="3" applyNumberFormat="1" applyFont="1" applyFill="1" applyBorder="1" applyAlignment="1">
      <alignment horizontal="right" vertical="center"/>
    </xf>
    <xf numFmtId="183" fontId="11" fillId="2" borderId="14" xfId="3" applyNumberFormat="1" applyFont="1" applyFill="1" applyBorder="1" applyAlignment="1">
      <alignment horizontal="right" vertical="center"/>
    </xf>
    <xf numFmtId="183" fontId="11" fillId="2" borderId="0" xfId="3" applyNumberFormat="1" applyFont="1" applyFill="1" applyBorder="1" applyAlignment="1">
      <alignment horizontal="right" vertical="center"/>
    </xf>
    <xf numFmtId="0" fontId="11" fillId="2" borderId="21" xfId="3" applyFont="1" applyFill="1" applyBorder="1" applyAlignment="1">
      <alignment horizontal="center" vertical="center"/>
    </xf>
    <xf numFmtId="176" fontId="11" fillId="2" borderId="21" xfId="3" applyNumberFormat="1" applyFont="1" applyFill="1" applyBorder="1" applyAlignment="1">
      <alignment vertical="center"/>
    </xf>
    <xf numFmtId="176" fontId="11" fillId="2" borderId="21" xfId="3" applyNumberFormat="1" applyFont="1" applyFill="1" applyBorder="1" applyAlignment="1">
      <alignment horizontal="right" vertical="center"/>
    </xf>
    <xf numFmtId="183" fontId="11" fillId="2" borderId="24" xfId="3" applyNumberFormat="1" applyFont="1" applyFill="1" applyBorder="1" applyAlignment="1">
      <alignment horizontal="right" vertical="center"/>
    </xf>
    <xf numFmtId="183" fontId="11" fillId="2" borderId="21" xfId="3" applyNumberFormat="1" applyFont="1" applyFill="1" applyBorder="1" applyAlignment="1">
      <alignment horizontal="right" vertical="center"/>
    </xf>
    <xf numFmtId="183" fontId="11" fillId="2" borderId="26" xfId="3" applyNumberFormat="1" applyFont="1" applyFill="1" applyBorder="1" applyAlignment="1">
      <alignment horizontal="right" vertical="center"/>
    </xf>
    <xf numFmtId="176" fontId="11" fillId="2" borderId="13" xfId="3" applyNumberFormat="1" applyFont="1" applyFill="1" applyBorder="1" applyAlignment="1">
      <alignment horizontal="right" vertical="center"/>
    </xf>
    <xf numFmtId="183" fontId="11" fillId="2" borderId="22" xfId="3" applyNumberFormat="1" applyFont="1" applyFill="1" applyBorder="1" applyAlignment="1">
      <alignment horizontal="right" vertical="center"/>
    </xf>
    <xf numFmtId="183" fontId="11" fillId="2" borderId="47" xfId="3" applyNumberFormat="1" applyFont="1" applyFill="1" applyBorder="1" applyAlignment="1">
      <alignment horizontal="right" vertical="center"/>
    </xf>
    <xf numFmtId="176" fontId="11" fillId="2" borderId="13" xfId="3" applyNumberFormat="1" applyFont="1" applyFill="1" applyBorder="1" applyAlignment="1">
      <alignment horizontal="center" vertical="center"/>
    </xf>
    <xf numFmtId="0" fontId="9" fillId="2" borderId="96" xfId="3" applyFont="1" applyFill="1" applyBorder="1" applyAlignment="1">
      <alignment horizontal="center" vertical="center"/>
    </xf>
    <xf numFmtId="176" fontId="9" fillId="2" borderId="96" xfId="3" applyNumberFormat="1" applyFont="1" applyFill="1" applyBorder="1" applyAlignment="1">
      <alignment vertical="center"/>
    </xf>
    <xf numFmtId="176" fontId="11" fillId="2" borderId="96" xfId="3" applyNumberFormat="1" applyFont="1" applyFill="1" applyBorder="1" applyAlignment="1">
      <alignment horizontal="center" vertical="center"/>
    </xf>
    <xf numFmtId="0" fontId="11" fillId="2" borderId="68" xfId="3" applyFont="1" applyFill="1" applyBorder="1" applyAlignment="1">
      <alignment horizontal="center" vertical="center"/>
    </xf>
    <xf numFmtId="176" fontId="11" fillId="2" borderId="68" xfId="3" applyNumberFormat="1" applyFont="1" applyFill="1" applyBorder="1" applyAlignment="1">
      <alignment vertical="center"/>
    </xf>
    <xf numFmtId="176" fontId="11" fillId="2" borderId="68" xfId="3" applyNumberFormat="1" applyFont="1" applyFill="1" applyBorder="1" applyAlignment="1">
      <alignment horizontal="right" vertical="center"/>
    </xf>
    <xf numFmtId="38" fontId="11" fillId="2" borderId="95" xfId="13" applyFont="1" applyFill="1" applyBorder="1" applyAlignment="1">
      <alignment horizontal="right" vertical="center"/>
    </xf>
    <xf numFmtId="38" fontId="11" fillId="2" borderId="68" xfId="13" applyFont="1" applyFill="1" applyBorder="1" applyAlignment="1">
      <alignment vertical="center"/>
    </xf>
    <xf numFmtId="38" fontId="11" fillId="2" borderId="90" xfId="13" applyFont="1" applyFill="1" applyBorder="1" applyAlignment="1">
      <alignment horizontal="right" vertical="center"/>
    </xf>
    <xf numFmtId="0" fontId="11" fillId="2" borderId="0" xfId="3" applyFont="1" applyFill="1" applyBorder="1" applyAlignment="1">
      <alignment horizontal="center" vertical="center"/>
    </xf>
    <xf numFmtId="176" fontId="11" fillId="2" borderId="0" xfId="3" applyNumberFormat="1" applyFont="1" applyFill="1" applyBorder="1" applyAlignment="1">
      <alignment vertical="center"/>
    </xf>
    <xf numFmtId="176" fontId="11" fillId="2" borderId="0" xfId="3" applyNumberFormat="1" applyFont="1" applyFill="1" applyBorder="1" applyAlignment="1">
      <alignment horizontal="right" vertical="center"/>
    </xf>
    <xf numFmtId="38" fontId="11" fillId="2" borderId="0" xfId="13" applyFont="1" applyFill="1" applyBorder="1" applyAlignment="1">
      <alignment horizontal="right" vertical="center"/>
    </xf>
    <xf numFmtId="38" fontId="11" fillId="2" borderId="0" xfId="13" applyFont="1" applyFill="1" applyBorder="1" applyAlignment="1">
      <alignment vertical="center"/>
    </xf>
    <xf numFmtId="0" fontId="12" fillId="2" borderId="0" xfId="3" applyFont="1" applyFill="1" applyAlignment="1">
      <alignment vertical="center"/>
    </xf>
    <xf numFmtId="0" fontId="12" fillId="2" borderId="0" xfId="3" applyFont="1" applyFill="1"/>
    <xf numFmtId="0" fontId="12" fillId="2" borderId="0" xfId="3" applyFont="1" applyFill="1" applyAlignment="1">
      <alignment horizontal="center"/>
    </xf>
    <xf numFmtId="0" fontId="9" fillId="2" borderId="0" xfId="14" applyFont="1" applyFill="1" applyAlignment="1"/>
    <xf numFmtId="0" fontId="13" fillId="2" borderId="0" xfId="14" applyFont="1" applyFill="1" applyAlignment="1">
      <alignment vertical="center"/>
    </xf>
    <xf numFmtId="0" fontId="11" fillId="2" borderId="0" xfId="14" applyFont="1" applyFill="1" applyAlignment="1"/>
    <xf numFmtId="0" fontId="11" fillId="2" borderId="0" xfId="14" applyFont="1" applyFill="1" applyAlignment="1">
      <alignment horizontal="right"/>
    </xf>
    <xf numFmtId="0" fontId="11" fillId="2" borderId="0" xfId="14" applyFont="1" applyFill="1" applyAlignment="1">
      <alignment vertical="center"/>
    </xf>
    <xf numFmtId="0" fontId="11" fillId="2" borderId="13" xfId="14" applyFont="1" applyFill="1" applyBorder="1" applyAlignment="1">
      <alignment horizontal="center" vertical="center"/>
    </xf>
    <xf numFmtId="0" fontId="11" fillId="2" borderId="20" xfId="14" applyFont="1" applyFill="1" applyBorder="1" applyAlignment="1">
      <alignment horizontal="center" vertical="center"/>
    </xf>
    <xf numFmtId="0" fontId="10" fillId="2" borderId="37" xfId="14" applyNumberFormat="1" applyFont="1" applyFill="1" applyBorder="1" applyAlignment="1">
      <alignment vertical="center"/>
    </xf>
    <xf numFmtId="0" fontId="11" fillId="2" borderId="21" xfId="14" applyFont="1" applyFill="1" applyBorder="1" applyAlignment="1">
      <alignment horizontal="center" vertical="center"/>
    </xf>
    <xf numFmtId="0" fontId="10" fillId="2" borderId="16" xfId="14" applyNumberFormat="1" applyFont="1" applyFill="1" applyBorder="1" applyAlignment="1">
      <alignment vertical="center"/>
    </xf>
    <xf numFmtId="0" fontId="11" fillId="2" borderId="23" xfId="14" applyFont="1" applyFill="1" applyBorder="1" applyAlignment="1">
      <alignment horizontal="center" vertical="center"/>
    </xf>
    <xf numFmtId="0" fontId="10" fillId="2" borderId="45" xfId="14" applyNumberFormat="1" applyFont="1" applyFill="1" applyBorder="1" applyAlignment="1">
      <alignment vertical="center"/>
    </xf>
    <xf numFmtId="0" fontId="9" fillId="2" borderId="13" xfId="14" applyFont="1" applyFill="1" applyBorder="1" applyAlignment="1">
      <alignment horizontal="center" vertical="center"/>
    </xf>
    <xf numFmtId="0" fontId="14" fillId="2" borderId="3" xfId="14" applyNumberFormat="1" applyFont="1" applyFill="1" applyBorder="1" applyAlignment="1">
      <alignment vertical="center"/>
    </xf>
    <xf numFmtId="0" fontId="11" fillId="2" borderId="68" xfId="14" applyFont="1" applyFill="1" applyBorder="1" applyAlignment="1">
      <alignment horizontal="center" vertical="center"/>
    </xf>
    <xf numFmtId="38" fontId="10" fillId="2" borderId="71" xfId="15" applyFont="1" applyFill="1" applyBorder="1" applyAlignment="1">
      <alignment vertical="center"/>
    </xf>
    <xf numFmtId="0" fontId="11" fillId="2" borderId="4" xfId="14" applyFont="1" applyFill="1" applyBorder="1" applyAlignment="1">
      <alignment vertical="center"/>
    </xf>
    <xf numFmtId="0" fontId="11" fillId="2" borderId="4" xfId="14" applyFont="1" applyFill="1" applyBorder="1" applyAlignment="1">
      <alignment horizontal="right" vertical="center"/>
    </xf>
    <xf numFmtId="0" fontId="13" fillId="2" borderId="0" xfId="3" applyFont="1" applyFill="1" applyBorder="1" applyAlignment="1">
      <alignment horizontal="left" vertical="center"/>
    </xf>
    <xf numFmtId="0" fontId="13" fillId="0" borderId="0" xfId="3" applyFont="1" applyFill="1" applyAlignment="1">
      <alignment vertical="center"/>
    </xf>
    <xf numFmtId="177" fontId="11" fillId="0" borderId="0" xfId="3" applyNumberFormat="1" applyFont="1" applyFill="1" applyAlignment="1">
      <alignment vertical="center"/>
    </xf>
    <xf numFmtId="177" fontId="11" fillId="0" borderId="0" xfId="3" applyNumberFormat="1" applyFont="1" applyFill="1" applyBorder="1" applyAlignment="1">
      <alignment vertical="center"/>
    </xf>
    <xf numFmtId="0" fontId="11" fillId="0" borderId="0" xfId="3" applyFont="1" applyFill="1" applyBorder="1" applyAlignment="1">
      <alignment vertical="center"/>
    </xf>
    <xf numFmtId="0" fontId="12" fillId="0" borderId="0" xfId="3" applyFont="1" applyFill="1" applyBorder="1" applyAlignment="1">
      <alignment horizontal="right"/>
    </xf>
    <xf numFmtId="0" fontId="12" fillId="0" borderId="0" xfId="3" applyFont="1" applyFill="1" applyBorder="1" applyAlignment="1">
      <alignment vertical="center"/>
    </xf>
    <xf numFmtId="0" fontId="11" fillId="0" borderId="20" xfId="3" applyFont="1" applyFill="1" applyBorder="1" applyAlignment="1">
      <alignment horizontal="center" vertical="center"/>
    </xf>
    <xf numFmtId="177" fontId="11" fillId="0" borderId="31" xfId="3" applyNumberFormat="1" applyFont="1" applyFill="1" applyBorder="1" applyAlignment="1">
      <alignment horizontal="right" vertical="center"/>
    </xf>
    <xf numFmtId="177" fontId="11" fillId="0" borderId="126" xfId="3" applyNumberFormat="1" applyFont="1" applyFill="1" applyBorder="1" applyAlignment="1">
      <alignment horizontal="right" vertical="center"/>
    </xf>
    <xf numFmtId="183" fontId="11" fillId="0" borderId="37" xfId="3" applyNumberFormat="1" applyFont="1" applyFill="1" applyBorder="1" applyAlignment="1">
      <alignment horizontal="right" vertical="center"/>
    </xf>
    <xf numFmtId="183" fontId="11" fillId="0" borderId="48" xfId="3" applyNumberFormat="1" applyFont="1" applyFill="1" applyBorder="1" applyAlignment="1">
      <alignment horizontal="right" vertical="center"/>
    </xf>
    <xf numFmtId="181" fontId="11" fillId="0" borderId="39" xfId="3" applyNumberFormat="1" applyFont="1" applyFill="1" applyBorder="1" applyAlignment="1">
      <alignment horizontal="right" vertical="center"/>
    </xf>
    <xf numFmtId="0" fontId="11" fillId="0" borderId="21" xfId="3" applyFont="1" applyFill="1" applyBorder="1" applyAlignment="1">
      <alignment horizontal="center" vertical="center"/>
    </xf>
    <xf numFmtId="177" fontId="11" fillId="0" borderId="18" xfId="3" applyNumberFormat="1" applyFont="1" applyFill="1" applyBorder="1" applyAlignment="1">
      <alignment horizontal="right" vertical="center"/>
    </xf>
    <xf numFmtId="177" fontId="11" fillId="0" borderId="128" xfId="3" applyNumberFormat="1" applyFont="1" applyFill="1" applyBorder="1" applyAlignment="1">
      <alignment horizontal="right" vertical="center"/>
    </xf>
    <xf numFmtId="183" fontId="11" fillId="0" borderId="16" xfId="3" applyNumberFormat="1" applyFont="1" applyFill="1" applyBorder="1" applyAlignment="1">
      <alignment horizontal="right" vertical="center"/>
    </xf>
    <xf numFmtId="183" fontId="11" fillId="0" borderId="41" xfId="3" applyNumberFormat="1" applyFont="1" applyFill="1" applyBorder="1" applyAlignment="1">
      <alignment horizontal="right" vertical="center"/>
    </xf>
    <xf numFmtId="181" fontId="11" fillId="0" borderId="24" xfId="3" applyNumberFormat="1" applyFont="1" applyFill="1" applyBorder="1" applyAlignment="1">
      <alignment horizontal="right" vertical="center"/>
    </xf>
    <xf numFmtId="177" fontId="11" fillId="0" borderId="64" xfId="3" applyNumberFormat="1" applyFont="1" applyFill="1" applyBorder="1" applyAlignment="1">
      <alignment horizontal="right" vertical="center"/>
    </xf>
    <xf numFmtId="0" fontId="6" fillId="0" borderId="0" xfId="3" applyFont="1" applyFill="1" applyAlignment="1">
      <alignment horizontal="center" vertical="center"/>
    </xf>
    <xf numFmtId="0" fontId="6" fillId="0" borderId="0" xfId="3" applyFont="1" applyFill="1" applyAlignment="1">
      <alignment horizontal="right" vertical="center"/>
    </xf>
    <xf numFmtId="0" fontId="10" fillId="0" borderId="0" xfId="3" applyFont="1" applyFill="1" applyBorder="1" applyAlignment="1">
      <alignment horizontal="center" vertical="center"/>
    </xf>
    <xf numFmtId="3" fontId="10" fillId="0" borderId="0" xfId="3" applyNumberFormat="1" applyFont="1" applyFill="1" applyBorder="1" applyAlignment="1">
      <alignment horizontal="right" vertical="center"/>
    </xf>
    <xf numFmtId="180" fontId="10" fillId="0" borderId="0" xfId="3" applyNumberFormat="1" applyFont="1" applyFill="1" applyBorder="1" applyAlignment="1">
      <alignment horizontal="center" vertical="center"/>
    </xf>
    <xf numFmtId="0" fontId="12" fillId="0" borderId="0" xfId="3" applyFont="1" applyFill="1" applyBorder="1" applyAlignment="1">
      <alignment horizontal="left" vertical="center"/>
    </xf>
    <xf numFmtId="0" fontId="10" fillId="0" borderId="0" xfId="3" applyFont="1" applyFill="1" applyBorder="1" applyAlignment="1">
      <alignment vertical="center"/>
    </xf>
    <xf numFmtId="0" fontId="6" fillId="0" borderId="0" xfId="0" applyFont="1" applyFill="1"/>
    <xf numFmtId="0" fontId="19" fillId="0" borderId="0" xfId="3" applyFont="1" applyFill="1"/>
    <xf numFmtId="0" fontId="19" fillId="0" borderId="0" xfId="3" applyFont="1" applyFill="1" applyAlignment="1"/>
    <xf numFmtId="181" fontId="10" fillId="0" borderId="38" xfId="14" applyNumberFormat="1" applyFont="1" applyFill="1" applyBorder="1" applyAlignment="1">
      <alignment horizontal="right" vertical="center"/>
    </xf>
    <xf numFmtId="181" fontId="10" fillId="0" borderId="26" xfId="14" applyNumberFormat="1" applyFont="1" applyFill="1" applyBorder="1" applyAlignment="1">
      <alignment horizontal="right" vertical="center"/>
    </xf>
    <xf numFmtId="181" fontId="10" fillId="0" borderId="46" xfId="14" applyNumberFormat="1" applyFont="1" applyFill="1" applyBorder="1" applyAlignment="1">
      <alignment horizontal="right" vertical="center"/>
    </xf>
    <xf numFmtId="181" fontId="14" fillId="0" borderId="4" xfId="14" applyNumberFormat="1" applyFont="1" applyFill="1" applyBorder="1" applyAlignment="1">
      <alignment horizontal="right" vertical="center"/>
    </xf>
    <xf numFmtId="181" fontId="10" fillId="0" borderId="90" xfId="14" applyNumberFormat="1" applyFont="1" applyFill="1" applyBorder="1" applyAlignment="1">
      <alignment horizontal="right" vertical="center"/>
    </xf>
    <xf numFmtId="181" fontId="10" fillId="0" borderId="39" xfId="14" applyNumberFormat="1" applyFont="1" applyFill="1" applyBorder="1" applyAlignment="1">
      <alignment horizontal="right" vertical="center"/>
    </xf>
    <xf numFmtId="181" fontId="10" fillId="0" borderId="24" xfId="14" applyNumberFormat="1" applyFont="1" applyFill="1" applyBorder="1" applyAlignment="1">
      <alignment horizontal="right" vertical="center"/>
    </xf>
    <xf numFmtId="181" fontId="10" fillId="0" borderId="47" xfId="14" applyNumberFormat="1" applyFont="1" applyFill="1" applyBorder="1" applyAlignment="1">
      <alignment horizontal="right" vertical="center"/>
    </xf>
    <xf numFmtId="181" fontId="14" fillId="0" borderId="11" xfId="14" applyNumberFormat="1" applyFont="1" applyFill="1" applyBorder="1" applyAlignment="1">
      <alignment horizontal="right" vertical="center"/>
    </xf>
    <xf numFmtId="181" fontId="10" fillId="0" borderId="95" xfId="14" applyNumberFormat="1" applyFont="1" applyFill="1" applyBorder="1" applyAlignment="1">
      <alignment horizontal="right" vertical="center"/>
    </xf>
    <xf numFmtId="0" fontId="19" fillId="2" borderId="0" xfId="3" applyFont="1" applyFill="1" applyAlignment="1">
      <alignment vertical="center"/>
    </xf>
    <xf numFmtId="0" fontId="19" fillId="0" borderId="0" xfId="3" applyFont="1" applyAlignment="1">
      <alignment vertical="center"/>
    </xf>
    <xf numFmtId="0" fontId="22" fillId="2" borderId="0" xfId="3" applyFont="1" applyFill="1" applyAlignment="1">
      <alignment horizontal="left" vertical="center" indent="1"/>
    </xf>
    <xf numFmtId="0" fontId="22" fillId="0" borderId="0" xfId="3" applyFont="1" applyAlignment="1">
      <alignment horizontal="left" vertical="center" indent="1"/>
    </xf>
    <xf numFmtId="0" fontId="23" fillId="0" borderId="0" xfId="3" applyFont="1" applyAlignment="1">
      <alignment vertical="center"/>
    </xf>
    <xf numFmtId="0" fontId="19" fillId="0" borderId="0" xfId="3" applyFont="1"/>
    <xf numFmtId="0" fontId="19" fillId="2" borderId="0" xfId="3" applyFont="1" applyFill="1"/>
    <xf numFmtId="0" fontId="24" fillId="2" borderId="0" xfId="3" applyFont="1" applyFill="1" applyAlignment="1">
      <alignment vertical="center"/>
    </xf>
    <xf numFmtId="177" fontId="25" fillId="0" borderId="68" xfId="3" applyNumberFormat="1" applyFont="1" applyFill="1" applyBorder="1" applyAlignment="1">
      <alignment horizontal="right" vertical="center"/>
    </xf>
    <xf numFmtId="177" fontId="25" fillId="0" borderId="70" xfId="3" applyNumberFormat="1" applyFont="1" applyFill="1" applyBorder="1" applyAlignment="1">
      <alignment horizontal="right" vertical="center"/>
    </xf>
    <xf numFmtId="179" fontId="25" fillId="0" borderId="91" xfId="3" applyNumberFormat="1" applyFont="1" applyFill="1" applyBorder="1" applyAlignment="1">
      <alignment horizontal="right" vertical="center"/>
    </xf>
    <xf numFmtId="179" fontId="25" fillId="0" borderId="100" xfId="3" applyNumberFormat="1" applyFont="1" applyFill="1" applyBorder="1" applyAlignment="1">
      <alignment horizontal="right" vertical="center"/>
    </xf>
    <xf numFmtId="177" fontId="25" fillId="0" borderId="99" xfId="3" applyNumberFormat="1" applyFont="1" applyFill="1" applyBorder="1" applyAlignment="1">
      <alignment horizontal="right" vertical="center"/>
    </xf>
    <xf numFmtId="177" fontId="25" fillId="0" borderId="69" xfId="3" applyNumberFormat="1" applyFont="1" applyFill="1" applyBorder="1" applyAlignment="1">
      <alignment horizontal="right" vertical="center"/>
    </xf>
    <xf numFmtId="177" fontId="25" fillId="0" borderId="1" xfId="3" applyNumberFormat="1" applyFont="1" applyFill="1" applyBorder="1" applyAlignment="1">
      <alignment horizontal="right" vertical="center"/>
    </xf>
    <xf numFmtId="177" fontId="25" fillId="0" borderId="10" xfId="3" applyNumberFormat="1" applyFont="1" applyFill="1" applyBorder="1" applyAlignment="1">
      <alignment horizontal="right" vertical="center"/>
    </xf>
    <xf numFmtId="179" fontId="25" fillId="0" borderId="53" xfId="3" applyNumberFormat="1" applyFont="1" applyFill="1" applyBorder="1" applyAlignment="1">
      <alignment horizontal="right" vertical="center"/>
    </xf>
    <xf numFmtId="179" fontId="25" fillId="0" borderId="27" xfId="3" applyNumberFormat="1" applyFont="1" applyFill="1" applyBorder="1" applyAlignment="1">
      <alignment horizontal="right" vertical="center"/>
    </xf>
    <xf numFmtId="177" fontId="25" fillId="0" borderId="6" xfId="3" applyNumberFormat="1" applyFont="1" applyFill="1" applyBorder="1" applyAlignment="1">
      <alignment horizontal="right" vertical="center"/>
    </xf>
    <xf numFmtId="177" fontId="25" fillId="0" borderId="29" xfId="3" applyNumberFormat="1" applyFont="1" applyFill="1" applyBorder="1" applyAlignment="1">
      <alignment horizontal="right" vertical="center"/>
    </xf>
    <xf numFmtId="177" fontId="25" fillId="0" borderId="22" xfId="3" applyNumberFormat="1" applyFont="1" applyFill="1" applyBorder="1" applyAlignment="1">
      <alignment horizontal="right" vertical="center"/>
    </xf>
    <xf numFmtId="177" fontId="25" fillId="0" borderId="43" xfId="3" applyNumberFormat="1" applyFont="1" applyFill="1" applyBorder="1" applyAlignment="1">
      <alignment horizontal="right" vertical="center"/>
    </xf>
    <xf numFmtId="179" fontId="25" fillId="0" borderId="64" xfId="3" applyNumberFormat="1" applyFont="1" applyFill="1" applyBorder="1" applyAlignment="1">
      <alignment horizontal="right" vertical="center"/>
    </xf>
    <xf numFmtId="179" fontId="25" fillId="0" borderId="50" xfId="3" applyNumberFormat="1" applyFont="1" applyFill="1" applyBorder="1" applyAlignment="1">
      <alignment horizontal="right" vertical="center"/>
    </xf>
    <xf numFmtId="177" fontId="25" fillId="0" borderId="33" xfId="3" applyNumberFormat="1" applyFont="1" applyFill="1" applyBorder="1" applyAlignment="1">
      <alignment horizontal="center" vertical="center"/>
    </xf>
    <xf numFmtId="177" fontId="25" fillId="0" borderId="35" xfId="3" applyNumberFormat="1" applyFont="1" applyFill="1" applyBorder="1" applyAlignment="1">
      <alignment horizontal="right" vertical="center"/>
    </xf>
    <xf numFmtId="177" fontId="25" fillId="0" borderId="33" xfId="3" applyNumberFormat="1" applyFont="1" applyFill="1" applyBorder="1" applyAlignment="1">
      <alignment horizontal="right" vertical="center"/>
    </xf>
    <xf numFmtId="177" fontId="25" fillId="0" borderId="14" xfId="3" applyNumberFormat="1" applyFont="1" applyFill="1" applyBorder="1" applyAlignment="1">
      <alignment horizontal="right" vertical="center"/>
    </xf>
    <xf numFmtId="177" fontId="25" fillId="0" borderId="2" xfId="3" applyNumberFormat="1" applyFont="1" applyFill="1" applyBorder="1" applyAlignment="1">
      <alignment horizontal="right" vertical="center"/>
    </xf>
    <xf numFmtId="177" fontId="25" fillId="0" borderId="28" xfId="3" applyNumberFormat="1" applyFont="1" applyFill="1" applyBorder="1" applyAlignment="1">
      <alignment horizontal="center" vertical="center"/>
    </xf>
    <xf numFmtId="177" fontId="25" fillId="0" borderId="57" xfId="3" applyNumberFormat="1" applyFont="1" applyFill="1" applyBorder="1" applyAlignment="1">
      <alignment horizontal="center" vertical="center"/>
    </xf>
    <xf numFmtId="177" fontId="25" fillId="0" borderId="14" xfId="3" applyNumberFormat="1" applyFont="1" applyFill="1" applyBorder="1" applyAlignment="1">
      <alignment horizontal="center" vertical="center"/>
    </xf>
    <xf numFmtId="0" fontId="26" fillId="0" borderId="0" xfId="3" applyFont="1" applyFill="1" applyAlignment="1">
      <alignment horizontal="left" vertical="center"/>
    </xf>
    <xf numFmtId="0" fontId="27" fillId="0" borderId="0" xfId="3" applyFont="1" applyFill="1" applyAlignment="1">
      <alignment horizontal="center" vertical="center"/>
    </xf>
    <xf numFmtId="0" fontId="25" fillId="0" borderId="0" xfId="3" applyFont="1" applyFill="1" applyAlignment="1">
      <alignment horizontal="center" vertical="center"/>
    </xf>
    <xf numFmtId="0" fontId="25" fillId="0" borderId="0" xfId="3" applyFont="1" applyFill="1" applyAlignment="1">
      <alignment vertical="center"/>
    </xf>
    <xf numFmtId="0" fontId="25" fillId="0" borderId="0" xfId="3" applyFont="1" applyFill="1" applyAlignment="1">
      <alignment horizontal="right" vertical="center"/>
    </xf>
    <xf numFmtId="0" fontId="25" fillId="0" borderId="0" xfId="3" applyFont="1" applyFill="1" applyAlignment="1">
      <alignment horizontal="right" vertical="top"/>
    </xf>
    <xf numFmtId="0" fontId="27" fillId="0" borderId="0" xfId="0" applyFont="1" applyFill="1"/>
    <xf numFmtId="0" fontId="28" fillId="0" borderId="0" xfId="3" applyFont="1" applyFill="1" applyAlignment="1">
      <alignment horizontal="right" vertical="center"/>
    </xf>
    <xf numFmtId="0" fontId="27" fillId="0" borderId="0" xfId="3" applyFont="1" applyFill="1" applyAlignment="1">
      <alignment vertical="center"/>
    </xf>
    <xf numFmtId="0" fontId="25" fillId="0" borderId="12" xfId="3" applyFont="1" applyFill="1" applyBorder="1" applyAlignment="1">
      <alignment horizontal="center" vertical="center"/>
    </xf>
    <xf numFmtId="0" fontId="25" fillId="0" borderId="34" xfId="3" applyFont="1" applyFill="1" applyBorder="1" applyAlignment="1">
      <alignment horizontal="center" vertical="center"/>
    </xf>
    <xf numFmtId="0" fontId="25" fillId="0" borderId="36" xfId="3" applyFont="1" applyFill="1" applyBorder="1" applyAlignment="1">
      <alignment horizontal="center" vertical="center"/>
    </xf>
    <xf numFmtId="0" fontId="25" fillId="0" borderId="13" xfId="3" applyFont="1" applyFill="1" applyBorder="1" applyAlignment="1">
      <alignment horizontal="center" vertical="center"/>
    </xf>
    <xf numFmtId="177" fontId="25" fillId="0" borderId="13" xfId="3" applyNumberFormat="1" applyFont="1" applyFill="1" applyBorder="1" applyAlignment="1">
      <alignment horizontal="right" vertical="center"/>
    </xf>
    <xf numFmtId="177" fontId="25" fillId="0" borderId="3" xfId="3" applyNumberFormat="1" applyFont="1" applyFill="1" applyBorder="1" applyAlignment="1">
      <alignment horizontal="right" vertical="center"/>
    </xf>
    <xf numFmtId="179" fontId="25" fillId="0" borderId="62" xfId="3" applyNumberFormat="1" applyFont="1" applyFill="1" applyBorder="1" applyAlignment="1">
      <alignment horizontal="right" vertical="center"/>
    </xf>
    <xf numFmtId="179" fontId="25" fillId="0" borderId="85" xfId="3" applyNumberFormat="1" applyFont="1" applyFill="1" applyBorder="1" applyAlignment="1">
      <alignment horizontal="right" vertical="center"/>
    </xf>
    <xf numFmtId="177" fontId="25" fillId="0" borderId="30" xfId="3" applyNumberFormat="1" applyFont="1" applyFill="1" applyBorder="1" applyAlignment="1">
      <alignment horizontal="right" vertical="center"/>
    </xf>
    <xf numFmtId="177" fontId="25" fillId="0" borderId="77" xfId="3" applyNumberFormat="1" applyFont="1" applyFill="1" applyBorder="1" applyAlignment="1">
      <alignment horizontal="right" vertical="center"/>
    </xf>
    <xf numFmtId="0" fontId="25" fillId="0" borderId="1" xfId="3" applyFont="1" applyFill="1" applyBorder="1" applyAlignment="1">
      <alignment horizontal="center" vertical="center"/>
    </xf>
    <xf numFmtId="0" fontId="25" fillId="0" borderId="22" xfId="3" applyFont="1" applyFill="1" applyBorder="1" applyAlignment="1">
      <alignment horizontal="center" vertical="center"/>
    </xf>
    <xf numFmtId="0" fontId="25" fillId="0" borderId="14" xfId="3" applyFont="1" applyFill="1" applyBorder="1" applyAlignment="1">
      <alignment horizontal="center" vertical="center"/>
    </xf>
    <xf numFmtId="9" fontId="25" fillId="0" borderId="27" xfId="3" applyNumberFormat="1" applyFont="1" applyFill="1" applyBorder="1" applyAlignment="1">
      <alignment horizontal="center" vertical="center"/>
    </xf>
    <xf numFmtId="0" fontId="25" fillId="0" borderId="54" xfId="3" applyFont="1" applyFill="1" applyBorder="1" applyAlignment="1">
      <alignment horizontal="center" vertical="center"/>
    </xf>
    <xf numFmtId="177" fontId="25" fillId="0" borderId="54" xfId="3" applyNumberFormat="1" applyFont="1" applyFill="1" applyBorder="1" applyAlignment="1">
      <alignment horizontal="right" vertical="center"/>
    </xf>
    <xf numFmtId="177" fontId="25" fillId="0" borderId="66" xfId="3" applyNumberFormat="1" applyFont="1" applyFill="1" applyBorder="1" applyAlignment="1">
      <alignment horizontal="right" vertical="center"/>
    </xf>
    <xf numFmtId="179" fontId="25" fillId="0" borderId="65" xfId="3" applyNumberFormat="1" applyFont="1" applyFill="1" applyBorder="1" applyAlignment="1">
      <alignment horizontal="right" vertical="center"/>
    </xf>
    <xf numFmtId="179" fontId="25" fillId="0" borderId="59" xfId="3" applyNumberFormat="1" applyFont="1" applyFill="1" applyBorder="1" applyAlignment="1">
      <alignment horizontal="right" vertical="center"/>
    </xf>
    <xf numFmtId="177" fontId="25" fillId="0" borderId="60" xfId="3" applyNumberFormat="1" applyFont="1" applyFill="1" applyBorder="1" applyAlignment="1">
      <alignment horizontal="center" vertical="center"/>
    </xf>
    <xf numFmtId="177" fontId="25" fillId="0" borderId="61" xfId="3" applyNumberFormat="1" applyFont="1" applyFill="1" applyBorder="1" applyAlignment="1">
      <alignment horizontal="right" vertical="center"/>
    </xf>
    <xf numFmtId="177" fontId="25" fillId="0" borderId="60" xfId="3" applyNumberFormat="1" applyFont="1" applyFill="1" applyBorder="1" applyAlignment="1">
      <alignment horizontal="right" vertical="center"/>
    </xf>
    <xf numFmtId="0" fontId="25" fillId="0" borderId="75" xfId="3" applyFont="1" applyFill="1" applyBorder="1" applyAlignment="1">
      <alignment horizontal="center" vertical="center"/>
    </xf>
    <xf numFmtId="177" fontId="25" fillId="0" borderId="75" xfId="3" applyNumberFormat="1" applyFont="1" applyFill="1" applyBorder="1" applyAlignment="1">
      <alignment horizontal="right" vertical="center"/>
    </xf>
    <xf numFmtId="177" fontId="25" fillId="0" borderId="81" xfId="3" applyNumberFormat="1" applyFont="1" applyFill="1" applyBorder="1" applyAlignment="1">
      <alignment horizontal="right" vertical="center"/>
    </xf>
    <xf numFmtId="179" fontId="25" fillId="0" borderId="93" xfId="3" applyNumberFormat="1" applyFont="1" applyFill="1" applyBorder="1" applyAlignment="1">
      <alignment horizontal="right" vertical="center"/>
    </xf>
    <xf numFmtId="179" fontId="25" fillId="0" borderId="102" xfId="3" applyNumberFormat="1" applyFont="1" applyFill="1" applyBorder="1" applyAlignment="1">
      <alignment horizontal="right" vertical="center"/>
    </xf>
    <xf numFmtId="177" fontId="25" fillId="0" borderId="89" xfId="3" applyNumberFormat="1" applyFont="1" applyFill="1" applyBorder="1" applyAlignment="1">
      <alignment horizontal="right" vertical="center"/>
    </xf>
    <xf numFmtId="177" fontId="25" fillId="0" borderId="76" xfId="3" applyNumberFormat="1" applyFont="1" applyFill="1" applyBorder="1" applyAlignment="1">
      <alignment horizontal="right" vertical="center"/>
    </xf>
    <xf numFmtId="0" fontId="29" fillId="0" borderId="74" xfId="3" applyFont="1" applyFill="1" applyBorder="1" applyAlignment="1">
      <alignment horizontal="center" vertical="center"/>
    </xf>
    <xf numFmtId="177" fontId="29" fillId="0" borderId="74" xfId="3" applyNumberFormat="1" applyFont="1" applyFill="1" applyBorder="1" applyAlignment="1">
      <alignment horizontal="right" vertical="center"/>
    </xf>
    <xf numFmtId="177" fontId="29" fillId="0" borderId="80" xfId="3" applyNumberFormat="1" applyFont="1" applyFill="1" applyBorder="1" applyAlignment="1">
      <alignment horizontal="right" vertical="center"/>
    </xf>
    <xf numFmtId="179" fontId="29" fillId="0" borderId="92" xfId="3" applyNumberFormat="1" applyFont="1" applyFill="1" applyBorder="1" applyAlignment="1">
      <alignment horizontal="right" vertical="center"/>
    </xf>
    <xf numFmtId="179" fontId="29" fillId="0" borderId="101" xfId="3" applyNumberFormat="1" applyFont="1" applyFill="1" applyBorder="1" applyAlignment="1">
      <alignment horizontal="right" vertical="center"/>
    </xf>
    <xf numFmtId="177" fontId="29" fillId="0" borderId="79" xfId="3" applyNumberFormat="1" applyFont="1" applyFill="1" applyBorder="1" applyAlignment="1">
      <alignment horizontal="right" vertical="center"/>
    </xf>
    <xf numFmtId="177" fontId="29" fillId="0" borderId="72" xfId="3" applyNumberFormat="1" applyFont="1" applyFill="1" applyBorder="1" applyAlignment="1">
      <alignment horizontal="right" vertical="center"/>
    </xf>
    <xf numFmtId="0" fontId="25" fillId="0" borderId="68" xfId="3" applyFont="1" applyFill="1" applyBorder="1" applyAlignment="1">
      <alignment horizontal="center" vertical="center"/>
    </xf>
    <xf numFmtId="0" fontId="12" fillId="0" borderId="10" xfId="3" applyFont="1" applyFill="1" applyBorder="1" applyAlignment="1">
      <alignment horizontal="center" vertical="center"/>
    </xf>
    <xf numFmtId="0" fontId="25" fillId="2" borderId="0" xfId="3" applyFont="1" applyFill="1" applyAlignment="1">
      <alignment horizontal="left" vertical="center"/>
    </xf>
    <xf numFmtId="0" fontId="25" fillId="2" borderId="0" xfId="3" applyFont="1" applyFill="1" applyAlignment="1">
      <alignment horizontal="right" vertical="center" shrinkToFit="1"/>
    </xf>
    <xf numFmtId="0" fontId="25" fillId="2" borderId="0" xfId="3" applyFont="1" applyFill="1" applyAlignment="1">
      <alignment horizontal="right" vertical="center"/>
    </xf>
    <xf numFmtId="0" fontId="28" fillId="2" borderId="0" xfId="3" applyFont="1" applyFill="1" applyAlignment="1">
      <alignment horizontal="right" vertical="center"/>
    </xf>
    <xf numFmtId="0" fontId="25" fillId="2" borderId="13" xfId="3" applyFont="1" applyFill="1" applyBorder="1" applyAlignment="1">
      <alignment horizontal="center" vertical="center"/>
    </xf>
    <xf numFmtId="0" fontId="25" fillId="2" borderId="19" xfId="3" applyFont="1" applyFill="1" applyBorder="1" applyAlignment="1">
      <alignment horizontal="center" vertical="center"/>
    </xf>
    <xf numFmtId="0" fontId="25" fillId="2" borderId="4" xfId="3" applyFont="1" applyFill="1" applyBorder="1" applyAlignment="1">
      <alignment horizontal="center" vertical="center"/>
    </xf>
    <xf numFmtId="0" fontId="25" fillId="2" borderId="11" xfId="3" applyFont="1" applyFill="1" applyBorder="1" applyAlignment="1">
      <alignment horizontal="center" vertical="center" wrapText="1"/>
    </xf>
    <xf numFmtId="3" fontId="25" fillId="2" borderId="3" xfId="3" applyNumberFormat="1" applyFont="1" applyFill="1" applyBorder="1" applyAlignment="1">
      <alignment horizontal="right" vertical="center"/>
    </xf>
    <xf numFmtId="181" fontId="25" fillId="2" borderId="4" xfId="3" applyNumberFormat="1" applyFont="1" applyFill="1" applyBorder="1" applyAlignment="1">
      <alignment horizontal="right" vertical="center" shrinkToFit="1"/>
    </xf>
    <xf numFmtId="0" fontId="25" fillId="2" borderId="105" xfId="3" applyFont="1" applyFill="1" applyBorder="1" applyAlignment="1">
      <alignment horizontal="right" vertical="center"/>
    </xf>
    <xf numFmtId="181" fontId="25" fillId="2" borderId="11" xfId="3" applyNumberFormat="1" applyFont="1" applyFill="1" applyBorder="1" applyAlignment="1">
      <alignment horizontal="right" vertical="center"/>
    </xf>
    <xf numFmtId="3" fontId="25" fillId="2" borderId="4" xfId="3" applyNumberFormat="1" applyFont="1" applyFill="1" applyBorder="1" applyAlignment="1">
      <alignment horizontal="right" vertical="center"/>
    </xf>
    <xf numFmtId="177" fontId="25" fillId="2" borderId="106" xfId="3" applyNumberFormat="1" applyFont="1" applyFill="1" applyBorder="1" applyAlignment="1">
      <alignment vertical="center"/>
    </xf>
    <xf numFmtId="0" fontId="25" fillId="2" borderId="1" xfId="3" applyFont="1" applyFill="1" applyBorder="1" applyAlignment="1">
      <alignment horizontal="center" vertical="center"/>
    </xf>
    <xf numFmtId="3" fontId="25" fillId="2" borderId="10" xfId="3" applyNumberFormat="1" applyFont="1" applyFill="1" applyBorder="1" applyAlignment="1">
      <alignment horizontal="right" vertical="center"/>
    </xf>
    <xf numFmtId="181" fontId="25" fillId="2" borderId="7" xfId="3" applyNumberFormat="1" applyFont="1" applyFill="1" applyBorder="1" applyAlignment="1">
      <alignment horizontal="right" vertical="center" shrinkToFit="1"/>
    </xf>
    <xf numFmtId="0" fontId="25" fillId="2" borderId="107" xfId="3" applyFont="1" applyFill="1" applyBorder="1" applyAlignment="1">
      <alignment horizontal="right" vertical="center"/>
    </xf>
    <xf numFmtId="3" fontId="25" fillId="2" borderId="7" xfId="3" applyNumberFormat="1" applyFont="1" applyFill="1" applyBorder="1" applyAlignment="1">
      <alignment horizontal="right" vertical="center"/>
    </xf>
    <xf numFmtId="177" fontId="25" fillId="2" borderId="108" xfId="3" applyNumberFormat="1" applyFont="1" applyFill="1" applyBorder="1" applyAlignment="1">
      <alignment vertical="center"/>
    </xf>
    <xf numFmtId="0" fontId="25" fillId="2" borderId="22" xfId="3" applyFont="1" applyFill="1" applyBorder="1" applyAlignment="1">
      <alignment horizontal="center" vertical="center"/>
    </xf>
    <xf numFmtId="3" fontId="25" fillId="2" borderId="43" xfId="3" applyNumberFormat="1" applyFont="1" applyFill="1" applyBorder="1" applyAlignment="1">
      <alignment horizontal="right" vertical="center"/>
    </xf>
    <xf numFmtId="181" fontId="25" fillId="2" borderId="32" xfId="3" applyNumberFormat="1" applyFont="1" applyFill="1" applyBorder="1" applyAlignment="1">
      <alignment horizontal="right" vertical="center" shrinkToFit="1"/>
    </xf>
    <xf numFmtId="0" fontId="25" fillId="2" borderId="109" xfId="3" applyFont="1" applyFill="1" applyBorder="1" applyAlignment="1">
      <alignment horizontal="right" vertical="center"/>
    </xf>
    <xf numFmtId="3" fontId="25" fillId="2" borderId="32" xfId="3" applyNumberFormat="1" applyFont="1" applyFill="1" applyBorder="1" applyAlignment="1">
      <alignment horizontal="right" vertical="center"/>
    </xf>
    <xf numFmtId="177" fontId="25" fillId="2" borderId="110" xfId="3" applyNumberFormat="1" applyFont="1" applyFill="1" applyBorder="1" applyAlignment="1">
      <alignment vertical="center"/>
    </xf>
    <xf numFmtId="181" fontId="25" fillId="2" borderId="26" xfId="3" applyNumberFormat="1" applyFont="1" applyFill="1" applyBorder="1" applyAlignment="1">
      <alignment horizontal="right" vertical="center" shrinkToFit="1"/>
    </xf>
    <xf numFmtId="181" fontId="25" fillId="2" borderId="24" xfId="3" applyNumberFormat="1" applyFont="1" applyFill="1" applyBorder="1" applyAlignment="1">
      <alignment horizontal="right" vertical="center"/>
    </xf>
    <xf numFmtId="0" fontId="25" fillId="2" borderId="14" xfId="3" applyFont="1" applyFill="1" applyBorder="1" applyAlignment="1">
      <alignment horizontal="center" vertical="center"/>
    </xf>
    <xf numFmtId="3" fontId="25" fillId="2" borderId="2" xfId="3" applyNumberFormat="1" applyFont="1" applyFill="1" applyBorder="1" applyAlignment="1">
      <alignment horizontal="right" vertical="center"/>
    </xf>
    <xf numFmtId="181" fontId="25" fillId="2" borderId="55" xfId="3" applyNumberFormat="1" applyFont="1" applyFill="1" applyBorder="1" applyAlignment="1">
      <alignment horizontal="right" vertical="center" shrinkToFit="1"/>
    </xf>
    <xf numFmtId="0" fontId="25" fillId="2" borderId="111" xfId="3" applyFont="1" applyFill="1" applyBorder="1" applyAlignment="1">
      <alignment horizontal="right" vertical="center"/>
    </xf>
    <xf numFmtId="181" fontId="25" fillId="2" borderId="9" xfId="3" applyNumberFormat="1" applyFont="1" applyFill="1" applyBorder="1" applyAlignment="1">
      <alignment horizontal="right" vertical="center"/>
    </xf>
    <xf numFmtId="3" fontId="25" fillId="2" borderId="0" xfId="3" applyNumberFormat="1" applyFont="1" applyFill="1" applyBorder="1" applyAlignment="1">
      <alignment horizontal="right" vertical="center"/>
    </xf>
    <xf numFmtId="181" fontId="25" fillId="2" borderId="0" xfId="3" applyNumberFormat="1" applyFont="1" applyFill="1" applyBorder="1" applyAlignment="1">
      <alignment horizontal="right" vertical="center" shrinkToFit="1"/>
    </xf>
    <xf numFmtId="177" fontId="25" fillId="2" borderId="112" xfId="3" applyNumberFormat="1" applyFont="1" applyFill="1" applyBorder="1" applyAlignment="1">
      <alignment vertical="center"/>
    </xf>
    <xf numFmtId="3" fontId="25" fillId="2" borderId="107" xfId="3" applyNumberFormat="1" applyFont="1" applyFill="1" applyBorder="1" applyAlignment="1">
      <alignment horizontal="right" vertical="center"/>
    </xf>
    <xf numFmtId="181" fontId="25" fillId="2" borderId="19" xfId="3" applyNumberFormat="1" applyFont="1" applyFill="1" applyBorder="1" applyAlignment="1">
      <alignment horizontal="right" vertical="center"/>
    </xf>
    <xf numFmtId="177" fontId="25" fillId="2" borderId="108" xfId="3" applyNumberFormat="1" applyFont="1" applyFill="1" applyBorder="1" applyAlignment="1">
      <alignment horizontal="right" vertical="center"/>
    </xf>
    <xf numFmtId="181" fontId="25" fillId="2" borderId="44" xfId="3" applyNumberFormat="1" applyFont="1" applyFill="1" applyBorder="1" applyAlignment="1">
      <alignment horizontal="right" vertical="center"/>
    </xf>
    <xf numFmtId="0" fontId="25" fillId="2" borderId="32" xfId="3" applyFont="1" applyFill="1" applyBorder="1" applyAlignment="1">
      <alignment horizontal="right" vertical="center"/>
    </xf>
    <xf numFmtId="0" fontId="25" fillId="2" borderId="21" xfId="3" applyFont="1" applyFill="1" applyBorder="1" applyAlignment="1">
      <alignment horizontal="center" vertical="center"/>
    </xf>
    <xf numFmtId="3" fontId="25" fillId="2" borderId="16" xfId="3" applyNumberFormat="1" applyFont="1" applyFill="1" applyBorder="1" applyAlignment="1">
      <alignment horizontal="right" vertical="center"/>
    </xf>
    <xf numFmtId="0" fontId="25" fillId="2" borderId="113" xfId="3" applyFont="1" applyFill="1" applyBorder="1" applyAlignment="1">
      <alignment horizontal="right" vertical="center"/>
    </xf>
    <xf numFmtId="181" fontId="25" fillId="2" borderId="24" xfId="3" applyNumberFormat="1" applyFont="1" applyFill="1" applyBorder="1" applyAlignment="1">
      <alignment horizontal="center" vertical="center"/>
    </xf>
    <xf numFmtId="0" fontId="25" fillId="2" borderId="26" xfId="3" applyFont="1" applyFill="1" applyBorder="1" applyAlignment="1">
      <alignment horizontal="right" vertical="center"/>
    </xf>
    <xf numFmtId="177" fontId="25" fillId="2" borderId="114" xfId="3" applyNumberFormat="1" applyFont="1" applyFill="1" applyBorder="1" applyAlignment="1">
      <alignment vertical="center"/>
    </xf>
    <xf numFmtId="0" fontId="25" fillId="2" borderId="23" xfId="3" applyFont="1" applyFill="1" applyBorder="1" applyAlignment="1">
      <alignment horizontal="center" vertical="center"/>
    </xf>
    <xf numFmtId="3" fontId="25" fillId="2" borderId="45" xfId="3" applyNumberFormat="1" applyFont="1" applyFill="1" applyBorder="1" applyAlignment="1">
      <alignment horizontal="right" vertical="center"/>
    </xf>
    <xf numFmtId="181" fontId="25" fillId="2" borderId="46" xfId="3" applyNumberFormat="1" applyFont="1" applyFill="1" applyBorder="1" applyAlignment="1">
      <alignment horizontal="right" vertical="center" shrinkToFit="1"/>
    </xf>
    <xf numFmtId="0" fontId="25" fillId="2" borderId="115" xfId="3" applyFont="1" applyFill="1" applyBorder="1" applyAlignment="1">
      <alignment horizontal="right" vertical="center"/>
    </xf>
    <xf numFmtId="181" fontId="25" fillId="2" borderId="56" xfId="3" applyNumberFormat="1" applyFont="1" applyFill="1" applyBorder="1" applyAlignment="1">
      <alignment horizontal="center" vertical="center"/>
    </xf>
    <xf numFmtId="0" fontId="25" fillId="2" borderId="46" xfId="3" applyFont="1" applyFill="1" applyBorder="1" applyAlignment="1">
      <alignment horizontal="right" vertical="center"/>
    </xf>
    <xf numFmtId="177" fontId="25" fillId="2" borderId="116" xfId="3" applyNumberFormat="1" applyFont="1" applyFill="1" applyBorder="1" applyAlignment="1">
      <alignment vertical="center"/>
    </xf>
    <xf numFmtId="3" fontId="25" fillId="2" borderId="105" xfId="3" applyNumberFormat="1" applyFont="1" applyFill="1" applyBorder="1" applyAlignment="1">
      <alignment horizontal="right" vertical="center"/>
    </xf>
    <xf numFmtId="181" fontId="25" fillId="2" borderId="117" xfId="3" applyNumberFormat="1" applyFont="1" applyFill="1" applyBorder="1" applyAlignment="1">
      <alignment horizontal="right" vertical="center"/>
    </xf>
    <xf numFmtId="181" fontId="25" fillId="2" borderId="89" xfId="3" applyNumberFormat="1" applyFont="1" applyFill="1" applyBorder="1" applyAlignment="1">
      <alignment horizontal="right" vertical="center" shrinkToFit="1"/>
    </xf>
    <xf numFmtId="177" fontId="25" fillId="2" borderId="106" xfId="3" applyNumberFormat="1" applyFont="1" applyFill="1" applyBorder="1" applyAlignment="1">
      <alignment horizontal="right" vertical="center"/>
    </xf>
    <xf numFmtId="0" fontId="29" fillId="2" borderId="84" xfId="3" applyFont="1" applyFill="1" applyBorder="1" applyAlignment="1">
      <alignment horizontal="center" vertical="center"/>
    </xf>
    <xf numFmtId="3" fontId="29" fillId="2" borderId="87" xfId="3" applyNumberFormat="1" applyFont="1" applyFill="1" applyBorder="1" applyAlignment="1">
      <alignment horizontal="right" vertical="center"/>
    </xf>
    <xf numFmtId="181" fontId="29" fillId="2" borderId="118" xfId="3" applyNumberFormat="1" applyFont="1" applyFill="1" applyBorder="1" applyAlignment="1">
      <alignment horizontal="right" vertical="center" shrinkToFit="1"/>
    </xf>
    <xf numFmtId="3" fontId="29" fillId="2" borderId="119" xfId="3" applyNumberFormat="1" applyFont="1" applyFill="1" applyBorder="1" applyAlignment="1">
      <alignment horizontal="right" vertical="center"/>
    </xf>
    <xf numFmtId="181" fontId="29" fillId="2" borderId="9" xfId="3" applyNumberFormat="1" applyFont="1" applyFill="1" applyBorder="1" applyAlignment="1">
      <alignment horizontal="right" vertical="center"/>
    </xf>
    <xf numFmtId="3" fontId="29" fillId="2" borderId="120" xfId="3" applyNumberFormat="1" applyFont="1" applyFill="1" applyBorder="1" applyAlignment="1">
      <alignment horizontal="right" vertical="center"/>
    </xf>
    <xf numFmtId="181" fontId="29" fillId="2" borderId="0" xfId="3" applyNumberFormat="1" applyFont="1" applyFill="1" applyBorder="1" applyAlignment="1">
      <alignment horizontal="right" vertical="center" shrinkToFit="1"/>
    </xf>
    <xf numFmtId="177" fontId="29" fillId="2" borderId="121" xfId="3" applyNumberFormat="1" applyFont="1" applyFill="1" applyBorder="1" applyAlignment="1">
      <alignment vertical="center"/>
    </xf>
    <xf numFmtId="0" fontId="25" fillId="2" borderId="68" xfId="3" applyFont="1" applyFill="1" applyBorder="1" applyAlignment="1">
      <alignment horizontal="center" vertical="center"/>
    </xf>
    <xf numFmtId="3" fontId="25" fillId="2" borderId="71" xfId="3" applyNumberFormat="1" applyFont="1" applyFill="1" applyBorder="1" applyAlignment="1">
      <alignment horizontal="right" vertical="center"/>
    </xf>
    <xf numFmtId="181" fontId="25" fillId="2" borderId="90" xfId="3" applyNumberFormat="1" applyFont="1" applyFill="1" applyBorder="1" applyAlignment="1">
      <alignment horizontal="right" vertical="center" shrinkToFit="1"/>
    </xf>
    <xf numFmtId="3" fontId="25" fillId="2" borderId="122" xfId="3" applyNumberFormat="1" applyFont="1" applyFill="1" applyBorder="1" applyAlignment="1">
      <alignment horizontal="right" vertical="center"/>
    </xf>
    <xf numFmtId="181" fontId="25" fillId="2" borderId="95" xfId="3" applyNumberFormat="1" applyFont="1" applyFill="1" applyBorder="1" applyAlignment="1">
      <alignment horizontal="right" vertical="center"/>
    </xf>
    <xf numFmtId="3" fontId="25" fillId="2" borderId="90" xfId="3" applyNumberFormat="1" applyFont="1" applyFill="1" applyBorder="1" applyAlignment="1">
      <alignment horizontal="right" vertical="center"/>
    </xf>
    <xf numFmtId="177" fontId="25" fillId="2" borderId="123" xfId="3" applyNumberFormat="1" applyFont="1" applyFill="1" applyBorder="1" applyAlignment="1">
      <alignment vertical="center"/>
    </xf>
    <xf numFmtId="0" fontId="25" fillId="2" borderId="0" xfId="3" applyFont="1" applyFill="1" applyAlignment="1">
      <alignment horizontal="center" vertical="center"/>
    </xf>
    <xf numFmtId="0" fontId="28" fillId="2" borderId="0" xfId="3" applyFont="1" applyFill="1" applyAlignment="1">
      <alignment horizontal="left" vertical="center"/>
    </xf>
    <xf numFmtId="0" fontId="25" fillId="2" borderId="0" xfId="3" applyFont="1" applyFill="1" applyAlignment="1">
      <alignment vertical="center"/>
    </xf>
    <xf numFmtId="0" fontId="25" fillId="2" borderId="0" xfId="3" applyFont="1" applyFill="1" applyAlignment="1">
      <alignment vertical="center" shrinkToFit="1"/>
    </xf>
    <xf numFmtId="0" fontId="28" fillId="2" borderId="0" xfId="3" applyFont="1" applyFill="1" applyAlignment="1">
      <alignment vertical="center"/>
    </xf>
    <xf numFmtId="0" fontId="27" fillId="2" borderId="0" xfId="3" applyFont="1" applyFill="1" applyAlignment="1">
      <alignment vertical="center"/>
    </xf>
    <xf numFmtId="0" fontId="30" fillId="2" borderId="0" xfId="3" applyFont="1" applyFill="1" applyAlignment="1">
      <alignment horizontal="left" vertical="center"/>
    </xf>
    <xf numFmtId="0" fontId="30" fillId="2" borderId="0" xfId="3" applyFont="1" applyFill="1" applyAlignment="1">
      <alignment vertical="center"/>
    </xf>
    <xf numFmtId="0" fontId="30" fillId="2" borderId="10" xfId="3" applyFont="1" applyFill="1" applyBorder="1" applyAlignment="1">
      <alignment horizontal="center" vertical="center" wrapText="1"/>
    </xf>
    <xf numFmtId="0" fontId="30" fillId="2" borderId="1" xfId="3" applyFont="1" applyFill="1" applyBorder="1" applyAlignment="1">
      <alignment horizontal="center" vertical="center" wrapText="1"/>
    </xf>
    <xf numFmtId="183" fontId="28" fillId="2" borderId="10" xfId="3" applyNumberFormat="1" applyFont="1" applyFill="1" applyBorder="1" applyAlignment="1">
      <alignment horizontal="right" vertical="center"/>
    </xf>
    <xf numFmtId="0" fontId="30" fillId="2" borderId="0" xfId="3" applyFont="1" applyFill="1" applyAlignment="1">
      <alignment horizontal="right" vertical="center"/>
    </xf>
    <xf numFmtId="0" fontId="27" fillId="0" borderId="0" xfId="3" applyFont="1" applyAlignment="1">
      <alignment vertical="center"/>
    </xf>
    <xf numFmtId="0" fontId="25" fillId="0" borderId="0" xfId="3" applyFont="1" applyAlignment="1">
      <alignment vertical="center"/>
    </xf>
    <xf numFmtId="0" fontId="30" fillId="2" borderId="6" xfId="3" applyFont="1" applyFill="1" applyBorder="1" applyAlignment="1">
      <alignment horizontal="center" vertical="center" wrapText="1"/>
    </xf>
    <xf numFmtId="0" fontId="30" fillId="2" borderId="29" xfId="3" applyFont="1" applyFill="1" applyBorder="1" applyAlignment="1">
      <alignment horizontal="center" vertical="center" wrapText="1"/>
    </xf>
    <xf numFmtId="178" fontId="28" fillId="2" borderId="8" xfId="3" applyNumberFormat="1" applyFont="1" applyFill="1" applyBorder="1" applyAlignment="1">
      <alignment horizontal="right" vertical="center"/>
    </xf>
    <xf numFmtId="178" fontId="28" fillId="2" borderId="25" xfId="3" applyNumberFormat="1" applyFont="1" applyFill="1" applyBorder="1" applyAlignment="1">
      <alignment horizontal="right" vertical="center"/>
    </xf>
    <xf numFmtId="185" fontId="28" fillId="2" borderId="25" xfId="3" applyNumberFormat="1" applyFont="1" applyFill="1" applyBorder="1" applyAlignment="1">
      <alignment horizontal="right" vertical="center"/>
    </xf>
    <xf numFmtId="178" fontId="28" fillId="2" borderId="78" xfId="3" applyNumberFormat="1" applyFont="1" applyFill="1" applyBorder="1" applyAlignment="1">
      <alignment horizontal="right" vertical="center"/>
    </xf>
    <xf numFmtId="182" fontId="28" fillId="2" borderId="25" xfId="3" applyNumberFormat="1" applyFont="1" applyFill="1" applyBorder="1" applyAlignment="1">
      <alignment horizontal="right" vertical="center"/>
    </xf>
    <xf numFmtId="0" fontId="30" fillId="2" borderId="14" xfId="3" applyFont="1" applyFill="1" applyBorder="1" applyAlignment="1">
      <alignment horizontal="center" vertical="center" wrapText="1"/>
    </xf>
    <xf numFmtId="182" fontId="28" fillId="2" borderId="0" xfId="3" applyNumberFormat="1" applyFont="1" applyFill="1" applyAlignment="1">
      <alignment horizontal="right" vertical="center"/>
    </xf>
    <xf numFmtId="182" fontId="28" fillId="2" borderId="28" xfId="3" applyNumberFormat="1" applyFont="1" applyFill="1" applyBorder="1" applyAlignment="1">
      <alignment horizontal="right" vertical="center"/>
    </xf>
    <xf numFmtId="178" fontId="28" fillId="2" borderId="28" xfId="3" applyNumberFormat="1" applyFont="1" applyFill="1" applyBorder="1" applyAlignment="1">
      <alignment horizontal="right" vertical="center"/>
    </xf>
    <xf numFmtId="182" fontId="28" fillId="2" borderId="57" xfId="3" applyNumberFormat="1" applyFont="1" applyFill="1" applyBorder="1" applyAlignment="1">
      <alignment horizontal="right" vertical="center"/>
    </xf>
    <xf numFmtId="0" fontId="30" fillId="2" borderId="21" xfId="3" applyFont="1" applyFill="1" applyBorder="1" applyAlignment="1">
      <alignment horizontal="center" vertical="center" wrapText="1"/>
    </xf>
    <xf numFmtId="182" fontId="28" fillId="2" borderId="40" xfId="3" applyNumberFormat="1" applyFont="1" applyFill="1" applyBorder="1" applyAlignment="1">
      <alignment horizontal="right" vertical="center"/>
    </xf>
    <xf numFmtId="182" fontId="28" fillId="2" borderId="18" xfId="3" applyNumberFormat="1" applyFont="1" applyFill="1" applyBorder="1" applyAlignment="1">
      <alignment horizontal="right" vertical="center"/>
    </xf>
    <xf numFmtId="182" fontId="28" fillId="2" borderId="128" xfId="3" applyNumberFormat="1" applyFont="1" applyFill="1" applyBorder="1" applyAlignment="1">
      <alignment horizontal="right" vertical="center"/>
    </xf>
    <xf numFmtId="178" fontId="28" fillId="2" borderId="26" xfId="3" applyNumberFormat="1" applyFont="1" applyFill="1" applyBorder="1" applyAlignment="1">
      <alignment horizontal="right" vertical="center"/>
    </xf>
    <xf numFmtId="178" fontId="28" fillId="2" borderId="18" xfId="3" applyNumberFormat="1" applyFont="1" applyFill="1" applyBorder="1" applyAlignment="1">
      <alignment horizontal="right" vertical="center"/>
    </xf>
    <xf numFmtId="178" fontId="28" fillId="2" borderId="16" xfId="3" applyNumberFormat="1" applyFont="1" applyFill="1" applyBorder="1" applyAlignment="1">
      <alignment horizontal="right" vertical="center"/>
    </xf>
    <xf numFmtId="0" fontId="30" fillId="2" borderId="15" xfId="3" applyFont="1" applyFill="1" applyBorder="1" applyAlignment="1">
      <alignment horizontal="center" vertical="center"/>
    </xf>
    <xf numFmtId="182" fontId="28" fillId="2" borderId="8" xfId="3" applyNumberFormat="1" applyFont="1" applyFill="1" applyBorder="1" applyAlignment="1">
      <alignment horizontal="right" vertical="center"/>
    </xf>
    <xf numFmtId="182" fontId="28" fillId="2" borderId="78" xfId="3" applyNumberFormat="1" applyFont="1" applyFill="1" applyBorder="1" applyAlignment="1">
      <alignment horizontal="right" vertical="center"/>
    </xf>
    <xf numFmtId="0" fontId="30" fillId="2" borderId="13" xfId="3" applyFont="1" applyFill="1" applyBorder="1" applyAlignment="1">
      <alignment horizontal="center" vertical="center"/>
    </xf>
    <xf numFmtId="178" fontId="28" fillId="2" borderId="3" xfId="3" applyNumberFormat="1" applyFont="1" applyFill="1" applyBorder="1" applyAlignment="1">
      <alignment horizontal="right" vertical="center"/>
    </xf>
    <xf numFmtId="178" fontId="28" fillId="2" borderId="30" xfId="3" applyNumberFormat="1" applyFont="1" applyFill="1" applyBorder="1" applyAlignment="1">
      <alignment horizontal="right" vertical="center"/>
    </xf>
    <xf numFmtId="178" fontId="28" fillId="2" borderId="77" xfId="3" applyNumberFormat="1" applyFont="1" applyFill="1" applyBorder="1" applyAlignment="1">
      <alignment horizontal="right" vertical="center"/>
    </xf>
    <xf numFmtId="0" fontId="30" fillId="2" borderId="21" xfId="3" applyFont="1" applyFill="1" applyBorder="1" applyAlignment="1">
      <alignment horizontal="center" vertical="center"/>
    </xf>
    <xf numFmtId="182" fontId="28" fillId="2" borderId="26" xfId="3" applyNumberFormat="1" applyFont="1" applyFill="1" applyBorder="1" applyAlignment="1">
      <alignment horizontal="right" vertical="center"/>
    </xf>
    <xf numFmtId="178" fontId="28" fillId="2" borderId="12" xfId="3" applyNumberFormat="1" applyFont="1" applyFill="1" applyBorder="1" applyAlignment="1">
      <alignment horizontal="right" vertical="center"/>
    </xf>
    <xf numFmtId="182" fontId="28" fillId="2" borderId="34" xfId="3" applyNumberFormat="1" applyFont="1" applyFill="1" applyBorder="1" applyAlignment="1">
      <alignment horizontal="right" vertical="center"/>
    </xf>
    <xf numFmtId="0" fontId="30" fillId="2" borderId="68" xfId="3" applyFont="1" applyFill="1" applyBorder="1" applyAlignment="1">
      <alignment horizontal="center" vertical="center"/>
    </xf>
    <xf numFmtId="178" fontId="28" fillId="2" borderId="71" xfId="3" applyNumberFormat="1" applyFont="1" applyFill="1" applyBorder="1" applyAlignment="1">
      <alignment horizontal="right" vertical="center"/>
    </xf>
    <xf numFmtId="178" fontId="28" fillId="2" borderId="99" xfId="3" applyNumberFormat="1" applyFont="1" applyFill="1" applyBorder="1" applyAlignment="1">
      <alignment horizontal="right" vertical="center"/>
    </xf>
    <xf numFmtId="185" fontId="28" fillId="2" borderId="99" xfId="3" applyNumberFormat="1" applyFont="1" applyFill="1" applyBorder="1" applyAlignment="1">
      <alignment horizontal="right" vertical="center"/>
    </xf>
    <xf numFmtId="185" fontId="28" fillId="2" borderId="69" xfId="3" applyNumberFormat="1" applyFont="1" applyFill="1" applyBorder="1" applyAlignment="1">
      <alignment horizontal="right" vertical="center"/>
    </xf>
    <xf numFmtId="0" fontId="30" fillId="2" borderId="0" xfId="3" applyFont="1" applyFill="1" applyAlignment="1">
      <alignment horizontal="left" vertical="center" indent="1"/>
    </xf>
    <xf numFmtId="182" fontId="30" fillId="2" borderId="0" xfId="3" applyNumberFormat="1" applyFont="1" applyFill="1" applyAlignment="1">
      <alignment vertical="center" wrapText="1"/>
    </xf>
    <xf numFmtId="0" fontId="30" fillId="2" borderId="4" xfId="3" applyFont="1" applyFill="1" applyBorder="1" applyAlignment="1">
      <alignment vertical="center"/>
    </xf>
    <xf numFmtId="0" fontId="25" fillId="2" borderId="0" xfId="3" applyFont="1" applyFill="1" applyAlignment="1">
      <alignment horizontal="center" vertical="center" wrapText="1"/>
    </xf>
    <xf numFmtId="182" fontId="25" fillId="2" borderId="0" xfId="3" applyNumberFormat="1" applyFont="1" applyFill="1" applyAlignment="1">
      <alignment vertical="center" wrapText="1"/>
    </xf>
    <xf numFmtId="182" fontId="28" fillId="2" borderId="0" xfId="3" applyNumberFormat="1" applyFont="1" applyFill="1" applyAlignment="1">
      <alignment vertical="center" wrapText="1"/>
    </xf>
    <xf numFmtId="182" fontId="25" fillId="0" borderId="0" xfId="3" applyNumberFormat="1" applyFont="1" applyAlignment="1">
      <alignment vertical="center" wrapText="1"/>
    </xf>
    <xf numFmtId="182" fontId="28" fillId="0" borderId="0" xfId="3" applyNumberFormat="1" applyFont="1" applyAlignment="1">
      <alignment horizontal="right" vertical="center" wrapText="1"/>
    </xf>
    <xf numFmtId="0" fontId="28" fillId="0" borderId="0" xfId="3" applyFont="1" applyAlignment="1">
      <alignment horizontal="right" vertical="center"/>
    </xf>
    <xf numFmtId="0" fontId="30" fillId="0" borderId="3" xfId="3" applyFont="1" applyBorder="1" applyAlignment="1">
      <alignment horizontal="center" vertical="center" wrapText="1"/>
    </xf>
    <xf numFmtId="0" fontId="30" fillId="0" borderId="5" xfId="3" applyFont="1" applyBorder="1" applyAlignment="1">
      <alignment horizontal="center" vertical="center" wrapText="1"/>
    </xf>
    <xf numFmtId="0" fontId="30" fillId="0" borderId="6" xfId="3" applyFont="1" applyBorder="1" applyAlignment="1">
      <alignment horizontal="center" vertical="center" wrapText="1"/>
    </xf>
    <xf numFmtId="0" fontId="30" fillId="0" borderId="19" xfId="3" applyFont="1" applyBorder="1" applyAlignment="1">
      <alignment horizontal="center" vertical="center" wrapText="1"/>
    </xf>
    <xf numFmtId="0" fontId="30" fillId="0" borderId="10" xfId="3" applyFont="1" applyBorder="1" applyAlignment="1">
      <alignment horizontal="center" vertical="center" wrapText="1"/>
    </xf>
    <xf numFmtId="178" fontId="28" fillId="0" borderId="124" xfId="3" applyNumberFormat="1" applyFont="1" applyBorder="1" applyAlignment="1">
      <alignment horizontal="right" vertical="center"/>
    </xf>
    <xf numFmtId="178" fontId="28" fillId="0" borderId="25" xfId="3" applyNumberFormat="1" applyFont="1" applyBorder="1" applyAlignment="1">
      <alignment horizontal="right" vertical="center"/>
    </xf>
    <xf numFmtId="182" fontId="28" fillId="0" borderId="25" xfId="3" applyNumberFormat="1" applyFont="1" applyBorder="1" applyAlignment="1">
      <alignment horizontal="right" vertical="center"/>
    </xf>
    <xf numFmtId="182" fontId="28" fillId="0" borderId="17" xfId="3" applyNumberFormat="1" applyFont="1" applyBorder="1" applyAlignment="1">
      <alignment horizontal="right" vertical="center"/>
    </xf>
    <xf numFmtId="180" fontId="28" fillId="0" borderId="124" xfId="3" applyNumberFormat="1" applyFont="1" applyBorder="1" applyAlignment="1">
      <alignment horizontal="right" vertical="center"/>
    </xf>
    <xf numFmtId="185" fontId="28" fillId="0" borderId="25" xfId="3" quotePrefix="1" applyNumberFormat="1" applyFont="1" applyBorder="1" applyAlignment="1">
      <alignment horizontal="right" vertical="center"/>
    </xf>
    <xf numFmtId="182" fontId="28" fillId="0" borderId="58" xfId="3" applyNumberFormat="1" applyFont="1" applyBorder="1" applyAlignment="1">
      <alignment horizontal="right" vertical="center"/>
    </xf>
    <xf numFmtId="182" fontId="28" fillId="0" borderId="28" xfId="3" applyNumberFormat="1" applyFont="1" applyBorder="1" applyAlignment="1">
      <alignment horizontal="right" vertical="center"/>
    </xf>
    <xf numFmtId="182" fontId="28" fillId="0" borderId="126" xfId="3" applyNumberFormat="1" applyFont="1" applyBorder="1" applyAlignment="1">
      <alignment horizontal="right" vertical="center"/>
    </xf>
    <xf numFmtId="0" fontId="30" fillId="0" borderId="16" xfId="3" applyFont="1" applyBorder="1" applyAlignment="1">
      <alignment horizontal="center" vertical="center" wrapText="1"/>
    </xf>
    <xf numFmtId="182" fontId="28" fillId="0" borderId="40" xfId="3" applyNumberFormat="1" applyFont="1" applyBorder="1" applyAlignment="1">
      <alignment horizontal="right" vertical="center"/>
    </xf>
    <xf numFmtId="182" fontId="28" fillId="0" borderId="18" xfId="3" applyNumberFormat="1" applyFont="1" applyBorder="1" applyAlignment="1">
      <alignment horizontal="right" vertical="center"/>
    </xf>
    <xf numFmtId="182" fontId="28" fillId="0" borderId="24" xfId="3" applyNumberFormat="1" applyFont="1" applyBorder="1" applyAlignment="1">
      <alignment horizontal="right" vertical="center"/>
    </xf>
    <xf numFmtId="178" fontId="28" fillId="0" borderId="40" xfId="3" applyNumberFormat="1" applyFont="1" applyBorder="1" applyAlignment="1">
      <alignment horizontal="right" vertical="center"/>
    </xf>
    <xf numFmtId="178" fontId="28" fillId="0" borderId="18" xfId="3" applyNumberFormat="1" applyFont="1" applyBorder="1" applyAlignment="1">
      <alignment horizontal="right" vertical="center"/>
    </xf>
    <xf numFmtId="0" fontId="30" fillId="0" borderId="12" xfId="3" applyFont="1" applyBorder="1" applyAlignment="1">
      <alignment horizontal="center" vertical="center"/>
    </xf>
    <xf numFmtId="182" fontId="28" fillId="0" borderId="124" xfId="3" applyNumberFormat="1" applyFont="1" applyBorder="1" applyAlignment="1">
      <alignment horizontal="right" vertical="center"/>
    </xf>
    <xf numFmtId="0" fontId="30" fillId="0" borderId="10" xfId="3" applyFont="1" applyBorder="1" applyAlignment="1">
      <alignment horizontal="center" vertical="center"/>
    </xf>
    <xf numFmtId="0" fontId="30" fillId="0" borderId="3" xfId="3" applyFont="1" applyBorder="1" applyAlignment="1">
      <alignment horizontal="center" vertical="center"/>
    </xf>
    <xf numFmtId="182" fontId="28" fillId="0" borderId="9" xfId="3" applyNumberFormat="1" applyFont="1" applyBorder="1" applyAlignment="1">
      <alignment horizontal="right" vertical="center"/>
    </xf>
    <xf numFmtId="0" fontId="30" fillId="0" borderId="16" xfId="3" applyFont="1" applyBorder="1" applyAlignment="1">
      <alignment horizontal="center" vertical="center"/>
    </xf>
    <xf numFmtId="182" fontId="28" fillId="0" borderId="127" xfId="3" applyNumberFormat="1" applyFont="1" applyBorder="1" applyAlignment="1">
      <alignment horizontal="right" vertical="center"/>
    </xf>
    <xf numFmtId="0" fontId="30" fillId="0" borderId="136" xfId="3" applyFont="1" applyBorder="1" applyAlignment="1">
      <alignment horizontal="center" vertical="center"/>
    </xf>
    <xf numFmtId="178" fontId="28" fillId="0" borderId="137" xfId="3" applyNumberFormat="1" applyFont="1" applyBorder="1" applyAlignment="1">
      <alignment horizontal="right" vertical="center"/>
    </xf>
    <xf numFmtId="178" fontId="28" fillId="0" borderId="129" xfId="3" applyNumberFormat="1" applyFont="1" applyBorder="1" applyAlignment="1">
      <alignment horizontal="right" vertical="center"/>
    </xf>
    <xf numFmtId="178" fontId="28" fillId="0" borderId="138" xfId="3" applyNumberFormat="1" applyFont="1" applyBorder="1" applyAlignment="1">
      <alignment horizontal="right" vertical="center"/>
    </xf>
    <xf numFmtId="178" fontId="28" fillId="0" borderId="17" xfId="3" applyNumberFormat="1" applyFont="1" applyBorder="1" applyAlignment="1">
      <alignment horizontal="right" vertical="center"/>
    </xf>
    <xf numFmtId="0" fontId="28" fillId="0" borderId="0" xfId="3" applyFont="1" applyAlignment="1">
      <alignment vertical="center"/>
    </xf>
    <xf numFmtId="0" fontId="30" fillId="0" borderId="0" xfId="3" applyFont="1" applyAlignment="1">
      <alignment vertical="center"/>
    </xf>
    <xf numFmtId="0" fontId="26" fillId="2" borderId="0" xfId="3" applyFont="1" applyFill="1" applyAlignment="1">
      <alignment horizontal="left" vertical="center"/>
    </xf>
    <xf numFmtId="0" fontId="26" fillId="0" borderId="0" xfId="3" applyFont="1" applyAlignment="1">
      <alignment horizontal="left" vertical="center"/>
    </xf>
    <xf numFmtId="0" fontId="27" fillId="2" borderId="0" xfId="3" applyFont="1" applyFill="1"/>
    <xf numFmtId="0" fontId="27" fillId="0" borderId="0" xfId="3" applyFont="1"/>
    <xf numFmtId="0" fontId="32" fillId="2" borderId="3" xfId="3" applyFont="1" applyFill="1" applyBorder="1" applyAlignment="1">
      <alignment vertical="center"/>
    </xf>
    <xf numFmtId="176" fontId="30" fillId="2" borderId="30" xfId="3" applyNumberFormat="1" applyFont="1" applyFill="1" applyBorder="1" applyAlignment="1">
      <alignment horizontal="right" vertical="center"/>
    </xf>
    <xf numFmtId="0" fontId="32" fillId="2" borderId="30" xfId="3" applyFont="1" applyFill="1" applyBorder="1" applyAlignment="1">
      <alignment vertical="center"/>
    </xf>
    <xf numFmtId="176" fontId="30" fillId="2" borderId="4" xfId="3" applyNumberFormat="1" applyFont="1" applyFill="1" applyBorder="1" applyAlignment="1">
      <alignment horizontal="right" vertical="center"/>
    </xf>
    <xf numFmtId="176" fontId="30" fillId="2" borderId="13" xfId="3" applyNumberFormat="1" applyFont="1" applyFill="1" applyBorder="1" applyAlignment="1">
      <alignment vertical="center"/>
    </xf>
    <xf numFmtId="176" fontId="30" fillId="2" borderId="12" xfId="3" applyNumberFormat="1" applyFont="1" applyFill="1" applyBorder="1" applyAlignment="1">
      <alignment horizontal="right" vertical="center"/>
    </xf>
    <xf numFmtId="176" fontId="30" fillId="2" borderId="25" xfId="3" applyNumberFormat="1" applyFont="1" applyFill="1" applyBorder="1" applyAlignment="1">
      <alignment horizontal="right" vertical="center"/>
    </xf>
    <xf numFmtId="0" fontId="32" fillId="2" borderId="25" xfId="3" applyFont="1" applyFill="1" applyBorder="1" applyAlignment="1">
      <alignment vertical="center"/>
    </xf>
    <xf numFmtId="176" fontId="30" fillId="2" borderId="8" xfId="3" applyNumberFormat="1" applyFont="1" applyFill="1" applyBorder="1" applyAlignment="1">
      <alignment vertical="center"/>
    </xf>
    <xf numFmtId="176" fontId="30" fillId="2" borderId="15" xfId="3" applyNumberFormat="1" applyFont="1" applyFill="1" applyBorder="1" applyAlignment="1">
      <alignment vertical="center"/>
    </xf>
    <xf numFmtId="0" fontId="32" fillId="2" borderId="2" xfId="3" applyFont="1" applyFill="1" applyBorder="1" applyAlignment="1">
      <alignment vertical="center"/>
    </xf>
    <xf numFmtId="176" fontId="30" fillId="2" borderId="28" xfId="3" applyNumberFormat="1" applyFont="1" applyFill="1" applyBorder="1" applyAlignment="1">
      <alignment horizontal="right" vertical="center"/>
    </xf>
    <xf numFmtId="0" fontId="32" fillId="2" borderId="28" xfId="3" applyFont="1" applyFill="1" applyBorder="1" applyAlignment="1">
      <alignment vertical="center"/>
    </xf>
    <xf numFmtId="176" fontId="30" fillId="2" borderId="0" xfId="3" applyNumberFormat="1" applyFont="1" applyFill="1" applyAlignment="1">
      <alignment horizontal="right" vertical="center"/>
    </xf>
    <xf numFmtId="176" fontId="30" fillId="2" borderId="14" xfId="3" applyNumberFormat="1" applyFont="1" applyFill="1" applyBorder="1" applyAlignment="1">
      <alignment vertical="center"/>
    </xf>
    <xf numFmtId="176" fontId="30" fillId="0" borderId="2" xfId="3" applyNumberFormat="1" applyFont="1" applyBorder="1" applyAlignment="1">
      <alignment horizontal="right" vertical="center"/>
    </xf>
    <xf numFmtId="176" fontId="30" fillId="2" borderId="0" xfId="3" applyNumberFormat="1" applyFont="1" applyFill="1" applyAlignment="1">
      <alignment vertical="center"/>
    </xf>
    <xf numFmtId="0" fontId="32" fillId="2" borderId="4" xfId="3" applyFont="1" applyFill="1" applyBorder="1" applyAlignment="1">
      <alignment vertical="center"/>
    </xf>
    <xf numFmtId="0" fontId="32" fillId="2" borderId="43" xfId="3" applyFont="1" applyFill="1" applyBorder="1" applyAlignment="1">
      <alignment vertical="center"/>
    </xf>
    <xf numFmtId="176" fontId="30" fillId="2" borderId="33" xfId="3" applyNumberFormat="1" applyFont="1" applyFill="1" applyBorder="1" applyAlignment="1">
      <alignment horizontal="right" vertical="center"/>
    </xf>
    <xf numFmtId="0" fontId="32" fillId="2" borderId="33" xfId="3" applyFont="1" applyFill="1" applyBorder="1" applyAlignment="1">
      <alignment vertical="center"/>
    </xf>
    <xf numFmtId="0" fontId="32" fillId="2" borderId="32" xfId="3" applyFont="1" applyFill="1" applyBorder="1" applyAlignment="1">
      <alignment vertical="center"/>
    </xf>
    <xf numFmtId="176" fontId="30" fillId="2" borderId="22" xfId="3" applyNumberFormat="1" applyFont="1" applyFill="1" applyBorder="1" applyAlignment="1">
      <alignment vertical="center"/>
    </xf>
    <xf numFmtId="0" fontId="32" fillId="2" borderId="0" xfId="3" applyFont="1" applyFill="1" applyAlignment="1">
      <alignment vertical="center"/>
    </xf>
    <xf numFmtId="176" fontId="30" fillId="2" borderId="54" xfId="3" applyNumberFormat="1" applyFont="1" applyFill="1" applyBorder="1" applyAlignment="1">
      <alignment vertical="center"/>
    </xf>
    <xf numFmtId="0" fontId="32" fillId="2" borderId="66" xfId="3" applyFont="1" applyFill="1" applyBorder="1" applyAlignment="1">
      <alignment vertical="center"/>
    </xf>
    <xf numFmtId="176" fontId="30" fillId="2" borderId="60" xfId="3" applyNumberFormat="1" applyFont="1" applyFill="1" applyBorder="1" applyAlignment="1">
      <alignment horizontal="right" vertical="center"/>
    </xf>
    <xf numFmtId="0" fontId="32" fillId="2" borderId="60" xfId="3" applyFont="1" applyFill="1" applyBorder="1" applyAlignment="1">
      <alignment vertical="center"/>
    </xf>
    <xf numFmtId="176" fontId="30" fillId="2" borderId="55" xfId="3" applyNumberFormat="1" applyFont="1" applyFill="1" applyBorder="1" applyAlignment="1">
      <alignment horizontal="right" vertical="center"/>
    </xf>
    <xf numFmtId="176" fontId="30" fillId="2" borderId="43" xfId="3" applyNumberFormat="1" applyFont="1" applyFill="1" applyBorder="1" applyAlignment="1">
      <alignment horizontal="right" vertical="center"/>
    </xf>
    <xf numFmtId="176" fontId="30" fillId="2" borderId="32" xfId="3" applyNumberFormat="1" applyFont="1" applyFill="1" applyBorder="1" applyAlignment="1">
      <alignment vertical="center"/>
    </xf>
    <xf numFmtId="176" fontId="30" fillId="2" borderId="2" xfId="3" applyNumberFormat="1" applyFont="1" applyFill="1" applyBorder="1" applyAlignment="1">
      <alignment horizontal="right" vertical="center"/>
    </xf>
    <xf numFmtId="0" fontId="32" fillId="2" borderId="55" xfId="3" applyFont="1" applyFill="1" applyBorder="1" applyAlignment="1">
      <alignment vertical="center"/>
    </xf>
    <xf numFmtId="0" fontId="32" fillId="2" borderId="54" xfId="3" applyFont="1" applyFill="1" applyBorder="1" applyAlignment="1">
      <alignment vertical="center"/>
    </xf>
    <xf numFmtId="0" fontId="32" fillId="2" borderId="14" xfId="3" applyFont="1" applyFill="1" applyBorder="1" applyAlignment="1">
      <alignment vertical="center"/>
    </xf>
    <xf numFmtId="176" fontId="30" fillId="2" borderId="3" xfId="3" applyNumberFormat="1" applyFont="1" applyFill="1" applyBorder="1" applyAlignment="1">
      <alignment vertical="center"/>
    </xf>
    <xf numFmtId="176" fontId="30" fillId="2" borderId="30" xfId="3" applyNumberFormat="1" applyFont="1" applyFill="1" applyBorder="1" applyAlignment="1">
      <alignment vertical="center"/>
    </xf>
    <xf numFmtId="176" fontId="30" fillId="2" borderId="4" xfId="3" applyNumberFormat="1" applyFont="1" applyFill="1" applyBorder="1" applyAlignment="1">
      <alignment vertical="center"/>
    </xf>
    <xf numFmtId="176" fontId="30" fillId="2" borderId="12" xfId="3" applyNumberFormat="1" applyFont="1" applyFill="1" applyBorder="1" applyAlignment="1">
      <alignment vertical="center"/>
    </xf>
    <xf numFmtId="176" fontId="30" fillId="2" borderId="25" xfId="3" applyNumberFormat="1" applyFont="1" applyFill="1" applyBorder="1" applyAlignment="1">
      <alignment vertical="center"/>
    </xf>
    <xf numFmtId="183" fontId="30" fillId="2" borderId="60" xfId="3" applyNumberFormat="1" applyFont="1" applyFill="1" applyBorder="1" applyAlignment="1">
      <alignment horizontal="right" vertical="center"/>
    </xf>
    <xf numFmtId="176" fontId="30" fillId="2" borderId="73" xfId="3" applyNumberFormat="1" applyFont="1" applyFill="1" applyBorder="1" applyAlignment="1">
      <alignment vertical="center"/>
    </xf>
    <xf numFmtId="176" fontId="30" fillId="2" borderId="79" xfId="3" applyNumberFormat="1" applyFont="1" applyFill="1" applyBorder="1" applyAlignment="1">
      <alignment vertical="center"/>
    </xf>
    <xf numFmtId="176" fontId="30" fillId="2" borderId="103" xfId="3" applyNumberFormat="1" applyFont="1" applyFill="1" applyBorder="1" applyAlignment="1">
      <alignment vertical="center"/>
    </xf>
    <xf numFmtId="176" fontId="30" fillId="2" borderId="74" xfId="3" applyNumberFormat="1" applyFont="1" applyFill="1" applyBorder="1" applyAlignment="1">
      <alignment vertical="center"/>
    </xf>
    <xf numFmtId="177" fontId="30" fillId="2" borderId="2" xfId="3" applyNumberFormat="1" applyFont="1" applyFill="1" applyBorder="1" applyAlignment="1">
      <alignment vertical="center"/>
    </xf>
    <xf numFmtId="177" fontId="30" fillId="2" borderId="28" xfId="3" applyNumberFormat="1" applyFont="1" applyFill="1" applyBorder="1" applyAlignment="1">
      <alignment vertical="center"/>
    </xf>
    <xf numFmtId="177" fontId="30" fillId="2" borderId="0" xfId="3" applyNumberFormat="1" applyFont="1" applyFill="1" applyAlignment="1">
      <alignment vertical="center"/>
    </xf>
    <xf numFmtId="177" fontId="30" fillId="2" borderId="14" xfId="3" applyNumberFormat="1" applyFont="1" applyFill="1" applyBorder="1" applyAlignment="1">
      <alignment vertical="center"/>
    </xf>
    <xf numFmtId="177" fontId="30" fillId="2" borderId="12" xfId="3" applyNumberFormat="1" applyFont="1" applyFill="1" applyBorder="1" applyAlignment="1">
      <alignment horizontal="right" vertical="center"/>
    </xf>
    <xf numFmtId="177" fontId="30" fillId="2" borderId="25" xfId="3" applyNumberFormat="1" applyFont="1" applyFill="1" applyBorder="1" applyAlignment="1">
      <alignment horizontal="right" vertical="center"/>
    </xf>
    <xf numFmtId="177" fontId="30" fillId="2" borderId="8" xfId="3" applyNumberFormat="1" applyFont="1" applyFill="1" applyBorder="1" applyAlignment="1">
      <alignment horizontal="right" vertical="center"/>
    </xf>
    <xf numFmtId="177" fontId="30" fillId="2" borderId="15" xfId="3" applyNumberFormat="1" applyFont="1" applyFill="1" applyBorder="1" applyAlignment="1">
      <alignment horizontal="right" vertical="center"/>
    </xf>
    <xf numFmtId="0" fontId="32" fillId="2" borderId="0" xfId="3" applyFont="1" applyFill="1"/>
    <xf numFmtId="0" fontId="30" fillId="2" borderId="0" xfId="3" applyFont="1" applyFill="1"/>
    <xf numFmtId="3" fontId="25" fillId="2" borderId="0" xfId="3" applyNumberFormat="1" applyFont="1" applyFill="1" applyAlignment="1">
      <alignment horizontal="right" vertical="top"/>
    </xf>
    <xf numFmtId="0" fontId="25" fillId="2" borderId="0" xfId="3" applyFont="1" applyFill="1"/>
    <xf numFmtId="0" fontId="26" fillId="0" borderId="0" xfId="3" applyFont="1"/>
    <xf numFmtId="177" fontId="25" fillId="0" borderId="53" xfId="3" applyNumberFormat="1" applyFont="1" applyFill="1" applyBorder="1" applyAlignment="1">
      <alignment horizontal="center" vertical="center"/>
    </xf>
    <xf numFmtId="0" fontId="25" fillId="0" borderId="6" xfId="3" applyFont="1" applyFill="1" applyBorder="1" applyAlignment="1">
      <alignment horizontal="center" vertical="center"/>
    </xf>
    <xf numFmtId="177" fontId="25" fillId="0" borderId="7" xfId="3" applyNumberFormat="1" applyFont="1" applyFill="1" applyBorder="1" applyAlignment="1">
      <alignment horizontal="center" vertical="center"/>
    </xf>
    <xf numFmtId="177" fontId="25" fillId="0" borderId="29" xfId="3" applyNumberFormat="1" applyFont="1" applyFill="1" applyBorder="1" applyAlignment="1">
      <alignment horizontal="center" vertical="center"/>
    </xf>
    <xf numFmtId="0" fontId="25" fillId="0" borderId="23" xfId="3" applyFont="1" applyFill="1" applyBorder="1" applyAlignment="1">
      <alignment horizontal="center" vertical="center"/>
    </xf>
    <xf numFmtId="177" fontId="25" fillId="0" borderId="63" xfId="3" applyNumberFormat="1" applyFont="1" applyFill="1" applyBorder="1" applyAlignment="1">
      <alignment horizontal="right" vertical="center"/>
    </xf>
    <xf numFmtId="177" fontId="25" fillId="0" borderId="34" xfId="3" applyNumberFormat="1" applyFont="1" applyFill="1" applyBorder="1" applyAlignment="1">
      <alignment horizontal="right" vertical="center"/>
    </xf>
    <xf numFmtId="177" fontId="25" fillId="0" borderId="36" xfId="3" applyNumberFormat="1" applyFont="1" applyFill="1" applyBorder="1" applyAlignment="1">
      <alignment horizontal="right" vertical="center"/>
    </xf>
    <xf numFmtId="183" fontId="25" fillId="0" borderId="45" xfId="3" applyNumberFormat="1" applyFont="1" applyFill="1" applyBorder="1" applyAlignment="1">
      <alignment horizontal="right" vertical="center"/>
    </xf>
    <xf numFmtId="183" fontId="25" fillId="0" borderId="51" xfId="3" applyNumberFormat="1" applyFont="1" applyFill="1" applyBorder="1" applyAlignment="1">
      <alignment horizontal="right" vertical="center"/>
    </xf>
    <xf numFmtId="181" fontId="25" fillId="0" borderId="47" xfId="3" applyNumberFormat="1" applyFont="1" applyFill="1" applyBorder="1" applyAlignment="1">
      <alignment horizontal="right" vertical="center"/>
    </xf>
    <xf numFmtId="177" fontId="25" fillId="0" borderId="137" xfId="3" applyNumberFormat="1" applyFont="1" applyFill="1" applyBorder="1" applyAlignment="1">
      <alignment horizontal="right" vertical="center"/>
    </xf>
    <xf numFmtId="177" fontId="25" fillId="0" borderId="129" xfId="3" applyNumberFormat="1" applyFont="1" applyFill="1" applyBorder="1" applyAlignment="1">
      <alignment horizontal="right" vertical="center"/>
    </xf>
    <xf numFmtId="177" fontId="25" fillId="0" borderId="129" xfId="5" applyNumberFormat="1" applyFont="1" applyFill="1" applyBorder="1" applyAlignment="1">
      <alignment horizontal="right" vertical="center"/>
    </xf>
    <xf numFmtId="177" fontId="25" fillId="0" borderId="103" xfId="5" applyNumberFormat="1" applyFont="1" applyFill="1" applyBorder="1" applyAlignment="1">
      <alignment horizontal="right" vertical="center"/>
    </xf>
    <xf numFmtId="177" fontId="25" fillId="0" borderId="48" xfId="3" applyNumberFormat="1" applyFont="1" applyFill="1" applyBorder="1" applyAlignment="1">
      <alignment horizontal="right" vertical="center"/>
    </xf>
    <xf numFmtId="183" fontId="29" fillId="0" borderId="73" xfId="3" applyNumberFormat="1" applyFont="1" applyFill="1" applyBorder="1" applyAlignment="1">
      <alignment horizontal="right" vertical="center"/>
    </xf>
    <xf numFmtId="183" fontId="29" fillId="0" borderId="92" xfId="3" applyNumberFormat="1" applyFont="1" applyFill="1" applyBorder="1" applyAlignment="1">
      <alignment horizontal="right" vertical="center"/>
    </xf>
    <xf numFmtId="181" fontId="29" fillId="0" borderId="88" xfId="3" applyNumberFormat="1" applyFont="1" applyFill="1" applyBorder="1" applyAlignment="1">
      <alignment horizontal="right" vertical="center"/>
    </xf>
    <xf numFmtId="177" fontId="25" fillId="0" borderId="91" xfId="3" applyNumberFormat="1" applyFont="1" applyFill="1" applyBorder="1" applyAlignment="1">
      <alignment vertical="center"/>
    </xf>
    <xf numFmtId="177" fontId="25" fillId="0" borderId="99" xfId="3" applyNumberFormat="1" applyFont="1" applyFill="1" applyBorder="1" applyAlignment="1">
      <alignment vertical="center"/>
    </xf>
    <xf numFmtId="177" fontId="25" fillId="0" borderId="90" xfId="3" applyNumberFormat="1" applyFont="1" applyFill="1" applyBorder="1" applyAlignment="1">
      <alignment vertical="center"/>
    </xf>
    <xf numFmtId="177" fontId="25" fillId="0" borderId="69" xfId="3" applyNumberFormat="1" applyFont="1" applyFill="1" applyBorder="1" applyAlignment="1">
      <alignment vertical="center"/>
    </xf>
    <xf numFmtId="183" fontId="25" fillId="0" borderId="71" xfId="3" applyNumberFormat="1" applyFont="1" applyFill="1" applyBorder="1" applyAlignment="1">
      <alignment horizontal="right" vertical="center"/>
    </xf>
    <xf numFmtId="183" fontId="25" fillId="0" borderId="91" xfId="3" applyNumberFormat="1" applyFont="1" applyFill="1" applyBorder="1" applyAlignment="1">
      <alignment horizontal="right" vertical="center"/>
    </xf>
    <xf numFmtId="181" fontId="25" fillId="0" borderId="95" xfId="3" applyNumberFormat="1" applyFont="1" applyFill="1" applyBorder="1" applyAlignment="1">
      <alignment horizontal="right" vertical="center" shrinkToFit="1"/>
    </xf>
    <xf numFmtId="0" fontId="28" fillId="0" borderId="0" xfId="3" applyFont="1" applyFill="1" applyAlignment="1">
      <alignment vertical="center"/>
    </xf>
    <xf numFmtId="0" fontId="25" fillId="0" borderId="0" xfId="3" applyFont="1" applyFill="1" applyBorder="1" applyAlignment="1">
      <alignment vertical="center" shrinkToFit="1"/>
    </xf>
    <xf numFmtId="177" fontId="29" fillId="0" borderId="0" xfId="3" applyNumberFormat="1" applyFont="1" applyFill="1"/>
    <xf numFmtId="0" fontId="29" fillId="0" borderId="0" xfId="3" applyFont="1" applyFill="1"/>
    <xf numFmtId="0" fontId="29" fillId="0" borderId="0" xfId="3" applyFont="1" applyFill="1" applyAlignment="1">
      <alignment horizontal="right"/>
    </xf>
    <xf numFmtId="186" fontId="28" fillId="0" borderId="0" xfId="3" applyNumberFormat="1" applyFont="1" applyFill="1" applyBorder="1" applyAlignment="1">
      <alignment vertical="center"/>
    </xf>
    <xf numFmtId="177" fontId="25" fillId="0" borderId="0" xfId="3" applyNumberFormat="1" applyFont="1" applyFill="1" applyBorder="1"/>
    <xf numFmtId="177" fontId="25" fillId="0" borderId="0" xfId="3" applyNumberFormat="1" applyFont="1" applyFill="1" applyBorder="1" applyAlignment="1">
      <alignment vertical="center" shrinkToFit="1"/>
    </xf>
    <xf numFmtId="177" fontId="25" fillId="0" borderId="0" xfId="3" applyNumberFormat="1" applyFont="1" applyFill="1"/>
    <xf numFmtId="177" fontId="25" fillId="0" borderId="0" xfId="3" applyNumberFormat="1" applyFont="1" applyFill="1" applyBorder="1" applyAlignment="1">
      <alignment vertical="center"/>
    </xf>
    <xf numFmtId="0" fontId="28" fillId="0" borderId="0" xfId="3" applyFont="1" applyFill="1" applyAlignment="1">
      <alignment horizontal="left" vertical="center"/>
    </xf>
    <xf numFmtId="0" fontId="25" fillId="0" borderId="0" xfId="3" applyFont="1" applyFill="1" applyBorder="1"/>
    <xf numFmtId="0" fontId="25" fillId="0" borderId="0" xfId="3" applyFont="1" applyFill="1" applyBorder="1" applyAlignment="1">
      <alignment vertical="center"/>
    </xf>
    <xf numFmtId="0" fontId="29" fillId="0" borderId="0" xfId="3" applyFont="1" applyFill="1" applyAlignment="1">
      <alignment horizontal="center"/>
    </xf>
    <xf numFmtId="177" fontId="28" fillId="0" borderId="0" xfId="3" applyNumberFormat="1" applyFont="1" applyFill="1" applyBorder="1" applyAlignment="1">
      <alignment vertical="center"/>
    </xf>
    <xf numFmtId="0" fontId="28" fillId="0" borderId="0" xfId="3" applyFont="1" applyFill="1" applyBorder="1" applyAlignment="1">
      <alignment vertical="center"/>
    </xf>
    <xf numFmtId="0" fontId="28" fillId="0" borderId="0" xfId="3" applyFont="1" applyFill="1" applyBorder="1" applyAlignment="1">
      <alignment horizontal="right"/>
    </xf>
    <xf numFmtId="0" fontId="25" fillId="0" borderId="53" xfId="3" applyFont="1" applyFill="1" applyBorder="1" applyAlignment="1">
      <alignment horizontal="center" vertical="center"/>
    </xf>
    <xf numFmtId="0" fontId="28" fillId="0" borderId="5" xfId="3" applyFont="1" applyFill="1" applyBorder="1" applyAlignment="1">
      <alignment horizontal="center" vertical="center"/>
    </xf>
    <xf numFmtId="0" fontId="25" fillId="0" borderId="20" xfId="3" applyFont="1" applyFill="1" applyBorder="1" applyAlignment="1">
      <alignment horizontal="center" vertical="center"/>
    </xf>
    <xf numFmtId="177" fontId="25" fillId="0" borderId="38" xfId="3" applyNumberFormat="1" applyFont="1" applyFill="1" applyBorder="1" applyAlignment="1">
      <alignment horizontal="right" vertical="center"/>
    </xf>
    <xf numFmtId="177" fontId="25" fillId="0" borderId="126" xfId="3" applyNumberFormat="1" applyFont="1" applyFill="1" applyBorder="1" applyAlignment="1">
      <alignment horizontal="right" vertical="center"/>
    </xf>
    <xf numFmtId="183" fontId="25" fillId="0" borderId="65" xfId="3" applyNumberFormat="1" applyFont="1" applyFill="1" applyBorder="1" applyAlignment="1">
      <alignment horizontal="right" vertical="center"/>
    </xf>
    <xf numFmtId="181" fontId="25" fillId="0" borderId="24" xfId="3" applyNumberFormat="1" applyFont="1" applyFill="1" applyBorder="1" applyAlignment="1">
      <alignment horizontal="right" vertical="center"/>
    </xf>
    <xf numFmtId="0" fontId="25" fillId="0" borderId="21" xfId="3" applyFont="1" applyFill="1" applyBorder="1" applyAlignment="1">
      <alignment horizontal="center" vertical="center"/>
    </xf>
    <xf numFmtId="177" fontId="25" fillId="0" borderId="64" xfId="3" applyNumberFormat="1" applyFont="1" applyFill="1" applyBorder="1" applyAlignment="1">
      <alignment horizontal="right" vertical="center"/>
    </xf>
    <xf numFmtId="177" fontId="25" fillId="0" borderId="32" xfId="3" applyNumberFormat="1" applyFont="1" applyFill="1" applyBorder="1" applyAlignment="1">
      <alignment horizontal="right" vertical="center"/>
    </xf>
    <xf numFmtId="183" fontId="25" fillId="0" borderId="41" xfId="3" applyNumberFormat="1" applyFont="1" applyFill="1" applyBorder="1" applyAlignment="1">
      <alignment horizontal="right" vertical="center"/>
    </xf>
    <xf numFmtId="177" fontId="25" fillId="0" borderId="46" xfId="3" applyNumberFormat="1" applyFont="1" applyFill="1" applyBorder="1" applyAlignment="1">
      <alignment horizontal="right" vertical="center"/>
    </xf>
    <xf numFmtId="177" fontId="25" fillId="0" borderId="51" xfId="3" applyNumberFormat="1" applyFont="1" applyFill="1" applyBorder="1" applyAlignment="1">
      <alignment horizontal="right" vertical="center"/>
    </xf>
    <xf numFmtId="0" fontId="29" fillId="0" borderId="14" xfId="3" applyFont="1" applyFill="1" applyBorder="1" applyAlignment="1">
      <alignment horizontal="center" vertical="center"/>
    </xf>
    <xf numFmtId="183" fontId="29" fillId="0" borderId="2" xfId="3" applyNumberFormat="1" applyFont="1" applyFill="1" applyBorder="1" applyAlignment="1">
      <alignment horizontal="right" vertical="center"/>
    </xf>
    <xf numFmtId="183" fontId="29" fillId="0" borderId="63" xfId="3" applyNumberFormat="1" applyFont="1" applyFill="1" applyBorder="1" applyAlignment="1">
      <alignment horizontal="right" vertical="center"/>
    </xf>
    <xf numFmtId="181" fontId="29" fillId="0" borderId="9" xfId="3" applyNumberFormat="1" applyFont="1" applyFill="1" applyBorder="1" applyAlignment="1">
      <alignment horizontal="right" vertical="center"/>
    </xf>
    <xf numFmtId="176" fontId="25" fillId="0" borderId="91" xfId="3" applyNumberFormat="1" applyFont="1" applyFill="1" applyBorder="1" applyAlignment="1">
      <alignment vertical="center"/>
    </xf>
    <xf numFmtId="177" fontId="34" fillId="0" borderId="0" xfId="3" applyNumberFormat="1" applyFont="1" applyFill="1"/>
    <xf numFmtId="0" fontId="34" fillId="0" borderId="0" xfId="3" applyFont="1" applyFill="1"/>
    <xf numFmtId="0" fontId="34" fillId="0" borderId="0" xfId="3" applyFont="1" applyFill="1" applyAlignment="1">
      <alignment horizontal="right"/>
    </xf>
    <xf numFmtId="0" fontId="28" fillId="0" borderId="0" xfId="3" applyFont="1" applyFill="1" applyBorder="1" applyAlignment="1">
      <alignment vertical="center" shrinkToFit="1"/>
    </xf>
    <xf numFmtId="0" fontId="34" fillId="0" borderId="0" xfId="3" applyFont="1" applyFill="1" applyAlignment="1">
      <alignment vertical="center"/>
    </xf>
    <xf numFmtId="0" fontId="29" fillId="0" borderId="0" xfId="3" applyFont="1" applyFill="1" applyAlignment="1">
      <alignment vertical="center"/>
    </xf>
    <xf numFmtId="177" fontId="28" fillId="0" borderId="0" xfId="3" applyNumberFormat="1" applyFont="1" applyFill="1"/>
    <xf numFmtId="177" fontId="28" fillId="0" borderId="0" xfId="3" applyNumberFormat="1" applyFont="1" applyFill="1" applyBorder="1" applyAlignment="1">
      <alignment vertical="center" shrinkToFit="1"/>
    </xf>
    <xf numFmtId="177" fontId="28" fillId="0" borderId="0" xfId="3" applyNumberFormat="1" applyFont="1" applyFill="1" applyBorder="1"/>
    <xf numFmtId="0" fontId="34" fillId="0" borderId="0" xfId="3" applyFont="1" applyFill="1" applyAlignment="1">
      <alignment horizontal="center" vertical="center"/>
    </xf>
    <xf numFmtId="0" fontId="29" fillId="2" borderId="0" xfId="3" applyFont="1" applyFill="1" applyBorder="1" applyAlignment="1">
      <alignment horizontal="center" vertical="center"/>
    </xf>
    <xf numFmtId="0" fontId="25" fillId="2" borderId="0" xfId="3" applyFont="1" applyFill="1" applyBorder="1" applyAlignment="1">
      <alignment horizontal="center" vertical="center"/>
    </xf>
    <xf numFmtId="0" fontId="25" fillId="2" borderId="0" xfId="3" applyFont="1" applyFill="1" applyBorder="1" applyAlignment="1">
      <alignment horizontal="right" vertical="center"/>
    </xf>
    <xf numFmtId="0" fontId="25" fillId="2" borderId="0" xfId="3" applyFont="1" applyFill="1" applyBorder="1" applyAlignment="1">
      <alignment vertical="center"/>
    </xf>
    <xf numFmtId="0" fontId="25" fillId="2" borderId="0" xfId="3" applyFont="1" applyFill="1" applyBorder="1" applyAlignment="1">
      <alignment horizontal="right" vertical="center" wrapText="1"/>
    </xf>
    <xf numFmtId="0" fontId="29" fillId="2" borderId="0" xfId="3" applyFont="1" applyFill="1" applyBorder="1" applyAlignment="1">
      <alignment vertical="center"/>
    </xf>
    <xf numFmtId="177" fontId="25" fillId="2" borderId="20" xfId="3" applyNumberFormat="1" applyFont="1" applyFill="1" applyBorder="1" applyAlignment="1">
      <alignment horizontal="center" vertical="center"/>
    </xf>
    <xf numFmtId="177" fontId="25" fillId="2" borderId="37" xfId="3" applyNumberFormat="1" applyFont="1" applyFill="1" applyBorder="1" applyAlignment="1">
      <alignment horizontal="right" vertical="center"/>
    </xf>
    <xf numFmtId="184" fontId="25" fillId="2" borderId="49" xfId="3" applyNumberFormat="1" applyFont="1" applyFill="1" applyBorder="1" applyAlignment="1">
      <alignment horizontal="right" vertical="center"/>
    </xf>
    <xf numFmtId="177" fontId="25" fillId="2" borderId="38" xfId="3" applyNumberFormat="1" applyFont="1" applyFill="1" applyBorder="1" applyAlignment="1">
      <alignment horizontal="right" vertical="center"/>
    </xf>
    <xf numFmtId="184" fontId="25" fillId="2" borderId="39" xfId="3" applyNumberFormat="1" applyFont="1" applyFill="1" applyBorder="1" applyAlignment="1">
      <alignment horizontal="right" vertical="center"/>
    </xf>
    <xf numFmtId="177" fontId="25" fillId="2" borderId="14" xfId="3" applyNumberFormat="1" applyFont="1" applyFill="1" applyBorder="1" applyAlignment="1">
      <alignment horizontal="center" vertical="center"/>
    </xf>
    <xf numFmtId="177" fontId="25" fillId="2" borderId="16" xfId="3" applyNumberFormat="1" applyFont="1" applyFill="1" applyBorder="1" applyAlignment="1">
      <alignment horizontal="right" vertical="center"/>
    </xf>
    <xf numFmtId="184" fontId="25" fillId="2" borderId="42" xfId="3" applyNumberFormat="1" applyFont="1" applyFill="1" applyBorder="1" applyAlignment="1">
      <alignment horizontal="right" vertical="center"/>
    </xf>
    <xf numFmtId="177" fontId="25" fillId="2" borderId="26" xfId="3" applyNumberFormat="1" applyFont="1" applyFill="1" applyBorder="1" applyAlignment="1">
      <alignment horizontal="right" vertical="center"/>
    </xf>
    <xf numFmtId="184" fontId="25" fillId="2" borderId="24" xfId="3" applyNumberFormat="1" applyFont="1" applyFill="1" applyBorder="1" applyAlignment="1">
      <alignment horizontal="right" vertical="center"/>
    </xf>
    <xf numFmtId="0" fontId="25" fillId="2" borderId="54" xfId="3" applyFont="1" applyFill="1" applyBorder="1" applyAlignment="1">
      <alignment horizontal="center" vertical="center"/>
    </xf>
    <xf numFmtId="177" fontId="25" fillId="2" borderId="2" xfId="3" applyNumberFormat="1" applyFont="1" applyFill="1" applyBorder="1" applyAlignment="1">
      <alignment horizontal="right" vertical="center"/>
    </xf>
    <xf numFmtId="177" fontId="25" fillId="2" borderId="0" xfId="3" applyNumberFormat="1" applyFont="1" applyFill="1" applyBorder="1" applyAlignment="1">
      <alignment horizontal="right" vertical="center"/>
    </xf>
    <xf numFmtId="184" fontId="25" fillId="2" borderId="9" xfId="3" applyNumberFormat="1" applyFont="1" applyFill="1" applyBorder="1" applyAlignment="1">
      <alignment horizontal="right" vertical="center"/>
    </xf>
    <xf numFmtId="177" fontId="25" fillId="2" borderId="94" xfId="3" applyNumberFormat="1" applyFont="1" applyFill="1" applyBorder="1" applyAlignment="1">
      <alignment horizontal="center" vertical="center"/>
    </xf>
    <xf numFmtId="177" fontId="25" fillId="2" borderId="104" xfId="3" applyNumberFormat="1" applyFont="1" applyFill="1" applyBorder="1" applyAlignment="1">
      <alignment horizontal="right" vertical="center"/>
    </xf>
    <xf numFmtId="184" fontId="25" fillId="2" borderId="101" xfId="3" applyNumberFormat="1" applyFont="1" applyFill="1" applyBorder="1" applyAlignment="1">
      <alignment horizontal="right" vertical="center"/>
    </xf>
    <xf numFmtId="177" fontId="25" fillId="2" borderId="83" xfId="3" applyNumberFormat="1" applyFont="1" applyFill="1" applyBorder="1" applyAlignment="1">
      <alignment horizontal="right" vertical="center"/>
    </xf>
    <xf numFmtId="184" fontId="25" fillId="2" borderId="82" xfId="3" applyNumberFormat="1" applyFont="1" applyFill="1" applyBorder="1" applyAlignment="1">
      <alignment horizontal="right" vertical="center"/>
    </xf>
    <xf numFmtId="177" fontId="25" fillId="2" borderId="32" xfId="3" applyNumberFormat="1" applyFont="1" applyFill="1" applyBorder="1" applyAlignment="1">
      <alignment horizontal="right" vertical="center"/>
    </xf>
    <xf numFmtId="177" fontId="25" fillId="2" borderId="50" xfId="3" applyNumberFormat="1" applyFont="1" applyFill="1" applyBorder="1" applyAlignment="1">
      <alignment horizontal="right" vertical="center"/>
    </xf>
    <xf numFmtId="177" fontId="25" fillId="2" borderId="64" xfId="3" applyNumberFormat="1" applyFont="1" applyFill="1" applyBorder="1" applyAlignment="1">
      <alignment horizontal="right" vertical="center"/>
    </xf>
    <xf numFmtId="177" fontId="25" fillId="2" borderId="9" xfId="3" applyNumberFormat="1" applyFont="1" applyFill="1" applyBorder="1" applyAlignment="1">
      <alignment horizontal="right" vertical="center"/>
    </xf>
    <xf numFmtId="177" fontId="25" fillId="2" borderId="42" xfId="3" applyNumberFormat="1" applyFont="1" applyFill="1" applyBorder="1" applyAlignment="1">
      <alignment horizontal="right" vertical="center"/>
    </xf>
    <xf numFmtId="177" fontId="25" fillId="2" borderId="41" xfId="3" applyNumberFormat="1" applyFont="1" applyFill="1" applyBorder="1" applyAlignment="1">
      <alignment horizontal="right" vertical="center"/>
    </xf>
    <xf numFmtId="177" fontId="25" fillId="2" borderId="24" xfId="3" applyNumberFormat="1" applyFont="1" applyFill="1" applyBorder="1" applyAlignment="1">
      <alignment horizontal="right" vertical="center"/>
    </xf>
    <xf numFmtId="177" fontId="25" fillId="2" borderId="86" xfId="3" applyNumberFormat="1" applyFont="1" applyFill="1" applyBorder="1" applyAlignment="1">
      <alignment horizontal="right" vertical="center"/>
    </xf>
    <xf numFmtId="177" fontId="25" fillId="2" borderId="63" xfId="3" applyNumberFormat="1" applyFont="1" applyFill="1" applyBorder="1" applyAlignment="1">
      <alignment horizontal="right" vertical="center"/>
    </xf>
    <xf numFmtId="177" fontId="25" fillId="2" borderId="23" xfId="3" applyNumberFormat="1" applyFont="1" applyFill="1" applyBorder="1" applyAlignment="1">
      <alignment horizontal="center" vertical="center"/>
    </xf>
    <xf numFmtId="177" fontId="25" fillId="2" borderId="45" xfId="3" applyNumberFormat="1" applyFont="1" applyFill="1" applyBorder="1" applyAlignment="1">
      <alignment horizontal="right" vertical="center"/>
    </xf>
    <xf numFmtId="177" fontId="25" fillId="2" borderId="52" xfId="3" applyNumberFormat="1" applyFont="1" applyFill="1" applyBorder="1" applyAlignment="1">
      <alignment horizontal="right" vertical="center"/>
    </xf>
    <xf numFmtId="177" fontId="25" fillId="2" borderId="51" xfId="3" applyNumberFormat="1" applyFont="1" applyFill="1" applyBorder="1" applyAlignment="1">
      <alignment horizontal="right" vertical="center"/>
    </xf>
    <xf numFmtId="177" fontId="25" fillId="2" borderId="47" xfId="3" applyNumberFormat="1" applyFont="1" applyFill="1" applyBorder="1" applyAlignment="1">
      <alignment horizontal="right" vertical="center"/>
    </xf>
    <xf numFmtId="0" fontId="28" fillId="2" borderId="0" xfId="3" applyFont="1" applyFill="1" applyBorder="1" applyAlignment="1">
      <alignment vertical="center"/>
    </xf>
    <xf numFmtId="177" fontId="25" fillId="2" borderId="0" xfId="3" applyNumberFormat="1" applyFont="1" applyFill="1" applyBorder="1" applyAlignment="1">
      <alignment horizontal="center" vertical="center"/>
    </xf>
    <xf numFmtId="0" fontId="29" fillId="2" borderId="0" xfId="3" applyFont="1" applyFill="1" applyBorder="1" applyAlignment="1">
      <alignment horizontal="right" vertical="center"/>
    </xf>
    <xf numFmtId="0" fontId="28" fillId="2" borderId="0" xfId="3" applyFont="1" applyFill="1" applyBorder="1" applyAlignment="1">
      <alignment horizontal="right" vertical="center"/>
    </xf>
    <xf numFmtId="3" fontId="28" fillId="2" borderId="0" xfId="3" applyNumberFormat="1" applyFont="1" applyFill="1" applyBorder="1" applyAlignment="1">
      <alignment horizontal="right" vertical="center"/>
    </xf>
    <xf numFmtId="0" fontId="25" fillId="2" borderId="0" xfId="3" applyFont="1" applyFill="1" applyAlignment="1">
      <alignment horizontal="right"/>
    </xf>
    <xf numFmtId="0" fontId="25" fillId="2" borderId="0" xfId="3" applyFont="1" applyFill="1" applyAlignment="1">
      <alignment horizontal="left"/>
    </xf>
    <xf numFmtId="0" fontId="25" fillId="2" borderId="10" xfId="3" applyFont="1" applyFill="1" applyBorder="1" applyAlignment="1">
      <alignment horizontal="center" vertical="center"/>
    </xf>
    <xf numFmtId="0" fontId="25" fillId="2" borderId="6" xfId="3" applyFont="1" applyFill="1" applyBorder="1" applyAlignment="1">
      <alignment horizontal="center" vertical="center"/>
    </xf>
    <xf numFmtId="0" fontId="25" fillId="2" borderId="30" xfId="3" applyFont="1" applyFill="1" applyBorder="1" applyAlignment="1">
      <alignment horizontal="center" vertical="center"/>
    </xf>
    <xf numFmtId="3" fontId="25" fillId="2" borderId="11" xfId="3" applyNumberFormat="1" applyFont="1" applyFill="1" applyBorder="1" applyAlignment="1">
      <alignment horizontal="center" vertical="center"/>
    </xf>
    <xf numFmtId="0" fontId="25" fillId="2" borderId="16" xfId="3" applyFont="1" applyFill="1" applyBorder="1" applyAlignment="1">
      <alignment horizontal="center" vertical="center"/>
    </xf>
    <xf numFmtId="0" fontId="25" fillId="2" borderId="18" xfId="3" applyFont="1" applyFill="1" applyBorder="1" applyAlignment="1">
      <alignment horizontal="center" vertical="center"/>
    </xf>
    <xf numFmtId="3" fontId="25" fillId="2" borderId="24" xfId="3" applyNumberFormat="1" applyFont="1" applyFill="1" applyBorder="1" applyAlignment="1">
      <alignment horizontal="center" vertical="center"/>
    </xf>
    <xf numFmtId="0" fontId="25" fillId="2" borderId="2" xfId="3" applyFont="1" applyFill="1" applyBorder="1" applyAlignment="1">
      <alignment horizontal="center" vertical="center"/>
    </xf>
    <xf numFmtId="0" fontId="25" fillId="2" borderId="28" xfId="3" applyFont="1" applyFill="1" applyBorder="1" applyAlignment="1">
      <alignment horizontal="center" vertical="center"/>
    </xf>
    <xf numFmtId="3" fontId="25" fillId="2" borderId="47" xfId="3" applyNumberFormat="1" applyFont="1" applyFill="1" applyBorder="1" applyAlignment="1">
      <alignment horizontal="center" vertical="center"/>
    </xf>
    <xf numFmtId="3" fontId="25" fillId="2" borderId="19" xfId="3" applyNumberFormat="1" applyFont="1" applyFill="1" applyBorder="1" applyAlignment="1">
      <alignment horizontal="center" vertical="center"/>
    </xf>
    <xf numFmtId="0" fontId="12" fillId="2" borderId="0" xfId="3" applyFont="1" applyFill="1" applyAlignment="1">
      <alignment horizontal="left" vertical="center" wrapText="1"/>
    </xf>
    <xf numFmtId="0" fontId="12" fillId="2" borderId="0" xfId="3" applyFont="1" applyFill="1" applyAlignment="1">
      <alignment horizontal="left" vertical="center"/>
    </xf>
    <xf numFmtId="0" fontId="11" fillId="2" borderId="13" xfId="3" applyFont="1" applyFill="1" applyBorder="1" applyAlignment="1">
      <alignment horizontal="center" vertical="center"/>
    </xf>
    <xf numFmtId="0" fontId="11" fillId="2" borderId="14" xfId="3" applyFont="1" applyFill="1" applyBorder="1" applyAlignment="1">
      <alignment horizontal="center" vertical="center"/>
    </xf>
    <xf numFmtId="0" fontId="11" fillId="2" borderId="13" xfId="3" applyFont="1" applyFill="1" applyBorder="1" applyAlignment="1">
      <alignment horizontal="center" vertical="center" wrapText="1"/>
    </xf>
    <xf numFmtId="0" fontId="11" fillId="2" borderId="14" xfId="3" applyFont="1" applyFill="1" applyBorder="1" applyAlignment="1">
      <alignment horizontal="center" vertical="center" wrapText="1"/>
    </xf>
    <xf numFmtId="0" fontId="21" fillId="2" borderId="13" xfId="3" applyFont="1" applyFill="1" applyBorder="1" applyAlignment="1">
      <alignment horizontal="center" vertical="center" wrapText="1" shrinkToFit="1"/>
    </xf>
    <xf numFmtId="0" fontId="21" fillId="2" borderId="14" xfId="3" applyFont="1" applyFill="1" applyBorder="1" applyAlignment="1">
      <alignment horizontal="center" vertical="center" wrapText="1" shrinkToFit="1"/>
    </xf>
    <xf numFmtId="0" fontId="25" fillId="2" borderId="3" xfId="3" applyFont="1" applyFill="1" applyBorder="1" applyAlignment="1">
      <alignment horizontal="center" vertical="center" wrapText="1"/>
    </xf>
    <xf numFmtId="0" fontId="25" fillId="2" borderId="4" xfId="3" applyFont="1" applyFill="1" applyBorder="1"/>
    <xf numFmtId="0" fontId="25" fillId="2" borderId="107" xfId="3" applyFont="1" applyFill="1" applyBorder="1" applyAlignment="1">
      <alignment horizontal="center" vertical="center"/>
    </xf>
    <xf numFmtId="0" fontId="25" fillId="2" borderId="19" xfId="3" applyFont="1" applyFill="1" applyBorder="1" applyAlignment="1">
      <alignment horizontal="center" vertical="center"/>
    </xf>
    <xf numFmtId="0" fontId="25" fillId="2" borderId="4" xfId="3" applyFont="1" applyFill="1" applyBorder="1" applyAlignment="1">
      <alignment horizontal="center" vertical="center"/>
    </xf>
    <xf numFmtId="0" fontId="25" fillId="2" borderId="67" xfId="3" applyFont="1" applyFill="1" applyBorder="1" applyAlignment="1">
      <alignment horizontal="center" vertical="center"/>
    </xf>
    <xf numFmtId="9" fontId="25" fillId="0" borderId="65" xfId="3" applyNumberFormat="1" applyFont="1" applyFill="1" applyBorder="1" applyAlignment="1">
      <alignment horizontal="center" vertical="center"/>
    </xf>
    <xf numFmtId="9" fontId="25" fillId="0" borderId="59" xfId="3" applyNumberFormat="1" applyFont="1" applyFill="1" applyBorder="1" applyAlignment="1">
      <alignment horizontal="center" vertical="center"/>
    </xf>
    <xf numFmtId="0" fontId="25" fillId="0" borderId="13" xfId="3" applyFont="1" applyFill="1" applyBorder="1" applyAlignment="1">
      <alignment horizontal="center" vertical="center" wrapText="1"/>
    </xf>
    <xf numFmtId="0" fontId="25" fillId="0" borderId="15" xfId="3" applyFont="1" applyFill="1" applyBorder="1" applyAlignment="1">
      <alignment horizontal="center" vertical="center"/>
    </xf>
    <xf numFmtId="0" fontId="25" fillId="0" borderId="13" xfId="3" applyFont="1" applyFill="1" applyBorder="1" applyAlignment="1">
      <alignment horizontal="center" vertical="center"/>
    </xf>
    <xf numFmtId="0" fontId="25" fillId="0" borderId="15" xfId="3" applyFont="1" applyFill="1" applyBorder="1" applyAlignment="1">
      <alignment horizontal="center" vertical="center" wrapText="1"/>
    </xf>
    <xf numFmtId="0" fontId="25" fillId="0" borderId="3" xfId="3" applyFont="1" applyFill="1" applyBorder="1" applyAlignment="1">
      <alignment horizontal="center" vertical="center"/>
    </xf>
    <xf numFmtId="0" fontId="25" fillId="0" borderId="4" xfId="3" applyFont="1" applyFill="1" applyBorder="1" applyAlignment="1">
      <alignment horizontal="center" vertical="center"/>
    </xf>
    <xf numFmtId="0" fontId="25" fillId="0" borderId="11" xfId="3" applyFont="1" applyFill="1" applyBorder="1" applyAlignment="1">
      <alignment horizontal="center" vertical="center"/>
    </xf>
    <xf numFmtId="0" fontId="25" fillId="0" borderId="51" xfId="3" applyFont="1" applyFill="1" applyBorder="1" applyAlignment="1">
      <alignment horizontal="center" vertical="center"/>
    </xf>
    <xf numFmtId="0" fontId="25" fillId="0" borderId="52" xfId="3" applyFont="1" applyFill="1" applyBorder="1" applyAlignment="1">
      <alignment horizontal="center" vertical="center"/>
    </xf>
    <xf numFmtId="0" fontId="27" fillId="2" borderId="0" xfId="3" applyFont="1" applyFill="1" applyAlignment="1">
      <alignment horizontal="center" vertical="center"/>
    </xf>
    <xf numFmtId="0" fontId="30" fillId="2" borderId="10" xfId="3" applyFont="1" applyFill="1" applyBorder="1" applyAlignment="1">
      <alignment horizontal="left" vertical="center" wrapText="1"/>
    </xf>
    <xf numFmtId="0" fontId="30" fillId="2" borderId="7" xfId="3" applyFont="1" applyFill="1" applyBorder="1" applyAlignment="1">
      <alignment horizontal="left" vertical="center" wrapText="1"/>
    </xf>
    <xf numFmtId="0" fontId="30" fillId="2" borderId="19" xfId="3" applyFont="1" applyFill="1" applyBorder="1" applyAlignment="1">
      <alignment horizontal="left" vertical="center" wrapText="1"/>
    </xf>
    <xf numFmtId="0" fontId="28" fillId="0" borderId="0" xfId="3" applyFont="1" applyAlignment="1">
      <alignment horizontal="left" vertical="center"/>
    </xf>
    <xf numFmtId="0" fontId="28" fillId="0" borderId="8" xfId="3" applyFont="1" applyBorder="1" applyAlignment="1">
      <alignment horizontal="left" vertical="center"/>
    </xf>
    <xf numFmtId="0" fontId="28" fillId="2" borderId="0" xfId="3" applyFont="1" applyFill="1" applyAlignment="1">
      <alignment horizontal="left" vertical="center"/>
    </xf>
    <xf numFmtId="0" fontId="28" fillId="2" borderId="8" xfId="3" applyFont="1" applyFill="1" applyBorder="1" applyAlignment="1">
      <alignment horizontal="left" vertical="center"/>
    </xf>
    <xf numFmtId="0" fontId="30" fillId="2" borderId="13" xfId="3" applyFont="1" applyFill="1" applyBorder="1" applyAlignment="1">
      <alignment horizontal="center" vertical="center" wrapText="1"/>
    </xf>
    <xf numFmtId="0" fontId="30" fillId="2" borderId="15" xfId="3" applyFont="1" applyFill="1" applyBorder="1" applyAlignment="1">
      <alignment horizontal="center" vertical="center" wrapText="1"/>
    </xf>
    <xf numFmtId="0" fontId="30" fillId="2" borderId="10" xfId="3" applyFont="1" applyFill="1" applyBorder="1" applyAlignment="1">
      <alignment horizontal="center" vertical="center" wrapText="1"/>
    </xf>
    <xf numFmtId="0" fontId="30" fillId="2" borderId="19" xfId="3" applyFont="1" applyFill="1" applyBorder="1" applyAlignment="1">
      <alignment horizontal="center" vertical="center" wrapText="1"/>
    </xf>
    <xf numFmtId="0" fontId="30" fillId="2" borderId="3" xfId="3" applyFont="1" applyFill="1" applyBorder="1" applyAlignment="1">
      <alignment horizontal="center" vertical="center" wrapText="1"/>
    </xf>
    <xf numFmtId="0" fontId="30" fillId="2" borderId="4" xfId="3" applyFont="1" applyFill="1" applyBorder="1" applyAlignment="1">
      <alignment horizontal="center" vertical="center" wrapText="1"/>
    </xf>
    <xf numFmtId="0" fontId="30" fillId="2" borderId="11" xfId="3" applyFont="1" applyFill="1" applyBorder="1" applyAlignment="1">
      <alignment horizontal="center" vertical="center" wrapText="1"/>
    </xf>
    <xf numFmtId="0" fontId="30" fillId="2" borderId="12" xfId="3" applyFont="1" applyFill="1" applyBorder="1" applyAlignment="1">
      <alignment horizontal="center" vertical="center" wrapText="1"/>
    </xf>
    <xf numFmtId="0" fontId="30" fillId="2" borderId="8" xfId="3" applyFont="1" applyFill="1" applyBorder="1" applyAlignment="1">
      <alignment horizontal="center" vertical="center" wrapText="1"/>
    </xf>
    <xf numFmtId="0" fontId="30" fillId="2" borderId="17" xfId="3" applyFont="1" applyFill="1" applyBorder="1" applyAlignment="1">
      <alignment horizontal="center" vertical="center" wrapText="1"/>
    </xf>
    <xf numFmtId="0" fontId="31" fillId="2" borderId="10" xfId="3" applyFont="1" applyFill="1" applyBorder="1" applyAlignment="1">
      <alignment horizontal="left" vertical="center" wrapText="1"/>
    </xf>
    <xf numFmtId="0" fontId="31" fillId="2" borderId="7" xfId="3" applyFont="1" applyFill="1" applyBorder="1" applyAlignment="1">
      <alignment horizontal="left" vertical="center" wrapText="1"/>
    </xf>
    <xf numFmtId="0" fontId="31" fillId="2" borderId="19" xfId="3" applyFont="1" applyFill="1" applyBorder="1" applyAlignment="1">
      <alignment horizontal="left" vertical="center" wrapText="1"/>
    </xf>
    <xf numFmtId="179" fontId="30" fillId="2" borderId="135" xfId="8" applyNumberFormat="1" applyFont="1" applyFill="1" applyBorder="1" applyAlignment="1">
      <alignment vertical="center"/>
    </xf>
    <xf numFmtId="179" fontId="30" fillId="2" borderId="78" xfId="8" applyNumberFormat="1" applyFont="1" applyFill="1" applyBorder="1" applyAlignment="1">
      <alignment vertical="center"/>
    </xf>
    <xf numFmtId="179" fontId="30" fillId="2" borderId="77" xfId="8" applyNumberFormat="1" applyFont="1" applyFill="1" applyBorder="1" applyAlignment="1">
      <alignment vertical="center"/>
    </xf>
    <xf numFmtId="179" fontId="30" fillId="2" borderId="72" xfId="8" applyNumberFormat="1" applyFont="1" applyFill="1" applyBorder="1" applyAlignment="1">
      <alignment vertical="center"/>
    </xf>
    <xf numFmtId="179" fontId="30" fillId="2" borderId="61" xfId="8" applyNumberFormat="1" applyFont="1" applyFill="1" applyBorder="1" applyAlignment="1">
      <alignment vertical="center"/>
    </xf>
    <xf numFmtId="179" fontId="30" fillId="2" borderId="35" xfId="8" applyNumberFormat="1" applyFont="1" applyFill="1" applyBorder="1" applyAlignment="1">
      <alignment vertical="center"/>
    </xf>
    <xf numFmtId="176" fontId="30" fillId="2" borderId="132" xfId="3" applyNumberFormat="1" applyFont="1" applyFill="1" applyBorder="1" applyAlignment="1">
      <alignment vertical="center"/>
    </xf>
    <xf numFmtId="176" fontId="30" fillId="2" borderId="133" xfId="3" applyNumberFormat="1" applyFont="1" applyFill="1" applyBorder="1" applyAlignment="1">
      <alignment vertical="center"/>
    </xf>
    <xf numFmtId="176" fontId="30" fillId="2" borderId="124" xfId="3" applyNumberFormat="1" applyFont="1" applyFill="1" applyBorder="1" applyAlignment="1">
      <alignment vertical="center"/>
    </xf>
    <xf numFmtId="176" fontId="30" fillId="2" borderId="130" xfId="3" applyNumberFormat="1" applyFont="1" applyFill="1" applyBorder="1" applyAlignment="1">
      <alignment vertical="center"/>
    </xf>
    <xf numFmtId="176" fontId="30" fillId="2" borderId="80" xfId="3" applyNumberFormat="1" applyFont="1" applyFill="1" applyBorder="1" applyAlignment="1">
      <alignment vertical="center"/>
    </xf>
    <xf numFmtId="179" fontId="32" fillId="2" borderId="61" xfId="8" applyNumberFormat="1" applyFont="1" applyFill="1" applyBorder="1" applyAlignment="1">
      <alignment vertical="center"/>
    </xf>
    <xf numFmtId="179" fontId="32" fillId="2" borderId="78" xfId="8" applyNumberFormat="1" applyFont="1" applyFill="1" applyBorder="1" applyAlignment="1">
      <alignment vertical="center"/>
    </xf>
    <xf numFmtId="0" fontId="31" fillId="2" borderId="13" xfId="3" applyFont="1" applyFill="1" applyBorder="1" applyAlignment="1">
      <alignment horizontal="center" vertical="center"/>
    </xf>
    <xf numFmtId="0" fontId="31" fillId="2" borderId="74" xfId="3" applyFont="1" applyFill="1" applyBorder="1" applyAlignment="1">
      <alignment horizontal="center" vertical="center"/>
    </xf>
    <xf numFmtId="0" fontId="33" fillId="2" borderId="134" xfId="3" applyFont="1" applyFill="1" applyBorder="1" applyAlignment="1">
      <alignment horizontal="center" vertical="center"/>
    </xf>
    <xf numFmtId="0" fontId="33" fillId="2" borderId="15" xfId="3" applyFont="1" applyFill="1" applyBorder="1" applyAlignment="1">
      <alignment horizontal="center" vertical="center"/>
    </xf>
    <xf numFmtId="177" fontId="30" fillId="2" borderId="130" xfId="3" applyNumberFormat="1" applyFont="1" applyFill="1" applyBorder="1" applyAlignment="1">
      <alignment vertical="center"/>
    </xf>
    <xf numFmtId="177" fontId="30" fillId="2" borderId="124" xfId="3" applyNumberFormat="1" applyFont="1" applyFill="1" applyBorder="1" applyAlignment="1">
      <alignment vertical="center"/>
    </xf>
    <xf numFmtId="0" fontId="32" fillId="2" borderId="132" xfId="3" applyFont="1" applyFill="1" applyBorder="1" applyAlignment="1">
      <alignment vertical="center"/>
    </xf>
    <xf numFmtId="0" fontId="32" fillId="2" borderId="124" xfId="3" applyFont="1" applyFill="1" applyBorder="1" applyAlignment="1">
      <alignment vertical="center"/>
    </xf>
    <xf numFmtId="0" fontId="31" fillId="2" borderId="54" xfId="3" applyFont="1" applyFill="1" applyBorder="1" applyAlignment="1">
      <alignment horizontal="center" vertical="center"/>
    </xf>
    <xf numFmtId="0" fontId="31" fillId="2" borderId="22" xfId="3" applyFont="1" applyFill="1" applyBorder="1" applyAlignment="1">
      <alignment horizontal="center" vertical="center"/>
    </xf>
    <xf numFmtId="0" fontId="31" fillId="2" borderId="15" xfId="3" applyFont="1" applyFill="1" applyBorder="1" applyAlignment="1">
      <alignment horizontal="center" vertical="center"/>
    </xf>
    <xf numFmtId="176" fontId="30" fillId="2" borderId="131" xfId="3" applyNumberFormat="1" applyFont="1" applyFill="1" applyBorder="1" applyAlignment="1">
      <alignment vertical="center"/>
    </xf>
    <xf numFmtId="0" fontId="30" fillId="2" borderId="77" xfId="3" applyFont="1" applyFill="1" applyBorder="1" applyAlignment="1">
      <alignment horizontal="center" vertical="center" shrinkToFit="1"/>
    </xf>
    <xf numFmtId="0" fontId="30" fillId="2" borderId="78" xfId="3" applyFont="1" applyFill="1" applyBorder="1" applyAlignment="1">
      <alignment horizontal="center" vertical="center" shrinkToFit="1"/>
    </xf>
    <xf numFmtId="0" fontId="30" fillId="2" borderId="130" xfId="3" applyFont="1" applyFill="1" applyBorder="1" applyAlignment="1">
      <alignment horizontal="center" vertical="center" shrinkToFit="1"/>
    </xf>
    <xf numFmtId="0" fontId="30" fillId="2" borderId="124" xfId="3" applyFont="1" applyFill="1" applyBorder="1" applyAlignment="1">
      <alignment horizontal="center" vertical="center" shrinkToFit="1"/>
    </xf>
    <xf numFmtId="0" fontId="30" fillId="2" borderId="30" xfId="3" applyFont="1" applyFill="1" applyBorder="1" applyAlignment="1">
      <alignment horizontal="center" vertical="center" shrinkToFit="1"/>
    </xf>
    <xf numFmtId="0" fontId="30" fillId="2" borderId="25" xfId="3" applyFont="1" applyFill="1" applyBorder="1" applyAlignment="1">
      <alignment horizontal="center" vertical="center" shrinkToFit="1"/>
    </xf>
    <xf numFmtId="0" fontId="30" fillId="2" borderId="13" xfId="3" applyFont="1" applyFill="1" applyBorder="1" applyAlignment="1">
      <alignment horizontal="center" vertical="center" shrinkToFit="1"/>
    </xf>
    <xf numFmtId="0" fontId="30" fillId="2" borderId="15" xfId="3" applyFont="1" applyFill="1" applyBorder="1" applyAlignment="1">
      <alignment horizontal="center" vertical="center" shrinkToFit="1"/>
    </xf>
    <xf numFmtId="0" fontId="30" fillId="2" borderId="30" xfId="3" applyFont="1" applyFill="1" applyBorder="1" applyAlignment="1">
      <alignment vertical="center" shrinkToFit="1"/>
    </xf>
    <xf numFmtId="0" fontId="30" fillId="2" borderId="25" xfId="3" applyFont="1" applyFill="1" applyBorder="1" applyAlignment="1">
      <alignment vertical="center" shrinkToFit="1"/>
    </xf>
    <xf numFmtId="177" fontId="25" fillId="0" borderId="10" xfId="3" applyNumberFormat="1" applyFont="1" applyFill="1" applyBorder="1" applyAlignment="1">
      <alignment horizontal="center" vertical="center"/>
    </xf>
    <xf numFmtId="177" fontId="25" fillId="0" borderId="7" xfId="3" applyNumberFormat="1" applyFont="1" applyFill="1" applyBorder="1" applyAlignment="1">
      <alignment horizontal="center" vertical="center"/>
    </xf>
    <xf numFmtId="0" fontId="25" fillId="0" borderId="10" xfId="3" applyFont="1" applyFill="1" applyBorder="1" applyAlignment="1">
      <alignment horizontal="center" vertical="center"/>
    </xf>
    <xf numFmtId="0" fontId="25" fillId="0" borderId="7" xfId="3" applyFont="1" applyFill="1" applyBorder="1" applyAlignment="1">
      <alignment horizontal="center" vertical="center"/>
    </xf>
    <xf numFmtId="0" fontId="25" fillId="0" borderId="19" xfId="3" applyFont="1" applyFill="1" applyBorder="1" applyAlignment="1">
      <alignment horizontal="center" vertical="center"/>
    </xf>
    <xf numFmtId="0" fontId="25" fillId="0" borderId="53" xfId="3" applyFont="1" applyFill="1" applyBorder="1" applyAlignment="1">
      <alignment horizontal="center" vertical="center"/>
    </xf>
    <xf numFmtId="0" fontId="11" fillId="0" borderId="0" xfId="3" applyFont="1" applyFill="1" applyBorder="1" applyAlignment="1">
      <alignment horizontal="left" vertical="center"/>
    </xf>
    <xf numFmtId="0" fontId="11" fillId="0" borderId="8" xfId="3" applyFont="1" applyFill="1" applyBorder="1" applyAlignment="1">
      <alignment horizontal="left" vertical="center"/>
    </xf>
    <xf numFmtId="0" fontId="25" fillId="0" borderId="0" xfId="3" applyFont="1" applyFill="1" applyBorder="1" applyAlignment="1">
      <alignment horizontal="left" vertical="center"/>
    </xf>
    <xf numFmtId="0" fontId="25" fillId="0" borderId="8" xfId="3" applyFont="1" applyFill="1" applyBorder="1" applyAlignment="1">
      <alignment horizontal="left" vertical="center"/>
    </xf>
    <xf numFmtId="0" fontId="11" fillId="0" borderId="13" xfId="3" applyFont="1" applyFill="1" applyBorder="1" applyAlignment="1">
      <alignment horizontal="center" vertical="center"/>
    </xf>
    <xf numFmtId="0" fontId="11" fillId="0" borderId="15" xfId="3" applyFont="1" applyFill="1" applyBorder="1" applyAlignment="1">
      <alignment horizontal="center" vertical="center"/>
    </xf>
    <xf numFmtId="177" fontId="11" fillId="0" borderId="10" xfId="3" applyNumberFormat="1" applyFont="1" applyFill="1" applyBorder="1" applyAlignment="1">
      <alignment horizontal="center" vertical="center"/>
    </xf>
    <xf numFmtId="177" fontId="11" fillId="0" borderId="7" xfId="3" applyNumberFormat="1" applyFont="1" applyFill="1" applyBorder="1" applyAlignment="1">
      <alignment horizontal="center" vertical="center"/>
    </xf>
    <xf numFmtId="0" fontId="11" fillId="0" borderId="10" xfId="3" applyFont="1" applyFill="1" applyBorder="1" applyAlignment="1">
      <alignment horizontal="center" vertical="center"/>
    </xf>
    <xf numFmtId="0" fontId="11" fillId="0" borderId="7" xfId="3" applyFont="1" applyFill="1" applyBorder="1" applyAlignment="1">
      <alignment horizontal="center" vertical="center"/>
    </xf>
    <xf numFmtId="0" fontId="11" fillId="0" borderId="19" xfId="3" applyFont="1" applyFill="1" applyBorder="1" applyAlignment="1">
      <alignment horizontal="center" vertical="center"/>
    </xf>
    <xf numFmtId="0" fontId="11" fillId="0" borderId="62" xfId="3" applyFont="1" applyFill="1" applyBorder="1" applyAlignment="1">
      <alignment horizontal="center" vertical="center"/>
    </xf>
    <xf numFmtId="0" fontId="11" fillId="0" borderId="11" xfId="3" applyFont="1" applyFill="1" applyBorder="1" applyAlignment="1">
      <alignment horizontal="center" vertical="center"/>
    </xf>
    <xf numFmtId="0" fontId="25" fillId="2" borderId="10" xfId="3" applyFont="1" applyFill="1" applyBorder="1" applyAlignment="1">
      <alignment horizontal="center" vertical="center"/>
    </xf>
    <xf numFmtId="0" fontId="25" fillId="2" borderId="27" xfId="3" applyFont="1" applyFill="1" applyBorder="1" applyAlignment="1">
      <alignment horizontal="center" vertical="center"/>
    </xf>
    <xf numFmtId="0" fontId="25" fillId="2" borderId="7" xfId="3" applyFont="1" applyFill="1" applyBorder="1" applyAlignment="1">
      <alignment horizontal="center" vertical="center"/>
    </xf>
    <xf numFmtId="0" fontId="25" fillId="2" borderId="13" xfId="3" applyFont="1" applyFill="1" applyBorder="1" applyAlignment="1">
      <alignment horizontal="center" vertical="center" wrapText="1"/>
    </xf>
    <xf numFmtId="0" fontId="25" fillId="2" borderId="14" xfId="3" applyFont="1" applyFill="1" applyBorder="1" applyAlignment="1">
      <alignment horizontal="center" vertical="center" wrapText="1"/>
    </xf>
    <xf numFmtId="0" fontId="25" fillId="2" borderId="74" xfId="3" applyFont="1" applyFill="1" applyBorder="1" applyAlignment="1">
      <alignment horizontal="center" vertical="center" wrapText="1"/>
    </xf>
    <xf numFmtId="0" fontId="25" fillId="2" borderId="14" xfId="3" applyFont="1" applyFill="1" applyBorder="1" applyAlignment="1">
      <alignment horizontal="center" vertical="center"/>
    </xf>
    <xf numFmtId="0" fontId="25" fillId="2" borderId="15" xfId="3" applyFont="1" applyFill="1" applyBorder="1" applyAlignment="1">
      <alignment horizontal="center" vertical="center"/>
    </xf>
    <xf numFmtId="0" fontId="11" fillId="2" borderId="10" xfId="14" applyFont="1" applyFill="1" applyBorder="1" applyAlignment="1">
      <alignment horizontal="center" vertical="center"/>
    </xf>
    <xf numFmtId="0" fontId="11" fillId="2" borderId="7" xfId="14" applyFont="1" applyFill="1" applyBorder="1" applyAlignment="1">
      <alignment horizontal="center" vertical="center"/>
    </xf>
    <xf numFmtId="0" fontId="11" fillId="2" borderId="19" xfId="14" applyFont="1" applyFill="1" applyBorder="1" applyAlignment="1">
      <alignment horizontal="center" vertical="center"/>
    </xf>
  </cellXfs>
  <cellStyles count="18">
    <cellStyle name="パーセント 2" xfId="1" xr:uid="{00000000-0005-0000-0000-000000000000}"/>
    <cellStyle name="パーセント 2 2" xfId="8" xr:uid="{00000000-0005-0000-0000-000001000000}"/>
    <cellStyle name="桁区切り" xfId="13" builtinId="6"/>
    <cellStyle name="桁区切り 2" xfId="2" xr:uid="{00000000-0005-0000-0000-000003000000}"/>
    <cellStyle name="桁区切り 2 2" xfId="5" xr:uid="{00000000-0005-0000-0000-000004000000}"/>
    <cellStyle name="桁区切り 3" xfId="6" xr:uid="{00000000-0005-0000-0000-000005000000}"/>
    <cellStyle name="桁区切り 4" xfId="10" xr:uid="{00000000-0005-0000-0000-000006000000}"/>
    <cellStyle name="桁区切り 5" xfId="12" xr:uid="{00000000-0005-0000-0000-000007000000}"/>
    <cellStyle name="桁区切り 5 2" xfId="15" xr:uid="{00000000-0005-0000-0000-000008000000}"/>
    <cellStyle name="桁区切り 5 2 2" xfId="17" xr:uid="{B7D65541-96B1-4C2C-89F2-8199BB948883}"/>
    <cellStyle name="標準" xfId="0" builtinId="0"/>
    <cellStyle name="標準 2" xfId="3" xr:uid="{00000000-0005-0000-0000-00000A000000}"/>
    <cellStyle name="標準 2 2" xfId="4" xr:uid="{00000000-0005-0000-0000-00000B000000}"/>
    <cellStyle name="標準 3" xfId="7" xr:uid="{00000000-0005-0000-0000-00000C000000}"/>
    <cellStyle name="標準 4" xfId="9" xr:uid="{00000000-0005-0000-0000-00000D000000}"/>
    <cellStyle name="標準 5" xfId="11" xr:uid="{00000000-0005-0000-0000-00000E000000}"/>
    <cellStyle name="標準 5 2" xfId="14" xr:uid="{00000000-0005-0000-0000-00000F000000}"/>
    <cellStyle name="標準 5 2 2" xfId="16" xr:uid="{8542F23B-587C-48F1-9AAE-3D73C18BF6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36</xdr:row>
      <xdr:rowOff>25399</xdr:rowOff>
    </xdr:from>
    <xdr:to>
      <xdr:col>10</xdr:col>
      <xdr:colOff>228600</xdr:colOff>
      <xdr:row>54</xdr:row>
      <xdr:rowOff>2630</xdr:rowOff>
    </xdr:to>
    <xdr:pic>
      <xdr:nvPicPr>
        <xdr:cNvPr id="5" name="図 4">
          <a:extLst>
            <a:ext uri="{FF2B5EF4-FFF2-40B4-BE49-F238E27FC236}">
              <a16:creationId xmlns:a16="http://schemas.microsoft.com/office/drawing/2014/main" id="{DD2B4D8A-F52B-82D4-89BB-A1846819A9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339"/>
        <a:stretch>
          <a:fillRect/>
        </a:stretch>
      </xdr:blipFill>
      <xdr:spPr bwMode="auto">
        <a:xfrm>
          <a:off x="6350" y="7080249"/>
          <a:ext cx="5124450" cy="2949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160020</xdr:colOff>
      <xdr:row>1</xdr:row>
      <xdr:rowOff>7620</xdr:rowOff>
    </xdr:from>
    <xdr:to>
      <xdr:col>7</xdr:col>
      <xdr:colOff>30724</xdr:colOff>
      <xdr:row>3</xdr:row>
      <xdr:rowOff>19850</xdr:rowOff>
    </xdr:to>
    <xdr:pic>
      <xdr:nvPicPr>
        <xdr:cNvPr id="8" name="図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stretch>
          <a:fillRect/>
        </a:stretch>
      </xdr:blipFill>
      <xdr:spPr>
        <a:xfrm>
          <a:off x="3482340" y="175260"/>
          <a:ext cx="1353429" cy="438950"/>
        </a:xfrm>
        <a:prstGeom prst="rect">
          <a:avLst/>
        </a:prstGeom>
      </xdr:spPr>
    </xdr:pic>
    <xdr:clientData/>
  </xdr:twoCellAnchor>
  <xdr:twoCellAnchor editAs="oneCell">
    <xdr:from>
      <xdr:col>5</xdr:col>
      <xdr:colOff>160020</xdr:colOff>
      <xdr:row>1</xdr:row>
      <xdr:rowOff>7620</xdr:rowOff>
    </xdr:from>
    <xdr:to>
      <xdr:col>7</xdr:col>
      <xdr:colOff>30724</xdr:colOff>
      <xdr:row>3</xdr:row>
      <xdr:rowOff>19850</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3482340" y="175260"/>
          <a:ext cx="1353429" cy="438950"/>
        </a:xfrm>
        <a:prstGeom prst="rect">
          <a:avLst/>
        </a:prstGeom>
      </xdr:spPr>
    </xdr:pic>
    <xdr:clientData/>
  </xdr:twoCellAnchor>
  <xdr:twoCellAnchor editAs="oneCell">
    <xdr:from>
      <xdr:col>5</xdr:col>
      <xdr:colOff>160020</xdr:colOff>
      <xdr:row>1</xdr:row>
      <xdr:rowOff>7620</xdr:rowOff>
    </xdr:from>
    <xdr:to>
      <xdr:col>7</xdr:col>
      <xdr:colOff>30724</xdr:colOff>
      <xdr:row>3</xdr:row>
      <xdr:rowOff>19850</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3482340" y="175260"/>
          <a:ext cx="1353429" cy="4389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view="pageBreakPreview" zoomScale="25" zoomScaleNormal="90" zoomScaleSheetLayoutView="25" workbookViewId="0">
      <selection activeCell="M30" sqref="M30"/>
    </sheetView>
  </sheetViews>
  <sheetFormatPr defaultColWidth="8.08984375" defaultRowHeight="12.5" x14ac:dyDescent="0.2"/>
  <cols>
    <col min="1" max="1" width="2.1796875" style="4" customWidth="1"/>
    <col min="2" max="2" width="11.36328125" style="4" customWidth="1"/>
    <col min="3" max="3" width="9.36328125" style="4" customWidth="1"/>
    <col min="4" max="4" width="8.90625" style="4" customWidth="1"/>
    <col min="5" max="5" width="8.90625" style="8" customWidth="1"/>
    <col min="6" max="6" width="9" style="4" customWidth="1"/>
    <col min="7" max="7" width="10.81640625" style="8" customWidth="1"/>
    <col min="8" max="8" width="13.36328125" style="8" customWidth="1"/>
    <col min="9" max="9" width="13.08984375" style="8" customWidth="1"/>
    <col min="10" max="10" width="10.453125" style="8" customWidth="1"/>
    <col min="11" max="16384" width="8.08984375" style="4"/>
  </cols>
  <sheetData>
    <row r="1" spans="1:11" x14ac:dyDescent="0.2">
      <c r="A1" s="33"/>
      <c r="B1" s="33"/>
      <c r="C1" s="33"/>
      <c r="D1" s="33"/>
      <c r="E1" s="50"/>
      <c r="F1" s="33"/>
      <c r="G1" s="50"/>
      <c r="H1" s="33"/>
      <c r="I1" s="50"/>
      <c r="J1" s="50"/>
      <c r="K1" s="33"/>
    </row>
    <row r="2" spans="1:11" s="1" customFormat="1" ht="27" customHeight="1" x14ac:dyDescent="0.2">
      <c r="A2" s="51" t="s">
        <v>35</v>
      </c>
      <c r="B2" s="43"/>
      <c r="C2" s="43"/>
      <c r="D2" s="43"/>
      <c r="E2" s="39"/>
      <c r="F2" s="43"/>
      <c r="G2" s="39"/>
      <c r="H2" s="43"/>
      <c r="I2" s="39"/>
      <c r="J2" s="52"/>
      <c r="K2" s="43"/>
    </row>
    <row r="3" spans="1:11" ht="18.75" customHeight="1" x14ac:dyDescent="0.2">
      <c r="A3" s="44" t="s">
        <v>127</v>
      </c>
      <c r="B3" s="33"/>
      <c r="C3" s="33"/>
      <c r="D3" s="33"/>
      <c r="E3" s="53"/>
      <c r="F3" s="33"/>
      <c r="G3" s="50"/>
      <c r="H3" s="33"/>
      <c r="I3" s="50"/>
      <c r="J3" s="45"/>
      <c r="K3" s="33"/>
    </row>
    <row r="4" spans="1:11" ht="15" customHeight="1" x14ac:dyDescent="0.2">
      <c r="A4" s="33"/>
      <c r="B4" s="33"/>
      <c r="C4" s="33"/>
      <c r="D4" s="33"/>
      <c r="E4" s="50"/>
      <c r="F4" s="33"/>
      <c r="G4" s="50"/>
      <c r="H4" s="33"/>
      <c r="I4" s="50"/>
      <c r="J4" s="45" t="s">
        <v>128</v>
      </c>
      <c r="K4" s="33"/>
    </row>
    <row r="5" spans="1:11" ht="24" customHeight="1" x14ac:dyDescent="0.2">
      <c r="A5" s="33"/>
      <c r="B5" s="54"/>
      <c r="C5" s="605" t="s">
        <v>145</v>
      </c>
      <c r="D5" s="607" t="s">
        <v>129</v>
      </c>
      <c r="E5" s="607" t="s">
        <v>34</v>
      </c>
      <c r="F5" s="55"/>
      <c r="G5" s="56" t="s">
        <v>130</v>
      </c>
      <c r="H5" s="56"/>
      <c r="I5" s="57"/>
      <c r="J5" s="609" t="s">
        <v>131</v>
      </c>
      <c r="K5" s="33"/>
    </row>
    <row r="6" spans="1:11" ht="21.75" customHeight="1" x14ac:dyDescent="0.2">
      <c r="A6" s="33"/>
      <c r="B6" s="58" t="s">
        <v>33</v>
      </c>
      <c r="C6" s="606"/>
      <c r="D6" s="606"/>
      <c r="E6" s="608"/>
      <c r="F6" s="59" t="s">
        <v>132</v>
      </c>
      <c r="G6" s="60" t="s">
        <v>133</v>
      </c>
      <c r="H6" s="60" t="s">
        <v>134</v>
      </c>
      <c r="I6" s="61" t="s">
        <v>135</v>
      </c>
      <c r="J6" s="610"/>
      <c r="K6" s="33"/>
    </row>
    <row r="7" spans="1:11" ht="21.75" customHeight="1" x14ac:dyDescent="0.2">
      <c r="A7" s="33"/>
      <c r="B7" s="62"/>
      <c r="C7" s="63" t="s">
        <v>136</v>
      </c>
      <c r="D7" s="63" t="s">
        <v>136</v>
      </c>
      <c r="E7" s="64" t="s">
        <v>136</v>
      </c>
      <c r="F7" s="65"/>
      <c r="G7" s="63" t="s">
        <v>137</v>
      </c>
      <c r="H7" s="63" t="s">
        <v>138</v>
      </c>
      <c r="I7" s="66" t="s">
        <v>137</v>
      </c>
      <c r="J7" s="64" t="s">
        <v>139</v>
      </c>
      <c r="K7" s="33"/>
    </row>
    <row r="8" spans="1:11" ht="38.25" customHeight="1" x14ac:dyDescent="0.2">
      <c r="A8" s="33"/>
      <c r="B8" s="67" t="s">
        <v>31</v>
      </c>
      <c r="C8" s="68">
        <v>1646</v>
      </c>
      <c r="D8" s="68">
        <v>919</v>
      </c>
      <c r="E8" s="69">
        <v>727</v>
      </c>
      <c r="F8" s="70">
        <f>SUM(G8:I8)</f>
        <v>977</v>
      </c>
      <c r="G8" s="71">
        <v>134</v>
      </c>
      <c r="H8" s="72">
        <v>202</v>
      </c>
      <c r="I8" s="73">
        <v>641</v>
      </c>
      <c r="J8" s="69">
        <v>1536</v>
      </c>
      <c r="K8" s="33"/>
    </row>
    <row r="9" spans="1:11" ht="38.25" customHeight="1" x14ac:dyDescent="0.2">
      <c r="A9" s="33"/>
      <c r="B9" s="74" t="s">
        <v>30</v>
      </c>
      <c r="C9" s="75">
        <v>948</v>
      </c>
      <c r="D9" s="75">
        <v>419</v>
      </c>
      <c r="E9" s="76">
        <v>529</v>
      </c>
      <c r="F9" s="76">
        <f t="shared" ref="F9:F18" si="0">SUM(G9:I9)</f>
        <v>475</v>
      </c>
      <c r="G9" s="77">
        <v>14</v>
      </c>
      <c r="H9" s="72">
        <v>77</v>
      </c>
      <c r="I9" s="78">
        <v>384</v>
      </c>
      <c r="J9" s="76">
        <v>586</v>
      </c>
      <c r="K9" s="33"/>
    </row>
    <row r="10" spans="1:11" ht="38.25" customHeight="1" x14ac:dyDescent="0.2">
      <c r="A10" s="33"/>
      <c r="B10" s="58" t="s">
        <v>29</v>
      </c>
      <c r="C10" s="79">
        <v>394</v>
      </c>
      <c r="D10" s="79">
        <v>238</v>
      </c>
      <c r="E10" s="80">
        <v>156</v>
      </c>
      <c r="F10" s="79">
        <f t="shared" si="0"/>
        <v>246</v>
      </c>
      <c r="G10" s="81">
        <v>37</v>
      </c>
      <c r="H10" s="82">
        <v>51</v>
      </c>
      <c r="I10" s="83">
        <v>158</v>
      </c>
      <c r="J10" s="80">
        <v>376</v>
      </c>
      <c r="K10" s="33"/>
    </row>
    <row r="11" spans="1:11" ht="38.25" customHeight="1" x14ac:dyDescent="0.2">
      <c r="A11" s="33"/>
      <c r="B11" s="84" t="s">
        <v>28</v>
      </c>
      <c r="C11" s="85">
        <v>427</v>
      </c>
      <c r="D11" s="85">
        <v>183</v>
      </c>
      <c r="E11" s="86">
        <v>244</v>
      </c>
      <c r="F11" s="85">
        <f t="shared" si="0"/>
        <v>191</v>
      </c>
      <c r="G11" s="87">
        <v>19</v>
      </c>
      <c r="H11" s="88">
        <v>42</v>
      </c>
      <c r="I11" s="89">
        <v>130</v>
      </c>
      <c r="J11" s="86">
        <v>304</v>
      </c>
      <c r="K11" s="33"/>
    </row>
    <row r="12" spans="1:11" ht="38.25" customHeight="1" x14ac:dyDescent="0.2">
      <c r="A12" s="33"/>
      <c r="B12" s="84" t="s">
        <v>27</v>
      </c>
      <c r="C12" s="85">
        <v>223</v>
      </c>
      <c r="D12" s="85">
        <v>85</v>
      </c>
      <c r="E12" s="86">
        <v>138</v>
      </c>
      <c r="F12" s="85">
        <f t="shared" si="0"/>
        <v>101</v>
      </c>
      <c r="G12" s="87">
        <v>3</v>
      </c>
      <c r="H12" s="88">
        <v>18</v>
      </c>
      <c r="I12" s="89">
        <v>80</v>
      </c>
      <c r="J12" s="86">
        <v>127</v>
      </c>
      <c r="K12" s="33"/>
    </row>
    <row r="13" spans="1:11" ht="38.25" customHeight="1" x14ac:dyDescent="0.2">
      <c r="A13" s="33"/>
      <c r="B13" s="84" t="s">
        <v>26</v>
      </c>
      <c r="C13" s="85">
        <v>470</v>
      </c>
      <c r="D13" s="85">
        <v>143</v>
      </c>
      <c r="E13" s="86">
        <v>327</v>
      </c>
      <c r="F13" s="85">
        <f t="shared" si="0"/>
        <v>204</v>
      </c>
      <c r="G13" s="87">
        <v>10</v>
      </c>
      <c r="H13" s="88">
        <v>38</v>
      </c>
      <c r="I13" s="89">
        <v>156</v>
      </c>
      <c r="J13" s="86">
        <v>246</v>
      </c>
      <c r="K13" s="33"/>
    </row>
    <row r="14" spans="1:11" ht="38.25" customHeight="1" x14ac:dyDescent="0.2">
      <c r="A14" s="33"/>
      <c r="B14" s="58" t="s">
        <v>25</v>
      </c>
      <c r="C14" s="79">
        <v>243</v>
      </c>
      <c r="D14" s="79">
        <v>120</v>
      </c>
      <c r="E14" s="80">
        <v>123</v>
      </c>
      <c r="F14" s="79">
        <f t="shared" si="0"/>
        <v>123</v>
      </c>
      <c r="G14" s="81">
        <v>4</v>
      </c>
      <c r="H14" s="82">
        <v>23</v>
      </c>
      <c r="I14" s="83">
        <v>96</v>
      </c>
      <c r="J14" s="80">
        <v>177</v>
      </c>
      <c r="K14" s="33"/>
    </row>
    <row r="15" spans="1:11" ht="38.25" customHeight="1" x14ac:dyDescent="0.2">
      <c r="A15" s="33"/>
      <c r="B15" s="74" t="s">
        <v>15</v>
      </c>
      <c r="C15" s="75">
        <f>SUM(C10:C14)</f>
        <v>1757</v>
      </c>
      <c r="D15" s="75">
        <f t="shared" ref="D15:J15" si="1">SUM(D10:D14)</f>
        <v>769</v>
      </c>
      <c r="E15" s="75">
        <f t="shared" si="1"/>
        <v>988</v>
      </c>
      <c r="F15" s="75">
        <f t="shared" si="1"/>
        <v>865</v>
      </c>
      <c r="G15" s="75">
        <f t="shared" si="1"/>
        <v>73</v>
      </c>
      <c r="H15" s="75">
        <f t="shared" si="1"/>
        <v>172</v>
      </c>
      <c r="I15" s="75">
        <f t="shared" si="1"/>
        <v>620</v>
      </c>
      <c r="J15" s="75">
        <f t="shared" si="1"/>
        <v>1230</v>
      </c>
      <c r="K15" s="33"/>
    </row>
    <row r="16" spans="1:11" ht="38.25" customHeight="1" x14ac:dyDescent="0.2">
      <c r="A16" s="33"/>
      <c r="B16" s="58" t="s">
        <v>24</v>
      </c>
      <c r="C16" s="79">
        <v>12</v>
      </c>
      <c r="D16" s="79">
        <v>1</v>
      </c>
      <c r="E16" s="80">
        <v>11</v>
      </c>
      <c r="F16" s="90">
        <v>2</v>
      </c>
      <c r="G16" s="90" t="s">
        <v>186</v>
      </c>
      <c r="H16" s="91" t="s">
        <v>187</v>
      </c>
      <c r="I16" s="83" t="s">
        <v>187</v>
      </c>
      <c r="J16" s="80" t="s">
        <v>187</v>
      </c>
      <c r="K16" s="33"/>
    </row>
    <row r="17" spans="1:11" ht="38.25" customHeight="1" x14ac:dyDescent="0.2">
      <c r="A17" s="33"/>
      <c r="B17" s="84" t="s">
        <v>23</v>
      </c>
      <c r="C17" s="85">
        <v>49</v>
      </c>
      <c r="D17" s="85">
        <v>32</v>
      </c>
      <c r="E17" s="86">
        <v>17</v>
      </c>
      <c r="F17" s="85">
        <f t="shared" si="0"/>
        <v>36</v>
      </c>
      <c r="G17" s="87">
        <v>3</v>
      </c>
      <c r="H17" s="88">
        <v>3</v>
      </c>
      <c r="I17" s="89">
        <v>30</v>
      </c>
      <c r="J17" s="86">
        <v>49</v>
      </c>
      <c r="K17" s="33"/>
    </row>
    <row r="18" spans="1:11" ht="38.25" customHeight="1" x14ac:dyDescent="0.2">
      <c r="A18" s="33"/>
      <c r="B18" s="58" t="s">
        <v>22</v>
      </c>
      <c r="C18" s="79">
        <v>173</v>
      </c>
      <c r="D18" s="79">
        <v>127</v>
      </c>
      <c r="E18" s="80">
        <v>46</v>
      </c>
      <c r="F18" s="79">
        <f t="shared" si="0"/>
        <v>154</v>
      </c>
      <c r="G18" s="92">
        <v>14</v>
      </c>
      <c r="H18" s="82">
        <v>30</v>
      </c>
      <c r="I18" s="83">
        <v>110</v>
      </c>
      <c r="J18" s="80">
        <v>219</v>
      </c>
      <c r="K18" s="33"/>
    </row>
    <row r="19" spans="1:11" ht="38.25" customHeight="1" thickBot="1" x14ac:dyDescent="0.25">
      <c r="A19" s="33"/>
      <c r="B19" s="60" t="s">
        <v>14</v>
      </c>
      <c r="C19" s="70">
        <f>SUM(C16:C18)</f>
        <v>234</v>
      </c>
      <c r="D19" s="70">
        <f>SUM(D16:D18)</f>
        <v>160</v>
      </c>
      <c r="E19" s="70">
        <f>SUM(E16:E18)</f>
        <v>74</v>
      </c>
      <c r="F19" s="93" t="s">
        <v>168</v>
      </c>
      <c r="G19" s="93" t="s">
        <v>168</v>
      </c>
      <c r="H19" s="93" t="s">
        <v>168</v>
      </c>
      <c r="I19" s="93" t="s">
        <v>168</v>
      </c>
      <c r="J19" s="93" t="s">
        <v>168</v>
      </c>
      <c r="K19" s="33"/>
    </row>
    <row r="20" spans="1:11" ht="41.25" customHeight="1" thickBot="1" x14ac:dyDescent="0.25">
      <c r="A20" s="33"/>
      <c r="B20" s="94" t="s">
        <v>18</v>
      </c>
      <c r="C20" s="95">
        <f>SUM(C8,C9,C15,C19)</f>
        <v>4585</v>
      </c>
      <c r="D20" s="95">
        <f t="shared" ref="D20:E20" si="2">SUM(D8,D9,D15,D19)</f>
        <v>2267</v>
      </c>
      <c r="E20" s="95">
        <f t="shared" si="2"/>
        <v>2318</v>
      </c>
      <c r="F20" s="96" t="s">
        <v>168</v>
      </c>
      <c r="G20" s="96" t="s">
        <v>168</v>
      </c>
      <c r="H20" s="96" t="s">
        <v>168</v>
      </c>
      <c r="I20" s="96" t="s">
        <v>168</v>
      </c>
      <c r="J20" s="96" t="s">
        <v>168</v>
      </c>
      <c r="K20" s="33"/>
    </row>
    <row r="21" spans="1:11" ht="41.25" customHeight="1" thickTop="1" x14ac:dyDescent="0.2">
      <c r="A21" s="33"/>
      <c r="B21" s="97" t="s">
        <v>17</v>
      </c>
      <c r="C21" s="98">
        <v>21290</v>
      </c>
      <c r="D21" s="98">
        <v>10479</v>
      </c>
      <c r="E21" s="99">
        <v>10811</v>
      </c>
      <c r="F21" s="98">
        <v>11091</v>
      </c>
      <c r="G21" s="100">
        <v>1938</v>
      </c>
      <c r="H21" s="101">
        <v>2801</v>
      </c>
      <c r="I21" s="102">
        <v>6352</v>
      </c>
      <c r="J21" s="99">
        <v>20432</v>
      </c>
      <c r="K21" s="33"/>
    </row>
    <row r="22" spans="1:11" s="1" customFormat="1" ht="20.149999999999999" customHeight="1" x14ac:dyDescent="0.2">
      <c r="A22" s="33"/>
      <c r="B22" s="103"/>
      <c r="C22" s="104"/>
      <c r="D22" s="104"/>
      <c r="E22" s="105"/>
      <c r="F22" s="104"/>
      <c r="G22" s="106"/>
      <c r="H22" s="107"/>
      <c r="I22" s="106"/>
      <c r="J22" s="45" t="s">
        <v>140</v>
      </c>
      <c r="K22" s="43"/>
    </row>
    <row r="23" spans="1:11" s="1" customFormat="1" ht="26.4" customHeight="1" x14ac:dyDescent="0.2">
      <c r="A23" s="108"/>
      <c r="B23" s="603" t="s">
        <v>141</v>
      </c>
      <c r="C23" s="603"/>
      <c r="D23" s="603"/>
      <c r="E23" s="603"/>
      <c r="F23" s="603"/>
      <c r="G23" s="603"/>
      <c r="H23" s="603"/>
      <c r="I23" s="603"/>
      <c r="J23" s="603"/>
      <c r="K23" s="43"/>
    </row>
    <row r="24" spans="1:11" s="1" customFormat="1" ht="27.65" customHeight="1" x14ac:dyDescent="0.2">
      <c r="A24" s="108"/>
      <c r="B24" s="603" t="s">
        <v>142</v>
      </c>
      <c r="C24" s="604"/>
      <c r="D24" s="604"/>
      <c r="E24" s="604"/>
      <c r="F24" s="604"/>
      <c r="G24" s="604"/>
      <c r="H24" s="604"/>
      <c r="I24" s="604"/>
      <c r="J24" s="604"/>
      <c r="K24" s="43"/>
    </row>
    <row r="25" spans="1:11" ht="26.4" customHeight="1" x14ac:dyDescent="0.2">
      <c r="A25" s="108"/>
      <c r="B25" s="603" t="s">
        <v>143</v>
      </c>
      <c r="C25" s="603"/>
      <c r="D25" s="603"/>
      <c r="E25" s="603"/>
      <c r="F25" s="603"/>
      <c r="G25" s="603"/>
      <c r="H25" s="603"/>
      <c r="I25" s="603"/>
      <c r="J25" s="603"/>
      <c r="K25" s="33"/>
    </row>
    <row r="26" spans="1:11" ht="21.75" customHeight="1" x14ac:dyDescent="0.2">
      <c r="A26" s="109"/>
      <c r="B26" s="108" t="s">
        <v>144</v>
      </c>
      <c r="C26" s="109"/>
      <c r="D26" s="109"/>
      <c r="E26" s="110"/>
      <c r="F26" s="109"/>
      <c r="G26" s="110"/>
      <c r="H26" s="109"/>
      <c r="I26" s="110"/>
      <c r="J26" s="110"/>
      <c r="K26" s="33"/>
    </row>
    <row r="27" spans="1:11" ht="21.75" customHeight="1" x14ac:dyDescent="0.2">
      <c r="D27" s="15"/>
      <c r="E27" s="16"/>
      <c r="F27" s="15"/>
      <c r="G27" s="16"/>
      <c r="H27" s="16"/>
      <c r="I27" s="16"/>
    </row>
    <row r="28" spans="1:11" s="8" customFormat="1" ht="21.75" customHeight="1" x14ac:dyDescent="0.2">
      <c r="D28" s="17"/>
      <c r="E28" s="17"/>
      <c r="F28" s="17"/>
      <c r="G28" s="17"/>
      <c r="H28" s="17"/>
      <c r="I28" s="16"/>
    </row>
    <row r="29" spans="1:11" ht="21.75" customHeight="1" x14ac:dyDescent="0.2">
      <c r="D29" s="15"/>
      <c r="E29" s="16"/>
      <c r="F29" s="15"/>
      <c r="G29" s="16"/>
      <c r="H29" s="16"/>
      <c r="I29" s="16"/>
    </row>
    <row r="30" spans="1:11" ht="21.75" customHeight="1" x14ac:dyDescent="0.2"/>
    <row r="31" spans="1:11" ht="21.75" customHeight="1" x14ac:dyDescent="0.2"/>
    <row r="32" spans="1:11" ht="21.75" customHeight="1" x14ac:dyDescent="0.2"/>
    <row r="33" ht="21.75" customHeight="1" x14ac:dyDescent="0.2"/>
    <row r="34" ht="21.75" customHeight="1" x14ac:dyDescent="0.2"/>
    <row r="35" ht="21.75" customHeight="1" x14ac:dyDescent="0.2"/>
    <row r="36" ht="21.75" customHeight="1" x14ac:dyDescent="0.2"/>
    <row r="37" ht="21.75" customHeight="1" x14ac:dyDescent="0.2"/>
  </sheetData>
  <mergeCells count="7">
    <mergeCell ref="B23:J23"/>
    <mergeCell ref="B24:J24"/>
    <mergeCell ref="B25:J25"/>
    <mergeCell ref="C5:C6"/>
    <mergeCell ref="D5:D6"/>
    <mergeCell ref="E5:E6"/>
    <mergeCell ref="J5:J6"/>
  </mergeCells>
  <phoneticPr fontId="7"/>
  <printOptions horizontalCentered="1"/>
  <pageMargins left="0.74803149606299213" right="0.78740157480314965" top="0.59055118110236227" bottom="0.59055118110236227" header="0.51181102362204722" footer="0.19685039370078741"/>
  <pageSetup paperSize="9" scale="83" firstPageNumber="31" fitToHeight="0" orientation="portrait" blackAndWhite="1" useFirstPageNumber="1" r:id="rId1"/>
  <headerFooter scaleWithDoc="0" alignWithMargins="0">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4"/>
  <sheetViews>
    <sheetView view="pageBreakPreview" zoomScale="55" zoomScaleNormal="90" zoomScaleSheetLayoutView="55" workbookViewId="0">
      <selection activeCell="O10" sqref="O10"/>
    </sheetView>
  </sheetViews>
  <sheetFormatPr defaultColWidth="8.08984375" defaultRowHeight="12.5" x14ac:dyDescent="0.2"/>
  <cols>
    <col min="1" max="1" width="2.1796875" style="1" customWidth="1"/>
    <col min="2" max="2" width="12.453125" style="2" customWidth="1"/>
    <col min="3" max="3" width="8.81640625" style="2" customWidth="1"/>
    <col min="4" max="4" width="8.36328125" style="29" customWidth="1"/>
    <col min="5" max="5" width="8.81640625" style="14" customWidth="1"/>
    <col min="6" max="6" width="8.36328125" style="14" customWidth="1"/>
    <col min="7" max="7" width="8.81640625" style="14" customWidth="1"/>
    <col min="8" max="8" width="8.36328125" style="29" customWidth="1"/>
    <col min="9" max="9" width="13.90625" style="1" customWidth="1"/>
    <col min="10" max="16384" width="8.08984375" style="1"/>
  </cols>
  <sheetData>
    <row r="1" spans="1:9" ht="13.5" customHeight="1" x14ac:dyDescent="0.2">
      <c r="A1" s="43"/>
      <c r="B1" s="39"/>
      <c r="C1" s="39"/>
      <c r="D1" s="46"/>
      <c r="E1" s="45"/>
      <c r="F1" s="45"/>
      <c r="G1" s="45"/>
      <c r="H1" s="46"/>
      <c r="I1" s="43"/>
    </row>
    <row r="2" spans="1:9" ht="18.75" customHeight="1" x14ac:dyDescent="0.2">
      <c r="A2" s="44" t="s">
        <v>146</v>
      </c>
      <c r="B2" s="39"/>
      <c r="C2" s="47"/>
      <c r="D2" s="46"/>
      <c r="E2" s="45"/>
      <c r="F2" s="45"/>
      <c r="G2" s="45"/>
      <c r="H2" s="48"/>
      <c r="I2" s="43"/>
    </row>
    <row r="3" spans="1:9" ht="15" customHeight="1" x14ac:dyDescent="0.2">
      <c r="A3" s="43"/>
      <c r="B3" s="248"/>
      <c r="C3" s="248"/>
      <c r="D3" s="249"/>
      <c r="E3" s="250"/>
      <c r="F3" s="250"/>
      <c r="G3" s="250"/>
      <c r="H3" s="249"/>
      <c r="I3" s="251" t="s">
        <v>216</v>
      </c>
    </row>
    <row r="4" spans="1:9" ht="39" customHeight="1" x14ac:dyDescent="0.2">
      <c r="A4" s="43"/>
      <c r="B4" s="252" t="s">
        <v>44</v>
      </c>
      <c r="C4" s="611" t="s">
        <v>43</v>
      </c>
      <c r="D4" s="612"/>
      <c r="E4" s="613" t="s">
        <v>42</v>
      </c>
      <c r="F4" s="614"/>
      <c r="G4" s="615" t="s">
        <v>41</v>
      </c>
      <c r="H4" s="616"/>
      <c r="I4" s="255" t="s">
        <v>40</v>
      </c>
    </row>
    <row r="5" spans="1:9" ht="38" customHeight="1" x14ac:dyDescent="0.2">
      <c r="A5" s="43"/>
      <c r="B5" s="252" t="s">
        <v>0</v>
      </c>
      <c r="C5" s="256">
        <v>1710</v>
      </c>
      <c r="D5" s="257">
        <v>100</v>
      </c>
      <c r="E5" s="258">
        <v>449</v>
      </c>
      <c r="F5" s="259">
        <f>IFERROR(E5/$C5*100,"―　")</f>
        <v>26.257309941520468</v>
      </c>
      <c r="G5" s="260">
        <v>1260</v>
      </c>
      <c r="H5" s="257">
        <f t="shared" ref="H5:H18" si="0">IFERROR(G5/$C5*100,"―　")</f>
        <v>73.68421052631578</v>
      </c>
      <c r="I5" s="261">
        <v>11360</v>
      </c>
    </row>
    <row r="6" spans="1:9" ht="38" customHeight="1" x14ac:dyDescent="0.2">
      <c r="A6" s="43"/>
      <c r="B6" s="262" t="s">
        <v>2</v>
      </c>
      <c r="C6" s="263">
        <v>640</v>
      </c>
      <c r="D6" s="264">
        <v>100</v>
      </c>
      <c r="E6" s="265">
        <v>162</v>
      </c>
      <c r="F6" s="259">
        <f t="shared" ref="F6:F18" si="1">IFERROR(E6/$C6*100,"―　")</f>
        <v>25.3125</v>
      </c>
      <c r="G6" s="266">
        <v>478</v>
      </c>
      <c r="H6" s="257">
        <f t="shared" si="0"/>
        <v>74.6875</v>
      </c>
      <c r="I6" s="267">
        <v>7709</v>
      </c>
    </row>
    <row r="7" spans="1:9" ht="38" customHeight="1" x14ac:dyDescent="0.2">
      <c r="A7" s="43"/>
      <c r="B7" s="268" t="s">
        <v>39</v>
      </c>
      <c r="C7" s="269">
        <v>398</v>
      </c>
      <c r="D7" s="270">
        <v>100</v>
      </c>
      <c r="E7" s="271">
        <v>22</v>
      </c>
      <c r="F7" s="259">
        <f t="shared" si="1"/>
        <v>5.5276381909547743</v>
      </c>
      <c r="G7" s="272">
        <v>376</v>
      </c>
      <c r="H7" s="257">
        <f t="shared" si="0"/>
        <v>94.472361809045225</v>
      </c>
      <c r="I7" s="273">
        <v>1999</v>
      </c>
    </row>
    <row r="8" spans="1:9" ht="38" customHeight="1" x14ac:dyDescent="0.2">
      <c r="A8" s="43"/>
      <c r="B8" s="268" t="s">
        <v>7</v>
      </c>
      <c r="C8" s="269">
        <v>306</v>
      </c>
      <c r="D8" s="274">
        <v>100</v>
      </c>
      <c r="E8" s="271">
        <v>89</v>
      </c>
      <c r="F8" s="275">
        <f t="shared" si="1"/>
        <v>29.084967320261441</v>
      </c>
      <c r="G8" s="272">
        <v>217</v>
      </c>
      <c r="H8" s="274">
        <f t="shared" si="0"/>
        <v>70.915032679738559</v>
      </c>
      <c r="I8" s="273">
        <v>1438</v>
      </c>
    </row>
    <row r="9" spans="1:9" ht="38" customHeight="1" x14ac:dyDescent="0.2">
      <c r="A9" s="43"/>
      <c r="B9" s="268" t="s">
        <v>8</v>
      </c>
      <c r="C9" s="269">
        <v>131</v>
      </c>
      <c r="D9" s="274">
        <v>100</v>
      </c>
      <c r="E9" s="271">
        <v>4</v>
      </c>
      <c r="F9" s="275">
        <f t="shared" si="1"/>
        <v>3.0534351145038165</v>
      </c>
      <c r="G9" s="272">
        <v>127</v>
      </c>
      <c r="H9" s="274">
        <f t="shared" si="0"/>
        <v>96.946564885496173</v>
      </c>
      <c r="I9" s="273">
        <v>3775</v>
      </c>
    </row>
    <row r="10" spans="1:9" ht="38" customHeight="1" x14ac:dyDescent="0.2">
      <c r="A10" s="43"/>
      <c r="B10" s="268" t="s">
        <v>9</v>
      </c>
      <c r="C10" s="269">
        <v>266</v>
      </c>
      <c r="D10" s="274">
        <v>100</v>
      </c>
      <c r="E10" s="271">
        <v>23</v>
      </c>
      <c r="F10" s="275">
        <f t="shared" si="1"/>
        <v>8.6466165413533833</v>
      </c>
      <c r="G10" s="272">
        <v>243</v>
      </c>
      <c r="H10" s="274">
        <f t="shared" si="0"/>
        <v>91.353383458646618</v>
      </c>
      <c r="I10" s="273">
        <v>22464</v>
      </c>
    </row>
    <row r="11" spans="1:9" ht="38" customHeight="1" x14ac:dyDescent="0.2">
      <c r="A11" s="43"/>
      <c r="B11" s="276" t="s">
        <v>38</v>
      </c>
      <c r="C11" s="277">
        <v>172</v>
      </c>
      <c r="D11" s="278">
        <v>100</v>
      </c>
      <c r="E11" s="279">
        <v>143</v>
      </c>
      <c r="F11" s="280">
        <f t="shared" si="1"/>
        <v>83.139534883720927</v>
      </c>
      <c r="G11" s="281">
        <v>29</v>
      </c>
      <c r="H11" s="282">
        <f t="shared" si="0"/>
        <v>16.86046511627907</v>
      </c>
      <c r="I11" s="283">
        <v>655</v>
      </c>
    </row>
    <row r="12" spans="1:9" ht="38" customHeight="1" x14ac:dyDescent="0.2">
      <c r="A12" s="43"/>
      <c r="B12" s="262" t="s">
        <v>15</v>
      </c>
      <c r="C12" s="263">
        <f>SUM(C11,C10,C9,C8,C7)</f>
        <v>1273</v>
      </c>
      <c r="D12" s="264">
        <f>F12+H12</f>
        <v>100</v>
      </c>
      <c r="E12" s="284">
        <f>SUM(E11,E10,E9,E8,E7)</f>
        <v>281</v>
      </c>
      <c r="F12" s="285">
        <f t="shared" si="1"/>
        <v>22.073841319717204</v>
      </c>
      <c r="G12" s="266">
        <f>SUM(G11,G10,G9,G8,G7)</f>
        <v>992</v>
      </c>
      <c r="H12" s="264">
        <f t="shared" si="0"/>
        <v>77.926158680282796</v>
      </c>
      <c r="I12" s="286">
        <f>SUM(I11,I10,I9,I8,I7)</f>
        <v>30331</v>
      </c>
    </row>
    <row r="13" spans="1:9" ht="38" customHeight="1" x14ac:dyDescent="0.2">
      <c r="A13" s="43"/>
      <c r="B13" s="268" t="s">
        <v>3</v>
      </c>
      <c r="C13" s="269">
        <v>4</v>
      </c>
      <c r="D13" s="270">
        <v>100</v>
      </c>
      <c r="E13" s="271">
        <v>0</v>
      </c>
      <c r="F13" s="287">
        <f t="shared" si="1"/>
        <v>0</v>
      </c>
      <c r="G13" s="288">
        <v>4</v>
      </c>
      <c r="H13" s="270">
        <f t="shared" si="0"/>
        <v>100</v>
      </c>
      <c r="I13" s="273">
        <v>9286</v>
      </c>
    </row>
    <row r="14" spans="1:9" ht="38" customHeight="1" x14ac:dyDescent="0.2">
      <c r="A14" s="43"/>
      <c r="B14" s="289" t="s">
        <v>4</v>
      </c>
      <c r="C14" s="290">
        <v>33</v>
      </c>
      <c r="D14" s="274">
        <v>100</v>
      </c>
      <c r="E14" s="291" t="s">
        <v>21</v>
      </c>
      <c r="F14" s="292" t="str">
        <f>IFERROR(E14/$C14*100,"( ― )")</f>
        <v>( ― )</v>
      </c>
      <c r="G14" s="293">
        <v>33</v>
      </c>
      <c r="H14" s="274">
        <f t="shared" si="0"/>
        <v>100</v>
      </c>
      <c r="I14" s="294">
        <v>705</v>
      </c>
    </row>
    <row r="15" spans="1:9" ht="38" customHeight="1" x14ac:dyDescent="0.2">
      <c r="A15" s="43"/>
      <c r="B15" s="295" t="s">
        <v>1</v>
      </c>
      <c r="C15" s="296">
        <v>199</v>
      </c>
      <c r="D15" s="297">
        <v>100</v>
      </c>
      <c r="E15" s="298" t="s">
        <v>21</v>
      </c>
      <c r="F15" s="299" t="str">
        <f>IFERROR(E15/$C15*100,"( ― )")</f>
        <v>( ― )</v>
      </c>
      <c r="G15" s="300">
        <v>199</v>
      </c>
      <c r="H15" s="278">
        <f t="shared" si="0"/>
        <v>100</v>
      </c>
      <c r="I15" s="301">
        <v>4097</v>
      </c>
    </row>
    <row r="16" spans="1:9" ht="38" customHeight="1" thickBot="1" x14ac:dyDescent="0.25">
      <c r="A16" s="43"/>
      <c r="B16" s="252" t="s">
        <v>14</v>
      </c>
      <c r="C16" s="256">
        <f>SUM(C15,C14,C13)</f>
        <v>236</v>
      </c>
      <c r="D16" s="257">
        <f>F16+H16</f>
        <v>100</v>
      </c>
      <c r="E16" s="302">
        <f>SUM(E15,E14,E13)</f>
        <v>0</v>
      </c>
      <c r="F16" s="303">
        <f t="shared" si="1"/>
        <v>0</v>
      </c>
      <c r="G16" s="256">
        <f>SUM(G15,G14,G13)</f>
        <v>236</v>
      </c>
      <c r="H16" s="304">
        <f t="shared" si="0"/>
        <v>100</v>
      </c>
      <c r="I16" s="305">
        <v>14087</v>
      </c>
    </row>
    <row r="17" spans="1:9" ht="40.5" customHeight="1" thickBot="1" x14ac:dyDescent="0.25">
      <c r="A17" s="43"/>
      <c r="B17" s="306" t="s">
        <v>13</v>
      </c>
      <c r="C17" s="307">
        <f>SUM(C5,C6,C12,C16)</f>
        <v>3859</v>
      </c>
      <c r="D17" s="308">
        <v>100</v>
      </c>
      <c r="E17" s="309">
        <f>SUM(E5,E6,E12,E16)</f>
        <v>892</v>
      </c>
      <c r="F17" s="310">
        <f t="shared" si="1"/>
        <v>23.11479657942472</v>
      </c>
      <c r="G17" s="311">
        <f>SUM(G5,G6,G12,G16)</f>
        <v>2966</v>
      </c>
      <c r="H17" s="312">
        <f t="shared" si="0"/>
        <v>76.859289971495201</v>
      </c>
      <c r="I17" s="313">
        <f>SUM(I5,I6,I12,I16)</f>
        <v>63487</v>
      </c>
    </row>
    <row r="18" spans="1:9" ht="40.5" customHeight="1" thickTop="1" x14ac:dyDescent="0.2">
      <c r="A18" s="43"/>
      <c r="B18" s="314" t="s">
        <v>17</v>
      </c>
      <c r="C18" s="315">
        <v>17600</v>
      </c>
      <c r="D18" s="316">
        <v>100</v>
      </c>
      <c r="E18" s="317">
        <v>3430</v>
      </c>
      <c r="F18" s="318">
        <f t="shared" si="1"/>
        <v>19.488636363636363</v>
      </c>
      <c r="G18" s="319">
        <v>14200</v>
      </c>
      <c r="H18" s="316">
        <f t="shared" si="0"/>
        <v>80.681818181818173</v>
      </c>
      <c r="I18" s="320">
        <v>241655</v>
      </c>
    </row>
    <row r="19" spans="1:9" ht="20.149999999999999" customHeight="1" x14ac:dyDescent="0.2">
      <c r="A19" s="43"/>
      <c r="B19" s="321"/>
      <c r="C19" s="321"/>
      <c r="D19" s="249"/>
      <c r="E19" s="250"/>
      <c r="F19" s="248"/>
      <c r="G19" s="250"/>
      <c r="H19" s="249"/>
      <c r="I19" s="251" t="s">
        <v>217</v>
      </c>
    </row>
    <row r="20" spans="1:9" ht="18" customHeight="1" x14ac:dyDescent="0.2">
      <c r="A20" s="43"/>
      <c r="B20" s="322" t="s">
        <v>218</v>
      </c>
      <c r="C20" s="321"/>
      <c r="D20" s="249"/>
      <c r="E20" s="250"/>
      <c r="F20" s="248"/>
      <c r="G20" s="250"/>
      <c r="H20" s="249"/>
      <c r="I20" s="251"/>
    </row>
    <row r="21" spans="1:9" ht="18" customHeight="1" x14ac:dyDescent="0.2">
      <c r="A21" s="43"/>
      <c r="B21" s="322" t="s">
        <v>37</v>
      </c>
      <c r="C21" s="323"/>
      <c r="D21" s="324"/>
      <c r="E21" s="323"/>
      <c r="F21" s="250"/>
      <c r="G21" s="250"/>
      <c r="H21" s="249"/>
      <c r="I21" s="323"/>
    </row>
    <row r="22" spans="1:9" x14ac:dyDescent="0.2">
      <c r="A22" s="43"/>
      <c r="B22" s="325" t="s">
        <v>36</v>
      </c>
      <c r="C22" s="321"/>
      <c r="D22" s="249"/>
      <c r="E22" s="250"/>
      <c r="F22" s="250"/>
      <c r="G22" s="250"/>
      <c r="H22" s="249"/>
      <c r="I22" s="323"/>
    </row>
    <row r="23" spans="1:9" s="2" customFormat="1" x14ac:dyDescent="0.2">
      <c r="A23" s="39"/>
      <c r="B23" s="39"/>
      <c r="C23" s="39"/>
      <c r="D23" s="40"/>
      <c r="E23" s="39"/>
      <c r="F23" s="39"/>
      <c r="G23" s="40"/>
      <c r="H23" s="40"/>
      <c r="I23" s="39"/>
    </row>
    <row r="24" spans="1:9" x14ac:dyDescent="0.2">
      <c r="H24" s="14"/>
    </row>
  </sheetData>
  <mergeCells count="3">
    <mergeCell ref="C4:D4"/>
    <mergeCell ref="E4:F4"/>
    <mergeCell ref="G4:H4"/>
  </mergeCells>
  <phoneticPr fontId="7"/>
  <printOptions horizontalCentered="1"/>
  <pageMargins left="0.74803149606299213" right="0.78740157480314965" top="0.59055118110236227" bottom="0.59055118110236227" header="0.51181102362204722" footer="0.19685039370078741"/>
  <pageSetup paperSize="9" firstPageNumber="32" fitToHeight="0" orientation="portrait" blackAndWhite="1" useFirstPageNumber="1" r:id="rId1"/>
  <headerFooter scaleWithDoc="0"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9"/>
  <sheetViews>
    <sheetView showWhiteSpace="0" view="pageBreakPreview" zoomScale="40" zoomScaleNormal="100" zoomScaleSheetLayoutView="40" workbookViewId="0">
      <selection activeCell="B48" sqref="B48"/>
    </sheetView>
  </sheetViews>
  <sheetFormatPr defaultRowHeight="13" x14ac:dyDescent="0.2"/>
  <cols>
    <col min="1" max="1" width="2.1796875" customWidth="1"/>
    <col min="2" max="2" width="12.453125" customWidth="1"/>
    <col min="3" max="3" width="11.90625" customWidth="1"/>
    <col min="4" max="4" width="10.453125" customWidth="1"/>
    <col min="5" max="5" width="9.1796875" customWidth="1"/>
    <col min="6" max="6" width="2.1796875" customWidth="1"/>
    <col min="7" max="8" width="10.453125" customWidth="1"/>
    <col min="9" max="9" width="13" customWidth="1"/>
    <col min="10" max="10" width="8.08984375" customWidth="1"/>
  </cols>
  <sheetData>
    <row r="1" spans="1:9" x14ac:dyDescent="0.2">
      <c r="A1" s="9"/>
      <c r="B1" s="149"/>
      <c r="C1" s="149"/>
      <c r="D1" s="9"/>
      <c r="E1" s="150"/>
      <c r="F1" s="150"/>
      <c r="G1" s="150"/>
      <c r="H1" s="149"/>
      <c r="I1" s="156"/>
    </row>
    <row r="2" spans="1:9" ht="18.75" customHeight="1" x14ac:dyDescent="0.2">
      <c r="A2" s="201" t="s">
        <v>60</v>
      </c>
      <c r="B2" s="202"/>
      <c r="C2" s="203"/>
      <c r="D2" s="204"/>
      <c r="E2" s="205"/>
      <c r="F2" s="205"/>
      <c r="G2" s="205"/>
      <c r="H2" s="206"/>
      <c r="I2" s="207"/>
    </row>
    <row r="3" spans="1:9" ht="15" customHeight="1" x14ac:dyDescent="0.2">
      <c r="A3" s="201"/>
      <c r="B3" s="202"/>
      <c r="C3" s="203"/>
      <c r="D3" s="204"/>
      <c r="E3" s="205"/>
      <c r="F3" s="205"/>
      <c r="G3" s="205"/>
      <c r="H3" s="206"/>
      <c r="I3" s="208" t="s">
        <v>179</v>
      </c>
    </row>
    <row r="4" spans="1:9" ht="20" customHeight="1" x14ac:dyDescent="0.2">
      <c r="A4" s="209"/>
      <c r="B4" s="621" t="s">
        <v>59</v>
      </c>
      <c r="C4" s="619" t="s">
        <v>58</v>
      </c>
      <c r="D4" s="623" t="s">
        <v>57</v>
      </c>
      <c r="E4" s="624"/>
      <c r="F4" s="624"/>
      <c r="G4" s="624"/>
      <c r="H4" s="625"/>
      <c r="I4" s="619" t="s">
        <v>56</v>
      </c>
    </row>
    <row r="5" spans="1:9" ht="20" customHeight="1" x14ac:dyDescent="0.2">
      <c r="A5" s="209"/>
      <c r="B5" s="620"/>
      <c r="C5" s="622"/>
      <c r="D5" s="210"/>
      <c r="E5" s="626" t="s">
        <v>55</v>
      </c>
      <c r="F5" s="627"/>
      <c r="G5" s="211" t="s">
        <v>54</v>
      </c>
      <c r="H5" s="212" t="s">
        <v>53</v>
      </c>
      <c r="I5" s="620"/>
    </row>
    <row r="6" spans="1:9" ht="38.15" customHeight="1" x14ac:dyDescent="0.2">
      <c r="A6" s="209"/>
      <c r="B6" s="213" t="s">
        <v>31</v>
      </c>
      <c r="C6" s="214">
        <v>11360</v>
      </c>
      <c r="D6" s="215">
        <v>4254.88</v>
      </c>
      <c r="E6" s="216">
        <f t="shared" ref="E6:E11" si="0">D6/C6</f>
        <v>0.37454929577464791</v>
      </c>
      <c r="F6" s="217"/>
      <c r="G6" s="218">
        <v>26</v>
      </c>
      <c r="H6" s="219">
        <v>4228.88</v>
      </c>
      <c r="I6" s="196">
        <v>4192.92</v>
      </c>
    </row>
    <row r="7" spans="1:9" ht="38.15" customHeight="1" x14ac:dyDescent="0.2">
      <c r="A7" s="209"/>
      <c r="B7" s="220" t="s">
        <v>52</v>
      </c>
      <c r="C7" s="183">
        <v>7709</v>
      </c>
      <c r="D7" s="184">
        <v>5243</v>
      </c>
      <c r="E7" s="185">
        <f t="shared" si="0"/>
        <v>0.68011415228953176</v>
      </c>
      <c r="F7" s="186"/>
      <c r="G7" s="187">
        <v>511</v>
      </c>
      <c r="H7" s="188">
        <v>4732</v>
      </c>
      <c r="I7" s="183">
        <v>4721.42</v>
      </c>
    </row>
    <row r="8" spans="1:9" ht="38.15" customHeight="1" x14ac:dyDescent="0.2">
      <c r="A8" s="209"/>
      <c r="B8" s="221" t="s">
        <v>51</v>
      </c>
      <c r="C8" s="189">
        <v>1999</v>
      </c>
      <c r="D8" s="190">
        <v>657</v>
      </c>
      <c r="E8" s="191">
        <f t="shared" si="0"/>
        <v>0.32866433216608304</v>
      </c>
      <c r="F8" s="192"/>
      <c r="G8" s="193" t="s">
        <v>182</v>
      </c>
      <c r="H8" s="194">
        <v>656.69</v>
      </c>
      <c r="I8" s="189">
        <v>645.88</v>
      </c>
    </row>
    <row r="9" spans="1:9" ht="38.15" customHeight="1" x14ac:dyDescent="0.2">
      <c r="A9" s="209"/>
      <c r="B9" s="221" t="s">
        <v>28</v>
      </c>
      <c r="C9" s="189">
        <v>1438</v>
      </c>
      <c r="D9" s="190">
        <v>344.76</v>
      </c>
      <c r="E9" s="191">
        <f t="shared" si="0"/>
        <v>0.23974965229485395</v>
      </c>
      <c r="F9" s="192"/>
      <c r="G9" s="193" t="s">
        <v>5</v>
      </c>
      <c r="H9" s="194">
        <v>344.76</v>
      </c>
      <c r="I9" s="189">
        <v>314.18</v>
      </c>
    </row>
    <row r="10" spans="1:9" ht="38.15" customHeight="1" x14ac:dyDescent="0.2">
      <c r="A10" s="209"/>
      <c r="B10" s="221" t="s">
        <v>27</v>
      </c>
      <c r="C10" s="189">
        <v>3775</v>
      </c>
      <c r="D10" s="190">
        <v>2857.16</v>
      </c>
      <c r="E10" s="191">
        <f t="shared" si="0"/>
        <v>0.7568635761589404</v>
      </c>
      <c r="F10" s="192"/>
      <c r="G10" s="193" t="s">
        <v>5</v>
      </c>
      <c r="H10" s="194">
        <v>2857.16</v>
      </c>
      <c r="I10" s="189">
        <v>2853.58</v>
      </c>
    </row>
    <row r="11" spans="1:9" ht="38.15" customHeight="1" x14ac:dyDescent="0.2">
      <c r="A11" s="209"/>
      <c r="B11" s="221" t="s">
        <v>26</v>
      </c>
      <c r="C11" s="189">
        <v>22464</v>
      </c>
      <c r="D11" s="190">
        <v>20305</v>
      </c>
      <c r="E11" s="191">
        <f t="shared" si="0"/>
        <v>0.90389066951566954</v>
      </c>
      <c r="F11" s="192"/>
      <c r="G11" s="195">
        <v>6354</v>
      </c>
      <c r="H11" s="194">
        <v>13951</v>
      </c>
      <c r="I11" s="189">
        <v>13948</v>
      </c>
    </row>
    <row r="12" spans="1:9" ht="38.15" customHeight="1" x14ac:dyDescent="0.2">
      <c r="A12" s="209"/>
      <c r="B12" s="222" t="s">
        <v>50</v>
      </c>
      <c r="C12" s="196">
        <v>655</v>
      </c>
      <c r="D12" s="197">
        <v>0</v>
      </c>
      <c r="E12" s="617" t="s">
        <v>49</v>
      </c>
      <c r="F12" s="618"/>
      <c r="G12" s="198" t="s">
        <v>5</v>
      </c>
      <c r="H12" s="199" t="s">
        <v>5</v>
      </c>
      <c r="I12" s="200" t="s">
        <v>5</v>
      </c>
    </row>
    <row r="13" spans="1:9" ht="38.15" customHeight="1" x14ac:dyDescent="0.2">
      <c r="A13" s="209"/>
      <c r="B13" s="220" t="s">
        <v>15</v>
      </c>
      <c r="C13" s="183">
        <v>30331</v>
      </c>
      <c r="D13" s="184">
        <f>D8+D9+D10+D11</f>
        <v>24163.919999999998</v>
      </c>
      <c r="E13" s="185">
        <f t="shared" ref="E13:E19" si="1">D13/C13</f>
        <v>0.79667402987042957</v>
      </c>
      <c r="F13" s="223"/>
      <c r="G13" s="187">
        <v>6354</v>
      </c>
      <c r="H13" s="188">
        <f>SUM(H8+H9+H10+H11)</f>
        <v>17809.61</v>
      </c>
      <c r="I13" s="183">
        <f>I8+I9+I10+I11</f>
        <v>17761.64</v>
      </c>
    </row>
    <row r="14" spans="1:9" ht="38.15" customHeight="1" x14ac:dyDescent="0.2">
      <c r="A14" s="209"/>
      <c r="B14" s="221" t="s">
        <v>24</v>
      </c>
      <c r="C14" s="189">
        <v>9286</v>
      </c>
      <c r="D14" s="190">
        <v>6971.66</v>
      </c>
      <c r="E14" s="191">
        <f t="shared" si="1"/>
        <v>0.75077105319836313</v>
      </c>
      <c r="F14" s="192"/>
      <c r="G14" s="195">
        <f>1408+3.52</f>
        <v>1411.52</v>
      </c>
      <c r="H14" s="194">
        <v>5560.14</v>
      </c>
      <c r="I14" s="189">
        <v>5476.19</v>
      </c>
    </row>
    <row r="15" spans="1:9" ht="38.15" customHeight="1" x14ac:dyDescent="0.2">
      <c r="A15" s="209"/>
      <c r="B15" s="224" t="s">
        <v>23</v>
      </c>
      <c r="C15" s="225">
        <v>705</v>
      </c>
      <c r="D15" s="226">
        <v>353.3</v>
      </c>
      <c r="E15" s="227">
        <f t="shared" si="1"/>
        <v>0.50113475177304967</v>
      </c>
      <c r="F15" s="228"/>
      <c r="G15" s="229" t="s">
        <v>49</v>
      </c>
      <c r="H15" s="230">
        <v>353</v>
      </c>
      <c r="I15" s="225">
        <v>332.67</v>
      </c>
    </row>
    <row r="16" spans="1:9" ht="38.15" customHeight="1" x14ac:dyDescent="0.2">
      <c r="A16" s="209"/>
      <c r="B16" s="224" t="s">
        <v>22</v>
      </c>
      <c r="C16" s="225">
        <v>4097</v>
      </c>
      <c r="D16" s="226">
        <v>3053.75</v>
      </c>
      <c r="E16" s="227">
        <f t="shared" si="1"/>
        <v>0.74536246033683184</v>
      </c>
      <c r="F16" s="228"/>
      <c r="G16" s="231">
        <v>85</v>
      </c>
      <c r="H16" s="230">
        <v>2968.75</v>
      </c>
      <c r="I16" s="225">
        <v>2953.47</v>
      </c>
    </row>
    <row r="17" spans="1:9" ht="38.15" customHeight="1" thickBot="1" x14ac:dyDescent="0.25">
      <c r="A17" s="209"/>
      <c r="B17" s="232" t="s">
        <v>14</v>
      </c>
      <c r="C17" s="233">
        <v>14087</v>
      </c>
      <c r="D17" s="234">
        <f>D14+D15+D16</f>
        <v>10378.709999999999</v>
      </c>
      <c r="E17" s="235">
        <f t="shared" si="1"/>
        <v>0.73675800383332146</v>
      </c>
      <c r="F17" s="236"/>
      <c r="G17" s="237">
        <f>G14+G16</f>
        <v>1496.52</v>
      </c>
      <c r="H17" s="238">
        <f>H14+H15+H16</f>
        <v>8881.89</v>
      </c>
      <c r="I17" s="233">
        <f>I14+I15+I16</f>
        <v>8762.33</v>
      </c>
    </row>
    <row r="18" spans="1:9" ht="38.15" customHeight="1" thickBot="1" x14ac:dyDescent="0.25">
      <c r="A18" s="209"/>
      <c r="B18" s="239" t="s">
        <v>48</v>
      </c>
      <c r="C18" s="240">
        <f>SUM(C17,C13,C7,C6)</f>
        <v>63487</v>
      </c>
      <c r="D18" s="241">
        <f>SUM(D17,D13,D7,D6)</f>
        <v>44040.509999999995</v>
      </c>
      <c r="E18" s="242">
        <f>D18/C18</f>
        <v>0.6936933545450249</v>
      </c>
      <c r="F18" s="243"/>
      <c r="G18" s="244">
        <f>SUM(G17,G13,G7,G6)</f>
        <v>8387.52</v>
      </c>
      <c r="H18" s="245">
        <f>SUM(H17,H13,H7,H6)</f>
        <v>35652.379999999997</v>
      </c>
      <c r="I18" s="240">
        <f>SUM(I17,I13,I7,I6)</f>
        <v>35438.31</v>
      </c>
    </row>
    <row r="19" spans="1:9" ht="39" customHeight="1" thickTop="1" x14ac:dyDescent="0.2">
      <c r="A19" s="209"/>
      <c r="B19" s="246" t="s">
        <v>47</v>
      </c>
      <c r="C19" s="177">
        <v>241655</v>
      </c>
      <c r="D19" s="178">
        <v>94400</v>
      </c>
      <c r="E19" s="179">
        <f t="shared" si="1"/>
        <v>0.39063954811611595</v>
      </c>
      <c r="F19" s="180"/>
      <c r="G19" s="181">
        <f>10018+388.6-75</f>
        <v>10331.6</v>
      </c>
      <c r="H19" s="182">
        <v>84068</v>
      </c>
      <c r="I19" s="177">
        <v>79096</v>
      </c>
    </row>
    <row r="20" spans="1:9" ht="9.9" customHeight="1" x14ac:dyDescent="0.2">
      <c r="A20" s="9"/>
      <c r="B20" s="151"/>
      <c r="C20" s="151"/>
      <c r="D20" s="151"/>
      <c r="E20" s="152"/>
      <c r="F20" s="152"/>
      <c r="G20" s="152"/>
      <c r="H20" s="153"/>
      <c r="I20" s="156"/>
    </row>
    <row r="21" spans="1:9" ht="18" customHeight="1" x14ac:dyDescent="0.2">
      <c r="A21" s="9"/>
      <c r="B21" s="154" t="s">
        <v>212</v>
      </c>
      <c r="C21" s="151"/>
      <c r="D21" s="151"/>
      <c r="E21" s="152"/>
      <c r="F21" s="152"/>
      <c r="G21" s="152"/>
      <c r="H21" s="153"/>
      <c r="I21" s="156"/>
    </row>
    <row r="22" spans="1:9" ht="18" customHeight="1" x14ac:dyDescent="0.2">
      <c r="A22" s="9"/>
      <c r="B22" s="154" t="s">
        <v>185</v>
      </c>
      <c r="C22" s="151"/>
      <c r="D22" s="151"/>
      <c r="E22" s="152"/>
      <c r="F22" s="152"/>
      <c r="G22" s="152"/>
      <c r="H22" s="153"/>
      <c r="I22" s="156"/>
    </row>
    <row r="23" spans="1:9" ht="18" customHeight="1" x14ac:dyDescent="0.2">
      <c r="A23" s="9"/>
      <c r="B23" s="154" t="s">
        <v>46</v>
      </c>
      <c r="C23" s="151"/>
      <c r="D23" s="155"/>
      <c r="E23" s="152"/>
      <c r="F23" s="152"/>
      <c r="G23" s="155"/>
      <c r="H23" s="155"/>
      <c r="I23" s="156"/>
    </row>
    <row r="24" spans="1:9" ht="18" customHeight="1" x14ac:dyDescent="0.2">
      <c r="A24" s="9"/>
      <c r="B24" s="154" t="s">
        <v>45</v>
      </c>
      <c r="C24" s="151"/>
      <c r="D24" s="155"/>
      <c r="E24" s="152"/>
      <c r="F24" s="152"/>
      <c r="G24" s="152"/>
      <c r="H24" s="152"/>
      <c r="I24" s="156"/>
    </row>
    <row r="25" spans="1:9" x14ac:dyDescent="0.2">
      <c r="A25" s="156"/>
      <c r="B25" s="156"/>
      <c r="C25" s="156"/>
      <c r="D25" s="156"/>
      <c r="E25" s="156"/>
      <c r="F25" s="156"/>
      <c r="G25" s="156"/>
      <c r="H25" s="156"/>
      <c r="I25" s="156"/>
    </row>
    <row r="26" spans="1:9" x14ac:dyDescent="0.2">
      <c r="A26" s="156"/>
      <c r="B26" s="156"/>
      <c r="C26" s="156"/>
      <c r="D26" s="156"/>
      <c r="E26" s="156"/>
      <c r="F26" s="156"/>
      <c r="G26" s="156"/>
      <c r="H26" s="156"/>
      <c r="I26" s="156"/>
    </row>
    <row r="27" spans="1:9" x14ac:dyDescent="0.2">
      <c r="A27" s="156"/>
      <c r="B27" s="156"/>
      <c r="C27" s="156"/>
      <c r="D27" s="156"/>
      <c r="E27" s="156"/>
      <c r="F27" s="156"/>
      <c r="G27" s="156"/>
      <c r="H27" s="156"/>
      <c r="I27" s="156"/>
    </row>
    <row r="28" spans="1:9" x14ac:dyDescent="0.2">
      <c r="A28" s="156"/>
      <c r="B28" s="156"/>
      <c r="C28" s="156"/>
      <c r="D28" s="156"/>
      <c r="E28" s="156"/>
      <c r="F28" s="156"/>
      <c r="G28" s="156"/>
      <c r="H28" s="156"/>
      <c r="I28" s="156"/>
    </row>
    <row r="29" spans="1:9" x14ac:dyDescent="0.2">
      <c r="A29" s="156"/>
      <c r="B29" s="156"/>
      <c r="C29" s="156"/>
      <c r="D29" s="156"/>
      <c r="E29" s="156"/>
      <c r="F29" s="156"/>
      <c r="G29" s="156"/>
      <c r="H29" s="156"/>
      <c r="I29" s="156"/>
    </row>
  </sheetData>
  <mergeCells count="6">
    <mergeCell ref="E12:F12"/>
    <mergeCell ref="I4:I5"/>
    <mergeCell ref="B4:B5"/>
    <mergeCell ref="C4:C5"/>
    <mergeCell ref="D4:H4"/>
    <mergeCell ref="E5:F5"/>
  </mergeCells>
  <phoneticPr fontId="7"/>
  <pageMargins left="0.7" right="0.7" top="0.75" bottom="0.75" header="0.3" footer="0.3"/>
  <pageSetup paperSize="9" orientation="portrait" r:id="rId1"/>
  <headerFooter>
    <oddFooter>&amp;C33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68"/>
  <sheetViews>
    <sheetView view="pageBreakPreview" zoomScale="55" zoomScaleNormal="110" zoomScaleSheetLayoutView="55" workbookViewId="0">
      <selection activeCell="A11" sqref="A11"/>
    </sheetView>
  </sheetViews>
  <sheetFormatPr defaultColWidth="8.08984375" defaultRowHeight="13" x14ac:dyDescent="0.2"/>
  <cols>
    <col min="1" max="1" width="2.1796875" style="170" customWidth="1"/>
    <col min="2" max="2" width="11.1796875" style="170" customWidth="1"/>
    <col min="3" max="8" width="11.36328125" style="170" customWidth="1"/>
    <col min="9" max="10" width="9" style="9" customWidth="1"/>
    <col min="11" max="11" width="9" style="11" customWidth="1"/>
    <col min="12" max="15" width="6.81640625" style="11" customWidth="1"/>
    <col min="16" max="23" width="8.08984375" style="11"/>
    <col min="24" max="16384" width="8.08984375" style="9"/>
  </cols>
  <sheetData>
    <row r="1" spans="1:23" ht="13.5" customHeight="1" x14ac:dyDescent="0.2">
      <c r="A1" s="169"/>
      <c r="B1" s="326"/>
      <c r="C1" s="326"/>
      <c r="D1" s="628"/>
      <c r="E1" s="628"/>
      <c r="F1" s="326"/>
      <c r="G1" s="326"/>
      <c r="H1" s="326"/>
    </row>
    <row r="2" spans="1:23" ht="18.75" customHeight="1" x14ac:dyDescent="0.2">
      <c r="A2" s="413" t="s">
        <v>76</v>
      </c>
      <c r="B2" s="326"/>
      <c r="C2" s="323"/>
      <c r="D2" s="323"/>
      <c r="E2" s="323"/>
      <c r="F2" s="323"/>
      <c r="G2" s="323"/>
      <c r="H2" s="250"/>
    </row>
    <row r="3" spans="1:23" ht="12.75" customHeight="1" x14ac:dyDescent="0.2">
      <c r="A3" s="169"/>
      <c r="B3" s="327"/>
      <c r="C3" s="328"/>
      <c r="D3" s="328"/>
      <c r="E3" s="328"/>
      <c r="F3" s="328"/>
      <c r="G3" s="328"/>
      <c r="H3" s="251" t="s">
        <v>209</v>
      </c>
    </row>
    <row r="4" spans="1:23" ht="12.75" customHeight="1" x14ac:dyDescent="0.2">
      <c r="A4" s="169"/>
      <c r="B4" s="636" t="s">
        <v>75</v>
      </c>
      <c r="C4" s="638" t="s">
        <v>74</v>
      </c>
      <c r="D4" s="639"/>
      <c r="E4" s="640" t="s">
        <v>73</v>
      </c>
      <c r="F4" s="641"/>
      <c r="G4" s="641"/>
      <c r="H4" s="642"/>
    </row>
    <row r="5" spans="1:23" ht="12.75" customHeight="1" x14ac:dyDescent="0.2">
      <c r="A5" s="169"/>
      <c r="B5" s="637"/>
      <c r="C5" s="329" t="s">
        <v>72</v>
      </c>
      <c r="D5" s="329" t="s">
        <v>71</v>
      </c>
      <c r="E5" s="643"/>
      <c r="F5" s="644"/>
      <c r="G5" s="644"/>
      <c r="H5" s="645"/>
    </row>
    <row r="6" spans="1:23" ht="18" customHeight="1" x14ac:dyDescent="0.2">
      <c r="A6" s="169"/>
      <c r="B6" s="330" t="s">
        <v>70</v>
      </c>
      <c r="C6" s="331">
        <v>11</v>
      </c>
      <c r="D6" s="331">
        <v>4</v>
      </c>
      <c r="E6" s="629" t="s">
        <v>69</v>
      </c>
      <c r="F6" s="630"/>
      <c r="G6" s="630"/>
      <c r="H6" s="631"/>
    </row>
    <row r="7" spans="1:23" ht="18" customHeight="1" x14ac:dyDescent="0.2">
      <c r="A7" s="169"/>
      <c r="B7" s="330" t="s">
        <v>68</v>
      </c>
      <c r="C7" s="331">
        <v>25</v>
      </c>
      <c r="D7" s="331">
        <v>15</v>
      </c>
      <c r="E7" s="646" t="s">
        <v>188</v>
      </c>
      <c r="F7" s="647"/>
      <c r="G7" s="647"/>
      <c r="H7" s="648"/>
    </row>
    <row r="8" spans="1:23" ht="18" customHeight="1" x14ac:dyDescent="0.2">
      <c r="A8" s="169"/>
      <c r="B8" s="329" t="s">
        <v>19</v>
      </c>
      <c r="C8" s="331">
        <f>SUM(C6:C7)</f>
        <v>36</v>
      </c>
      <c r="D8" s="331">
        <f>SUM(D6:D7)</f>
        <v>19</v>
      </c>
      <c r="E8" s="629"/>
      <c r="F8" s="630"/>
      <c r="G8" s="630"/>
      <c r="H8" s="631"/>
    </row>
    <row r="9" spans="1:23" ht="15" customHeight="1" x14ac:dyDescent="0.2">
      <c r="A9" s="169"/>
      <c r="B9" s="248" t="s">
        <v>67</v>
      </c>
      <c r="C9" s="328"/>
      <c r="D9" s="328"/>
      <c r="E9" s="328"/>
      <c r="F9" s="328"/>
      <c r="G9" s="328"/>
      <c r="H9" s="332"/>
    </row>
    <row r="10" spans="1:23" ht="15" customHeight="1" x14ac:dyDescent="0.2">
      <c r="A10" s="169"/>
      <c r="B10" s="248"/>
      <c r="C10" s="323"/>
      <c r="D10" s="323"/>
      <c r="E10" s="323"/>
      <c r="F10" s="323"/>
      <c r="G10" s="323"/>
      <c r="H10" s="323"/>
    </row>
    <row r="11" spans="1:23" ht="18.75" customHeight="1" x14ac:dyDescent="0.2">
      <c r="A11" s="414" t="s">
        <v>152</v>
      </c>
      <c r="B11" s="333"/>
      <c r="C11" s="334"/>
      <c r="D11" s="334"/>
      <c r="E11" s="323"/>
      <c r="F11" s="323"/>
      <c r="G11" s="323"/>
      <c r="H11" s="323"/>
    </row>
    <row r="12" spans="1:23" ht="13.25" customHeight="1" x14ac:dyDescent="0.2">
      <c r="A12" s="171"/>
      <c r="B12" s="634" t="s">
        <v>153</v>
      </c>
      <c r="C12" s="634"/>
      <c r="D12" s="323"/>
      <c r="E12" s="323"/>
      <c r="F12" s="323"/>
      <c r="G12" s="323"/>
      <c r="H12" s="323"/>
    </row>
    <row r="13" spans="1:23" ht="12" customHeight="1" x14ac:dyDescent="0.2">
      <c r="A13" s="169"/>
      <c r="B13" s="635"/>
      <c r="C13" s="635"/>
      <c r="D13" s="323"/>
      <c r="E13" s="326"/>
      <c r="F13" s="326"/>
      <c r="G13" s="326"/>
      <c r="H13" s="251" t="s">
        <v>189</v>
      </c>
    </row>
    <row r="14" spans="1:23" ht="21" customHeight="1" x14ac:dyDescent="0.2">
      <c r="A14" s="169"/>
      <c r="B14" s="330" t="s">
        <v>154</v>
      </c>
      <c r="C14" s="329" t="s">
        <v>155</v>
      </c>
      <c r="D14" s="335" t="s">
        <v>156</v>
      </c>
      <c r="E14" s="335" t="s">
        <v>157</v>
      </c>
      <c r="F14" s="335" t="s">
        <v>66</v>
      </c>
      <c r="G14" s="335" t="s">
        <v>158</v>
      </c>
      <c r="H14" s="336" t="s">
        <v>65</v>
      </c>
      <c r="I14" s="11"/>
      <c r="J14" s="11"/>
      <c r="V14" s="9"/>
      <c r="W14" s="9"/>
    </row>
    <row r="15" spans="1:23" ht="17.25" customHeight="1" x14ac:dyDescent="0.2">
      <c r="A15" s="169"/>
      <c r="B15" s="330" t="s">
        <v>61</v>
      </c>
      <c r="C15" s="337">
        <v>807.32799999999997</v>
      </c>
      <c r="D15" s="338">
        <v>1931.6320000000001</v>
      </c>
      <c r="E15" s="339">
        <v>31.388000000000002</v>
      </c>
      <c r="F15" s="338">
        <v>1384.7329999999999</v>
      </c>
      <c r="G15" s="338">
        <v>1.252</v>
      </c>
      <c r="H15" s="340">
        <v>40.624000000000002</v>
      </c>
      <c r="I15" s="11"/>
      <c r="J15" s="11"/>
      <c r="V15" s="9"/>
      <c r="W15" s="9"/>
    </row>
    <row r="16" spans="1:23" ht="17.25" customHeight="1" x14ac:dyDescent="0.2">
      <c r="A16" s="169"/>
      <c r="B16" s="330" t="s">
        <v>16</v>
      </c>
      <c r="C16" s="337">
        <v>3930.7919999999999</v>
      </c>
      <c r="D16" s="338">
        <v>3426.7840000000001</v>
      </c>
      <c r="E16" s="341" t="s">
        <v>5</v>
      </c>
      <c r="F16" s="338">
        <v>215.453</v>
      </c>
      <c r="G16" s="338">
        <v>1.296</v>
      </c>
      <c r="H16" s="340">
        <v>22.135000000000002</v>
      </c>
      <c r="I16" s="11"/>
      <c r="J16" s="11"/>
      <c r="V16" s="9"/>
      <c r="W16" s="9"/>
    </row>
    <row r="17" spans="1:23" ht="17.25" customHeight="1" x14ac:dyDescent="0.2">
      <c r="A17" s="169"/>
      <c r="B17" s="342" t="s">
        <v>6</v>
      </c>
      <c r="C17" s="343">
        <v>0</v>
      </c>
      <c r="D17" s="344">
        <v>0</v>
      </c>
      <c r="E17" s="344">
        <v>0</v>
      </c>
      <c r="F17" s="345" t="s">
        <v>159</v>
      </c>
      <c r="G17" s="345" t="s">
        <v>159</v>
      </c>
      <c r="H17" s="346">
        <v>0</v>
      </c>
      <c r="I17" s="11"/>
      <c r="J17" s="11"/>
      <c r="V17" s="9"/>
      <c r="W17" s="9"/>
    </row>
    <row r="18" spans="1:23" ht="17.25" customHeight="1" x14ac:dyDescent="0.2">
      <c r="A18" s="169"/>
      <c r="B18" s="347" t="s">
        <v>160</v>
      </c>
      <c r="C18" s="348" t="s">
        <v>159</v>
      </c>
      <c r="D18" s="349">
        <v>0</v>
      </c>
      <c r="E18" s="349">
        <v>0</v>
      </c>
      <c r="F18" s="349">
        <v>0</v>
      </c>
      <c r="G18" s="349">
        <v>0</v>
      </c>
      <c r="H18" s="350">
        <v>0</v>
      </c>
      <c r="I18" s="11"/>
      <c r="J18" s="11"/>
      <c r="V18" s="9"/>
      <c r="W18" s="9"/>
    </row>
    <row r="19" spans="1:23" ht="17.25" customHeight="1" x14ac:dyDescent="0.2">
      <c r="A19" s="169"/>
      <c r="B19" s="347" t="s">
        <v>8</v>
      </c>
      <c r="C19" s="351">
        <v>453.77300000000002</v>
      </c>
      <c r="D19" s="352">
        <v>168.238</v>
      </c>
      <c r="E19" s="349">
        <v>0</v>
      </c>
      <c r="F19" s="349">
        <v>0</v>
      </c>
      <c r="G19" s="349">
        <v>0</v>
      </c>
      <c r="H19" s="350">
        <v>5.0090000000000003</v>
      </c>
      <c r="I19" s="11"/>
      <c r="J19" s="11"/>
      <c r="V19" s="9"/>
      <c r="W19" s="9"/>
    </row>
    <row r="20" spans="1:23" ht="17.25" customHeight="1" x14ac:dyDescent="0.2">
      <c r="A20" s="169"/>
      <c r="B20" s="347" t="s">
        <v>9</v>
      </c>
      <c r="C20" s="353">
        <v>576.51800000000003</v>
      </c>
      <c r="D20" s="352">
        <v>862.01300000000003</v>
      </c>
      <c r="E20" s="349">
        <v>0</v>
      </c>
      <c r="F20" s="349">
        <v>67.917000000000002</v>
      </c>
      <c r="G20" s="349">
        <v>0.75</v>
      </c>
      <c r="H20" s="350">
        <v>0</v>
      </c>
      <c r="I20" s="11"/>
      <c r="J20" s="11"/>
      <c r="V20" s="9"/>
      <c r="W20" s="9"/>
    </row>
    <row r="21" spans="1:23" ht="17.25" customHeight="1" x14ac:dyDescent="0.2">
      <c r="A21" s="169"/>
      <c r="B21" s="354" t="s">
        <v>10</v>
      </c>
      <c r="C21" s="355">
        <v>0</v>
      </c>
      <c r="D21" s="341">
        <v>0</v>
      </c>
      <c r="E21" s="341">
        <v>0</v>
      </c>
      <c r="F21" s="341">
        <v>0</v>
      </c>
      <c r="G21" s="341">
        <v>0</v>
      </c>
      <c r="H21" s="356">
        <v>0</v>
      </c>
      <c r="I21" s="11"/>
      <c r="J21" s="11"/>
      <c r="V21" s="9"/>
      <c r="W21" s="9"/>
    </row>
    <row r="22" spans="1:23" ht="17.25" customHeight="1" x14ac:dyDescent="0.2">
      <c r="A22" s="169"/>
      <c r="B22" s="354" t="s">
        <v>15</v>
      </c>
      <c r="C22" s="337">
        <f>SUM(C17:C21)</f>
        <v>1030.2910000000002</v>
      </c>
      <c r="D22" s="338">
        <f t="shared" ref="D22:H22" si="0">SUM(D17:D21)</f>
        <v>1030.251</v>
      </c>
      <c r="E22" s="341">
        <f t="shared" si="0"/>
        <v>0</v>
      </c>
      <c r="F22" s="341">
        <f t="shared" si="0"/>
        <v>67.917000000000002</v>
      </c>
      <c r="G22" s="341">
        <f t="shared" si="0"/>
        <v>0.75</v>
      </c>
      <c r="H22" s="356">
        <f t="shared" si="0"/>
        <v>5.0090000000000003</v>
      </c>
      <c r="I22" s="11"/>
      <c r="J22" s="11"/>
      <c r="V22" s="9"/>
      <c r="W22" s="9"/>
    </row>
    <row r="23" spans="1:23" ht="17.25" customHeight="1" x14ac:dyDescent="0.2">
      <c r="A23" s="169"/>
      <c r="B23" s="357" t="s">
        <v>11</v>
      </c>
      <c r="C23" s="358">
        <v>1468.46</v>
      </c>
      <c r="D23" s="359">
        <v>1854.5329999999999</v>
      </c>
      <c r="E23" s="344">
        <v>51.453000000000003</v>
      </c>
      <c r="F23" s="344">
        <v>128.13</v>
      </c>
      <c r="G23" s="359">
        <v>4.7489999999999997</v>
      </c>
      <c r="H23" s="360">
        <v>59.22</v>
      </c>
      <c r="I23" s="11"/>
      <c r="J23" s="11"/>
      <c r="V23" s="9"/>
      <c r="W23" s="9"/>
    </row>
    <row r="24" spans="1:23" ht="17.25" customHeight="1" x14ac:dyDescent="0.2">
      <c r="A24" s="169"/>
      <c r="B24" s="361" t="s">
        <v>12</v>
      </c>
      <c r="C24" s="362">
        <v>0</v>
      </c>
      <c r="D24" s="349">
        <v>0</v>
      </c>
      <c r="E24" s="349">
        <v>0</v>
      </c>
      <c r="F24" s="349">
        <v>0</v>
      </c>
      <c r="G24" s="349">
        <v>0</v>
      </c>
      <c r="H24" s="350">
        <v>0</v>
      </c>
      <c r="I24" s="11"/>
      <c r="J24" s="11"/>
      <c r="V24" s="9"/>
      <c r="W24" s="9"/>
    </row>
    <row r="25" spans="1:23" ht="17.25" customHeight="1" x14ac:dyDescent="0.2">
      <c r="A25" s="169"/>
      <c r="B25" s="354" t="s">
        <v>1</v>
      </c>
      <c r="C25" s="363">
        <v>1039.7339999999999</v>
      </c>
      <c r="D25" s="338">
        <v>1530.529</v>
      </c>
      <c r="E25" s="338">
        <v>4.3920000000000003</v>
      </c>
      <c r="F25" s="364">
        <v>0</v>
      </c>
      <c r="G25" s="338" t="s">
        <v>159</v>
      </c>
      <c r="H25" s="340" t="s">
        <v>159</v>
      </c>
      <c r="I25" s="11"/>
      <c r="J25" s="11"/>
      <c r="V25" s="9"/>
      <c r="W25" s="9"/>
    </row>
    <row r="26" spans="1:23" ht="17.25" customHeight="1" x14ac:dyDescent="0.2">
      <c r="A26" s="169"/>
      <c r="B26" s="354" t="s">
        <v>14</v>
      </c>
      <c r="C26" s="363">
        <f t="shared" ref="C26:H26" si="1">SUM(C23:C25)</f>
        <v>2508.194</v>
      </c>
      <c r="D26" s="338">
        <f>SUM(D23:D25)</f>
        <v>3385.0619999999999</v>
      </c>
      <c r="E26" s="338">
        <f>SUM(E23:E25)</f>
        <v>55.845000000000006</v>
      </c>
      <c r="F26" s="338">
        <f>SUM(F23:F25)</f>
        <v>128.13</v>
      </c>
      <c r="G26" s="338">
        <f t="shared" si="1"/>
        <v>4.7489999999999997</v>
      </c>
      <c r="H26" s="340">
        <f t="shared" si="1"/>
        <v>59.22</v>
      </c>
      <c r="I26" s="11"/>
      <c r="J26" s="11"/>
      <c r="V26" s="9"/>
      <c r="W26" s="9"/>
    </row>
    <row r="27" spans="1:23" ht="17.25" customHeight="1" thickBot="1" x14ac:dyDescent="0.25">
      <c r="A27" s="169"/>
      <c r="B27" s="357" t="s">
        <v>18</v>
      </c>
      <c r="C27" s="358">
        <f t="shared" ref="C27:G27" si="2">SUM(C26,C22,C16,C15)</f>
        <v>8276.6049999999996</v>
      </c>
      <c r="D27" s="359">
        <f>SUM(D26,D22,D16,D15)</f>
        <v>9773.7289999999994</v>
      </c>
      <c r="E27" s="359">
        <f>SUM(E26,E22,E16,E15)</f>
        <v>87.233000000000004</v>
      </c>
      <c r="F27" s="359">
        <f>SUM(F26,F22,F16,F15)</f>
        <v>1796.2329999999999</v>
      </c>
      <c r="G27" s="359">
        <f t="shared" si="2"/>
        <v>8.0470000000000006</v>
      </c>
      <c r="H27" s="360">
        <f>SUM(H26,H22,H16,H15)</f>
        <v>126.988</v>
      </c>
      <c r="I27" s="11"/>
      <c r="J27" s="11"/>
      <c r="V27" s="9"/>
      <c r="W27" s="9"/>
    </row>
    <row r="28" spans="1:23" ht="17.25" customHeight="1" thickTop="1" x14ac:dyDescent="0.2">
      <c r="A28" s="169"/>
      <c r="B28" s="365" t="s">
        <v>17</v>
      </c>
      <c r="C28" s="366">
        <v>14536.674000000001</v>
      </c>
      <c r="D28" s="367">
        <v>14997.018</v>
      </c>
      <c r="E28" s="367">
        <v>87.66</v>
      </c>
      <c r="F28" s="367">
        <v>3975.6779999999999</v>
      </c>
      <c r="G28" s="368">
        <v>35.267000000000003</v>
      </c>
      <c r="H28" s="369">
        <v>516.053</v>
      </c>
      <c r="I28" s="11"/>
      <c r="J28" s="11"/>
      <c r="V28" s="9"/>
      <c r="W28" s="9"/>
    </row>
    <row r="29" spans="1:23" ht="15" customHeight="1" x14ac:dyDescent="0.2">
      <c r="A29" s="169"/>
      <c r="B29" s="370"/>
      <c r="C29" s="371"/>
      <c r="D29" s="371"/>
      <c r="E29" s="371"/>
      <c r="F29" s="372"/>
      <c r="G29" s="372"/>
      <c r="H29" s="251" t="s">
        <v>161</v>
      </c>
      <c r="I29" s="19"/>
      <c r="K29" s="9"/>
    </row>
    <row r="30" spans="1:23" ht="5" customHeight="1" x14ac:dyDescent="0.2">
      <c r="A30" s="169"/>
      <c r="B30" s="373"/>
      <c r="C30" s="374"/>
      <c r="D30" s="374"/>
      <c r="E30" s="374"/>
      <c r="F30" s="374"/>
      <c r="G30" s="374"/>
      <c r="H30" s="375"/>
      <c r="I30" s="19"/>
      <c r="J30" s="19"/>
    </row>
    <row r="31" spans="1:23" ht="15" customHeight="1" x14ac:dyDescent="0.2">
      <c r="A31" s="172"/>
      <c r="B31" s="632" t="s">
        <v>162</v>
      </c>
      <c r="C31" s="632"/>
      <c r="D31" s="632"/>
      <c r="E31" s="376"/>
      <c r="F31" s="376"/>
      <c r="G31" s="376"/>
      <c r="H31" s="377"/>
      <c r="I31" s="26"/>
      <c r="J31" s="26"/>
    </row>
    <row r="32" spans="1:23" ht="12.75" customHeight="1" x14ac:dyDescent="0.2">
      <c r="B32" s="633"/>
      <c r="C32" s="633"/>
      <c r="D32" s="633"/>
      <c r="E32" s="376"/>
      <c r="F32" s="376"/>
      <c r="G32" s="376"/>
      <c r="H32" s="378" t="s">
        <v>214</v>
      </c>
    </row>
    <row r="33" spans="1:23" s="10" customFormat="1" ht="21.75" customHeight="1" x14ac:dyDescent="0.2">
      <c r="A33" s="170"/>
      <c r="B33" s="379" t="s">
        <v>163</v>
      </c>
      <c r="C33" s="380" t="s">
        <v>64</v>
      </c>
      <c r="D33" s="381" t="s">
        <v>63</v>
      </c>
      <c r="E33" s="381" t="s">
        <v>190</v>
      </c>
      <c r="F33" s="381" t="s">
        <v>164</v>
      </c>
      <c r="G33" s="381" t="s">
        <v>62</v>
      </c>
      <c r="H33" s="382" t="s">
        <v>191</v>
      </c>
      <c r="J33" s="27"/>
      <c r="K33" s="27"/>
      <c r="L33" s="27"/>
      <c r="M33" s="27"/>
      <c r="N33" s="27"/>
      <c r="O33" s="27"/>
      <c r="P33" s="27"/>
      <c r="Q33" s="27"/>
      <c r="R33" s="27"/>
      <c r="S33" s="27"/>
    </row>
    <row r="34" spans="1:23" ht="17.399999999999999" customHeight="1" x14ac:dyDescent="0.2">
      <c r="B34" s="383" t="s">
        <v>61</v>
      </c>
      <c r="C34" s="384">
        <v>36.700000000000003</v>
      </c>
      <c r="D34" s="385">
        <v>0.1</v>
      </c>
      <c r="E34" s="385">
        <v>2.1</v>
      </c>
      <c r="F34" s="386">
        <v>0</v>
      </c>
      <c r="G34" s="385">
        <v>5.5</v>
      </c>
      <c r="H34" s="387">
        <v>0</v>
      </c>
      <c r="J34" s="11"/>
      <c r="T34" s="9"/>
      <c r="U34" s="9"/>
      <c r="V34" s="9"/>
      <c r="W34" s="9"/>
    </row>
    <row r="35" spans="1:23" ht="17.399999999999999" customHeight="1" x14ac:dyDescent="0.2">
      <c r="B35" s="383" t="s">
        <v>16</v>
      </c>
      <c r="C35" s="388" t="s">
        <v>159</v>
      </c>
      <c r="D35" s="389" t="s">
        <v>159</v>
      </c>
      <c r="E35" s="386">
        <v>0</v>
      </c>
      <c r="F35" s="386">
        <v>0</v>
      </c>
      <c r="G35" s="386">
        <v>0</v>
      </c>
      <c r="H35" s="387">
        <v>0</v>
      </c>
      <c r="J35" s="11"/>
      <c r="T35" s="9"/>
      <c r="U35" s="9"/>
      <c r="V35" s="9"/>
      <c r="W35" s="9"/>
    </row>
    <row r="36" spans="1:23" ht="17.399999999999999" customHeight="1" x14ac:dyDescent="0.2">
      <c r="B36" s="379" t="s">
        <v>6</v>
      </c>
      <c r="C36" s="390">
        <v>0</v>
      </c>
      <c r="D36" s="391">
        <v>0</v>
      </c>
      <c r="E36" s="391">
        <v>0</v>
      </c>
      <c r="F36" s="391">
        <v>0</v>
      </c>
      <c r="G36" s="391">
        <v>0</v>
      </c>
      <c r="H36" s="392">
        <v>0.3</v>
      </c>
      <c r="J36" s="11"/>
      <c r="T36" s="9"/>
      <c r="U36" s="9"/>
      <c r="V36" s="9"/>
      <c r="W36" s="9"/>
    </row>
    <row r="37" spans="1:23" ht="17.399999999999999" customHeight="1" x14ac:dyDescent="0.2">
      <c r="B37" s="393" t="s">
        <v>160</v>
      </c>
      <c r="C37" s="394">
        <v>0</v>
      </c>
      <c r="D37" s="395">
        <v>0</v>
      </c>
      <c r="E37" s="395">
        <v>0</v>
      </c>
      <c r="F37" s="395">
        <v>0</v>
      </c>
      <c r="G37" s="395">
        <v>0</v>
      </c>
      <c r="H37" s="396">
        <v>0</v>
      </c>
      <c r="J37" s="11"/>
      <c r="T37" s="9"/>
      <c r="U37" s="9"/>
      <c r="V37" s="9"/>
      <c r="W37" s="9"/>
    </row>
    <row r="38" spans="1:23" ht="17.399999999999999" customHeight="1" x14ac:dyDescent="0.2">
      <c r="B38" s="393" t="s">
        <v>8</v>
      </c>
      <c r="C38" s="394">
        <v>0</v>
      </c>
      <c r="D38" s="395">
        <v>0</v>
      </c>
      <c r="E38" s="395">
        <v>0</v>
      </c>
      <c r="F38" s="395">
        <v>0</v>
      </c>
      <c r="G38" s="395">
        <v>0</v>
      </c>
      <c r="H38" s="396">
        <v>0</v>
      </c>
      <c r="J38" s="11"/>
      <c r="T38" s="9"/>
      <c r="U38" s="9"/>
      <c r="V38" s="9"/>
      <c r="W38" s="9"/>
    </row>
    <row r="39" spans="1:23" ht="17.399999999999999" customHeight="1" x14ac:dyDescent="0.2">
      <c r="B39" s="393" t="s">
        <v>9</v>
      </c>
      <c r="C39" s="397" t="s">
        <v>159</v>
      </c>
      <c r="D39" s="395">
        <v>0</v>
      </c>
      <c r="E39" s="395">
        <v>0</v>
      </c>
      <c r="F39" s="398">
        <v>0.1</v>
      </c>
      <c r="G39" s="395">
        <v>0</v>
      </c>
      <c r="H39" s="396">
        <v>0</v>
      </c>
      <c r="J39" s="11"/>
      <c r="T39" s="9"/>
      <c r="U39" s="9"/>
      <c r="V39" s="9"/>
      <c r="W39" s="9"/>
    </row>
    <row r="40" spans="1:23" ht="17.399999999999999" customHeight="1" x14ac:dyDescent="0.2">
      <c r="B40" s="399" t="s">
        <v>10</v>
      </c>
      <c r="C40" s="400">
        <v>0</v>
      </c>
      <c r="D40" s="386">
        <v>0</v>
      </c>
      <c r="E40" s="386">
        <v>0</v>
      </c>
      <c r="F40" s="386">
        <v>0</v>
      </c>
      <c r="G40" s="386" t="s">
        <v>159</v>
      </c>
      <c r="H40" s="387">
        <v>0</v>
      </c>
      <c r="J40" s="11"/>
      <c r="T40" s="9"/>
      <c r="U40" s="9"/>
      <c r="V40" s="9"/>
      <c r="W40" s="9"/>
    </row>
    <row r="41" spans="1:23" ht="17.399999999999999" customHeight="1" x14ac:dyDescent="0.2">
      <c r="B41" s="401" t="s">
        <v>15</v>
      </c>
      <c r="C41" s="384" t="s">
        <v>159</v>
      </c>
      <c r="D41" s="386">
        <v>0</v>
      </c>
      <c r="E41" s="386">
        <f t="shared" ref="E41:H41" si="3">SUM(E36:E40)</f>
        <v>0</v>
      </c>
      <c r="F41" s="385">
        <f t="shared" si="3"/>
        <v>0.1</v>
      </c>
      <c r="G41" s="386">
        <f t="shared" si="3"/>
        <v>0</v>
      </c>
      <c r="H41" s="387">
        <f t="shared" si="3"/>
        <v>0.3</v>
      </c>
      <c r="J41" s="11"/>
      <c r="T41" s="9"/>
      <c r="U41" s="9"/>
      <c r="V41" s="9"/>
      <c r="W41" s="9"/>
    </row>
    <row r="42" spans="1:23" ht="17.399999999999999" customHeight="1" x14ac:dyDescent="0.2">
      <c r="B42" s="402" t="s">
        <v>11</v>
      </c>
      <c r="C42" s="390">
        <v>0</v>
      </c>
      <c r="D42" s="391">
        <v>0</v>
      </c>
      <c r="E42" s="391">
        <v>0</v>
      </c>
      <c r="F42" s="391">
        <v>0</v>
      </c>
      <c r="G42" s="391">
        <v>0</v>
      </c>
      <c r="H42" s="403">
        <v>0</v>
      </c>
      <c r="J42" s="11"/>
      <c r="T42" s="9"/>
      <c r="U42" s="9"/>
      <c r="V42" s="9"/>
      <c r="W42" s="9"/>
    </row>
    <row r="43" spans="1:23" ht="17.399999999999999" customHeight="1" x14ac:dyDescent="0.2">
      <c r="B43" s="404" t="s">
        <v>12</v>
      </c>
      <c r="C43" s="394">
        <v>0</v>
      </c>
      <c r="D43" s="395">
        <v>0</v>
      </c>
      <c r="E43" s="395">
        <v>0</v>
      </c>
      <c r="F43" s="395">
        <v>0</v>
      </c>
      <c r="G43" s="395">
        <v>0</v>
      </c>
      <c r="H43" s="396">
        <v>0</v>
      </c>
      <c r="J43" s="11"/>
      <c r="T43" s="9"/>
      <c r="U43" s="9"/>
      <c r="V43" s="9"/>
      <c r="W43" s="9"/>
    </row>
    <row r="44" spans="1:23" ht="17.399999999999999" customHeight="1" x14ac:dyDescent="0.2">
      <c r="B44" s="399" t="s">
        <v>1</v>
      </c>
      <c r="C44" s="405">
        <v>0</v>
      </c>
      <c r="D44" s="386">
        <v>0</v>
      </c>
      <c r="E44" s="386">
        <v>0</v>
      </c>
      <c r="F44" s="386">
        <v>0</v>
      </c>
      <c r="G44" s="386">
        <v>0</v>
      </c>
      <c r="H44" s="387">
        <v>0</v>
      </c>
      <c r="J44" s="11"/>
      <c r="T44" s="9"/>
      <c r="U44" s="9"/>
      <c r="V44" s="9"/>
      <c r="W44" s="9"/>
    </row>
    <row r="45" spans="1:23" ht="17.399999999999999" customHeight="1" x14ac:dyDescent="0.2">
      <c r="B45" s="401" t="s">
        <v>14</v>
      </c>
      <c r="C45" s="405">
        <v>0</v>
      </c>
      <c r="D45" s="386">
        <f t="shared" ref="D45:H45" si="4">SUM(D42:D44)</f>
        <v>0</v>
      </c>
      <c r="E45" s="386">
        <f t="shared" si="4"/>
        <v>0</v>
      </c>
      <c r="F45" s="386">
        <f t="shared" si="4"/>
        <v>0</v>
      </c>
      <c r="G45" s="386">
        <f t="shared" si="4"/>
        <v>0</v>
      </c>
      <c r="H45" s="387">
        <f t="shared" si="4"/>
        <v>0</v>
      </c>
      <c r="J45" s="11"/>
      <c r="T45" s="9"/>
      <c r="U45" s="9"/>
      <c r="V45" s="9"/>
      <c r="W45" s="9"/>
    </row>
    <row r="46" spans="1:23" ht="17.399999999999999" customHeight="1" thickBot="1" x14ac:dyDescent="0.25">
      <c r="B46" s="406" t="s">
        <v>18</v>
      </c>
      <c r="C46" s="407">
        <f>SUM(C34,C35,C41,C45)</f>
        <v>36.700000000000003</v>
      </c>
      <c r="D46" s="408">
        <f>SUM(D45,D41,D35,D34)</f>
        <v>0.1</v>
      </c>
      <c r="E46" s="408">
        <f t="shared" ref="E46:F46" si="5">SUM(E45,E41,E35,E34)</f>
        <v>2.1</v>
      </c>
      <c r="F46" s="408">
        <f t="shared" si="5"/>
        <v>0.1</v>
      </c>
      <c r="G46" s="408">
        <f>SUM(G45,G41,G35,G34)</f>
        <v>5.5</v>
      </c>
      <c r="H46" s="409">
        <f>SUM(H45,H41,H35,H34)</f>
        <v>0.3</v>
      </c>
      <c r="J46" s="11"/>
      <c r="T46" s="9"/>
      <c r="U46" s="9"/>
      <c r="V46" s="9"/>
      <c r="W46" s="9"/>
    </row>
    <row r="47" spans="1:23" ht="17.399999999999999" customHeight="1" thickTop="1" x14ac:dyDescent="0.2">
      <c r="B47" s="399" t="s">
        <v>17</v>
      </c>
      <c r="C47" s="384">
        <v>178.8</v>
      </c>
      <c r="D47" s="385">
        <v>1.7</v>
      </c>
      <c r="E47" s="385">
        <v>18.399999999999999</v>
      </c>
      <c r="F47" s="385">
        <v>0.1</v>
      </c>
      <c r="G47" s="385">
        <v>9.8000000000000007</v>
      </c>
      <c r="H47" s="410">
        <v>6.5</v>
      </c>
      <c r="J47" s="11"/>
      <c r="T47" s="9"/>
      <c r="U47" s="9"/>
      <c r="V47" s="9"/>
      <c r="W47" s="9"/>
    </row>
    <row r="48" spans="1:23" ht="14.25" customHeight="1" x14ac:dyDescent="0.2">
      <c r="B48" s="411" t="s">
        <v>183</v>
      </c>
      <c r="C48" s="412"/>
      <c r="D48" s="412"/>
      <c r="E48" s="412"/>
      <c r="F48" s="412"/>
      <c r="G48" s="412"/>
      <c r="H48" s="378" t="s">
        <v>161</v>
      </c>
    </row>
    <row r="49" spans="1:10" ht="14.25" customHeight="1" x14ac:dyDescent="0.2">
      <c r="B49" s="411" t="s">
        <v>170</v>
      </c>
      <c r="C49" s="412"/>
      <c r="D49" s="412"/>
      <c r="E49" s="412"/>
      <c r="F49" s="412"/>
      <c r="G49" s="412"/>
      <c r="H49" s="412"/>
    </row>
    <row r="50" spans="1:10" ht="14.25" customHeight="1" x14ac:dyDescent="0.2">
      <c r="B50" s="411" t="s">
        <v>215</v>
      </c>
      <c r="C50" s="412"/>
      <c r="D50" s="412"/>
      <c r="E50" s="412"/>
      <c r="F50" s="412"/>
      <c r="G50" s="412"/>
      <c r="H50" s="412"/>
    </row>
    <row r="51" spans="1:10" ht="14.25" customHeight="1" x14ac:dyDescent="0.2">
      <c r="C51" s="173"/>
      <c r="D51" s="173"/>
      <c r="E51" s="173"/>
      <c r="F51" s="173"/>
      <c r="G51" s="173"/>
      <c r="H51" s="173"/>
      <c r="I51" s="11"/>
      <c r="J51" s="11"/>
    </row>
    <row r="52" spans="1:10" x14ac:dyDescent="0.2">
      <c r="B52" s="174"/>
      <c r="C52" s="174"/>
      <c r="D52" s="174"/>
      <c r="E52" s="174"/>
      <c r="F52" s="174"/>
      <c r="G52" s="174"/>
      <c r="H52" s="174"/>
      <c r="I52" s="11"/>
      <c r="J52" s="11"/>
    </row>
    <row r="53" spans="1:10" s="11" customFormat="1" x14ac:dyDescent="0.2">
      <c r="A53" s="170"/>
      <c r="B53" s="174"/>
      <c r="C53" s="174"/>
      <c r="D53" s="174"/>
      <c r="E53" s="174"/>
      <c r="F53" s="174"/>
      <c r="G53" s="174"/>
      <c r="H53" s="174"/>
      <c r="I53" s="28"/>
    </row>
    <row r="54" spans="1:10" s="11" customFormat="1" x14ac:dyDescent="0.2">
      <c r="A54" s="174"/>
      <c r="B54" s="174"/>
      <c r="C54" s="174"/>
      <c r="D54" s="174"/>
      <c r="E54" s="174"/>
      <c r="F54" s="174"/>
      <c r="G54" s="174"/>
      <c r="H54" s="174"/>
    </row>
    <row r="55" spans="1:10" s="11" customFormat="1" x14ac:dyDescent="0.2">
      <c r="A55" s="174"/>
      <c r="B55" s="174"/>
      <c r="C55" s="174"/>
      <c r="D55" s="174"/>
      <c r="E55" s="174"/>
      <c r="F55" s="174"/>
      <c r="G55" s="174"/>
      <c r="H55" s="174"/>
    </row>
    <row r="56" spans="1:10" s="11" customFormat="1" x14ac:dyDescent="0.2">
      <c r="A56" s="174"/>
      <c r="B56" s="174"/>
      <c r="C56" s="174"/>
      <c r="D56" s="174"/>
      <c r="E56" s="174"/>
      <c r="F56" s="174"/>
      <c r="G56" s="174"/>
      <c r="H56" s="174"/>
    </row>
    <row r="57" spans="1:10" s="11" customFormat="1" x14ac:dyDescent="0.2">
      <c r="A57" s="174"/>
      <c r="B57" s="174"/>
      <c r="C57" s="174"/>
      <c r="D57" s="174"/>
      <c r="E57" s="174"/>
      <c r="F57" s="174"/>
      <c r="G57" s="174"/>
      <c r="H57" s="174"/>
    </row>
    <row r="58" spans="1:10" s="11" customFormat="1" x14ac:dyDescent="0.2">
      <c r="A58" s="174"/>
      <c r="B58" s="174"/>
      <c r="C58" s="174"/>
      <c r="D58" s="174"/>
      <c r="E58" s="174"/>
      <c r="F58" s="174"/>
      <c r="G58" s="174"/>
      <c r="H58" s="174"/>
    </row>
    <row r="59" spans="1:10" s="11" customFormat="1" x14ac:dyDescent="0.2">
      <c r="A59" s="174"/>
      <c r="B59" s="174"/>
      <c r="C59" s="174"/>
      <c r="D59" s="174"/>
      <c r="E59" s="174"/>
      <c r="F59" s="174"/>
      <c r="G59" s="174"/>
      <c r="H59" s="174"/>
    </row>
    <row r="60" spans="1:10" s="11" customFormat="1" x14ac:dyDescent="0.2">
      <c r="A60" s="174"/>
      <c r="B60" s="174"/>
      <c r="C60" s="174"/>
      <c r="D60" s="174"/>
      <c r="E60" s="174"/>
      <c r="F60" s="174"/>
      <c r="G60" s="174"/>
      <c r="H60" s="174"/>
    </row>
    <row r="61" spans="1:10" s="11" customFormat="1" x14ac:dyDescent="0.2">
      <c r="A61" s="174"/>
      <c r="B61" s="174"/>
      <c r="C61" s="174"/>
      <c r="D61" s="174"/>
      <c r="E61" s="174"/>
      <c r="F61" s="174"/>
      <c r="G61" s="174"/>
      <c r="H61" s="174"/>
    </row>
    <row r="62" spans="1:10" s="11" customFormat="1" x14ac:dyDescent="0.2">
      <c r="A62" s="174"/>
      <c r="B62" s="174"/>
      <c r="C62" s="174"/>
      <c r="D62" s="174"/>
      <c r="E62" s="174"/>
      <c r="F62" s="174"/>
      <c r="G62" s="174"/>
      <c r="H62" s="174"/>
    </row>
    <row r="63" spans="1:10" s="11" customFormat="1" x14ac:dyDescent="0.2">
      <c r="A63" s="174"/>
      <c r="B63" s="174"/>
      <c r="C63" s="174"/>
      <c r="D63" s="174"/>
      <c r="E63" s="174"/>
      <c r="F63" s="174"/>
      <c r="G63" s="174"/>
      <c r="H63" s="174"/>
    </row>
    <row r="64" spans="1:10" s="11" customFormat="1" x14ac:dyDescent="0.2">
      <c r="A64" s="174"/>
      <c r="B64" s="174"/>
      <c r="C64" s="174"/>
      <c r="D64" s="174"/>
      <c r="E64" s="174"/>
      <c r="F64" s="174"/>
      <c r="G64" s="174"/>
      <c r="H64" s="174"/>
    </row>
    <row r="65" spans="1:8" s="11" customFormat="1" x14ac:dyDescent="0.2">
      <c r="A65" s="174"/>
      <c r="B65" s="174"/>
      <c r="C65" s="174"/>
      <c r="D65" s="174"/>
      <c r="E65" s="174"/>
      <c r="F65" s="174"/>
      <c r="G65" s="174"/>
      <c r="H65" s="174"/>
    </row>
    <row r="66" spans="1:8" s="11" customFormat="1" x14ac:dyDescent="0.2">
      <c r="A66" s="174"/>
      <c r="B66" s="174"/>
      <c r="C66" s="174"/>
      <c r="D66" s="174"/>
      <c r="E66" s="174"/>
      <c r="F66" s="174"/>
      <c r="G66" s="174"/>
      <c r="H66" s="174"/>
    </row>
    <row r="67" spans="1:8" s="11" customFormat="1" x14ac:dyDescent="0.2">
      <c r="A67" s="174"/>
      <c r="B67" s="174"/>
      <c r="C67" s="174"/>
      <c r="D67" s="174"/>
      <c r="E67" s="174"/>
      <c r="F67" s="174"/>
      <c r="G67" s="174"/>
      <c r="H67" s="174"/>
    </row>
    <row r="68" spans="1:8" s="11" customFormat="1" x14ac:dyDescent="0.2">
      <c r="A68" s="174"/>
      <c r="B68" s="174"/>
      <c r="C68" s="174"/>
      <c r="D68" s="174"/>
      <c r="E68" s="174"/>
      <c r="F68" s="174"/>
      <c r="G68" s="174"/>
      <c r="H68" s="174"/>
    </row>
  </sheetData>
  <mergeCells count="9">
    <mergeCell ref="D1:E1"/>
    <mergeCell ref="E8:H8"/>
    <mergeCell ref="B31:D32"/>
    <mergeCell ref="B12:C13"/>
    <mergeCell ref="B4:B5"/>
    <mergeCell ref="C4:D4"/>
    <mergeCell ref="E4:H5"/>
    <mergeCell ref="E6:H6"/>
    <mergeCell ref="E7:H7"/>
  </mergeCells>
  <phoneticPr fontId="7"/>
  <printOptions horizontalCentered="1"/>
  <pageMargins left="0.74803149606299213" right="0.78740157480314965" top="0.59055118110236227" bottom="0.59055118110236227" header="0.51181102362204722" footer="0.19685039370078741"/>
  <pageSetup paperSize="9" scale="98" firstPageNumber="34" orientation="portrait" blackAndWhite="1" useFirstPageNumber="1" r:id="rId1"/>
  <headerFooter scaleWithDoc="0" alignWithMargins="0">
    <oddFooter xml:space="preserve">&amp;C&amp;P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8"/>
  <sheetViews>
    <sheetView view="pageBreakPreview" zoomScale="40" zoomScaleNormal="100" zoomScaleSheetLayoutView="40" workbookViewId="0">
      <selection activeCell="A2" sqref="A2"/>
    </sheetView>
  </sheetViews>
  <sheetFormatPr defaultColWidth="8.81640625" defaultRowHeight="13" x14ac:dyDescent="0.2"/>
  <cols>
    <col min="1" max="1" width="2.1796875" style="11" customWidth="1"/>
    <col min="2" max="2" width="6.90625" style="11" customWidth="1"/>
    <col min="3" max="12" width="7.6328125" style="11" customWidth="1"/>
    <col min="13" max="16384" width="8.81640625" style="22"/>
  </cols>
  <sheetData>
    <row r="1" spans="1:12" ht="13.5" customHeight="1" x14ac:dyDescent="0.2">
      <c r="A1" s="175"/>
      <c r="B1" s="415"/>
      <c r="C1" s="415"/>
      <c r="D1" s="415"/>
      <c r="E1" s="415"/>
      <c r="F1" s="415"/>
      <c r="G1" s="415"/>
      <c r="H1" s="415"/>
      <c r="I1" s="415"/>
      <c r="J1" s="415"/>
      <c r="K1" s="415"/>
      <c r="L1" s="415"/>
    </row>
    <row r="2" spans="1:12" s="11" customFormat="1" ht="18.75" customHeight="1" x14ac:dyDescent="0.2">
      <c r="A2" s="474" t="s">
        <v>88</v>
      </c>
      <c r="B2" s="416"/>
      <c r="C2" s="416"/>
      <c r="D2" s="416"/>
      <c r="E2" s="416"/>
      <c r="F2" s="416"/>
      <c r="G2" s="416"/>
      <c r="H2" s="416"/>
      <c r="I2" s="416"/>
      <c r="J2" s="416"/>
      <c r="K2" s="416"/>
      <c r="L2" s="416"/>
    </row>
    <row r="3" spans="1:12" x14ac:dyDescent="0.2">
      <c r="A3" s="175"/>
      <c r="B3" s="415"/>
      <c r="C3" s="415"/>
      <c r="D3" s="415"/>
      <c r="E3" s="415"/>
      <c r="F3" s="415"/>
      <c r="G3" s="415"/>
      <c r="H3" s="415"/>
      <c r="I3" s="415"/>
      <c r="J3" s="415"/>
      <c r="K3" s="415"/>
      <c r="L3" s="251" t="s">
        <v>193</v>
      </c>
    </row>
    <row r="4" spans="1:12" ht="15" customHeight="1" x14ac:dyDescent="0.2">
      <c r="A4" s="175"/>
      <c r="B4" s="662" t="s">
        <v>59</v>
      </c>
      <c r="C4" s="676" t="s">
        <v>87</v>
      </c>
      <c r="D4" s="678" t="s">
        <v>86</v>
      </c>
      <c r="E4" s="682" t="s">
        <v>85</v>
      </c>
      <c r="F4" s="678" t="s">
        <v>84</v>
      </c>
      <c r="G4" s="678" t="s">
        <v>83</v>
      </c>
      <c r="H4" s="678" t="s">
        <v>166</v>
      </c>
      <c r="I4" s="674" t="s">
        <v>167</v>
      </c>
      <c r="J4" s="680" t="s">
        <v>165</v>
      </c>
      <c r="K4" s="676" t="s">
        <v>82</v>
      </c>
      <c r="L4" s="674" t="s">
        <v>81</v>
      </c>
    </row>
    <row r="5" spans="1:12" ht="15" customHeight="1" x14ac:dyDescent="0.2">
      <c r="A5" s="175"/>
      <c r="B5" s="672"/>
      <c r="C5" s="677"/>
      <c r="D5" s="679"/>
      <c r="E5" s="683"/>
      <c r="F5" s="679"/>
      <c r="G5" s="679"/>
      <c r="H5" s="679"/>
      <c r="I5" s="675"/>
      <c r="J5" s="681"/>
      <c r="K5" s="677"/>
      <c r="L5" s="675"/>
    </row>
    <row r="6" spans="1:12" s="23" customFormat="1" ht="16.25" customHeight="1" x14ac:dyDescent="0.2">
      <c r="A6" s="169"/>
      <c r="B6" s="662" t="s">
        <v>31</v>
      </c>
      <c r="C6" s="417"/>
      <c r="D6" s="418">
        <v>28</v>
      </c>
      <c r="E6" s="418"/>
      <c r="F6" s="419"/>
      <c r="G6" s="419"/>
      <c r="H6" s="419"/>
      <c r="I6" s="420"/>
      <c r="J6" s="421">
        <f>SUM(C6:I6)</f>
        <v>28</v>
      </c>
      <c r="K6" s="658">
        <v>4255</v>
      </c>
      <c r="L6" s="651">
        <f>ROUND(J7/K6,3)</f>
        <v>0.39200000000000002</v>
      </c>
    </row>
    <row r="7" spans="1:12" s="23" customFormat="1" ht="16.25" customHeight="1" x14ac:dyDescent="0.2">
      <c r="A7" s="169"/>
      <c r="B7" s="672"/>
      <c r="C7" s="422">
        <v>1026</v>
      </c>
      <c r="D7" s="423">
        <v>527</v>
      </c>
      <c r="E7" s="423">
        <v>116</v>
      </c>
      <c r="F7" s="423">
        <v>1</v>
      </c>
      <c r="G7" s="424"/>
      <c r="H7" s="424"/>
      <c r="I7" s="425">
        <v>0</v>
      </c>
      <c r="J7" s="426">
        <f>SUM(C7:I7)</f>
        <v>1670</v>
      </c>
      <c r="K7" s="657"/>
      <c r="L7" s="650"/>
    </row>
    <row r="8" spans="1:12" s="23" customFormat="1" ht="16.25" customHeight="1" x14ac:dyDescent="0.2">
      <c r="A8" s="169"/>
      <c r="B8" s="662" t="s">
        <v>52</v>
      </c>
      <c r="C8" s="427"/>
      <c r="D8" s="428">
        <v>6</v>
      </c>
      <c r="E8" s="428"/>
      <c r="F8" s="429"/>
      <c r="G8" s="429"/>
      <c r="H8" s="428">
        <v>31</v>
      </c>
      <c r="I8" s="430"/>
      <c r="J8" s="431">
        <f>SUM(C8:I8)</f>
        <v>37</v>
      </c>
      <c r="K8" s="658">
        <v>5243</v>
      </c>
      <c r="L8" s="651">
        <f t="shared" ref="L8" si="0">ROUND(J9/K8,3)</f>
        <v>0.63900000000000001</v>
      </c>
    </row>
    <row r="9" spans="1:12" s="23" customFormat="1" ht="16.25" customHeight="1" x14ac:dyDescent="0.2">
      <c r="A9" s="169"/>
      <c r="B9" s="672"/>
      <c r="C9" s="432">
        <v>3065</v>
      </c>
      <c r="D9" s="428">
        <v>165</v>
      </c>
      <c r="E9" s="428">
        <v>7</v>
      </c>
      <c r="F9" s="429"/>
      <c r="G9" s="429"/>
      <c r="H9" s="428">
        <v>109</v>
      </c>
      <c r="I9" s="433">
        <v>1</v>
      </c>
      <c r="J9" s="431">
        <f>SUM(C9:I9)+1</f>
        <v>3348</v>
      </c>
      <c r="K9" s="657"/>
      <c r="L9" s="650"/>
    </row>
    <row r="10" spans="1:12" s="23" customFormat="1" ht="16.25" customHeight="1" x14ac:dyDescent="0.2">
      <c r="A10" s="169"/>
      <c r="B10" s="662" t="s">
        <v>51</v>
      </c>
      <c r="C10" s="417"/>
      <c r="D10" s="418"/>
      <c r="E10" s="418"/>
      <c r="F10" s="419"/>
      <c r="G10" s="419"/>
      <c r="H10" s="419"/>
      <c r="I10" s="434"/>
      <c r="J10" s="421"/>
      <c r="K10" s="658">
        <v>657</v>
      </c>
      <c r="L10" s="651">
        <f t="shared" ref="L10" si="1">ROUND(J11/K10,3)</f>
        <v>3.7999999999999999E-2</v>
      </c>
    </row>
    <row r="11" spans="1:12" s="23" customFormat="1" ht="16.25" customHeight="1" x14ac:dyDescent="0.2">
      <c r="A11" s="169"/>
      <c r="B11" s="671"/>
      <c r="C11" s="435"/>
      <c r="D11" s="436">
        <v>11</v>
      </c>
      <c r="E11" s="436">
        <v>14</v>
      </c>
      <c r="F11" s="437"/>
      <c r="G11" s="437"/>
      <c r="H11" s="437"/>
      <c r="I11" s="438"/>
      <c r="J11" s="439">
        <f t="shared" ref="J11:J17" si="2">SUM(C11:I11)</f>
        <v>25</v>
      </c>
      <c r="K11" s="656"/>
      <c r="L11" s="654"/>
    </row>
    <row r="12" spans="1:12" s="23" customFormat="1" ht="16.25" customHeight="1" x14ac:dyDescent="0.2">
      <c r="A12" s="169"/>
      <c r="B12" s="670" t="s">
        <v>28</v>
      </c>
      <c r="C12" s="427"/>
      <c r="D12" s="428"/>
      <c r="E12" s="428">
        <v>3</v>
      </c>
      <c r="F12" s="429"/>
      <c r="G12" s="429"/>
      <c r="H12" s="428">
        <v>6</v>
      </c>
      <c r="I12" s="440"/>
      <c r="J12" s="441">
        <f t="shared" si="2"/>
        <v>9</v>
      </c>
      <c r="K12" s="655">
        <v>345</v>
      </c>
      <c r="L12" s="653">
        <f t="shared" ref="L12" si="3">ROUND(J13/K12,3)</f>
        <v>7.8E-2</v>
      </c>
    </row>
    <row r="13" spans="1:12" s="23" customFormat="1" ht="16.25" customHeight="1" x14ac:dyDescent="0.2">
      <c r="A13" s="169"/>
      <c r="B13" s="671"/>
      <c r="C13" s="427"/>
      <c r="D13" s="428">
        <v>13</v>
      </c>
      <c r="E13" s="428">
        <v>8</v>
      </c>
      <c r="F13" s="429"/>
      <c r="G13" s="429"/>
      <c r="H13" s="428">
        <v>6</v>
      </c>
      <c r="I13" s="440"/>
      <c r="J13" s="439">
        <f t="shared" si="2"/>
        <v>27</v>
      </c>
      <c r="K13" s="656"/>
      <c r="L13" s="654"/>
    </row>
    <row r="14" spans="1:12" s="23" customFormat="1" ht="16.25" customHeight="1" x14ac:dyDescent="0.2">
      <c r="A14" s="169"/>
      <c r="B14" s="670" t="s">
        <v>27</v>
      </c>
      <c r="C14" s="442"/>
      <c r="D14" s="443">
        <v>446</v>
      </c>
      <c r="E14" s="443"/>
      <c r="F14" s="444"/>
      <c r="G14" s="444"/>
      <c r="H14" s="444"/>
      <c r="I14" s="445"/>
      <c r="J14" s="431">
        <f t="shared" si="2"/>
        <v>446</v>
      </c>
      <c r="K14" s="655">
        <v>2857</v>
      </c>
      <c r="L14" s="653">
        <f t="shared" ref="L14" si="4">ROUND(J15/K14,3)</f>
        <v>0.60899999999999999</v>
      </c>
    </row>
    <row r="15" spans="1:12" s="23" customFormat="1" ht="16.25" customHeight="1" x14ac:dyDescent="0.2">
      <c r="A15" s="169"/>
      <c r="B15" s="671"/>
      <c r="C15" s="446">
        <v>446</v>
      </c>
      <c r="D15" s="436">
        <v>1203</v>
      </c>
      <c r="E15" s="436">
        <v>91</v>
      </c>
      <c r="F15" s="437"/>
      <c r="G15" s="437"/>
      <c r="H15" s="437"/>
      <c r="I15" s="447">
        <v>0</v>
      </c>
      <c r="J15" s="439">
        <f t="shared" si="2"/>
        <v>1740</v>
      </c>
      <c r="K15" s="656"/>
      <c r="L15" s="654"/>
    </row>
    <row r="16" spans="1:12" s="23" customFormat="1" ht="16.25" customHeight="1" x14ac:dyDescent="0.2">
      <c r="A16" s="169"/>
      <c r="B16" s="670" t="s">
        <v>26</v>
      </c>
      <c r="C16" s="427"/>
      <c r="D16" s="428">
        <v>4100</v>
      </c>
      <c r="E16" s="428"/>
      <c r="F16" s="429"/>
      <c r="G16" s="429"/>
      <c r="H16" s="428">
        <v>3945</v>
      </c>
      <c r="I16" s="430"/>
      <c r="J16" s="431">
        <f t="shared" si="2"/>
        <v>8045</v>
      </c>
      <c r="K16" s="655">
        <v>20305</v>
      </c>
      <c r="L16" s="653">
        <f t="shared" ref="L16" si="5">ROUND(J17/K16,3)</f>
        <v>0.755</v>
      </c>
    </row>
    <row r="17" spans="1:12" s="23" customFormat="1" ht="16.25" customHeight="1" x14ac:dyDescent="0.2">
      <c r="A17" s="169"/>
      <c r="B17" s="671"/>
      <c r="C17" s="448">
        <v>10167</v>
      </c>
      <c r="D17" s="428">
        <v>5164</v>
      </c>
      <c r="E17" s="428">
        <v>8</v>
      </c>
      <c r="F17" s="429"/>
      <c r="G17" s="429"/>
      <c r="H17" s="428"/>
      <c r="I17" s="433">
        <v>0</v>
      </c>
      <c r="J17" s="439">
        <f t="shared" si="2"/>
        <v>15339</v>
      </c>
      <c r="K17" s="656"/>
      <c r="L17" s="654"/>
    </row>
    <row r="18" spans="1:12" s="23" customFormat="1" ht="16.25" customHeight="1" x14ac:dyDescent="0.2">
      <c r="A18" s="169"/>
      <c r="B18" s="670" t="s">
        <v>50</v>
      </c>
      <c r="C18" s="442"/>
      <c r="D18" s="444"/>
      <c r="E18" s="444"/>
      <c r="F18" s="444"/>
      <c r="G18" s="444"/>
      <c r="H18" s="444"/>
      <c r="I18" s="449"/>
      <c r="J18" s="450"/>
      <c r="K18" s="668"/>
      <c r="L18" s="660"/>
    </row>
    <row r="19" spans="1:12" s="23" customFormat="1" ht="16.25" customHeight="1" x14ac:dyDescent="0.2">
      <c r="A19" s="169"/>
      <c r="B19" s="672"/>
      <c r="C19" s="427"/>
      <c r="D19" s="429"/>
      <c r="E19" s="429"/>
      <c r="F19" s="429"/>
      <c r="G19" s="429"/>
      <c r="H19" s="429"/>
      <c r="I19" s="440"/>
      <c r="J19" s="451"/>
      <c r="K19" s="669"/>
      <c r="L19" s="661"/>
    </row>
    <row r="20" spans="1:12" s="23" customFormat="1" ht="16.25" customHeight="1" x14ac:dyDescent="0.2">
      <c r="A20" s="169"/>
      <c r="B20" s="662" t="s">
        <v>15</v>
      </c>
      <c r="C20" s="452"/>
      <c r="D20" s="453">
        <f>SUM(D18,D16,D14,D12,D10)</f>
        <v>4546</v>
      </c>
      <c r="E20" s="453">
        <f>SUM(E18,E16,E14,E12,E10)</f>
        <v>3</v>
      </c>
      <c r="F20" s="453"/>
      <c r="G20" s="453"/>
      <c r="H20" s="453">
        <f>SUM(H18,H16,H14,H12,H10)</f>
        <v>3951</v>
      </c>
      <c r="I20" s="454"/>
      <c r="J20" s="421">
        <f>SUM(J18,J16,J14,J12,J10)</f>
        <v>8500</v>
      </c>
      <c r="K20" s="666">
        <f>SUM(K10:K19)</f>
        <v>24164</v>
      </c>
      <c r="L20" s="651">
        <f>ROUND(J21/K20,3)</f>
        <v>0.70899999999999996</v>
      </c>
    </row>
    <row r="21" spans="1:12" s="23" customFormat="1" ht="16.25" customHeight="1" x14ac:dyDescent="0.2">
      <c r="A21" s="169"/>
      <c r="B21" s="672"/>
      <c r="C21" s="455">
        <f>SUM(C19,C17,C15,C13,C11)</f>
        <v>10613</v>
      </c>
      <c r="D21" s="456">
        <f>SUM(D19,D17,D15,D13,D11)</f>
        <v>6391</v>
      </c>
      <c r="E21" s="456">
        <f>SUM(E19,E17,E15,E13,E11)</f>
        <v>121</v>
      </c>
      <c r="F21" s="456">
        <f>SUM(F19,F17,F15,F13,F11)</f>
        <v>0</v>
      </c>
      <c r="G21" s="456">
        <f>SUM(G19,G17,G15,G13,G11)</f>
        <v>0</v>
      </c>
      <c r="H21" s="456">
        <f>SUM(H19,H17,H15,H13,H11)</f>
        <v>6</v>
      </c>
      <c r="I21" s="425">
        <f>SUM(I19,I17,I15,I13,I11)</f>
        <v>0</v>
      </c>
      <c r="J21" s="426">
        <f>SUM(J19,J17,J15,J13,J11)</f>
        <v>17131</v>
      </c>
      <c r="K21" s="667"/>
      <c r="L21" s="650"/>
    </row>
    <row r="22" spans="1:12" s="23" customFormat="1" ht="16.25" customHeight="1" x14ac:dyDescent="0.2">
      <c r="A22" s="169"/>
      <c r="B22" s="662" t="s">
        <v>24</v>
      </c>
      <c r="C22" s="427"/>
      <c r="D22" s="428"/>
      <c r="E22" s="428">
        <v>0</v>
      </c>
      <c r="F22" s="429"/>
      <c r="G22" s="429"/>
      <c r="H22" s="428">
        <v>1386</v>
      </c>
      <c r="I22" s="430">
        <v>0</v>
      </c>
      <c r="J22" s="431">
        <f t="shared" ref="J22:J26" si="6">SUM(C22:I22)</f>
        <v>1386</v>
      </c>
      <c r="K22" s="658">
        <v>6972</v>
      </c>
      <c r="L22" s="651">
        <f t="shared" ref="L22" si="7">ROUND(J23/K22,3)</f>
        <v>0.44600000000000001</v>
      </c>
    </row>
    <row r="23" spans="1:12" s="23" customFormat="1" ht="16.25" customHeight="1" x14ac:dyDescent="0.2">
      <c r="A23" s="169"/>
      <c r="B23" s="671"/>
      <c r="C23" s="448">
        <v>799</v>
      </c>
      <c r="D23" s="428">
        <v>2188</v>
      </c>
      <c r="E23" s="428">
        <v>53</v>
      </c>
      <c r="F23" s="429"/>
      <c r="G23" s="428"/>
      <c r="H23" s="428">
        <v>69</v>
      </c>
      <c r="I23" s="430">
        <v>1</v>
      </c>
      <c r="J23" s="431">
        <f>SUM(C23:I23)-1</f>
        <v>3109</v>
      </c>
      <c r="K23" s="656"/>
      <c r="L23" s="654"/>
    </row>
    <row r="24" spans="1:12" s="23" customFormat="1" ht="16.25" customHeight="1" x14ac:dyDescent="0.2">
      <c r="A24" s="169"/>
      <c r="B24" s="670" t="s">
        <v>23</v>
      </c>
      <c r="C24" s="442"/>
      <c r="D24" s="443"/>
      <c r="E24" s="444"/>
      <c r="F24" s="444"/>
      <c r="G24" s="444"/>
      <c r="H24" s="457">
        <v>24</v>
      </c>
      <c r="I24" s="449"/>
      <c r="J24" s="441">
        <f t="shared" si="6"/>
        <v>24</v>
      </c>
      <c r="K24" s="655">
        <v>353</v>
      </c>
      <c r="L24" s="653">
        <f t="shared" ref="L24" si="8">ROUND(J25/K24,3)</f>
        <v>0.28599999999999998</v>
      </c>
    </row>
    <row r="25" spans="1:12" s="23" customFormat="1" ht="16.25" customHeight="1" x14ac:dyDescent="0.2">
      <c r="A25" s="169"/>
      <c r="B25" s="671"/>
      <c r="C25" s="446">
        <v>15</v>
      </c>
      <c r="D25" s="436">
        <v>51</v>
      </c>
      <c r="E25" s="437"/>
      <c r="F25" s="437"/>
      <c r="G25" s="436">
        <v>35</v>
      </c>
      <c r="H25" s="436"/>
      <c r="I25" s="438"/>
      <c r="J25" s="439">
        <f t="shared" si="6"/>
        <v>101</v>
      </c>
      <c r="K25" s="656"/>
      <c r="L25" s="654"/>
    </row>
    <row r="26" spans="1:12" s="23" customFormat="1" ht="16.25" customHeight="1" x14ac:dyDescent="0.2">
      <c r="A26" s="169"/>
      <c r="B26" s="670" t="s">
        <v>22</v>
      </c>
      <c r="C26" s="427"/>
      <c r="D26" s="428"/>
      <c r="E26" s="428"/>
      <c r="F26" s="429"/>
      <c r="G26" s="429"/>
      <c r="H26" s="428">
        <v>57</v>
      </c>
      <c r="I26" s="430"/>
      <c r="J26" s="431">
        <f t="shared" si="6"/>
        <v>57</v>
      </c>
      <c r="K26" s="655">
        <v>3054</v>
      </c>
      <c r="L26" s="653">
        <f t="shared" ref="L26" si="9">ROUND(J27/K26,3)</f>
        <v>0.28599999999999998</v>
      </c>
    </row>
    <row r="27" spans="1:12" s="23" customFormat="1" ht="16.25" customHeight="1" x14ac:dyDescent="0.2">
      <c r="A27" s="169"/>
      <c r="B27" s="672"/>
      <c r="C27" s="448">
        <v>85</v>
      </c>
      <c r="D27" s="428">
        <v>759</v>
      </c>
      <c r="E27" s="428">
        <v>8</v>
      </c>
      <c r="F27" s="429"/>
      <c r="G27" s="429"/>
      <c r="H27" s="428">
        <v>22</v>
      </c>
      <c r="I27" s="430">
        <v>0</v>
      </c>
      <c r="J27" s="431">
        <f>SUM(C27:I27)-1</f>
        <v>873</v>
      </c>
      <c r="K27" s="657"/>
      <c r="L27" s="650"/>
    </row>
    <row r="28" spans="1:12" s="23" customFormat="1" ht="16.25" customHeight="1" x14ac:dyDescent="0.2">
      <c r="A28" s="169"/>
      <c r="B28" s="662" t="s">
        <v>14</v>
      </c>
      <c r="C28" s="452"/>
      <c r="D28" s="453"/>
      <c r="E28" s="453"/>
      <c r="F28" s="453"/>
      <c r="G28" s="453"/>
      <c r="H28" s="453">
        <f t="shared" ref="H28:J29" si="10">SUM(H26,H24,H22)</f>
        <v>1467</v>
      </c>
      <c r="I28" s="454"/>
      <c r="J28" s="421">
        <f t="shared" si="10"/>
        <v>1467</v>
      </c>
      <c r="K28" s="658">
        <f>SUM(K22:K27)</f>
        <v>10379</v>
      </c>
      <c r="L28" s="651">
        <f>ROUND(J29/K28,3)</f>
        <v>0.39300000000000002</v>
      </c>
    </row>
    <row r="29" spans="1:12" s="23" customFormat="1" ht="15.75" customHeight="1" thickBot="1" x14ac:dyDescent="0.25">
      <c r="A29" s="169"/>
      <c r="B29" s="663"/>
      <c r="C29" s="458">
        <f>SUM(C27,C25,C23)</f>
        <v>899</v>
      </c>
      <c r="D29" s="459">
        <f>SUM(D27,D25,D23)</f>
        <v>2998</v>
      </c>
      <c r="E29" s="459">
        <f>SUM(E27,E25,E23)</f>
        <v>61</v>
      </c>
      <c r="F29" s="459">
        <f>SUM(F27,F25,F23)</f>
        <v>0</v>
      </c>
      <c r="G29" s="459">
        <f>SUM(G27,G25,G23)</f>
        <v>35</v>
      </c>
      <c r="H29" s="459">
        <f t="shared" si="10"/>
        <v>91</v>
      </c>
      <c r="I29" s="460">
        <f t="shared" si="10"/>
        <v>1</v>
      </c>
      <c r="J29" s="461">
        <f t="shared" si="10"/>
        <v>4083</v>
      </c>
      <c r="K29" s="659"/>
      <c r="L29" s="652"/>
    </row>
    <row r="30" spans="1:12" s="24" customFormat="1" ht="16.25" customHeight="1" thickTop="1" x14ac:dyDescent="0.2">
      <c r="A30" s="176"/>
      <c r="B30" s="664" t="s">
        <v>48</v>
      </c>
      <c r="C30" s="462">
        <f t="shared" ref="C30:J31" si="11">SUM(C28,C20,C8,C6)</f>
        <v>0</v>
      </c>
      <c r="D30" s="463">
        <f t="shared" si="11"/>
        <v>4580</v>
      </c>
      <c r="E30" s="463">
        <f t="shared" si="11"/>
        <v>3</v>
      </c>
      <c r="F30" s="463">
        <f t="shared" si="11"/>
        <v>0</v>
      </c>
      <c r="G30" s="463">
        <f t="shared" si="11"/>
        <v>0</v>
      </c>
      <c r="H30" s="463">
        <f t="shared" si="11"/>
        <v>5449</v>
      </c>
      <c r="I30" s="464">
        <f t="shared" si="11"/>
        <v>0</v>
      </c>
      <c r="J30" s="465">
        <f t="shared" si="11"/>
        <v>10032</v>
      </c>
      <c r="K30" s="673">
        <f>SUM(K6,K8,K20,K28)</f>
        <v>44041</v>
      </c>
      <c r="L30" s="649">
        <f>ROUND(J31/K30,3)</f>
        <v>0.59599999999999997</v>
      </c>
    </row>
    <row r="31" spans="1:12" s="24" customFormat="1" ht="16.25" customHeight="1" x14ac:dyDescent="0.2">
      <c r="A31" s="176"/>
      <c r="B31" s="665"/>
      <c r="C31" s="466">
        <f t="shared" si="11"/>
        <v>15603</v>
      </c>
      <c r="D31" s="467">
        <f t="shared" si="11"/>
        <v>10081</v>
      </c>
      <c r="E31" s="467">
        <f t="shared" si="11"/>
        <v>305</v>
      </c>
      <c r="F31" s="467">
        <f t="shared" si="11"/>
        <v>1</v>
      </c>
      <c r="G31" s="467">
        <f t="shared" si="11"/>
        <v>35</v>
      </c>
      <c r="H31" s="467">
        <f t="shared" si="11"/>
        <v>206</v>
      </c>
      <c r="I31" s="468">
        <f t="shared" si="11"/>
        <v>2</v>
      </c>
      <c r="J31" s="469">
        <f t="shared" si="11"/>
        <v>26232</v>
      </c>
      <c r="K31" s="657"/>
      <c r="L31" s="650"/>
    </row>
    <row r="32" spans="1:12" x14ac:dyDescent="0.2">
      <c r="A32" s="175"/>
      <c r="B32" s="470"/>
      <c r="C32" s="470"/>
      <c r="D32" s="470"/>
      <c r="E32" s="470"/>
      <c r="F32" s="470"/>
      <c r="G32" s="470"/>
      <c r="H32" s="470"/>
      <c r="I32" s="471"/>
      <c r="J32" s="470"/>
      <c r="K32" s="470"/>
      <c r="L32" s="472" t="s">
        <v>80</v>
      </c>
    </row>
    <row r="33" spans="1:12" x14ac:dyDescent="0.2">
      <c r="A33" s="175"/>
      <c r="B33" s="473" t="s">
        <v>79</v>
      </c>
      <c r="C33" s="470"/>
      <c r="D33" s="470"/>
      <c r="E33" s="470"/>
      <c r="F33" s="470"/>
      <c r="G33" s="470"/>
      <c r="H33" s="470"/>
      <c r="I33" s="470"/>
      <c r="J33" s="470"/>
      <c r="K33" s="470"/>
      <c r="L33" s="470"/>
    </row>
    <row r="34" spans="1:12" x14ac:dyDescent="0.2">
      <c r="A34" s="175"/>
      <c r="B34" s="473" t="s">
        <v>78</v>
      </c>
      <c r="C34" s="470"/>
      <c r="D34" s="470"/>
      <c r="E34" s="470"/>
      <c r="F34" s="470"/>
      <c r="G34" s="470"/>
      <c r="H34" s="470"/>
      <c r="I34" s="470"/>
      <c r="J34" s="470"/>
      <c r="K34" s="470"/>
      <c r="L34" s="470"/>
    </row>
    <row r="35" spans="1:12" x14ac:dyDescent="0.2">
      <c r="A35" s="175"/>
      <c r="B35" s="473" t="s">
        <v>77</v>
      </c>
      <c r="C35" s="470"/>
      <c r="D35" s="470"/>
      <c r="E35" s="470"/>
      <c r="F35" s="470"/>
      <c r="G35" s="470"/>
      <c r="H35" s="470"/>
      <c r="I35" s="470"/>
      <c r="J35" s="470"/>
      <c r="K35" s="470"/>
      <c r="L35" s="470"/>
    </row>
    <row r="36" spans="1:12" x14ac:dyDescent="0.2">
      <c r="A36" s="175"/>
      <c r="B36" s="473" t="s">
        <v>194</v>
      </c>
      <c r="C36" s="470"/>
      <c r="D36" s="470"/>
      <c r="E36" s="470"/>
      <c r="F36" s="470"/>
      <c r="G36" s="470"/>
      <c r="H36" s="470"/>
      <c r="I36" s="470"/>
      <c r="J36" s="470"/>
      <c r="K36" s="470"/>
      <c r="L36" s="470"/>
    </row>
    <row r="37" spans="1:12" x14ac:dyDescent="0.2">
      <c r="B37" s="157"/>
      <c r="C37" s="157"/>
      <c r="D37" s="157"/>
      <c r="E37" s="157"/>
      <c r="F37" s="157"/>
      <c r="G37" s="157"/>
      <c r="H37" s="157"/>
      <c r="I37" s="157"/>
      <c r="J37" s="157"/>
      <c r="K37" s="158"/>
      <c r="L37" s="158"/>
    </row>
    <row r="38" spans="1:12" x14ac:dyDescent="0.2">
      <c r="K38" s="25"/>
      <c r="L38" s="25"/>
    </row>
    <row r="39" spans="1:12" x14ac:dyDescent="0.2">
      <c r="K39" s="25"/>
      <c r="L39" s="25"/>
    </row>
    <row r="40" spans="1:12" x14ac:dyDescent="0.2">
      <c r="K40" s="25"/>
      <c r="L40" s="25"/>
    </row>
    <row r="48" spans="1:12" x14ac:dyDescent="0.2">
      <c r="B48" s="11" t="s">
        <v>192</v>
      </c>
    </row>
  </sheetData>
  <mergeCells count="50">
    <mergeCell ref="F4:F5"/>
    <mergeCell ref="G4:G5"/>
    <mergeCell ref="B8:B9"/>
    <mergeCell ref="B10:B11"/>
    <mergeCell ref="B14:B15"/>
    <mergeCell ref="B16:B17"/>
    <mergeCell ref="L4:L5"/>
    <mergeCell ref="B6:B7"/>
    <mergeCell ref="K6:K7"/>
    <mergeCell ref="B4:B5"/>
    <mergeCell ref="C4:C5"/>
    <mergeCell ref="D4:D5"/>
    <mergeCell ref="L6:L7"/>
    <mergeCell ref="H4:H5"/>
    <mergeCell ref="I4:I5"/>
    <mergeCell ref="J4:J5"/>
    <mergeCell ref="K4:K5"/>
    <mergeCell ref="E4:E5"/>
    <mergeCell ref="L8:L9"/>
    <mergeCell ref="L10:L11"/>
    <mergeCell ref="L12:L13"/>
    <mergeCell ref="B28:B29"/>
    <mergeCell ref="B30:B31"/>
    <mergeCell ref="K8:K9"/>
    <mergeCell ref="K10:K11"/>
    <mergeCell ref="K12:K13"/>
    <mergeCell ref="K14:K15"/>
    <mergeCell ref="K16:K17"/>
    <mergeCell ref="K20:K21"/>
    <mergeCell ref="K18:K19"/>
    <mergeCell ref="B12:B13"/>
    <mergeCell ref="B26:B27"/>
    <mergeCell ref="B18:B19"/>
    <mergeCell ref="B20:B21"/>
    <mergeCell ref="B22:B23"/>
    <mergeCell ref="K30:K31"/>
    <mergeCell ref="B24:B25"/>
    <mergeCell ref="L14:L15"/>
    <mergeCell ref="K22:K23"/>
    <mergeCell ref="L18:L19"/>
    <mergeCell ref="L16:L17"/>
    <mergeCell ref="L20:L21"/>
    <mergeCell ref="L22:L23"/>
    <mergeCell ref="L30:L31"/>
    <mergeCell ref="L28:L29"/>
    <mergeCell ref="L24:L25"/>
    <mergeCell ref="L26:L27"/>
    <mergeCell ref="K24:K25"/>
    <mergeCell ref="K26:K27"/>
    <mergeCell ref="K28:K29"/>
  </mergeCells>
  <phoneticPr fontId="7"/>
  <printOptions horizontalCentered="1"/>
  <pageMargins left="0.74803149606299213" right="0.78740157480314965" top="0.59055118110236227" bottom="0.59055118110236227" header="0.51181102362204722" footer="0.19685039370078741"/>
  <pageSetup paperSize="9" firstPageNumber="35" fitToHeight="0" orientation="portrait" blackAndWhite="1" useFirstPageNumber="1" r:id="rId1"/>
  <headerFooter scaleWithDoc="0" alignWithMargins="0">
    <oddFooter xml:space="preserve">&amp;C&amp;P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5"/>
  <sheetViews>
    <sheetView view="pageBreakPreview" zoomScale="25" zoomScaleNormal="100" zoomScaleSheetLayoutView="25" workbookViewId="0">
      <selection activeCell="K7" sqref="K7"/>
    </sheetView>
  </sheetViews>
  <sheetFormatPr defaultColWidth="8.08984375" defaultRowHeight="12.5" x14ac:dyDescent="0.2"/>
  <cols>
    <col min="1" max="1" width="2.1796875" style="3" customWidth="1"/>
    <col min="2" max="2" width="12.6328125" style="3" customWidth="1"/>
    <col min="3" max="5" width="8.6328125" style="20" customWidth="1"/>
    <col min="6" max="9" width="8.6328125" style="3" customWidth="1"/>
    <col min="10" max="10" width="8.08984375" style="21" customWidth="1"/>
    <col min="11" max="16384" width="8.08984375" style="3"/>
  </cols>
  <sheetData>
    <row r="1" spans="1:11" ht="13.5" customHeight="1" x14ac:dyDescent="0.2"/>
    <row r="2" spans="1:11" s="5" customFormat="1" ht="18.75" customHeight="1" x14ac:dyDescent="0.2">
      <c r="A2" s="130" t="s">
        <v>94</v>
      </c>
      <c r="C2" s="131"/>
      <c r="D2" s="131"/>
      <c r="E2" s="131"/>
      <c r="F2" s="1"/>
      <c r="G2" s="1"/>
      <c r="H2" s="1"/>
      <c r="I2" s="1"/>
      <c r="J2" s="14"/>
    </row>
    <row r="3" spans="1:11" s="5" customFormat="1" ht="18.75" customHeight="1" x14ac:dyDescent="0.2">
      <c r="B3" s="690" t="s">
        <v>93</v>
      </c>
      <c r="C3" s="690"/>
      <c r="D3" s="132"/>
      <c r="E3" s="132"/>
      <c r="F3" s="133"/>
      <c r="H3" s="133"/>
    </row>
    <row r="4" spans="1:11" s="5" customFormat="1" ht="15" customHeight="1" x14ac:dyDescent="0.2">
      <c r="B4" s="691"/>
      <c r="C4" s="691"/>
      <c r="D4" s="132"/>
      <c r="E4" s="132"/>
      <c r="F4" s="133"/>
      <c r="G4" s="134" t="s">
        <v>91</v>
      </c>
      <c r="H4" s="135"/>
      <c r="I4" s="134"/>
      <c r="J4" s="134" t="s">
        <v>147</v>
      </c>
    </row>
    <row r="5" spans="1:11" s="5" customFormat="1" ht="20.149999999999999" customHeight="1" x14ac:dyDescent="0.2">
      <c r="B5" s="694" t="s">
        <v>59</v>
      </c>
      <c r="C5" s="696" t="s">
        <v>90</v>
      </c>
      <c r="D5" s="697"/>
      <c r="E5" s="697"/>
      <c r="F5" s="697"/>
      <c r="G5" s="697"/>
      <c r="H5" s="698" t="s">
        <v>89</v>
      </c>
      <c r="I5" s="699"/>
      <c r="J5" s="700"/>
    </row>
    <row r="6" spans="1:11" s="6" customFormat="1" ht="20.149999999999999" customHeight="1" x14ac:dyDescent="0.2">
      <c r="B6" s="695"/>
      <c r="C6" s="475" t="s">
        <v>177</v>
      </c>
      <c r="D6" s="476" t="s">
        <v>180</v>
      </c>
      <c r="E6" s="476" t="s">
        <v>197</v>
      </c>
      <c r="F6" s="477" t="s">
        <v>196</v>
      </c>
      <c r="G6" s="478" t="s">
        <v>195</v>
      </c>
      <c r="H6" s="247" t="s">
        <v>213</v>
      </c>
      <c r="I6" s="701" t="s">
        <v>196</v>
      </c>
      <c r="J6" s="702"/>
    </row>
    <row r="7" spans="1:11" s="5" customFormat="1" ht="36" customHeight="1" x14ac:dyDescent="0.2">
      <c r="B7" s="136" t="s">
        <v>0</v>
      </c>
      <c r="C7" s="148" t="s">
        <v>149</v>
      </c>
      <c r="D7" s="148" t="s">
        <v>149</v>
      </c>
      <c r="E7" s="137" t="s">
        <v>149</v>
      </c>
      <c r="F7" s="137" t="s">
        <v>149</v>
      </c>
      <c r="G7" s="138" t="s">
        <v>149</v>
      </c>
      <c r="H7" s="139">
        <v>3</v>
      </c>
      <c r="I7" s="140">
        <v>2</v>
      </c>
      <c r="J7" s="141">
        <f>I7/$I$11*100</f>
        <v>13.333333333333334</v>
      </c>
    </row>
    <row r="8" spans="1:11" s="5" customFormat="1" ht="36" customHeight="1" x14ac:dyDescent="0.2">
      <c r="B8" s="142" t="s">
        <v>4</v>
      </c>
      <c r="C8" s="148" t="s">
        <v>149</v>
      </c>
      <c r="D8" s="148" t="s">
        <v>149</v>
      </c>
      <c r="E8" s="143" t="s">
        <v>149</v>
      </c>
      <c r="F8" s="143" t="s">
        <v>149</v>
      </c>
      <c r="G8" s="144" t="s">
        <v>149</v>
      </c>
      <c r="H8" s="145">
        <v>2</v>
      </c>
      <c r="I8" s="146">
        <v>2</v>
      </c>
      <c r="J8" s="147">
        <f>I8/$I$11*100</f>
        <v>13.333333333333334</v>
      </c>
    </row>
    <row r="9" spans="1:11" s="5" customFormat="1" ht="36" customHeight="1" x14ac:dyDescent="0.2">
      <c r="B9" s="479" t="s">
        <v>1</v>
      </c>
      <c r="C9" s="480" t="s">
        <v>149</v>
      </c>
      <c r="D9" s="480" t="s">
        <v>149</v>
      </c>
      <c r="E9" s="481" t="s">
        <v>20</v>
      </c>
      <c r="F9" s="481" t="s">
        <v>20</v>
      </c>
      <c r="G9" s="482" t="s">
        <v>20</v>
      </c>
      <c r="H9" s="483">
        <v>1</v>
      </c>
      <c r="I9" s="484">
        <v>1</v>
      </c>
      <c r="J9" s="485">
        <f>I9/$I$11*100</f>
        <v>6.666666666666667</v>
      </c>
    </row>
    <row r="10" spans="1:11" s="5" customFormat="1" ht="36" customHeight="1" thickBot="1" x14ac:dyDescent="0.25">
      <c r="B10" s="239" t="s">
        <v>13</v>
      </c>
      <c r="C10" s="486" t="s">
        <v>149</v>
      </c>
      <c r="D10" s="487" t="s">
        <v>149</v>
      </c>
      <c r="E10" s="488" t="s">
        <v>149</v>
      </c>
      <c r="F10" s="489" t="s">
        <v>149</v>
      </c>
      <c r="G10" s="490" t="s">
        <v>149</v>
      </c>
      <c r="H10" s="491">
        <f t="shared" ref="H10" si="0">SUM(H7:H9)</f>
        <v>6</v>
      </c>
      <c r="I10" s="492">
        <f>SUM(I7:I9)</f>
        <v>5</v>
      </c>
      <c r="J10" s="493">
        <f>I10/$I$11*100</f>
        <v>33.333333333333329</v>
      </c>
    </row>
    <row r="11" spans="1:11" s="5" customFormat="1" ht="36" customHeight="1" thickTop="1" x14ac:dyDescent="0.2">
      <c r="B11" s="246" t="s">
        <v>17</v>
      </c>
      <c r="C11" s="494">
        <v>7387</v>
      </c>
      <c r="D11" s="495">
        <v>6898</v>
      </c>
      <c r="E11" s="495">
        <v>7735</v>
      </c>
      <c r="F11" s="496">
        <v>6083</v>
      </c>
      <c r="G11" s="497">
        <v>7083</v>
      </c>
      <c r="H11" s="498">
        <v>18</v>
      </c>
      <c r="I11" s="499">
        <v>15</v>
      </c>
      <c r="J11" s="500">
        <v>100</v>
      </c>
    </row>
    <row r="12" spans="1:11" ht="18" customHeight="1" x14ac:dyDescent="0.2">
      <c r="B12" s="501" t="s">
        <v>148</v>
      </c>
      <c r="C12" s="502"/>
      <c r="D12" s="503"/>
      <c r="E12" s="503"/>
      <c r="F12" s="501" t="s">
        <v>210</v>
      </c>
      <c r="G12" s="504"/>
      <c r="H12" s="504"/>
      <c r="I12" s="504"/>
      <c r="J12" s="505"/>
    </row>
    <row r="13" spans="1:11" ht="18" customHeight="1" x14ac:dyDescent="0.2">
      <c r="B13" s="506" t="s">
        <v>207</v>
      </c>
      <c r="C13" s="502"/>
      <c r="D13" s="503"/>
      <c r="E13" s="503"/>
      <c r="F13" s="501" t="s">
        <v>202</v>
      </c>
      <c r="G13" s="504"/>
      <c r="H13" s="507"/>
      <c r="I13" s="508"/>
      <c r="J13" s="505"/>
      <c r="K13" s="41"/>
    </row>
    <row r="14" spans="1:11" ht="18" customHeight="1" x14ac:dyDescent="0.2">
      <c r="B14" s="502"/>
      <c r="C14" s="502"/>
      <c r="D14" s="503"/>
      <c r="E14" s="503"/>
      <c r="F14" s="501" t="s">
        <v>201</v>
      </c>
      <c r="G14" s="504"/>
      <c r="H14" s="507"/>
      <c r="I14" s="508"/>
      <c r="J14" s="505"/>
    </row>
    <row r="15" spans="1:11" ht="18" customHeight="1" x14ac:dyDescent="0.2">
      <c r="B15" s="502"/>
      <c r="C15" s="502"/>
      <c r="D15" s="503"/>
      <c r="E15" s="503"/>
      <c r="F15" s="501" t="s">
        <v>203</v>
      </c>
      <c r="G15" s="504"/>
      <c r="H15" s="507"/>
      <c r="I15" s="508"/>
      <c r="J15" s="505"/>
    </row>
    <row r="16" spans="1:11" ht="18" customHeight="1" x14ac:dyDescent="0.2">
      <c r="B16" s="504"/>
      <c r="C16" s="509"/>
      <c r="D16" s="503"/>
      <c r="E16" s="503"/>
      <c r="F16" s="501" t="s">
        <v>204</v>
      </c>
      <c r="G16" s="504"/>
      <c r="H16" s="507"/>
      <c r="I16" s="508"/>
      <c r="J16" s="505"/>
    </row>
    <row r="17" spans="2:11" ht="18" customHeight="1" x14ac:dyDescent="0.2">
      <c r="B17" s="504"/>
      <c r="C17" s="509"/>
      <c r="D17" s="503"/>
      <c r="E17" s="503"/>
      <c r="F17" s="501" t="s">
        <v>205</v>
      </c>
      <c r="G17" s="504"/>
      <c r="H17" s="507"/>
      <c r="I17" s="508"/>
      <c r="J17" s="505"/>
    </row>
    <row r="18" spans="2:11" ht="21" customHeight="1" x14ac:dyDescent="0.2">
      <c r="B18" s="510"/>
      <c r="C18" s="509"/>
      <c r="D18" s="509"/>
      <c r="E18" s="509"/>
      <c r="F18" s="511"/>
      <c r="G18" s="504"/>
      <c r="H18" s="507"/>
      <c r="I18" s="512"/>
      <c r="J18" s="505"/>
    </row>
    <row r="19" spans="2:11" s="7" customFormat="1" ht="18.75" customHeight="1" x14ac:dyDescent="0.2">
      <c r="B19" s="692" t="s">
        <v>92</v>
      </c>
      <c r="C19" s="692"/>
      <c r="D19" s="510"/>
      <c r="E19" s="510"/>
      <c r="F19" s="513"/>
      <c r="G19" s="514"/>
      <c r="H19" s="513"/>
      <c r="I19" s="514"/>
      <c r="J19" s="514"/>
    </row>
    <row r="20" spans="2:11" s="7" customFormat="1" ht="15" customHeight="1" x14ac:dyDescent="0.2">
      <c r="B20" s="693"/>
      <c r="C20" s="693"/>
      <c r="D20" s="510"/>
      <c r="E20" s="515"/>
      <c r="F20" s="516"/>
      <c r="G20" s="517" t="s">
        <v>91</v>
      </c>
      <c r="H20" s="516"/>
      <c r="I20" s="517"/>
      <c r="J20" s="517" t="s">
        <v>147</v>
      </c>
    </row>
    <row r="21" spans="2:11" ht="20.149999999999999" customHeight="1" x14ac:dyDescent="0.2">
      <c r="B21" s="621" t="s">
        <v>59</v>
      </c>
      <c r="C21" s="684" t="s">
        <v>90</v>
      </c>
      <c r="D21" s="685"/>
      <c r="E21" s="685"/>
      <c r="F21" s="685"/>
      <c r="G21" s="685"/>
      <c r="H21" s="686" t="s">
        <v>89</v>
      </c>
      <c r="I21" s="687"/>
      <c r="J21" s="688"/>
    </row>
    <row r="22" spans="2:11" ht="20.149999999999999" customHeight="1" x14ac:dyDescent="0.2">
      <c r="B22" s="620"/>
      <c r="C22" s="475" t="s">
        <v>177</v>
      </c>
      <c r="D22" s="518" t="s">
        <v>180</v>
      </c>
      <c r="E22" s="475" t="s">
        <v>197</v>
      </c>
      <c r="F22" s="475" t="s">
        <v>196</v>
      </c>
      <c r="G22" s="475" t="s">
        <v>195</v>
      </c>
      <c r="H22" s="519" t="s">
        <v>213</v>
      </c>
      <c r="I22" s="689" t="s">
        <v>196</v>
      </c>
      <c r="J22" s="688"/>
    </row>
    <row r="23" spans="2:11" ht="36" customHeight="1" x14ac:dyDescent="0.2">
      <c r="B23" s="520" t="s">
        <v>0</v>
      </c>
      <c r="C23" s="521" t="s">
        <v>20</v>
      </c>
      <c r="D23" s="490" t="s">
        <v>20</v>
      </c>
      <c r="E23" s="490" t="s">
        <v>149</v>
      </c>
      <c r="F23" s="490" t="s">
        <v>149</v>
      </c>
      <c r="G23" s="522" t="s">
        <v>149</v>
      </c>
      <c r="H23" s="521" t="s">
        <v>149</v>
      </c>
      <c r="I23" s="523">
        <v>1</v>
      </c>
      <c r="J23" s="524">
        <f>IFERROR(I23/I27*100,"( ― ) ")</f>
        <v>3.125</v>
      </c>
    </row>
    <row r="24" spans="2:11" ht="36" customHeight="1" x14ac:dyDescent="0.2">
      <c r="B24" s="525" t="s">
        <v>4</v>
      </c>
      <c r="C24" s="526" t="s">
        <v>149</v>
      </c>
      <c r="D24" s="526" t="s">
        <v>149</v>
      </c>
      <c r="E24" s="526" t="s">
        <v>149</v>
      </c>
      <c r="F24" s="526" t="s">
        <v>149</v>
      </c>
      <c r="G24" s="194" t="s">
        <v>149</v>
      </c>
      <c r="H24" s="527">
        <v>3</v>
      </c>
      <c r="I24" s="528">
        <v>4</v>
      </c>
      <c r="J24" s="524">
        <v>12.5</v>
      </c>
    </row>
    <row r="25" spans="2:11" ht="36" customHeight="1" x14ac:dyDescent="0.2">
      <c r="B25" s="479" t="s">
        <v>1</v>
      </c>
      <c r="C25" s="529" t="s">
        <v>20</v>
      </c>
      <c r="D25" s="530" t="s">
        <v>20</v>
      </c>
      <c r="E25" s="530" t="s">
        <v>20</v>
      </c>
      <c r="F25" s="530" t="s">
        <v>20</v>
      </c>
      <c r="G25" s="482" t="s">
        <v>20</v>
      </c>
      <c r="H25" s="483" t="s">
        <v>20</v>
      </c>
      <c r="I25" s="484" t="s">
        <v>20</v>
      </c>
      <c r="J25" s="485" t="s">
        <v>208</v>
      </c>
    </row>
    <row r="26" spans="2:11" ht="36" customHeight="1" thickBot="1" x14ac:dyDescent="0.25">
      <c r="B26" s="531" t="s">
        <v>13</v>
      </c>
      <c r="C26" s="526" t="s">
        <v>149</v>
      </c>
      <c r="D26" s="526" t="s">
        <v>149</v>
      </c>
      <c r="E26" s="490" t="s">
        <v>149</v>
      </c>
      <c r="F26" s="490" t="s">
        <v>149</v>
      </c>
      <c r="G26" s="490" t="s">
        <v>149</v>
      </c>
      <c r="H26" s="532">
        <v>3</v>
      </c>
      <c r="I26" s="533">
        <v>5</v>
      </c>
      <c r="J26" s="534">
        <v>15.625</v>
      </c>
    </row>
    <row r="27" spans="2:11" ht="36" customHeight="1" thickTop="1" x14ac:dyDescent="0.2">
      <c r="B27" s="246" t="s">
        <v>17</v>
      </c>
      <c r="C27" s="494">
        <v>1309</v>
      </c>
      <c r="D27" s="535">
        <v>1427</v>
      </c>
      <c r="E27" s="494">
        <v>1281</v>
      </c>
      <c r="F27" s="494">
        <v>966</v>
      </c>
      <c r="G27" s="494">
        <v>972</v>
      </c>
      <c r="H27" s="498">
        <v>20</v>
      </c>
      <c r="I27" s="499">
        <v>32</v>
      </c>
      <c r="J27" s="500">
        <v>100</v>
      </c>
    </row>
    <row r="28" spans="2:11" ht="18" customHeight="1" x14ac:dyDescent="0.2">
      <c r="B28" s="501" t="s">
        <v>148</v>
      </c>
      <c r="C28" s="515"/>
      <c r="D28" s="536"/>
      <c r="E28" s="536"/>
      <c r="F28" s="501" t="s">
        <v>211</v>
      </c>
      <c r="G28" s="537"/>
      <c r="H28" s="537"/>
      <c r="I28" s="537"/>
      <c r="J28" s="538"/>
    </row>
    <row r="29" spans="2:11" s="5" customFormat="1" ht="18" customHeight="1" x14ac:dyDescent="0.2">
      <c r="B29" s="501" t="s">
        <v>200</v>
      </c>
      <c r="C29" s="539"/>
      <c r="D29" s="540"/>
      <c r="E29" s="540"/>
      <c r="F29" s="501" t="s">
        <v>206</v>
      </c>
      <c r="G29" s="541"/>
      <c r="H29" s="541"/>
      <c r="I29" s="541"/>
      <c r="J29" s="541"/>
      <c r="K29" s="42"/>
    </row>
    <row r="30" spans="2:11" ht="18" customHeight="1" x14ac:dyDescent="0.2">
      <c r="B30" s="539"/>
      <c r="C30" s="539"/>
      <c r="D30" s="536"/>
      <c r="E30" s="536"/>
      <c r="F30" s="501" t="s">
        <v>201</v>
      </c>
      <c r="G30" s="540"/>
      <c r="H30" s="515"/>
      <c r="I30" s="515"/>
      <c r="J30" s="540"/>
    </row>
    <row r="31" spans="2:11" ht="18" customHeight="1" x14ac:dyDescent="0.2">
      <c r="B31" s="539"/>
      <c r="C31" s="539"/>
      <c r="D31" s="536"/>
      <c r="E31" s="536"/>
      <c r="F31" s="501" t="s">
        <v>203</v>
      </c>
      <c r="G31" s="537"/>
      <c r="H31" s="542"/>
      <c r="I31" s="543"/>
      <c r="J31" s="538"/>
    </row>
    <row r="32" spans="2:11" ht="18" customHeight="1" x14ac:dyDescent="0.2">
      <c r="B32" s="539"/>
      <c r="C32" s="539"/>
      <c r="D32" s="536"/>
      <c r="E32" s="536"/>
      <c r="F32" s="501" t="s">
        <v>204</v>
      </c>
      <c r="G32" s="537"/>
      <c r="H32" s="544"/>
      <c r="I32" s="543"/>
      <c r="J32" s="538"/>
    </row>
    <row r="33" spans="1:10" s="6" customFormat="1" ht="18" customHeight="1" x14ac:dyDescent="0.2">
      <c r="B33" s="515"/>
      <c r="C33" s="542"/>
      <c r="D33" s="545"/>
      <c r="E33" s="545"/>
      <c r="F33" s="501" t="s">
        <v>205</v>
      </c>
      <c r="G33" s="537"/>
      <c r="H33" s="542"/>
      <c r="I33" s="543"/>
      <c r="J33" s="538"/>
    </row>
    <row r="34" spans="1:10" s="6" customFormat="1" x14ac:dyDescent="0.2">
      <c r="A34" s="30"/>
      <c r="B34" s="30"/>
      <c r="C34" s="31"/>
      <c r="D34" s="31"/>
      <c r="E34" s="31"/>
      <c r="F34" s="31"/>
      <c r="G34" s="32"/>
      <c r="H34" s="30"/>
      <c r="I34" s="33"/>
      <c r="J34" s="34"/>
    </row>
    <row r="35" spans="1:10" s="6" customFormat="1" x14ac:dyDescent="0.2">
      <c r="A35" s="30"/>
      <c r="B35" s="30"/>
      <c r="C35" s="35"/>
      <c r="D35" s="35"/>
      <c r="E35" s="35"/>
      <c r="F35" s="30"/>
      <c r="G35" s="31"/>
      <c r="H35" s="30"/>
      <c r="I35" s="30"/>
      <c r="J35" s="34"/>
    </row>
  </sheetData>
  <mergeCells count="10">
    <mergeCell ref="B21:B22"/>
    <mergeCell ref="C21:G21"/>
    <mergeCell ref="H21:J21"/>
    <mergeCell ref="I22:J22"/>
    <mergeCell ref="B3:C4"/>
    <mergeCell ref="B19:C20"/>
    <mergeCell ref="B5:B6"/>
    <mergeCell ref="C5:G5"/>
    <mergeCell ref="H5:J5"/>
    <mergeCell ref="I6:J6"/>
  </mergeCells>
  <phoneticPr fontId="15"/>
  <printOptions horizontalCentered="1"/>
  <pageMargins left="0.74803149606299213" right="0.78740157480314965" top="0.59055118110236227" bottom="0.59055118110236227" header="0.51181102362204722" footer="0.19685039370078741"/>
  <pageSetup paperSize="9" firstPageNumber="36" fitToHeight="0" orientation="portrait" blackAndWhite="1" useFirstPageNumber="1" r:id="rId1"/>
  <headerFooter scaleWithDoc="0" alignWithMargins="0">
    <oddFooter xml:space="preserve">&amp;C&amp;P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8"/>
  <sheetViews>
    <sheetView tabSelected="1" view="pageBreakPreview" topLeftCell="A11" zoomScale="25" zoomScaleNormal="100" zoomScaleSheetLayoutView="25" workbookViewId="0">
      <selection activeCell="K8" sqref="K8"/>
    </sheetView>
  </sheetViews>
  <sheetFormatPr defaultColWidth="8.08984375" defaultRowHeight="12.5" x14ac:dyDescent="0.2"/>
  <cols>
    <col min="1" max="1" width="2.1796875" style="12" customWidth="1"/>
    <col min="2" max="2" width="12.6328125" style="13" customWidth="1"/>
    <col min="3" max="3" width="11.90625" style="13" customWidth="1"/>
    <col min="4" max="4" width="12.90625" style="12" customWidth="1"/>
    <col min="5" max="5" width="8.81640625" style="12" customWidth="1"/>
    <col min="6" max="6" width="12.90625" style="12" customWidth="1"/>
    <col min="7" max="7" width="8.81640625" style="18" customWidth="1"/>
    <col min="8" max="8" width="23.08984375" style="12" customWidth="1"/>
    <col min="9" max="9" width="1.81640625" style="12" customWidth="1"/>
    <col min="10" max="16384" width="8.08984375" style="12"/>
  </cols>
  <sheetData>
    <row r="1" spans="1:8" ht="13.5" customHeight="1" x14ac:dyDescent="0.2">
      <c r="A1" s="36"/>
      <c r="B1" s="37"/>
      <c r="C1" s="37"/>
      <c r="D1" s="36"/>
      <c r="E1" s="36"/>
      <c r="F1" s="36"/>
      <c r="G1" s="38"/>
      <c r="H1" s="36"/>
    </row>
    <row r="2" spans="1:8" ht="18.75" customHeight="1" x14ac:dyDescent="0.2">
      <c r="A2" s="129" t="s">
        <v>122</v>
      </c>
      <c r="B2" s="546"/>
      <c r="C2" s="547"/>
      <c r="D2" s="548"/>
      <c r="E2" s="549"/>
      <c r="F2" s="549"/>
      <c r="G2" s="550"/>
      <c r="H2" s="551"/>
    </row>
    <row r="3" spans="1:8" ht="15" customHeight="1" x14ac:dyDescent="0.2">
      <c r="A3" s="129"/>
      <c r="B3" s="546"/>
      <c r="C3" s="547"/>
      <c r="D3" s="548"/>
      <c r="E3" s="549"/>
      <c r="F3" s="549"/>
      <c r="G3" s="550"/>
      <c r="H3" s="551"/>
    </row>
    <row r="4" spans="1:8" ht="21.75" customHeight="1" x14ac:dyDescent="0.2">
      <c r="A4" s="36"/>
      <c r="B4" s="262" t="s">
        <v>59</v>
      </c>
      <c r="C4" s="262" t="s">
        <v>121</v>
      </c>
      <c r="D4" s="703" t="s">
        <v>120</v>
      </c>
      <c r="E4" s="704"/>
      <c r="F4" s="705" t="s">
        <v>119</v>
      </c>
      <c r="G4" s="614"/>
      <c r="H4" s="551"/>
    </row>
    <row r="5" spans="1:8" ht="27.9" customHeight="1" x14ac:dyDescent="0.2">
      <c r="A5" s="36"/>
      <c r="B5" s="706" t="s">
        <v>118</v>
      </c>
      <c r="C5" s="552" t="s">
        <v>169</v>
      </c>
      <c r="D5" s="553">
        <v>2788</v>
      </c>
      <c r="E5" s="554">
        <f>D5/D9*100</f>
        <v>9.1114088695709015</v>
      </c>
      <c r="F5" s="555">
        <v>601</v>
      </c>
      <c r="G5" s="556">
        <f t="shared" ref="G5:G7" si="0">F5/F9*100</f>
        <v>4.2769712496441787</v>
      </c>
      <c r="H5" s="551"/>
    </row>
    <row r="6" spans="1:8" ht="27.9" customHeight="1" x14ac:dyDescent="0.2">
      <c r="A6" s="36"/>
      <c r="B6" s="707"/>
      <c r="C6" s="557" t="s">
        <v>178</v>
      </c>
      <c r="D6" s="558">
        <v>2876</v>
      </c>
      <c r="E6" s="559">
        <f t="shared" ref="E6:E7" si="1">D6/D10*100</f>
        <v>11.570646926295462</v>
      </c>
      <c r="F6" s="560">
        <v>644</v>
      </c>
      <c r="G6" s="561">
        <f t="shared" si="0"/>
        <v>4.7384298432786398</v>
      </c>
      <c r="H6" s="551"/>
    </row>
    <row r="7" spans="1:8" ht="27.9" customHeight="1" x14ac:dyDescent="0.2">
      <c r="A7" s="36"/>
      <c r="B7" s="707"/>
      <c r="C7" s="562" t="s">
        <v>181</v>
      </c>
      <c r="D7" s="563">
        <v>2476</v>
      </c>
      <c r="E7" s="559">
        <f t="shared" si="1"/>
        <v>8.5900638356924777</v>
      </c>
      <c r="F7" s="564">
        <v>776</v>
      </c>
      <c r="G7" s="565">
        <f t="shared" si="0"/>
        <v>5.457102672292546</v>
      </c>
      <c r="H7" s="551"/>
    </row>
    <row r="8" spans="1:8" ht="27.9" customHeight="1" thickBot="1" x14ac:dyDescent="0.25">
      <c r="A8" s="36"/>
      <c r="B8" s="708"/>
      <c r="C8" s="566" t="s">
        <v>198</v>
      </c>
      <c r="D8" s="567">
        <v>3139</v>
      </c>
      <c r="E8" s="568">
        <f>D8/D12*100</f>
        <v>12.586206896551724</v>
      </c>
      <c r="F8" s="569">
        <v>969</v>
      </c>
      <c r="G8" s="570">
        <f>F8/F12*100</f>
        <v>6.6529351184346037</v>
      </c>
      <c r="H8" s="551"/>
    </row>
    <row r="9" spans="1:8" ht="27.9" customHeight="1" thickTop="1" x14ac:dyDescent="0.2">
      <c r="A9" s="36"/>
      <c r="B9" s="709" t="s">
        <v>117</v>
      </c>
      <c r="C9" s="552" t="s">
        <v>169</v>
      </c>
      <c r="D9" s="571">
        <v>30599</v>
      </c>
      <c r="E9" s="572"/>
      <c r="F9" s="573">
        <v>14052</v>
      </c>
      <c r="G9" s="574"/>
      <c r="H9" s="551"/>
    </row>
    <row r="10" spans="1:8" ht="27.9" customHeight="1" x14ac:dyDescent="0.2">
      <c r="A10" s="36"/>
      <c r="B10" s="709"/>
      <c r="C10" s="557" t="s">
        <v>178</v>
      </c>
      <c r="D10" s="560">
        <v>24856</v>
      </c>
      <c r="E10" s="575"/>
      <c r="F10" s="576">
        <v>13591</v>
      </c>
      <c r="G10" s="577"/>
      <c r="H10" s="551"/>
    </row>
    <row r="11" spans="1:8" ht="27.9" customHeight="1" x14ac:dyDescent="0.2">
      <c r="A11" s="36"/>
      <c r="B11" s="709"/>
      <c r="C11" s="562" t="s">
        <v>181</v>
      </c>
      <c r="D11" s="564">
        <v>28824</v>
      </c>
      <c r="E11" s="578"/>
      <c r="F11" s="579">
        <v>14220</v>
      </c>
      <c r="G11" s="574"/>
      <c r="H11" s="551"/>
    </row>
    <row r="12" spans="1:8" ht="27.9" customHeight="1" x14ac:dyDescent="0.2">
      <c r="A12" s="36"/>
      <c r="B12" s="710"/>
      <c r="C12" s="580" t="s">
        <v>198</v>
      </c>
      <c r="D12" s="581">
        <v>24940</v>
      </c>
      <c r="E12" s="582"/>
      <c r="F12" s="583">
        <v>14565</v>
      </c>
      <c r="G12" s="584"/>
      <c r="H12" s="551"/>
    </row>
    <row r="13" spans="1:8" ht="18" customHeight="1" x14ac:dyDescent="0.2">
      <c r="A13" s="36"/>
      <c r="B13" s="585" t="s">
        <v>116</v>
      </c>
      <c r="C13" s="586"/>
      <c r="D13" s="586"/>
      <c r="E13" s="586"/>
      <c r="F13" s="586"/>
      <c r="G13" s="587"/>
      <c r="H13" s="551"/>
    </row>
    <row r="14" spans="1:8" ht="18" customHeight="1" x14ac:dyDescent="0.2">
      <c r="A14" s="36"/>
      <c r="B14" s="546"/>
      <c r="C14" s="547"/>
      <c r="D14" s="547"/>
      <c r="E14" s="547"/>
      <c r="F14" s="547"/>
      <c r="G14" s="588" t="s">
        <v>150</v>
      </c>
      <c r="H14" s="551"/>
    </row>
    <row r="15" spans="1:8" ht="21" customHeight="1" x14ac:dyDescent="0.2">
      <c r="A15" s="36"/>
      <c r="B15" s="546"/>
      <c r="C15" s="549"/>
      <c r="D15" s="549"/>
      <c r="E15" s="549"/>
      <c r="F15" s="551"/>
      <c r="G15" s="589" t="s">
        <v>126</v>
      </c>
      <c r="H15" s="551"/>
    </row>
    <row r="16" spans="1:8" ht="21" customHeight="1" x14ac:dyDescent="0.2">
      <c r="A16" s="36"/>
      <c r="B16" s="549"/>
      <c r="C16" s="549"/>
      <c r="D16" s="549"/>
      <c r="E16" s="549"/>
      <c r="F16" s="551"/>
      <c r="G16" s="587"/>
      <c r="H16" s="551"/>
    </row>
    <row r="17" spans="1:8" ht="18.75" customHeight="1" x14ac:dyDescent="0.2">
      <c r="A17" s="44" t="s">
        <v>151</v>
      </c>
      <c r="B17" s="546"/>
      <c r="C17" s="321"/>
      <c r="D17" s="321"/>
      <c r="E17" s="321"/>
      <c r="F17" s="590"/>
      <c r="G17" s="321"/>
      <c r="H17" s="551"/>
    </row>
    <row r="18" spans="1:8" ht="15" customHeight="1" x14ac:dyDescent="0.2">
      <c r="A18" s="36"/>
      <c r="B18" s="591"/>
      <c r="C18" s="551"/>
      <c r="D18" s="321"/>
      <c r="E18" s="321"/>
      <c r="F18" s="548" t="s">
        <v>199</v>
      </c>
      <c r="G18" s="321"/>
      <c r="H18" s="551"/>
    </row>
    <row r="19" spans="1:8" ht="21.75" customHeight="1" x14ac:dyDescent="0.2">
      <c r="A19" s="36"/>
      <c r="B19" s="262" t="s">
        <v>59</v>
      </c>
      <c r="C19" s="262" t="s">
        <v>115</v>
      </c>
      <c r="D19" s="592" t="s">
        <v>114</v>
      </c>
      <c r="E19" s="593" t="s">
        <v>113</v>
      </c>
      <c r="F19" s="253" t="s">
        <v>112</v>
      </c>
      <c r="G19" s="321"/>
      <c r="H19" s="551"/>
    </row>
    <row r="20" spans="1:8" ht="27.9" customHeight="1" x14ac:dyDescent="0.2">
      <c r="A20" s="36"/>
      <c r="B20" s="252"/>
      <c r="C20" s="252" t="s">
        <v>111</v>
      </c>
      <c r="D20" s="254" t="s">
        <v>110</v>
      </c>
      <c r="E20" s="594" t="s">
        <v>109</v>
      </c>
      <c r="F20" s="595">
        <v>62</v>
      </c>
      <c r="G20" s="321"/>
      <c r="H20" s="551"/>
    </row>
    <row r="21" spans="1:8" ht="27.9" customHeight="1" x14ac:dyDescent="0.2">
      <c r="A21" s="36"/>
      <c r="B21" s="276" t="s">
        <v>108</v>
      </c>
      <c r="C21" s="596" t="s">
        <v>107</v>
      </c>
      <c r="D21" s="596" t="s">
        <v>106</v>
      </c>
      <c r="E21" s="597" t="s">
        <v>32</v>
      </c>
      <c r="F21" s="598">
        <v>24</v>
      </c>
      <c r="G21" s="321"/>
      <c r="H21" s="551"/>
    </row>
    <row r="22" spans="1:8" ht="27.9" customHeight="1" x14ac:dyDescent="0.2">
      <c r="A22" s="36"/>
      <c r="B22" s="276"/>
      <c r="C22" s="276" t="s">
        <v>22</v>
      </c>
      <c r="D22" s="599" t="s">
        <v>105</v>
      </c>
      <c r="E22" s="600" t="s">
        <v>32</v>
      </c>
      <c r="F22" s="601">
        <v>20</v>
      </c>
      <c r="G22" s="321"/>
      <c r="H22" s="551"/>
    </row>
    <row r="23" spans="1:8" ht="27.9" customHeight="1" x14ac:dyDescent="0.2">
      <c r="A23" s="36"/>
      <c r="B23" s="262" t="s">
        <v>104</v>
      </c>
      <c r="C23" s="592" t="s">
        <v>23</v>
      </c>
      <c r="D23" s="592" t="s">
        <v>103</v>
      </c>
      <c r="E23" s="593" t="s">
        <v>102</v>
      </c>
      <c r="F23" s="602">
        <v>39</v>
      </c>
      <c r="G23" s="599"/>
      <c r="H23" s="547"/>
    </row>
    <row r="24" spans="1:8" ht="18" customHeight="1" x14ac:dyDescent="0.2">
      <c r="A24" s="36"/>
      <c r="B24" s="248"/>
      <c r="C24" s="321"/>
      <c r="D24" s="321"/>
      <c r="E24" s="321"/>
      <c r="F24" s="251" t="s">
        <v>123</v>
      </c>
      <c r="G24" s="321"/>
      <c r="H24" s="251"/>
    </row>
    <row r="25" spans="1:8" ht="7.5" customHeight="1" x14ac:dyDescent="0.2">
      <c r="A25" s="36"/>
      <c r="B25" s="248"/>
      <c r="C25" s="321"/>
      <c r="D25" s="321"/>
      <c r="E25" s="321"/>
      <c r="F25" s="251"/>
      <c r="G25" s="321"/>
      <c r="H25" s="551"/>
    </row>
    <row r="26" spans="1:8" ht="21.65" customHeight="1" x14ac:dyDescent="0.2">
      <c r="A26" s="36"/>
      <c r="B26" s="248" t="s">
        <v>101</v>
      </c>
      <c r="C26" s="248"/>
      <c r="D26" s="321"/>
      <c r="E26" s="321"/>
      <c r="F26" s="321"/>
      <c r="G26" s="321"/>
      <c r="H26" s="551"/>
    </row>
    <row r="27" spans="1:8" ht="18" customHeight="1" x14ac:dyDescent="0.2">
      <c r="A27" s="36"/>
      <c r="B27" s="248" t="s">
        <v>100</v>
      </c>
      <c r="C27" s="321"/>
      <c r="D27" s="321"/>
      <c r="E27" s="321"/>
      <c r="F27" s="321"/>
      <c r="G27" s="321"/>
      <c r="H27" s="551"/>
    </row>
    <row r="28" spans="1:8" ht="18" customHeight="1" x14ac:dyDescent="0.2">
      <c r="A28" s="36"/>
      <c r="B28" s="248" t="s">
        <v>99</v>
      </c>
      <c r="C28" s="321"/>
      <c r="D28" s="321"/>
      <c r="E28" s="321"/>
      <c r="F28" s="321"/>
      <c r="G28" s="321"/>
      <c r="H28" s="551"/>
    </row>
    <row r="29" spans="1:8" ht="18" customHeight="1" x14ac:dyDescent="0.2">
      <c r="A29" s="36"/>
      <c r="B29" s="248" t="s">
        <v>124</v>
      </c>
      <c r="C29" s="321"/>
      <c r="D29" s="321"/>
      <c r="E29" s="321"/>
      <c r="F29" s="321"/>
      <c r="G29" s="321"/>
      <c r="H29" s="551"/>
    </row>
    <row r="30" spans="1:8" ht="18" customHeight="1" x14ac:dyDescent="0.2">
      <c r="A30" s="36"/>
      <c r="B30" s="323" t="s">
        <v>219</v>
      </c>
      <c r="C30" s="321"/>
      <c r="D30" s="323"/>
      <c r="E30" s="323"/>
      <c r="F30" s="323"/>
      <c r="G30" s="323"/>
      <c r="H30" s="551"/>
    </row>
    <row r="31" spans="1:8" ht="18" customHeight="1" x14ac:dyDescent="0.2">
      <c r="A31" s="36"/>
      <c r="B31" s="248" t="s">
        <v>98</v>
      </c>
      <c r="C31" s="321"/>
      <c r="D31" s="321"/>
      <c r="E31" s="321"/>
      <c r="F31" s="321"/>
      <c r="G31" s="321"/>
      <c r="H31" s="551"/>
    </row>
    <row r="32" spans="1:8" s="13" customFormat="1" ht="21.75" customHeight="1" x14ac:dyDescent="0.2">
      <c r="A32" s="36"/>
      <c r="B32" s="248" t="s">
        <v>97</v>
      </c>
      <c r="C32" s="321"/>
      <c r="D32" s="321"/>
      <c r="E32" s="321"/>
      <c r="F32" s="321"/>
      <c r="G32" s="321"/>
      <c r="H32" s="546"/>
    </row>
    <row r="33" spans="1:18" s="13" customFormat="1" ht="18" customHeight="1" x14ac:dyDescent="0.2">
      <c r="A33" s="36"/>
      <c r="B33" s="248" t="s">
        <v>171</v>
      </c>
      <c r="C33" s="321"/>
      <c r="D33" s="321"/>
      <c r="E33" s="321"/>
      <c r="F33" s="321"/>
      <c r="G33" s="321"/>
      <c r="H33" s="546"/>
      <c r="R33" s="13" t="s">
        <v>184</v>
      </c>
    </row>
    <row r="34" spans="1:18" s="13" customFormat="1" ht="18" customHeight="1" x14ac:dyDescent="0.2">
      <c r="A34" s="36"/>
      <c r="B34" s="248" t="s">
        <v>96</v>
      </c>
      <c r="C34" s="321"/>
      <c r="D34" s="321"/>
      <c r="E34" s="321"/>
      <c r="F34" s="321"/>
      <c r="G34" s="321"/>
      <c r="H34" s="546"/>
    </row>
    <row r="35" spans="1:18" s="13" customFormat="1" ht="18" customHeight="1" x14ac:dyDescent="0.2">
      <c r="A35" s="36"/>
      <c r="B35" s="248" t="s">
        <v>95</v>
      </c>
      <c r="C35" s="321"/>
      <c r="D35" s="321"/>
      <c r="E35" s="321"/>
      <c r="F35" s="321"/>
      <c r="G35" s="321"/>
      <c r="H35" s="546"/>
    </row>
    <row r="36" spans="1:18" s="13" customFormat="1" ht="21.75" customHeight="1" x14ac:dyDescent="0.2">
      <c r="A36" s="36"/>
      <c r="B36" s="37"/>
      <c r="C36" s="37"/>
      <c r="D36" s="36"/>
      <c r="E36" s="36"/>
      <c r="F36" s="36"/>
      <c r="G36" s="38"/>
      <c r="H36" s="37"/>
    </row>
    <row r="37" spans="1:18" s="13" customFormat="1" ht="21.75" customHeight="1" x14ac:dyDescent="0.2">
      <c r="A37" s="36"/>
      <c r="B37" s="37"/>
      <c r="C37" s="37"/>
      <c r="D37" s="36"/>
      <c r="E37" s="36"/>
      <c r="F37" s="36"/>
      <c r="G37" s="38"/>
      <c r="H37" s="37"/>
    </row>
    <row r="38" spans="1:18" x14ac:dyDescent="0.2">
      <c r="A38" s="36"/>
      <c r="B38" s="37"/>
      <c r="C38" s="37"/>
      <c r="D38" s="36"/>
      <c r="E38" s="36"/>
      <c r="F38" s="36"/>
      <c r="G38" s="38"/>
      <c r="H38" s="36"/>
    </row>
  </sheetData>
  <mergeCells count="4">
    <mergeCell ref="D4:E4"/>
    <mergeCell ref="F4:G4"/>
    <mergeCell ref="B5:B8"/>
    <mergeCell ref="B9:B12"/>
  </mergeCells>
  <phoneticPr fontId="17"/>
  <printOptions horizontalCentered="1"/>
  <pageMargins left="0.74803149606299213" right="0.78740157480314965" top="0.59055118110236227" bottom="0.59055118110236227" header="0.51181102362204722" footer="0.19685039370078741"/>
  <pageSetup paperSize="9" scale="92" firstPageNumber="37" orientation="portrait" blackAndWhite="1" useFirstPageNumber="1" r:id="rId1"/>
  <headerFooter scaleWithDoc="0" alignWithMargins="0">
    <oddFooter xml:space="preserve">&amp;C&amp;P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G10"/>
  <sheetViews>
    <sheetView workbookViewId="0">
      <selection activeCell="N9" sqref="N9"/>
    </sheetView>
  </sheetViews>
  <sheetFormatPr defaultColWidth="8.90625" defaultRowHeight="14" x14ac:dyDescent="0.2"/>
  <cols>
    <col min="1" max="1" width="2.453125" style="49" customWidth="1"/>
    <col min="2" max="2" width="8.453125" style="49" customWidth="1"/>
    <col min="3" max="3" width="15.6328125" style="49" customWidth="1"/>
    <col min="4" max="4" width="12.6328125" style="49" customWidth="1"/>
    <col min="5" max="5" width="9.6328125" style="49" customWidth="1"/>
    <col min="6" max="6" width="12.6328125" style="49" customWidth="1"/>
    <col min="7" max="7" width="9.6328125" style="49" customWidth="1"/>
    <col min="8" max="16384" width="8.90625" style="49"/>
  </cols>
  <sheetData>
    <row r="1" spans="1:7" ht="13.25" customHeight="1" x14ac:dyDescent="0.2">
      <c r="A1" s="111"/>
      <c r="B1" s="111"/>
      <c r="C1" s="111"/>
      <c r="D1" s="111"/>
      <c r="E1" s="111"/>
      <c r="F1" s="111"/>
      <c r="G1" s="111"/>
    </row>
    <row r="2" spans="1:7" ht="18.649999999999999" customHeight="1" x14ac:dyDescent="0.2">
      <c r="A2" s="112" t="s">
        <v>172</v>
      </c>
      <c r="B2" s="112"/>
      <c r="C2" s="111"/>
      <c r="D2" s="113"/>
      <c r="E2" s="113"/>
      <c r="F2" s="113"/>
      <c r="G2" s="114"/>
    </row>
    <row r="3" spans="1:7" ht="15" customHeight="1" x14ac:dyDescent="0.2">
      <c r="A3" s="111"/>
      <c r="B3" s="111"/>
      <c r="C3" s="115"/>
      <c r="D3" s="113"/>
      <c r="E3" s="113"/>
      <c r="F3" s="113"/>
      <c r="G3" s="113"/>
    </row>
    <row r="4" spans="1:7" ht="30" customHeight="1" x14ac:dyDescent="0.2">
      <c r="A4" s="111"/>
      <c r="B4" s="111"/>
      <c r="C4" s="116" t="s">
        <v>44</v>
      </c>
      <c r="D4" s="711" t="s">
        <v>173</v>
      </c>
      <c r="E4" s="712"/>
      <c r="F4" s="711" t="s">
        <v>125</v>
      </c>
      <c r="G4" s="713"/>
    </row>
    <row r="5" spans="1:7" ht="30" customHeight="1" x14ac:dyDescent="0.2">
      <c r="A5" s="111"/>
      <c r="B5" s="111"/>
      <c r="C5" s="117" t="s">
        <v>0</v>
      </c>
      <c r="D5" s="118">
        <v>41</v>
      </c>
      <c r="E5" s="159">
        <f>D5/D$9*100</f>
        <v>3.5436473638720831</v>
      </c>
      <c r="F5" s="118">
        <v>42</v>
      </c>
      <c r="G5" s="164">
        <f>F5/F$9*100</f>
        <v>4.1791044776119408</v>
      </c>
    </row>
    <row r="6" spans="1:7" ht="30" customHeight="1" x14ac:dyDescent="0.2">
      <c r="A6" s="111"/>
      <c r="B6" s="111"/>
      <c r="C6" s="119" t="s">
        <v>4</v>
      </c>
      <c r="D6" s="120">
        <v>41</v>
      </c>
      <c r="E6" s="160">
        <f>D6/D$9*100</f>
        <v>3.5436473638720831</v>
      </c>
      <c r="F6" s="120">
        <v>39</v>
      </c>
      <c r="G6" s="165">
        <f>F6/F$9*100</f>
        <v>3.8805970149253728</v>
      </c>
    </row>
    <row r="7" spans="1:7" ht="30" customHeight="1" x14ac:dyDescent="0.2">
      <c r="A7" s="111"/>
      <c r="B7" s="111"/>
      <c r="C7" s="121" t="s">
        <v>1</v>
      </c>
      <c r="D7" s="122">
        <v>10</v>
      </c>
      <c r="E7" s="161">
        <f>D7/D$9*100</f>
        <v>0.86430423509075205</v>
      </c>
      <c r="F7" s="122">
        <v>12</v>
      </c>
      <c r="G7" s="166">
        <f>F7/F$9*100</f>
        <v>1.1940298507462688</v>
      </c>
    </row>
    <row r="8" spans="1:7" ht="30" customHeight="1" thickBot="1" x14ac:dyDescent="0.25">
      <c r="A8" s="111"/>
      <c r="B8" s="111"/>
      <c r="C8" s="123" t="s">
        <v>13</v>
      </c>
      <c r="D8" s="124">
        <f>SUM(D5:D7)</f>
        <v>92</v>
      </c>
      <c r="E8" s="162">
        <f>D8/D$9*100</f>
        <v>7.9515989628349173</v>
      </c>
      <c r="F8" s="124">
        <f>SUM(F5:F7)</f>
        <v>93</v>
      </c>
      <c r="G8" s="167">
        <f>F8/F$9*100</f>
        <v>9.2537313432835813</v>
      </c>
    </row>
    <row r="9" spans="1:7" ht="30" customHeight="1" thickTop="1" x14ac:dyDescent="0.2">
      <c r="A9" s="111"/>
      <c r="B9" s="111"/>
      <c r="C9" s="125" t="s">
        <v>174</v>
      </c>
      <c r="D9" s="126">
        <v>1157</v>
      </c>
      <c r="E9" s="163">
        <v>100</v>
      </c>
      <c r="F9" s="126">
        <v>1005</v>
      </c>
      <c r="G9" s="168">
        <v>100</v>
      </c>
    </row>
    <row r="10" spans="1:7" ht="24" customHeight="1" x14ac:dyDescent="0.2">
      <c r="A10" s="111"/>
      <c r="B10" s="111"/>
      <c r="C10" s="115" t="s">
        <v>175</v>
      </c>
      <c r="D10" s="113"/>
      <c r="E10" s="113"/>
      <c r="F10" s="127"/>
      <c r="G10" s="128" t="s">
        <v>176</v>
      </c>
    </row>
  </sheetData>
  <mergeCells count="2">
    <mergeCell ref="D4:E4"/>
    <mergeCell ref="F4:G4"/>
  </mergeCells>
  <phoneticPr fontId="7"/>
  <pageMargins left="0.74803149606299213" right="0.78740157480314965" top="0.59055118110236227" bottom="0.59055118110236227" header="0.51181102362204722" footer="0.51181102362204722"/>
  <pageSetup paperSize="9" firstPageNumber="21" orientation="portrait" blackAndWhite="1" useFirstPageNumber="1" r:id="rId1"/>
  <headerFooter alignWithMargins="0"/>
  <ignoredErrors>
    <ignoredError sqref="E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5(1)専業・兼業別農家数</vt:lpstr>
      <vt:lpstr>5(2)耕地面積</vt:lpstr>
      <vt:lpstr>5(3)森林の状況</vt:lpstr>
      <vt:lpstr>5(4)(5)林業事業体の状況、林産物の生産状況穂</vt:lpstr>
      <vt:lpstr>5(6)保安林の種類5(7)漁業経営体の推移</vt:lpstr>
      <vt:lpstr>5(8)定置網漁業の推移</vt:lpstr>
      <vt:lpstr>5(9)(10)小田原漁港における取扱高</vt:lpstr>
      <vt:lpstr>5(7)漁業経営体の推移★</vt:lpstr>
      <vt:lpstr>'5(1)専業・兼業別農家数'!Print_Area</vt:lpstr>
      <vt:lpstr>'5(2)耕地面積'!Print_Area</vt:lpstr>
      <vt:lpstr>'5(4)(5)林業事業体の状況、林産物の生産状況穂'!Print_Area</vt:lpstr>
      <vt:lpstr>'5(6)保安林の種類5(7)漁業経営体の推移'!Print_Area</vt:lpstr>
      <vt:lpstr>'5(8)定置網漁業の推移'!Print_Area</vt:lpstr>
      <vt:lpstr>'5(9)(10)小田原漁港における取扱高'!Print_Area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松本 佳音</cp:lastModifiedBy>
  <cp:lastPrinted>2026-07-03T06:49:37Z</cp:lastPrinted>
  <dcterms:created xsi:type="dcterms:W3CDTF">1999-05-13T05:22:10Z</dcterms:created>
  <dcterms:modified xsi:type="dcterms:W3CDTF">2026-08-03T06:40:33Z</dcterms:modified>
</cp:coreProperties>
</file>