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21062\Desktop\"/>
    </mc:Choice>
  </mc:AlternateContent>
  <workbookProtection workbookAlgorithmName="SHA-512" workbookHashValue="R8/79q9v85lsAMbZR4v55KgUICEg6YSALc77qOlauWAMBTsnYL/1OUXBiev7sYyyxWJPqmuYLnCI4AeYfbLM1A==" workbookSaltValue="bK2uQuB/3RMZ8i+XfdEf2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32" i="4" l="1"/>
  <c r="MH78" i="4"/>
  <c r="IZ54" i="4"/>
  <c r="IZ32" i="4"/>
  <c r="HM78" i="4"/>
  <c r="FL54" i="4"/>
  <c r="FL32" i="4"/>
  <c r="CS78" i="4"/>
  <c r="BX54" i="4"/>
  <c r="BX32" i="4"/>
  <c r="MN54" i="4"/>
  <c r="C11" i="5"/>
  <c r="D11" i="5"/>
  <c r="E11" i="5"/>
  <c r="B11" i="5"/>
  <c r="FH78" i="4" l="1"/>
  <c r="DS54" i="4"/>
  <c r="DS32" i="4"/>
  <c r="AN78" i="4"/>
  <c r="AE54" i="4"/>
  <c r="AE32" i="4"/>
  <c r="KU54" i="4"/>
  <c r="KU32" i="4"/>
  <c r="KC78" i="4"/>
  <c r="HG54" i="4"/>
  <c r="HG32" i="4"/>
  <c r="KF54" i="4"/>
  <c r="JJ78" i="4"/>
  <c r="GR54" i="4"/>
  <c r="GR32" i="4"/>
  <c r="DD54" i="4"/>
  <c r="DD32" i="4"/>
  <c r="EO78" i="4"/>
  <c r="U78" i="4"/>
  <c r="P54" i="4"/>
  <c r="P32" i="4"/>
  <c r="KF32" i="4"/>
  <c r="BI32" i="4"/>
  <c r="LY54" i="4"/>
  <c r="LY32" i="4"/>
  <c r="IK54" i="4"/>
  <c r="IK32" i="4"/>
  <c r="LO78" i="4"/>
  <c r="GT78" i="4"/>
  <c r="EW54" i="4"/>
  <c r="EW32" i="4"/>
  <c r="BZ78" i="4"/>
  <c r="BI54" i="4"/>
  <c r="GA78" i="4"/>
  <c r="EH54" i="4"/>
  <c r="BG78" i="4"/>
  <c r="AT54" i="4"/>
  <c r="AT32" i="4"/>
  <c r="LJ54" i="4"/>
  <c r="LJ32" i="4"/>
  <c r="KV78" i="4"/>
  <c r="HV54" i="4"/>
  <c r="HV32" i="4"/>
  <c r="EH32" i="4"/>
</calcChain>
</file>

<file path=xl/sharedStrings.xml><?xml version="1.0" encoding="utf-8"?>
<sst xmlns="http://schemas.openxmlformats.org/spreadsheetml/2006/main" count="322" uniqueCount="178">
  <si>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</si>
  <si>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</si>
  <si>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</si>
  <si>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</si>
  <si>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</si>
  <si>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</si>
  <si>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</si>
  <si>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</si>
  <si>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</si>
  <si>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</si>
  <si>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</si>
  <si>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</si>
  <si>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</si>
  <si>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</si>
  <si>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</si>
  <si>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</si>
  <si>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</si>
  <si>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</si>
  <si>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</si>
  <si>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</si>
  <si>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</si>
  <si>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</si>
  <si>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</si>
  <si>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</si>
  <si>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</si>
  <si>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</si>
  <si>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</si>
  <si>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</si>
  <si>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</si>
  <si>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</si>
  <si>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</si>
  <si>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</si>
  <si>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</si>
  <si>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</si>
  <si>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</si>
  <si>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</si>
  <si>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</si>
  <si>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</si>
  <si>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</si>
  <si>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</si>
  <si>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</si>
  <si>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</si>
  <si>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</si>
  <si>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</si>
  <si>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</si>
  <si>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</si>
  <si>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</si>
  <si>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</si>
  <si>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</si>
  <si>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</si>
  <si>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</si>
  <si>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</si>
  <si>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</si>
  <si>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</si>
  <si>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</si>
  <si>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</si>
  <si>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</si>
  <si>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</si>
  <si>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</si>
  <si>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</si>
  <si>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</si>
  <si>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</si>
  <si>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</si>
  <si>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</si>
  <si>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</si>
  <si>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</si>
  <si>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</si>
  <si>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</si>
  <si>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</si>
  <si>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</si>
  <si>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</si>
  <si>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</si>
  <si>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</si>
  <si>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</si>
  <si>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</si>
  <si>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</si>
  <si>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</si>
  <si>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</si>
  <si>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</si>
  <si>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</si>
  <si>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</si>
  <si>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</si>
  <si>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</si>
  <si>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</si>
  <si>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</si>
  <si>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</si>
  <si>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</si>
  <si>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</si>
  <si>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</si>
  <si>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</si>
  <si>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</si>
  <si>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</si>
  <si>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</si>
  <si>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</si>
  <si>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</si>
  <si>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</si>
  <si>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</si>
  <si>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</si>
  <si>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</si>
  <si>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</si>
  <si>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</si>
  <si>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</si>
  <si>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</si>
  <si>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</si>
  <si>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</si>
  <si>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</si>
  <si>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</si>
  <si>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</si>
  <si>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</si>
  <si>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</si>
  <si>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</si>
  <si>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</si>
  <si>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</si>
  <si>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</si>
  <si>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</si>
  <si>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</si>
  <si>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</si>
  <si>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</si>
  <si>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</si>
  <si>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</si>
  <si>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</si>
  <si>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</si>
  <si>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</si>
  <si>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</si>
  <si>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</si>
  <si>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</si>
  <si>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</si>
  <si>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</si>
  <si>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</si>
  <si>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</si>
  <si>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</si>
  <si>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</si>
  <si>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</si>
  <si>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</si>
  <si>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</si>
  <si>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</si>
  <si>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</si>
  <si>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</si>
  <si>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</si>
  <si>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</si>
  <si>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</si>
  <si>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</si>
  <si>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</si>
  <si>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</si>
  <si>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</si>
  <si>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</si>
  <si>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</si>
  <si>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</si>
  <si>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</si>
  <si>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</si>
  <si>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</si>
  <si>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</si>
  <si>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</si>
  <si>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</si>
  <si>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</si>
  <si>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</si>
  <si>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</si>
  <si>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脳卒中・神経脊椎センター</t>
  </si>
  <si>
    <t>条例全部</t>
  </si>
  <si>
    <t>病院事業</t>
  </si>
  <si>
    <t>一般病院</t>
  </si>
  <si>
    <t>300床以上～400床未満</t>
  </si>
  <si>
    <t>自治体職員 学術・研究機関出身</t>
  </si>
  <si>
    <t>直営</t>
  </si>
  <si>
    <t>ド I 訓</t>
  </si>
  <si>
    <t>救 臨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</si>
  <si>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</si>
  <si>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</si>
  <si>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</si>
  <si>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</si>
  <si>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</si>
  <si>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</si>
  <si>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</si>
  <si>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</si>
  <si>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 xml:space="preserve">  政策的医療を含む中枢神経全般に対する高度急性期・急性期から回復期までの一貫した医療機能を活かし、「脳卒中」「神経疾患」「脊椎脊髄疾患」「リハビリテーション」の専門病院として先進的な医療と臨床研究に取組んでいます。</t>
    <phoneticPr fontId="5"/>
  </si>
  <si>
    <t xml:space="preserve">  脳血管疾患に加え、神経・脊椎脊髄分野に診療機能を拡大したことなどにより、平成27年度に経常黒字となりましたが、その後、入院患者数が伸び悩み、平成28年度以降は再び経常赤字となっています。
　</t>
    <phoneticPr fontId="5"/>
  </si>
  <si>
    <t xml:space="preserve">  平成11年開院の施設であり、建物等の設備についてしゅん工から約20年が経過する中、老朽化の影響が少しずつ発生してきています。
　今後は、適切な修繕計画に基づき、メンテナンスを行っていく必要があります。</t>
    <phoneticPr fontId="5"/>
  </si>
  <si>
    <t>平成30年から新たに、膝関節疾患にも診療機能を拡充したほか、他病院との円滑な連携により、地域包括ケア病棟や回復期リハビリテーション病棟の利用率向上を図ることなどにより、新規入院患者の確保を行い、経常黒字化を目指し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</si>
</sst>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77.099999999999994</c:v>
                </c:pt>
                <c:pt idx="1">
                  <c:v>82</c:v>
                </c:pt>
                <c:pt idx="2">
                  <c:v>81.5</c:v>
                </c:pt>
                <c:pt idx="3">
                  <c:v>77.599999999999994</c:v>
                </c:pt>
                <c:pt idx="4">
                  <c:v>77.7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F-4616-8918-9D925E218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71.3</c:v>
                </c:pt>
                <c:pt idx="2">
                  <c:v>72.599999999999994</c:v>
                </c:pt>
                <c:pt idx="3">
                  <c:v>73.5</c:v>
                </c:pt>
                <c:pt idx="4">
                  <c:v>74.099999999999994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F-4616-8918-9D925E218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11982</c:v>
                </c:pt>
                <c:pt idx="1">
                  <c:v>11845</c:v>
                </c:pt>
                <c:pt idx="2">
                  <c:v>11386</c:v>
                </c:pt>
                <c:pt idx="3">
                  <c:v>11477</c:v>
                </c:pt>
                <c:pt idx="4">
                  <c:v>11152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B-422A-B24F-F8414EA88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12272</c:v>
                </c:pt>
                <c:pt idx="1">
                  <c:v>13096</c:v>
                </c:pt>
                <c:pt idx="2">
                  <c:v>13552</c:v>
                </c:pt>
                <c:pt idx="3">
                  <c:v>13792</c:v>
                </c:pt>
                <c:pt idx="4">
                  <c:v>14290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B-422A-B24F-F8414EA88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47703</c:v>
                </c:pt>
                <c:pt idx="1">
                  <c:v>47903</c:v>
                </c:pt>
                <c:pt idx="2">
                  <c:v>49631</c:v>
                </c:pt>
                <c:pt idx="3">
                  <c:v>50646</c:v>
                </c:pt>
                <c:pt idx="4">
                  <c:v>50123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9-4C53-B505-65D98D8A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48921</c:v>
                </c:pt>
                <c:pt idx="1">
                  <c:v>50413</c:v>
                </c:pt>
                <c:pt idx="2">
                  <c:v>50510</c:v>
                </c:pt>
                <c:pt idx="3">
                  <c:v>50958</c:v>
                </c:pt>
                <c:pt idx="4">
                  <c:v>52405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9-4C53-B505-65D98D8A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490.4</c:v>
                </c:pt>
                <c:pt idx="1">
                  <c:v>465.1</c:v>
                </c:pt>
                <c:pt idx="2">
                  <c:v>464.5</c:v>
                </c:pt>
                <c:pt idx="3">
                  <c:v>490.9</c:v>
                </c:pt>
                <c:pt idx="4">
                  <c:v>510.1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2-42EA-BF38-11C7FD37D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73.099999999999994</c:v>
                </c:pt>
                <c:pt idx="2">
                  <c:v>76.3</c:v>
                </c:pt>
                <c:pt idx="3">
                  <c:v>80.7</c:v>
                </c:pt>
                <c:pt idx="4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2-42EA-BF38-11C7FD37D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67.599999999999994</c:v>
                </c:pt>
                <c:pt idx="1">
                  <c:v>73.3</c:v>
                </c:pt>
                <c:pt idx="2">
                  <c:v>76.2</c:v>
                </c:pt>
                <c:pt idx="3">
                  <c:v>69.099999999999994</c:v>
                </c:pt>
                <c:pt idx="4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E-434C-9DAC-EBC0C4433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90.2</c:v>
                </c:pt>
                <c:pt idx="1">
                  <c:v>91.1</c:v>
                </c:pt>
                <c:pt idx="2">
                  <c:v>90.1</c:v>
                </c:pt>
                <c:pt idx="3">
                  <c:v>89.6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E-434C-9DAC-EBC0C4433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103</c:v>
                </c:pt>
                <c:pt idx="2">
                  <c:v>99.8</c:v>
                </c:pt>
                <c:pt idx="3">
                  <c:v>97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D-463A-B02E-352A0D1F2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</c:v>
                </c:pt>
                <c:pt idx="2">
                  <c:v>97.2</c:v>
                </c:pt>
                <c:pt idx="3">
                  <c:v>97</c:v>
                </c:pt>
                <c:pt idx="4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D-463A-B02E-352A0D1F2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61.6</c:v>
                </c:pt>
                <c:pt idx="1">
                  <c:v>62.9</c:v>
                </c:pt>
                <c:pt idx="2">
                  <c:v>64.5</c:v>
                </c:pt>
                <c:pt idx="3">
                  <c:v>64.7</c:v>
                </c:pt>
                <c:pt idx="4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F-42E8-80BF-87D12C7A6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48.9</c:v>
                </c:pt>
                <c:pt idx="1">
                  <c:v>50.3</c:v>
                </c:pt>
                <c:pt idx="2">
                  <c:v>49.8</c:v>
                </c:pt>
                <c:pt idx="3">
                  <c:v>50.9</c:v>
                </c:pt>
                <c:pt idx="4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F-42E8-80BF-87D12C7A6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79.2</c:v>
                </c:pt>
                <c:pt idx="1">
                  <c:v>77.599999999999994</c:v>
                </c:pt>
                <c:pt idx="2">
                  <c:v>79.3</c:v>
                </c:pt>
                <c:pt idx="3">
                  <c:v>71.599999999999994</c:v>
                </c:pt>
                <c:pt idx="4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C-47E4-BDEE-12FE984CC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65.7</c:v>
                </c:pt>
                <c:pt idx="2">
                  <c:v>65</c:v>
                </c:pt>
                <c:pt idx="3">
                  <c:v>66.8</c:v>
                </c:pt>
                <c:pt idx="4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C-47E4-BDEE-12FE984CC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103096983</c:v>
                </c:pt>
                <c:pt idx="1">
                  <c:v>102850953</c:v>
                </c:pt>
                <c:pt idx="2">
                  <c:v>103153010</c:v>
                </c:pt>
                <c:pt idx="3">
                  <c:v>105853963</c:v>
                </c:pt>
                <c:pt idx="4">
                  <c:v>105094487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A-45BD-B4BA-41029C5F5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41593368</c:v>
                </c:pt>
                <c:pt idx="1">
                  <c:v>42578034</c:v>
                </c:pt>
                <c:pt idx="2">
                  <c:v>45645830</c:v>
                </c:pt>
                <c:pt idx="3">
                  <c:v>47082778</c:v>
                </c:pt>
                <c:pt idx="4">
                  <c:v>48918364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A-45BD-B4BA-41029C5F5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16.100000000000001</c:v>
                </c:pt>
                <c:pt idx="1">
                  <c:v>16.7</c:v>
                </c:pt>
                <c:pt idx="2">
                  <c:v>16.2</c:v>
                </c:pt>
                <c:pt idx="3">
                  <c:v>16.399999999999999</c:v>
                </c:pt>
                <c:pt idx="4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D-4908-AE31-DCD658B76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23.2</c:v>
                </c:pt>
                <c:pt idx="1">
                  <c:v>23.9</c:v>
                </c:pt>
                <c:pt idx="2">
                  <c:v>23.8</c:v>
                </c:pt>
                <c:pt idx="3">
                  <c:v>23.9</c:v>
                </c:pt>
                <c:pt idx="4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D-4908-AE31-DCD658B76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74.8</c:v>
                </c:pt>
                <c:pt idx="1">
                  <c:v>70.5</c:v>
                </c:pt>
                <c:pt idx="2">
                  <c:v>75.7</c:v>
                </c:pt>
                <c:pt idx="3">
                  <c:v>73.5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E-484B-B132-8C1862587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55.6</c:v>
                </c:pt>
                <c:pt idx="1">
                  <c:v>54.8</c:v>
                </c:pt>
                <c:pt idx="2">
                  <c:v>55.8</c:v>
                </c:pt>
                <c:pt idx="3">
                  <c:v>56.1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E-484B-B132-8C1862587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HK52" zoomScaleNormal="100" zoomScaleSheetLayoutView="70" workbookViewId="0">
      <selection activeCell="OA77" sqref="OA7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 x14ac:dyDescent="0.15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 x14ac:dyDescent="0.15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4" t="str">
        <f>データ!H6</f>
        <v>神奈川県横浜市　脳卒中・神経脊椎センター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41" t="str">
        <f>データ!K6</f>
        <v>条例全部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300床以上～400床未満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自治体職員 学術・研究機関出身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300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10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ド I 訓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 臨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300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30">
        <f>データ!U6</f>
        <v>3745796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38737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７：１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300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300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 x14ac:dyDescent="0.15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 x14ac:dyDescent="0.15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173</v>
      </c>
      <c r="NN18" s="124"/>
      <c r="NO18" s="119" t="s">
        <v>38</v>
      </c>
      <c r="NP18" s="120"/>
      <c r="NQ18" s="120"/>
      <c r="NR18" s="123" t="s">
        <v>173</v>
      </c>
      <c r="NS18" s="124"/>
      <c r="NT18" s="119" t="s">
        <v>38</v>
      </c>
      <c r="NU18" s="120"/>
      <c r="NV18" s="120"/>
      <c r="NW18" s="123" t="s">
        <v>173</v>
      </c>
      <c r="NX18" s="124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174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99.5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103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99.8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97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97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67.599999999999994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73.3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76.2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69.099999999999994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68.3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490.4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465.1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464.5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490.9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510.1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77.099999999999994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82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81.5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77.599999999999994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77.7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97.7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97.2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97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97.8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90.2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91.1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90.1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89.6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89.7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80.7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73.099999999999994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76.3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80.7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75.900000000000006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70.599999999999994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71.3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72.599999999999994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73.5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74.099999999999994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175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176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 x14ac:dyDescent="0.15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47703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47903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49631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50646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50123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11982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11845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11386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11477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11152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74.8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70.5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75.7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73.5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73.2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16.100000000000001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16.7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16.2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16.399999999999999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16.3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 x14ac:dyDescent="0.15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48921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50413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50510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50958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52405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12272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13096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13552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13792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14290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55.6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54.8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55.8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56.1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56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23.2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23.9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23.8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23.9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23.6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 x14ac:dyDescent="0.15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 x14ac:dyDescent="0.15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177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61.6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62.9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64.5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64.7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65.8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79.2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77.599999999999994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79.3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71.599999999999994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73.400000000000006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103096983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102850953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103153010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105853963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105094487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48.9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50.3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49.8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50.9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51.9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65.400000000000006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65.7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65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66.8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68.2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41593368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42578034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45645830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47082778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48918364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z2i6rMAjn+vHlp6V2RjkQkcHdEeR4cKRQ+Y3BYDEk6jT6D5tgQG8wrYj4nHGS/OaAcHHV8yBeQJgGVJndWlByA==" saltValue="FBqvDjvB5KmW/TTobhse+A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103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106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111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137</v>
      </c>
      <c r="AT5" s="64" t="s">
        <v>138</v>
      </c>
      <c r="AU5" s="64" t="s">
        <v>139</v>
      </c>
      <c r="AV5" s="64" t="s">
        <v>140</v>
      </c>
      <c r="AW5" s="64" t="s">
        <v>141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137</v>
      </c>
      <c r="BE5" s="64" t="s">
        <v>148</v>
      </c>
      <c r="BF5" s="64" t="s">
        <v>139</v>
      </c>
      <c r="BG5" s="64" t="s">
        <v>140</v>
      </c>
      <c r="BH5" s="64" t="s">
        <v>141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138</v>
      </c>
      <c r="BQ5" s="64" t="s">
        <v>139</v>
      </c>
      <c r="BR5" s="64" t="s">
        <v>140</v>
      </c>
      <c r="BS5" s="64" t="s">
        <v>141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138</v>
      </c>
      <c r="CB5" s="64" t="s">
        <v>149</v>
      </c>
      <c r="CC5" s="64" t="s">
        <v>140</v>
      </c>
      <c r="CD5" s="64" t="s">
        <v>141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137</v>
      </c>
      <c r="CL5" s="64" t="s">
        <v>138</v>
      </c>
      <c r="CM5" s="64" t="s">
        <v>139</v>
      </c>
      <c r="CN5" s="64" t="s">
        <v>140</v>
      </c>
      <c r="CO5" s="64" t="s">
        <v>141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137</v>
      </c>
      <c r="CW5" s="64" t="s">
        <v>138</v>
      </c>
      <c r="CX5" s="64" t="s">
        <v>150</v>
      </c>
      <c r="CY5" s="64" t="s">
        <v>140</v>
      </c>
      <c r="CZ5" s="64" t="s">
        <v>141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137</v>
      </c>
      <c r="DH5" s="64" t="s">
        <v>148</v>
      </c>
      <c r="DI5" s="64" t="s">
        <v>139</v>
      </c>
      <c r="DJ5" s="64" t="s">
        <v>140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138</v>
      </c>
      <c r="DT5" s="64" t="s">
        <v>139</v>
      </c>
      <c r="DU5" s="64" t="s">
        <v>140</v>
      </c>
      <c r="DV5" s="64" t="s">
        <v>141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137</v>
      </c>
      <c r="ED5" s="64" t="s">
        <v>138</v>
      </c>
      <c r="EE5" s="64" t="s">
        <v>139</v>
      </c>
      <c r="EF5" s="64" t="s">
        <v>151</v>
      </c>
      <c r="EG5" s="64" t="s">
        <v>141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152</v>
      </c>
      <c r="EN5" s="64" t="s">
        <v>137</v>
      </c>
      <c r="EO5" s="64" t="s">
        <v>138</v>
      </c>
      <c r="EP5" s="64" t="s">
        <v>139</v>
      </c>
      <c r="EQ5" s="64" t="s">
        <v>151</v>
      </c>
      <c r="ER5" s="64" t="s">
        <v>141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 x14ac:dyDescent="0.15">
      <c r="A6" s="50" t="s">
        <v>153</v>
      </c>
      <c r="B6" s="65">
        <f>B8</f>
        <v>2018</v>
      </c>
      <c r="C6" s="65">
        <f t="shared" ref="C6:M6" si="2">C8</f>
        <v>141003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3</v>
      </c>
      <c r="H6" s="160" t="str">
        <f>IF(H8&lt;&gt;I8,H8,"")&amp;IF(I8&lt;&gt;J8,I8,"")&amp;"　"&amp;J8</f>
        <v>神奈川県横浜市　脳卒中・神経脊椎センター</v>
      </c>
      <c r="I6" s="161"/>
      <c r="J6" s="162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300床以上～400床未満</v>
      </c>
      <c r="O6" s="65" t="str">
        <f>O8</f>
        <v>自治体職員 学術・研究機関出身</v>
      </c>
      <c r="P6" s="65" t="str">
        <f>P8</f>
        <v>直営</v>
      </c>
      <c r="Q6" s="66">
        <f t="shared" ref="Q6:AG6" si="3">Q8</f>
        <v>10</v>
      </c>
      <c r="R6" s="65" t="str">
        <f t="shared" si="3"/>
        <v>-</v>
      </c>
      <c r="S6" s="65" t="str">
        <f t="shared" si="3"/>
        <v>ド I 訓</v>
      </c>
      <c r="T6" s="65" t="str">
        <f t="shared" si="3"/>
        <v>救 臨</v>
      </c>
      <c r="U6" s="66">
        <f>U8</f>
        <v>3745796</v>
      </c>
      <c r="V6" s="66">
        <f>V8</f>
        <v>38737</v>
      </c>
      <c r="W6" s="65" t="str">
        <f>W8</f>
        <v>非該当</v>
      </c>
      <c r="X6" s="65" t="str">
        <f t="shared" si="3"/>
        <v>７：１</v>
      </c>
      <c r="Y6" s="66">
        <f t="shared" si="3"/>
        <v>300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300</v>
      </c>
      <c r="AE6" s="66">
        <f t="shared" si="3"/>
        <v>300</v>
      </c>
      <c r="AF6" s="66" t="str">
        <f t="shared" si="3"/>
        <v>-</v>
      </c>
      <c r="AG6" s="66">
        <f t="shared" si="3"/>
        <v>300</v>
      </c>
      <c r="AH6" s="67">
        <f>IF(AH8="-",NA(),AH8)</f>
        <v>99.5</v>
      </c>
      <c r="AI6" s="67">
        <f t="shared" ref="AI6:AQ6" si="4">IF(AI8="-",NA(),AI8)</f>
        <v>103</v>
      </c>
      <c r="AJ6" s="67">
        <f t="shared" si="4"/>
        <v>99.8</v>
      </c>
      <c r="AK6" s="67">
        <f t="shared" si="4"/>
        <v>97</v>
      </c>
      <c r="AL6" s="67">
        <f t="shared" si="4"/>
        <v>97</v>
      </c>
      <c r="AM6" s="67">
        <f t="shared" si="4"/>
        <v>97.7</v>
      </c>
      <c r="AN6" s="67">
        <f t="shared" si="4"/>
        <v>98</v>
      </c>
      <c r="AO6" s="67">
        <f t="shared" si="4"/>
        <v>97.2</v>
      </c>
      <c r="AP6" s="67">
        <f t="shared" si="4"/>
        <v>97</v>
      </c>
      <c r="AQ6" s="67">
        <f t="shared" si="4"/>
        <v>97.8</v>
      </c>
      <c r="AR6" s="67" t="str">
        <f>IF(AR8="-","【-】","【"&amp;SUBSTITUTE(TEXT(AR8,"#,##0.0"),"-","△")&amp;"】")</f>
        <v>【98.8】</v>
      </c>
      <c r="AS6" s="67">
        <f>IF(AS8="-",NA(),AS8)</f>
        <v>67.599999999999994</v>
      </c>
      <c r="AT6" s="67">
        <f t="shared" ref="AT6:BB6" si="5">IF(AT8="-",NA(),AT8)</f>
        <v>73.3</v>
      </c>
      <c r="AU6" s="67">
        <f t="shared" si="5"/>
        <v>76.2</v>
      </c>
      <c r="AV6" s="67">
        <f t="shared" si="5"/>
        <v>69.099999999999994</v>
      </c>
      <c r="AW6" s="67">
        <f t="shared" si="5"/>
        <v>68.3</v>
      </c>
      <c r="AX6" s="67">
        <f t="shared" si="5"/>
        <v>90.2</v>
      </c>
      <c r="AY6" s="67">
        <f t="shared" si="5"/>
        <v>91.1</v>
      </c>
      <c r="AZ6" s="67">
        <f t="shared" si="5"/>
        <v>90.1</v>
      </c>
      <c r="BA6" s="67">
        <f t="shared" si="5"/>
        <v>89.6</v>
      </c>
      <c r="BB6" s="67">
        <f t="shared" si="5"/>
        <v>89.7</v>
      </c>
      <c r="BC6" s="67" t="str">
        <f>IF(BC8="-","【-】","【"&amp;SUBSTITUTE(TEXT(BC8,"#,##0.0"),"-","△")&amp;"】")</f>
        <v>【89.7】</v>
      </c>
      <c r="BD6" s="67">
        <f>IF(BD8="-",NA(),BD8)</f>
        <v>490.4</v>
      </c>
      <c r="BE6" s="67">
        <f t="shared" ref="BE6:BM6" si="6">IF(BE8="-",NA(),BE8)</f>
        <v>465.1</v>
      </c>
      <c r="BF6" s="67">
        <f t="shared" si="6"/>
        <v>464.5</v>
      </c>
      <c r="BG6" s="67">
        <f t="shared" si="6"/>
        <v>490.9</v>
      </c>
      <c r="BH6" s="67">
        <f t="shared" si="6"/>
        <v>510.1</v>
      </c>
      <c r="BI6" s="67">
        <f t="shared" si="6"/>
        <v>80.7</v>
      </c>
      <c r="BJ6" s="67">
        <f t="shared" si="6"/>
        <v>73.099999999999994</v>
      </c>
      <c r="BK6" s="67">
        <f t="shared" si="6"/>
        <v>76.3</v>
      </c>
      <c r="BL6" s="67">
        <f t="shared" si="6"/>
        <v>80.7</v>
      </c>
      <c r="BM6" s="67">
        <f t="shared" si="6"/>
        <v>75.900000000000006</v>
      </c>
      <c r="BN6" s="67" t="str">
        <f>IF(BN8="-","【-】","【"&amp;SUBSTITUTE(TEXT(BN8,"#,##0.0"),"-","△")&amp;"】")</f>
        <v>【64.1】</v>
      </c>
      <c r="BO6" s="67">
        <f>IF(BO8="-",NA(),BO8)</f>
        <v>77.099999999999994</v>
      </c>
      <c r="BP6" s="67">
        <f t="shared" ref="BP6:BX6" si="7">IF(BP8="-",NA(),BP8)</f>
        <v>82</v>
      </c>
      <c r="BQ6" s="67">
        <f t="shared" si="7"/>
        <v>81.5</v>
      </c>
      <c r="BR6" s="67">
        <f t="shared" si="7"/>
        <v>77.599999999999994</v>
      </c>
      <c r="BS6" s="67">
        <f t="shared" si="7"/>
        <v>77.7</v>
      </c>
      <c r="BT6" s="67">
        <f t="shared" si="7"/>
        <v>70.599999999999994</v>
      </c>
      <c r="BU6" s="67">
        <f t="shared" si="7"/>
        <v>71.3</v>
      </c>
      <c r="BV6" s="67">
        <f t="shared" si="7"/>
        <v>72.599999999999994</v>
      </c>
      <c r="BW6" s="67">
        <f t="shared" si="7"/>
        <v>73.5</v>
      </c>
      <c r="BX6" s="67">
        <f t="shared" si="7"/>
        <v>74.099999999999994</v>
      </c>
      <c r="BY6" s="67" t="str">
        <f>IF(BY8="-","【-】","【"&amp;SUBSTITUTE(TEXT(BY8,"#,##0.0"),"-","△")&amp;"】")</f>
        <v>【74.9】</v>
      </c>
      <c r="BZ6" s="68">
        <f>IF(BZ8="-",NA(),BZ8)</f>
        <v>47703</v>
      </c>
      <c r="CA6" s="68">
        <f t="shared" ref="CA6:CI6" si="8">IF(CA8="-",NA(),CA8)</f>
        <v>47903</v>
      </c>
      <c r="CB6" s="68">
        <f t="shared" si="8"/>
        <v>49631</v>
      </c>
      <c r="CC6" s="68">
        <f t="shared" si="8"/>
        <v>50646</v>
      </c>
      <c r="CD6" s="68">
        <f t="shared" si="8"/>
        <v>50123</v>
      </c>
      <c r="CE6" s="68">
        <f t="shared" si="8"/>
        <v>48921</v>
      </c>
      <c r="CF6" s="68">
        <f t="shared" si="8"/>
        <v>50413</v>
      </c>
      <c r="CG6" s="68">
        <f t="shared" si="8"/>
        <v>50510</v>
      </c>
      <c r="CH6" s="68">
        <f t="shared" si="8"/>
        <v>50958</v>
      </c>
      <c r="CI6" s="68">
        <f t="shared" si="8"/>
        <v>52405</v>
      </c>
      <c r="CJ6" s="67" t="str">
        <f>IF(CJ8="-","【-】","【"&amp;SUBSTITUTE(TEXT(CJ8,"#,##0"),"-","△")&amp;"】")</f>
        <v>【52,412】</v>
      </c>
      <c r="CK6" s="68">
        <f>IF(CK8="-",NA(),CK8)</f>
        <v>11982</v>
      </c>
      <c r="CL6" s="68">
        <f t="shared" ref="CL6:CT6" si="9">IF(CL8="-",NA(),CL8)</f>
        <v>11845</v>
      </c>
      <c r="CM6" s="68">
        <f t="shared" si="9"/>
        <v>11386</v>
      </c>
      <c r="CN6" s="68">
        <f t="shared" si="9"/>
        <v>11477</v>
      </c>
      <c r="CO6" s="68">
        <f t="shared" si="9"/>
        <v>11152</v>
      </c>
      <c r="CP6" s="68">
        <f t="shared" si="9"/>
        <v>12272</v>
      </c>
      <c r="CQ6" s="68">
        <f t="shared" si="9"/>
        <v>13096</v>
      </c>
      <c r="CR6" s="68">
        <f t="shared" si="9"/>
        <v>13552</v>
      </c>
      <c r="CS6" s="68">
        <f t="shared" si="9"/>
        <v>13792</v>
      </c>
      <c r="CT6" s="68">
        <f t="shared" si="9"/>
        <v>14290</v>
      </c>
      <c r="CU6" s="67" t="str">
        <f>IF(CU8="-","【-】","【"&amp;SUBSTITUTE(TEXT(CU8,"#,##0"),"-","△")&amp;"】")</f>
        <v>【14,708】</v>
      </c>
      <c r="CV6" s="67">
        <f>IF(CV8="-",NA(),CV8)</f>
        <v>74.8</v>
      </c>
      <c r="CW6" s="67">
        <f t="shared" ref="CW6:DE6" si="10">IF(CW8="-",NA(),CW8)</f>
        <v>70.5</v>
      </c>
      <c r="CX6" s="67">
        <f t="shared" si="10"/>
        <v>75.7</v>
      </c>
      <c r="CY6" s="67">
        <f t="shared" si="10"/>
        <v>73.5</v>
      </c>
      <c r="CZ6" s="67">
        <f t="shared" si="10"/>
        <v>73.2</v>
      </c>
      <c r="DA6" s="67">
        <f t="shared" si="10"/>
        <v>55.6</v>
      </c>
      <c r="DB6" s="67">
        <f t="shared" si="10"/>
        <v>54.8</v>
      </c>
      <c r="DC6" s="67">
        <f t="shared" si="10"/>
        <v>55.8</v>
      </c>
      <c r="DD6" s="67">
        <f t="shared" si="10"/>
        <v>56.1</v>
      </c>
      <c r="DE6" s="67">
        <f t="shared" si="10"/>
        <v>56</v>
      </c>
      <c r="DF6" s="67" t="str">
        <f>IF(DF8="-","【-】","【"&amp;SUBSTITUTE(TEXT(DF8,"#,##0.0"),"-","△")&amp;"】")</f>
        <v>【54.8】</v>
      </c>
      <c r="DG6" s="67">
        <f>IF(DG8="-",NA(),DG8)</f>
        <v>16.100000000000001</v>
      </c>
      <c r="DH6" s="67">
        <f t="shared" ref="DH6:DP6" si="11">IF(DH8="-",NA(),DH8)</f>
        <v>16.7</v>
      </c>
      <c r="DI6" s="67">
        <f t="shared" si="11"/>
        <v>16.2</v>
      </c>
      <c r="DJ6" s="67">
        <f t="shared" si="11"/>
        <v>16.399999999999999</v>
      </c>
      <c r="DK6" s="67">
        <f t="shared" si="11"/>
        <v>16.3</v>
      </c>
      <c r="DL6" s="67">
        <f t="shared" si="11"/>
        <v>23.2</v>
      </c>
      <c r="DM6" s="67">
        <f t="shared" si="11"/>
        <v>23.9</v>
      </c>
      <c r="DN6" s="67">
        <f t="shared" si="11"/>
        <v>23.8</v>
      </c>
      <c r="DO6" s="67">
        <f t="shared" si="11"/>
        <v>23.9</v>
      </c>
      <c r="DP6" s="67">
        <f t="shared" si="11"/>
        <v>23.6</v>
      </c>
      <c r="DQ6" s="67" t="str">
        <f>IF(DQ8="-","【-】","【"&amp;SUBSTITUTE(TEXT(DQ8,"#,##0.0"),"-","△")&amp;"】")</f>
        <v>【24.3】</v>
      </c>
      <c r="DR6" s="67">
        <f>IF(DR8="-",NA(),DR8)</f>
        <v>61.6</v>
      </c>
      <c r="DS6" s="67">
        <f t="shared" ref="DS6:EA6" si="12">IF(DS8="-",NA(),DS8)</f>
        <v>62.9</v>
      </c>
      <c r="DT6" s="67">
        <f t="shared" si="12"/>
        <v>64.5</v>
      </c>
      <c r="DU6" s="67">
        <f t="shared" si="12"/>
        <v>64.7</v>
      </c>
      <c r="DV6" s="67">
        <f t="shared" si="12"/>
        <v>65.8</v>
      </c>
      <c r="DW6" s="67">
        <f t="shared" si="12"/>
        <v>48.9</v>
      </c>
      <c r="DX6" s="67">
        <f t="shared" si="12"/>
        <v>50.3</v>
      </c>
      <c r="DY6" s="67">
        <f t="shared" si="12"/>
        <v>49.8</v>
      </c>
      <c r="DZ6" s="67">
        <f t="shared" si="12"/>
        <v>50.9</v>
      </c>
      <c r="EA6" s="67">
        <f t="shared" si="12"/>
        <v>51.9</v>
      </c>
      <c r="EB6" s="67" t="str">
        <f>IF(EB8="-","【-】","【"&amp;SUBSTITUTE(TEXT(EB8,"#,##0.0"),"-","△")&amp;"】")</f>
        <v>【52.5】</v>
      </c>
      <c r="EC6" s="67">
        <f>IF(EC8="-",NA(),EC8)</f>
        <v>79.2</v>
      </c>
      <c r="ED6" s="67">
        <f t="shared" ref="ED6:EL6" si="13">IF(ED8="-",NA(),ED8)</f>
        <v>77.599999999999994</v>
      </c>
      <c r="EE6" s="67">
        <f t="shared" si="13"/>
        <v>79.3</v>
      </c>
      <c r="EF6" s="67">
        <f t="shared" si="13"/>
        <v>71.599999999999994</v>
      </c>
      <c r="EG6" s="67">
        <f t="shared" si="13"/>
        <v>73.400000000000006</v>
      </c>
      <c r="EH6" s="67">
        <f t="shared" si="13"/>
        <v>65.400000000000006</v>
      </c>
      <c r="EI6" s="67">
        <f t="shared" si="13"/>
        <v>65.7</v>
      </c>
      <c r="EJ6" s="67">
        <f t="shared" si="13"/>
        <v>65</v>
      </c>
      <c r="EK6" s="67">
        <f t="shared" si="13"/>
        <v>66.8</v>
      </c>
      <c r="EL6" s="67">
        <f t="shared" si="13"/>
        <v>68.2</v>
      </c>
      <c r="EM6" s="67" t="str">
        <f>IF(EM8="-","【-】","【"&amp;SUBSTITUTE(TEXT(EM8,"#,##0.0"),"-","△")&amp;"】")</f>
        <v>【68.8】</v>
      </c>
      <c r="EN6" s="68">
        <f>IF(EN8="-",NA(),EN8)</f>
        <v>103096983</v>
      </c>
      <c r="EO6" s="68">
        <f t="shared" ref="EO6:EW6" si="14">IF(EO8="-",NA(),EO8)</f>
        <v>102850953</v>
      </c>
      <c r="EP6" s="68">
        <f t="shared" si="14"/>
        <v>103153010</v>
      </c>
      <c r="EQ6" s="68">
        <f t="shared" si="14"/>
        <v>105853963</v>
      </c>
      <c r="ER6" s="68">
        <f t="shared" si="14"/>
        <v>105094487</v>
      </c>
      <c r="ES6" s="68">
        <f t="shared" si="14"/>
        <v>41593368</v>
      </c>
      <c r="ET6" s="68">
        <f t="shared" si="14"/>
        <v>42578034</v>
      </c>
      <c r="EU6" s="68">
        <f t="shared" si="14"/>
        <v>45645830</v>
      </c>
      <c r="EV6" s="68">
        <f t="shared" si="14"/>
        <v>47082778</v>
      </c>
      <c r="EW6" s="68">
        <f t="shared" si="14"/>
        <v>48918364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154</v>
      </c>
      <c r="B7" s="65">
        <f t="shared" ref="B7:AG7" si="15">B8</f>
        <v>2018</v>
      </c>
      <c r="C7" s="65">
        <f t="shared" si="15"/>
        <v>141003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3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300床以上～400床未満</v>
      </c>
      <c r="O7" s="65" t="str">
        <f>O8</f>
        <v>自治体職員 学術・研究機関出身</v>
      </c>
      <c r="P7" s="65" t="str">
        <f>P8</f>
        <v>直営</v>
      </c>
      <c r="Q7" s="66">
        <f t="shared" si="15"/>
        <v>10</v>
      </c>
      <c r="R7" s="65" t="str">
        <f t="shared" si="15"/>
        <v>-</v>
      </c>
      <c r="S7" s="65" t="str">
        <f t="shared" si="15"/>
        <v>ド I 訓</v>
      </c>
      <c r="T7" s="65" t="str">
        <f t="shared" si="15"/>
        <v>救 臨</v>
      </c>
      <c r="U7" s="66">
        <f>U8</f>
        <v>3745796</v>
      </c>
      <c r="V7" s="66">
        <f>V8</f>
        <v>38737</v>
      </c>
      <c r="W7" s="65" t="str">
        <f>W8</f>
        <v>非該当</v>
      </c>
      <c r="X7" s="65" t="str">
        <f t="shared" si="15"/>
        <v>７：１</v>
      </c>
      <c r="Y7" s="66">
        <f t="shared" si="15"/>
        <v>300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300</v>
      </c>
      <c r="AE7" s="66">
        <f t="shared" si="15"/>
        <v>300</v>
      </c>
      <c r="AF7" s="66" t="str">
        <f t="shared" si="15"/>
        <v>-</v>
      </c>
      <c r="AG7" s="66">
        <f t="shared" si="15"/>
        <v>300</v>
      </c>
      <c r="AH7" s="67">
        <f>AH8</f>
        <v>99.5</v>
      </c>
      <c r="AI7" s="67">
        <f t="shared" ref="AI7:AQ7" si="16">AI8</f>
        <v>103</v>
      </c>
      <c r="AJ7" s="67">
        <f t="shared" si="16"/>
        <v>99.8</v>
      </c>
      <c r="AK7" s="67">
        <f t="shared" si="16"/>
        <v>97</v>
      </c>
      <c r="AL7" s="67">
        <f t="shared" si="16"/>
        <v>97</v>
      </c>
      <c r="AM7" s="67">
        <f t="shared" si="16"/>
        <v>97.7</v>
      </c>
      <c r="AN7" s="67">
        <f t="shared" si="16"/>
        <v>98</v>
      </c>
      <c r="AO7" s="67">
        <f t="shared" si="16"/>
        <v>97.2</v>
      </c>
      <c r="AP7" s="67">
        <f t="shared" si="16"/>
        <v>97</v>
      </c>
      <c r="AQ7" s="67">
        <f t="shared" si="16"/>
        <v>97.8</v>
      </c>
      <c r="AR7" s="67"/>
      <c r="AS7" s="67">
        <f>AS8</f>
        <v>67.599999999999994</v>
      </c>
      <c r="AT7" s="67">
        <f t="shared" ref="AT7:BB7" si="17">AT8</f>
        <v>73.3</v>
      </c>
      <c r="AU7" s="67">
        <f t="shared" si="17"/>
        <v>76.2</v>
      </c>
      <c r="AV7" s="67">
        <f t="shared" si="17"/>
        <v>69.099999999999994</v>
      </c>
      <c r="AW7" s="67">
        <f t="shared" si="17"/>
        <v>68.3</v>
      </c>
      <c r="AX7" s="67">
        <f t="shared" si="17"/>
        <v>90.2</v>
      </c>
      <c r="AY7" s="67">
        <f t="shared" si="17"/>
        <v>91.1</v>
      </c>
      <c r="AZ7" s="67">
        <f t="shared" si="17"/>
        <v>90.1</v>
      </c>
      <c r="BA7" s="67">
        <f t="shared" si="17"/>
        <v>89.6</v>
      </c>
      <c r="BB7" s="67">
        <f t="shared" si="17"/>
        <v>89.7</v>
      </c>
      <c r="BC7" s="67"/>
      <c r="BD7" s="67">
        <f>BD8</f>
        <v>490.4</v>
      </c>
      <c r="BE7" s="67">
        <f t="shared" ref="BE7:BM7" si="18">BE8</f>
        <v>465.1</v>
      </c>
      <c r="BF7" s="67">
        <f t="shared" si="18"/>
        <v>464.5</v>
      </c>
      <c r="BG7" s="67">
        <f t="shared" si="18"/>
        <v>490.9</v>
      </c>
      <c r="BH7" s="67">
        <f t="shared" si="18"/>
        <v>510.1</v>
      </c>
      <c r="BI7" s="67">
        <f t="shared" si="18"/>
        <v>80.7</v>
      </c>
      <c r="BJ7" s="67">
        <f t="shared" si="18"/>
        <v>73.099999999999994</v>
      </c>
      <c r="BK7" s="67">
        <f t="shared" si="18"/>
        <v>76.3</v>
      </c>
      <c r="BL7" s="67">
        <f t="shared" si="18"/>
        <v>80.7</v>
      </c>
      <c r="BM7" s="67">
        <f t="shared" si="18"/>
        <v>75.900000000000006</v>
      </c>
      <c r="BN7" s="67"/>
      <c r="BO7" s="67">
        <f>BO8</f>
        <v>77.099999999999994</v>
      </c>
      <c r="BP7" s="67">
        <f t="shared" ref="BP7:BX7" si="19">BP8</f>
        <v>82</v>
      </c>
      <c r="BQ7" s="67">
        <f t="shared" si="19"/>
        <v>81.5</v>
      </c>
      <c r="BR7" s="67">
        <f t="shared" si="19"/>
        <v>77.599999999999994</v>
      </c>
      <c r="BS7" s="67">
        <f t="shared" si="19"/>
        <v>77.7</v>
      </c>
      <c r="BT7" s="67">
        <f t="shared" si="19"/>
        <v>70.599999999999994</v>
      </c>
      <c r="BU7" s="67">
        <f t="shared" si="19"/>
        <v>71.3</v>
      </c>
      <c r="BV7" s="67">
        <f t="shared" si="19"/>
        <v>72.599999999999994</v>
      </c>
      <c r="BW7" s="67">
        <f t="shared" si="19"/>
        <v>73.5</v>
      </c>
      <c r="BX7" s="67">
        <f t="shared" si="19"/>
        <v>74.099999999999994</v>
      </c>
      <c r="BY7" s="67"/>
      <c r="BZ7" s="68">
        <f>BZ8</f>
        <v>47703</v>
      </c>
      <c r="CA7" s="68">
        <f t="shared" ref="CA7:CI7" si="20">CA8</f>
        <v>47903</v>
      </c>
      <c r="CB7" s="68">
        <f t="shared" si="20"/>
        <v>49631</v>
      </c>
      <c r="CC7" s="68">
        <f t="shared" si="20"/>
        <v>50646</v>
      </c>
      <c r="CD7" s="68">
        <f t="shared" si="20"/>
        <v>50123</v>
      </c>
      <c r="CE7" s="68">
        <f t="shared" si="20"/>
        <v>48921</v>
      </c>
      <c r="CF7" s="68">
        <f t="shared" si="20"/>
        <v>50413</v>
      </c>
      <c r="CG7" s="68">
        <f t="shared" si="20"/>
        <v>50510</v>
      </c>
      <c r="CH7" s="68">
        <f t="shared" si="20"/>
        <v>50958</v>
      </c>
      <c r="CI7" s="68">
        <f t="shared" si="20"/>
        <v>52405</v>
      </c>
      <c r="CJ7" s="67"/>
      <c r="CK7" s="68">
        <f>CK8</f>
        <v>11982</v>
      </c>
      <c r="CL7" s="68">
        <f t="shared" ref="CL7:CT7" si="21">CL8</f>
        <v>11845</v>
      </c>
      <c r="CM7" s="68">
        <f t="shared" si="21"/>
        <v>11386</v>
      </c>
      <c r="CN7" s="68">
        <f t="shared" si="21"/>
        <v>11477</v>
      </c>
      <c r="CO7" s="68">
        <f t="shared" si="21"/>
        <v>11152</v>
      </c>
      <c r="CP7" s="68">
        <f t="shared" si="21"/>
        <v>12272</v>
      </c>
      <c r="CQ7" s="68">
        <f t="shared" si="21"/>
        <v>13096</v>
      </c>
      <c r="CR7" s="68">
        <f t="shared" si="21"/>
        <v>13552</v>
      </c>
      <c r="CS7" s="68">
        <f t="shared" si="21"/>
        <v>13792</v>
      </c>
      <c r="CT7" s="68">
        <f t="shared" si="21"/>
        <v>14290</v>
      </c>
      <c r="CU7" s="67"/>
      <c r="CV7" s="67">
        <f>CV8</f>
        <v>74.8</v>
      </c>
      <c r="CW7" s="67">
        <f t="shared" ref="CW7:DE7" si="22">CW8</f>
        <v>70.5</v>
      </c>
      <c r="CX7" s="67">
        <f t="shared" si="22"/>
        <v>75.7</v>
      </c>
      <c r="CY7" s="67">
        <f t="shared" si="22"/>
        <v>73.5</v>
      </c>
      <c r="CZ7" s="67">
        <f t="shared" si="22"/>
        <v>73.2</v>
      </c>
      <c r="DA7" s="67">
        <f t="shared" si="22"/>
        <v>55.6</v>
      </c>
      <c r="DB7" s="67">
        <f t="shared" si="22"/>
        <v>54.8</v>
      </c>
      <c r="DC7" s="67">
        <f t="shared" si="22"/>
        <v>55.8</v>
      </c>
      <c r="DD7" s="67">
        <f t="shared" si="22"/>
        <v>56.1</v>
      </c>
      <c r="DE7" s="67">
        <f t="shared" si="22"/>
        <v>56</v>
      </c>
      <c r="DF7" s="67"/>
      <c r="DG7" s="67">
        <f>DG8</f>
        <v>16.100000000000001</v>
      </c>
      <c r="DH7" s="67">
        <f t="shared" ref="DH7:DP7" si="23">DH8</f>
        <v>16.7</v>
      </c>
      <c r="DI7" s="67">
        <f t="shared" si="23"/>
        <v>16.2</v>
      </c>
      <c r="DJ7" s="67">
        <f t="shared" si="23"/>
        <v>16.399999999999999</v>
      </c>
      <c r="DK7" s="67">
        <f t="shared" si="23"/>
        <v>16.3</v>
      </c>
      <c r="DL7" s="67">
        <f t="shared" si="23"/>
        <v>23.2</v>
      </c>
      <c r="DM7" s="67">
        <f t="shared" si="23"/>
        <v>23.9</v>
      </c>
      <c r="DN7" s="67">
        <f t="shared" si="23"/>
        <v>23.8</v>
      </c>
      <c r="DO7" s="67">
        <f t="shared" si="23"/>
        <v>23.9</v>
      </c>
      <c r="DP7" s="67">
        <f t="shared" si="23"/>
        <v>23.6</v>
      </c>
      <c r="DQ7" s="67"/>
      <c r="DR7" s="67">
        <f>DR8</f>
        <v>61.6</v>
      </c>
      <c r="DS7" s="67">
        <f t="shared" ref="DS7:EA7" si="24">DS8</f>
        <v>62.9</v>
      </c>
      <c r="DT7" s="67">
        <f t="shared" si="24"/>
        <v>64.5</v>
      </c>
      <c r="DU7" s="67">
        <f t="shared" si="24"/>
        <v>64.7</v>
      </c>
      <c r="DV7" s="67">
        <f t="shared" si="24"/>
        <v>65.8</v>
      </c>
      <c r="DW7" s="67">
        <f t="shared" si="24"/>
        <v>48.9</v>
      </c>
      <c r="DX7" s="67">
        <f t="shared" si="24"/>
        <v>50.3</v>
      </c>
      <c r="DY7" s="67">
        <f t="shared" si="24"/>
        <v>49.8</v>
      </c>
      <c r="DZ7" s="67">
        <f t="shared" si="24"/>
        <v>50.9</v>
      </c>
      <c r="EA7" s="67">
        <f t="shared" si="24"/>
        <v>51.9</v>
      </c>
      <c r="EB7" s="67"/>
      <c r="EC7" s="67">
        <f>EC8</f>
        <v>79.2</v>
      </c>
      <c r="ED7" s="67">
        <f t="shared" ref="ED7:EL7" si="25">ED8</f>
        <v>77.599999999999994</v>
      </c>
      <c r="EE7" s="67">
        <f t="shared" si="25"/>
        <v>79.3</v>
      </c>
      <c r="EF7" s="67">
        <f t="shared" si="25"/>
        <v>71.599999999999994</v>
      </c>
      <c r="EG7" s="67">
        <f t="shared" si="25"/>
        <v>73.400000000000006</v>
      </c>
      <c r="EH7" s="67">
        <f t="shared" si="25"/>
        <v>65.400000000000006</v>
      </c>
      <c r="EI7" s="67">
        <f t="shared" si="25"/>
        <v>65.7</v>
      </c>
      <c r="EJ7" s="67">
        <f t="shared" si="25"/>
        <v>65</v>
      </c>
      <c r="EK7" s="67">
        <f t="shared" si="25"/>
        <v>66.8</v>
      </c>
      <c r="EL7" s="67">
        <f t="shared" si="25"/>
        <v>68.2</v>
      </c>
      <c r="EM7" s="67"/>
      <c r="EN7" s="68">
        <f>EN8</f>
        <v>103096983</v>
      </c>
      <c r="EO7" s="68">
        <f t="shared" ref="EO7:EW7" si="26">EO8</f>
        <v>102850953</v>
      </c>
      <c r="EP7" s="68">
        <f t="shared" si="26"/>
        <v>103153010</v>
      </c>
      <c r="EQ7" s="68">
        <f t="shared" si="26"/>
        <v>105853963</v>
      </c>
      <c r="ER7" s="68">
        <f t="shared" si="26"/>
        <v>105094487</v>
      </c>
      <c r="ES7" s="68">
        <f t="shared" si="26"/>
        <v>41593368</v>
      </c>
      <c r="ET7" s="68">
        <f t="shared" si="26"/>
        <v>42578034</v>
      </c>
      <c r="EU7" s="68">
        <f t="shared" si="26"/>
        <v>45645830</v>
      </c>
      <c r="EV7" s="68">
        <f t="shared" si="26"/>
        <v>47082778</v>
      </c>
      <c r="EW7" s="68">
        <f t="shared" si="26"/>
        <v>48918364</v>
      </c>
      <c r="EX7" s="68"/>
    </row>
    <row r="8" spans="1:154" s="69" customFormat="1" x14ac:dyDescent="0.15">
      <c r="A8" s="50"/>
      <c r="B8" s="70">
        <v>2018</v>
      </c>
      <c r="C8" s="70">
        <v>141003</v>
      </c>
      <c r="D8" s="70">
        <v>46</v>
      </c>
      <c r="E8" s="70">
        <v>6</v>
      </c>
      <c r="F8" s="70">
        <v>0</v>
      </c>
      <c r="G8" s="70">
        <v>3</v>
      </c>
      <c r="H8" s="70" t="s">
        <v>155</v>
      </c>
      <c r="I8" s="70" t="s">
        <v>156</v>
      </c>
      <c r="J8" s="70" t="s">
        <v>157</v>
      </c>
      <c r="K8" s="70" t="s">
        <v>158</v>
      </c>
      <c r="L8" s="70" t="s">
        <v>159</v>
      </c>
      <c r="M8" s="70" t="s">
        <v>160</v>
      </c>
      <c r="N8" s="70" t="s">
        <v>161</v>
      </c>
      <c r="O8" s="70" t="s">
        <v>162</v>
      </c>
      <c r="P8" s="70" t="s">
        <v>163</v>
      </c>
      <c r="Q8" s="71">
        <v>10</v>
      </c>
      <c r="R8" s="70" t="s">
        <v>38</v>
      </c>
      <c r="S8" s="70" t="s">
        <v>164</v>
      </c>
      <c r="T8" s="70" t="s">
        <v>165</v>
      </c>
      <c r="U8" s="71">
        <v>3745796</v>
      </c>
      <c r="V8" s="71">
        <v>38737</v>
      </c>
      <c r="W8" s="70" t="s">
        <v>166</v>
      </c>
      <c r="X8" s="72" t="s">
        <v>167</v>
      </c>
      <c r="Y8" s="71">
        <v>300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300</v>
      </c>
      <c r="AE8" s="71">
        <v>300</v>
      </c>
      <c r="AF8" s="71" t="s">
        <v>38</v>
      </c>
      <c r="AG8" s="71">
        <v>300</v>
      </c>
      <c r="AH8" s="73">
        <v>99.5</v>
      </c>
      <c r="AI8" s="73">
        <v>103</v>
      </c>
      <c r="AJ8" s="73">
        <v>99.8</v>
      </c>
      <c r="AK8" s="73">
        <v>97</v>
      </c>
      <c r="AL8" s="73">
        <v>97</v>
      </c>
      <c r="AM8" s="73">
        <v>97.7</v>
      </c>
      <c r="AN8" s="73">
        <v>98</v>
      </c>
      <c r="AO8" s="73">
        <v>97.2</v>
      </c>
      <c r="AP8" s="73">
        <v>97</v>
      </c>
      <c r="AQ8" s="73">
        <v>97.8</v>
      </c>
      <c r="AR8" s="73">
        <v>98.8</v>
      </c>
      <c r="AS8" s="73">
        <v>67.599999999999994</v>
      </c>
      <c r="AT8" s="73">
        <v>73.3</v>
      </c>
      <c r="AU8" s="73">
        <v>76.2</v>
      </c>
      <c r="AV8" s="73">
        <v>69.099999999999994</v>
      </c>
      <c r="AW8" s="73">
        <v>68.3</v>
      </c>
      <c r="AX8" s="73">
        <v>90.2</v>
      </c>
      <c r="AY8" s="73">
        <v>91.1</v>
      </c>
      <c r="AZ8" s="73">
        <v>90.1</v>
      </c>
      <c r="BA8" s="73">
        <v>89.6</v>
      </c>
      <c r="BB8" s="73">
        <v>89.7</v>
      </c>
      <c r="BC8" s="73">
        <v>89.7</v>
      </c>
      <c r="BD8" s="74">
        <v>490.4</v>
      </c>
      <c r="BE8" s="74">
        <v>465.1</v>
      </c>
      <c r="BF8" s="74">
        <v>464.5</v>
      </c>
      <c r="BG8" s="74">
        <v>490.9</v>
      </c>
      <c r="BH8" s="74">
        <v>510.1</v>
      </c>
      <c r="BI8" s="74">
        <v>80.7</v>
      </c>
      <c r="BJ8" s="74">
        <v>73.099999999999994</v>
      </c>
      <c r="BK8" s="74">
        <v>76.3</v>
      </c>
      <c r="BL8" s="74">
        <v>80.7</v>
      </c>
      <c r="BM8" s="74">
        <v>75.900000000000006</v>
      </c>
      <c r="BN8" s="74">
        <v>64.099999999999994</v>
      </c>
      <c r="BO8" s="73">
        <v>77.099999999999994</v>
      </c>
      <c r="BP8" s="73">
        <v>82</v>
      </c>
      <c r="BQ8" s="73">
        <v>81.5</v>
      </c>
      <c r="BR8" s="73">
        <v>77.599999999999994</v>
      </c>
      <c r="BS8" s="73">
        <v>77.7</v>
      </c>
      <c r="BT8" s="73">
        <v>70.599999999999994</v>
      </c>
      <c r="BU8" s="73">
        <v>71.3</v>
      </c>
      <c r="BV8" s="73">
        <v>72.599999999999994</v>
      </c>
      <c r="BW8" s="73">
        <v>73.5</v>
      </c>
      <c r="BX8" s="73">
        <v>74.099999999999994</v>
      </c>
      <c r="BY8" s="73">
        <v>74.900000000000006</v>
      </c>
      <c r="BZ8" s="74">
        <v>47703</v>
      </c>
      <c r="CA8" s="74">
        <v>47903</v>
      </c>
      <c r="CB8" s="74">
        <v>49631</v>
      </c>
      <c r="CC8" s="74">
        <v>50646</v>
      </c>
      <c r="CD8" s="74">
        <v>50123</v>
      </c>
      <c r="CE8" s="74">
        <v>48921</v>
      </c>
      <c r="CF8" s="74">
        <v>50413</v>
      </c>
      <c r="CG8" s="74">
        <v>50510</v>
      </c>
      <c r="CH8" s="74">
        <v>50958</v>
      </c>
      <c r="CI8" s="74">
        <v>52405</v>
      </c>
      <c r="CJ8" s="73">
        <v>52412</v>
      </c>
      <c r="CK8" s="74">
        <v>11982</v>
      </c>
      <c r="CL8" s="74">
        <v>11845</v>
      </c>
      <c r="CM8" s="74">
        <v>11386</v>
      </c>
      <c r="CN8" s="74">
        <v>11477</v>
      </c>
      <c r="CO8" s="74">
        <v>11152</v>
      </c>
      <c r="CP8" s="74">
        <v>12272</v>
      </c>
      <c r="CQ8" s="74">
        <v>13096</v>
      </c>
      <c r="CR8" s="74">
        <v>13552</v>
      </c>
      <c r="CS8" s="74">
        <v>13792</v>
      </c>
      <c r="CT8" s="74">
        <v>14290</v>
      </c>
      <c r="CU8" s="73">
        <v>14708</v>
      </c>
      <c r="CV8" s="74">
        <v>74.8</v>
      </c>
      <c r="CW8" s="74">
        <v>70.5</v>
      </c>
      <c r="CX8" s="74">
        <v>75.7</v>
      </c>
      <c r="CY8" s="74">
        <v>73.5</v>
      </c>
      <c r="CZ8" s="74">
        <v>73.2</v>
      </c>
      <c r="DA8" s="74">
        <v>55.6</v>
      </c>
      <c r="DB8" s="74">
        <v>54.8</v>
      </c>
      <c r="DC8" s="74">
        <v>55.8</v>
      </c>
      <c r="DD8" s="74">
        <v>56.1</v>
      </c>
      <c r="DE8" s="74">
        <v>56</v>
      </c>
      <c r="DF8" s="74">
        <v>54.8</v>
      </c>
      <c r="DG8" s="74">
        <v>16.100000000000001</v>
      </c>
      <c r="DH8" s="74">
        <v>16.7</v>
      </c>
      <c r="DI8" s="74">
        <v>16.2</v>
      </c>
      <c r="DJ8" s="74">
        <v>16.399999999999999</v>
      </c>
      <c r="DK8" s="74">
        <v>16.3</v>
      </c>
      <c r="DL8" s="74">
        <v>23.2</v>
      </c>
      <c r="DM8" s="74">
        <v>23.9</v>
      </c>
      <c r="DN8" s="74">
        <v>23.8</v>
      </c>
      <c r="DO8" s="74">
        <v>23.9</v>
      </c>
      <c r="DP8" s="74">
        <v>23.6</v>
      </c>
      <c r="DQ8" s="74">
        <v>24.3</v>
      </c>
      <c r="DR8" s="73">
        <v>61.6</v>
      </c>
      <c r="DS8" s="73">
        <v>62.9</v>
      </c>
      <c r="DT8" s="73">
        <v>64.5</v>
      </c>
      <c r="DU8" s="73">
        <v>64.7</v>
      </c>
      <c r="DV8" s="73">
        <v>65.8</v>
      </c>
      <c r="DW8" s="73">
        <v>48.9</v>
      </c>
      <c r="DX8" s="73">
        <v>50.3</v>
      </c>
      <c r="DY8" s="73">
        <v>49.8</v>
      </c>
      <c r="DZ8" s="73">
        <v>50.9</v>
      </c>
      <c r="EA8" s="73">
        <v>51.9</v>
      </c>
      <c r="EB8" s="73">
        <v>52.5</v>
      </c>
      <c r="EC8" s="73">
        <v>79.2</v>
      </c>
      <c r="ED8" s="73">
        <v>77.599999999999994</v>
      </c>
      <c r="EE8" s="73">
        <v>79.3</v>
      </c>
      <c r="EF8" s="73">
        <v>71.599999999999994</v>
      </c>
      <c r="EG8" s="73">
        <v>73.400000000000006</v>
      </c>
      <c r="EH8" s="73">
        <v>65.400000000000006</v>
      </c>
      <c r="EI8" s="73">
        <v>65.7</v>
      </c>
      <c r="EJ8" s="73">
        <v>65</v>
      </c>
      <c r="EK8" s="73">
        <v>66.8</v>
      </c>
      <c r="EL8" s="73">
        <v>68.2</v>
      </c>
      <c r="EM8" s="73">
        <v>68.8</v>
      </c>
      <c r="EN8" s="74">
        <v>103096983</v>
      </c>
      <c r="EO8" s="74">
        <v>102850953</v>
      </c>
      <c r="EP8" s="74">
        <v>103153010</v>
      </c>
      <c r="EQ8" s="74">
        <v>105853963</v>
      </c>
      <c r="ER8" s="74">
        <v>105094487</v>
      </c>
      <c r="ES8" s="74">
        <v>41593368</v>
      </c>
      <c r="ET8" s="74">
        <v>42578034</v>
      </c>
      <c r="EU8" s="74">
        <v>45645830</v>
      </c>
      <c r="EV8" s="74">
        <v>47082778</v>
      </c>
      <c r="EW8" s="74">
        <v>48918364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168</v>
      </c>
      <c r="C10" s="79" t="s">
        <v>169</v>
      </c>
      <c r="D10" s="79" t="s">
        <v>170</v>
      </c>
      <c r="E10" s="79" t="s">
        <v>171</v>
      </c>
      <c r="F10" s="79" t="s">
        <v>172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173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2019-12-05T07:35:46Z</dcterms:created>
  <dcterms:modified xsi:type="dcterms:W3CDTF">2020-01-27T06:51:17Z</dcterms:modified>
  <cp:category/>
</cp:coreProperties>
</file>