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O:\下水道経営課\⑤財政経理班\★財政班\☆決算統計\H30決算統計\★提出\02.1.29〆経営比較分析\02.1.29提出\"/>
    </mc:Choice>
  </mc:AlternateContent>
  <workbookProtection workbookAlgorithmName="SHA-512" workbookHashValue="ax5GmCY8UMyCsclF6gktQfQH8m0Z15/bY8dHmSFQvIgPXxdw7Gty8KNuXVSNrB+bYJOC8O8q3q7BXhNs9GJ8zA==" workbookSaltValue="LzfmwUg5vzkYZgkttLmNog==" workbookSpinCount="100000" lockStructure="1"/>
  <bookViews>
    <workbookView xWindow="0" yWindow="0" windowWidth="20490" windowHeight="765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BB10" i="4" s="1"/>
  <c r="W6" i="5"/>
  <c r="AT10" i="4" s="1"/>
  <c r="V6" i="5"/>
  <c r="U6" i="5"/>
  <c r="BB8" i="4" s="1"/>
  <c r="T6" i="5"/>
  <c r="S6" i="5"/>
  <c r="AL8" i="4" s="1"/>
  <c r="R6" i="5"/>
  <c r="Q6" i="5"/>
  <c r="W10" i="4" s="1"/>
  <c r="P6" i="5"/>
  <c r="O6" i="5"/>
  <c r="I10" i="4" s="1"/>
  <c r="N6" i="5"/>
  <c r="M6" i="5"/>
  <c r="L6" i="5"/>
  <c r="W8" i="4" s="1"/>
  <c r="K6" i="5"/>
  <c r="P8" i="4" s="1"/>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G85" i="4"/>
  <c r="F85" i="4"/>
  <c r="AL10" i="4"/>
  <c r="AD10" i="4"/>
  <c r="P10" i="4"/>
  <c r="B10" i="4"/>
  <c r="AT8" i="4"/>
  <c r="AD8" i="4"/>
  <c r="I8" i="4"/>
  <c r="B8" i="4"/>
  <c r="C10" i="5" l="1"/>
  <c r="D10" i="5"/>
  <c r="E10" i="5"/>
  <c r="B10" i="5"/>
</calcChain>
</file>

<file path=xl/sharedStrings.xml><?xml version="1.0" encoding="utf-8"?>
<sst xmlns="http://schemas.openxmlformats.org/spreadsheetml/2006/main" count="247" uniqueCount="111">
  <si>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</si>
  <si>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</si>
  <si>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</si>
  <si>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</si>
  <si>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</si>
  <si>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</si>
  <si>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</si>
  <si>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</si>
  <si>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</si>
  <si>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</si>
  <si>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</si>
  <si>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</si>
  <si>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</si>
  <si>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</si>
  <si>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</si>
  <si>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</si>
  <si>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</si>
  <si>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</si>
  <si>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</si>
  <si>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</si>
  <si>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</si>
  <si>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</si>
  <si>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</si>
  <si>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</si>
  <si>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</si>
  <si>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</si>
  <si>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</si>
  <si>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</si>
  <si>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</si>
  <si>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</si>
  <si>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</si>
  <si>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</si>
  <si>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</si>
  <si>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</si>
  <si>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</si>
  <si>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</si>
  <si>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</si>
  <si>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</si>
  <si>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</si>
  <si>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</si>
  <si>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</si>
  <si>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</si>
  <si>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</si>
  <si>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</si>
  <si>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</si>
  <si>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</si>
  <si>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</si>
  <si>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</si>
  <si>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</si>
  <si>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</si>
  <si>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</si>
  <si>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</si>
  <si>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</si>
  <si>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</si>
  <si>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</si>
  <si>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</si>
  <si>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</si>
  <si>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</si>
  <si>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</si>
  <si>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</si>
  <si>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</si>
  <si>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</si>
  <si>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</si>
  <si>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</si>
  <si>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</si>
  <si>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</si>
  <si>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</si>
  <si>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</si>
  <si>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</si>
  <si>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</si>
  <si>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</si>
  <si>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</si>
  <si>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</si>
  <si>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</si>
  <si>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</si>
  <si>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</si>
  <si>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</si>
  <si>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</si>
  <si>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</si>
  <si>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</si>
  <si>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</si>
  <si>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</si>
  <si>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</si>
  <si>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</si>
  <si>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</si>
  <si>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</si>
  <si>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</si>
  <si>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</si>
  <si>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</si>
  <si>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</si>
  <si>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</si>
  <si>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</si>
  <si>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</si>
  <si>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</si>
  <si>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</si>
  <si>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</si>
  <si>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神奈川県　相模原市</t>
  </si>
  <si>
    <t>法適用</t>
  </si>
  <si>
    <t>下水道事業</t>
  </si>
  <si>
    <t>特定地域生活排水処理</t>
  </si>
  <si>
    <t>K3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</si>
  <si>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</si>
  <si>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</si>
  <si>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</si>
  <si>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</si>
  <si>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</si>
  <si>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</si>
  <si>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</si>
  <si>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本市の特定地域生活排水処理施設事業（以下、市設置高度処理型浄化槽事業という）は、ダム集水域における水源環境の保全を目的として、平成２１年度より事業に着手しました。
　本市では、ほかに公共下水道事業・農業集落排水施設事業も実施していますが、「生活排水処理という同一の行政サービスに対しては同一の受益者負担とする」という市の方針により、３事業とも同一の料金体系としています。このため、汚水処理原価が高いにもかかわらず、経常収支比率及び経費回収率が悪い、という結果になっていますが、下水道事業会計という大きな括りでは収支が均衡している状況です。
　本事業については今後も拡大していく見通しですが、本事業の収支状況が下水道事業会計全体の収支を悪化させることが無いよう、保守・点検の発注方式の見直し等コスト抑制の取組みを徹底してまいります。</t>
    <phoneticPr fontId="4"/>
  </si>
  <si>
    <t>　事業開始から間もないため、市設置高度処理型浄化槽事業においては、設備の老朽化については問題ありません。
　今後、適正な維持管理をしていく中で、設備の劣化状況等を見ながら、老朽化対策を検討していきます。</t>
    <phoneticPr fontId="4"/>
  </si>
  <si>
    <t>　通常の合併処理浄化槽では、窒素・リンが除去できず、それらがダム湖に流れ込むことでアオコが大量発生するなど水質汚濁が進んでしまいます。
　本事業では、窒素・リンも除去可能な高度処理型の浄化槽を市が設置及び管理していくことで、水源環境を保全することを目的としており、本事業の収支が下水道事業会計の負担にならないよう、コスト意識を持って経営を進めてまいり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</si>
</sst>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635-4B27-8764-96B7BC6C6AD1}"/>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E635-4B27-8764-96B7BC6C6AD1}"/>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ge"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41.7</c:v>
                </c:pt>
                <c:pt idx="3">
                  <c:v>45.67</c:v>
                </c:pt>
                <c:pt idx="4">
                  <c:v>45.48</c:v>
                </c:pt>
              </c:numCache>
            </c:numRef>
          </c:val>
          <c:extLst>
            <c:ext xmlns:c16="http://schemas.microsoft.com/office/drawing/2014/chart" uri="{C3380CC4-5D6E-409C-BE32-E72D297353CC}">
              <c16:uniqueId val="{00000000-FC0D-40AF-ACEE-7A877A20690C}"/>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59.08</c:v>
                </c:pt>
                <c:pt idx="1">
                  <c:v>58.25</c:v>
                </c:pt>
                <c:pt idx="2">
                  <c:v>61.55</c:v>
                </c:pt>
                <c:pt idx="3">
                  <c:v>57.22</c:v>
                </c:pt>
                <c:pt idx="4">
                  <c:v>54.93</c:v>
                </c:pt>
              </c:numCache>
            </c:numRef>
          </c:val>
          <c:smooth val="0"/>
          <c:extLst>
            <c:ext xmlns:c16="http://schemas.microsoft.com/office/drawing/2014/chart" uri="{C3380CC4-5D6E-409C-BE32-E72D297353CC}">
              <c16:uniqueId val="{00000001-FC0D-40AF-ACEE-7A877A20690C}"/>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ge"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BA57-425B-AA85-310FD4FC5AEF}"/>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77.12</c:v>
                </c:pt>
                <c:pt idx="1">
                  <c:v>68.150000000000006</c:v>
                </c:pt>
                <c:pt idx="2">
                  <c:v>67.489999999999995</c:v>
                </c:pt>
                <c:pt idx="3">
                  <c:v>67.290000000000006</c:v>
                </c:pt>
                <c:pt idx="4">
                  <c:v>65.569999999999993</c:v>
                </c:pt>
              </c:numCache>
            </c:numRef>
          </c:val>
          <c:smooth val="0"/>
          <c:extLst>
            <c:ext xmlns:c16="http://schemas.microsoft.com/office/drawing/2014/chart" uri="{C3380CC4-5D6E-409C-BE32-E72D297353CC}">
              <c16:uniqueId val="{00000001-BA57-425B-AA85-310FD4FC5AEF}"/>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ge"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47.22</c:v>
                </c:pt>
                <c:pt idx="1">
                  <c:v>54.69</c:v>
                </c:pt>
                <c:pt idx="2">
                  <c:v>51.91</c:v>
                </c:pt>
                <c:pt idx="3">
                  <c:v>58.17</c:v>
                </c:pt>
                <c:pt idx="4">
                  <c:v>59.87</c:v>
                </c:pt>
              </c:numCache>
            </c:numRef>
          </c:val>
          <c:extLst>
            <c:ext xmlns:c16="http://schemas.microsoft.com/office/drawing/2014/chart" uri="{C3380CC4-5D6E-409C-BE32-E72D297353CC}">
              <c16:uniqueId val="{00000000-7791-4D97-A603-F2C8CFFFC14E}"/>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90.66</c:v>
                </c:pt>
                <c:pt idx="1">
                  <c:v>89.69</c:v>
                </c:pt>
                <c:pt idx="2">
                  <c:v>85.72</c:v>
                </c:pt>
                <c:pt idx="3">
                  <c:v>93.44</c:v>
                </c:pt>
                <c:pt idx="4">
                  <c:v>90.02</c:v>
                </c:pt>
              </c:numCache>
            </c:numRef>
          </c:val>
          <c:smooth val="0"/>
          <c:extLst>
            <c:ext xmlns:c16="http://schemas.microsoft.com/office/drawing/2014/chart" uri="{C3380CC4-5D6E-409C-BE32-E72D297353CC}">
              <c16:uniqueId val="{00000001-7791-4D97-A603-F2C8CFFFC14E}"/>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ge"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4.47</c:v>
                </c:pt>
                <c:pt idx="1">
                  <c:v>6.42</c:v>
                </c:pt>
                <c:pt idx="2">
                  <c:v>8.15</c:v>
                </c:pt>
                <c:pt idx="3">
                  <c:v>9.6300000000000008</c:v>
                </c:pt>
                <c:pt idx="4">
                  <c:v>11.08</c:v>
                </c:pt>
              </c:numCache>
            </c:numRef>
          </c:val>
          <c:extLst>
            <c:ext xmlns:c16="http://schemas.microsoft.com/office/drawing/2014/chart" uri="{C3380CC4-5D6E-409C-BE32-E72D297353CC}">
              <c16:uniqueId val="{00000000-5781-4E15-9768-32343461730B}"/>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13.6</c:v>
                </c:pt>
                <c:pt idx="1">
                  <c:v>14.97</c:v>
                </c:pt>
                <c:pt idx="2">
                  <c:v>16.16</c:v>
                </c:pt>
                <c:pt idx="3">
                  <c:v>16.420000000000002</c:v>
                </c:pt>
                <c:pt idx="4">
                  <c:v>16.41</c:v>
                </c:pt>
              </c:numCache>
            </c:numRef>
          </c:val>
          <c:smooth val="0"/>
          <c:extLst>
            <c:ext xmlns:c16="http://schemas.microsoft.com/office/drawing/2014/chart" uri="{C3380CC4-5D6E-409C-BE32-E72D297353CC}">
              <c16:uniqueId val="{00000001-5781-4E15-9768-32343461730B}"/>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ge"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4F1-4900-BFFA-2CAB5132A051}"/>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54F1-4900-BFFA-2CAB5132A051}"/>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ge"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696.51</c:v>
                </c:pt>
                <c:pt idx="1">
                  <c:v>906.3</c:v>
                </c:pt>
                <c:pt idx="2">
                  <c:v>1187.45</c:v>
                </c:pt>
                <c:pt idx="3">
                  <c:v>1220.71</c:v>
                </c:pt>
                <c:pt idx="4">
                  <c:v>1423.94</c:v>
                </c:pt>
              </c:numCache>
            </c:numRef>
          </c:val>
          <c:extLst>
            <c:ext xmlns:c16="http://schemas.microsoft.com/office/drawing/2014/chart" uri="{C3380CC4-5D6E-409C-BE32-E72D297353CC}">
              <c16:uniqueId val="{00000000-24B3-4D46-AACE-F3B59CBB5B89}"/>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91.1</c:v>
                </c:pt>
                <c:pt idx="1">
                  <c:v>124.89</c:v>
                </c:pt>
                <c:pt idx="2">
                  <c:v>129.72999999999999</c:v>
                </c:pt>
                <c:pt idx="3">
                  <c:v>123.58</c:v>
                </c:pt>
                <c:pt idx="4">
                  <c:v>221.28</c:v>
                </c:pt>
              </c:numCache>
            </c:numRef>
          </c:val>
          <c:smooth val="0"/>
          <c:extLst>
            <c:ext xmlns:c16="http://schemas.microsoft.com/office/drawing/2014/chart" uri="{C3380CC4-5D6E-409C-BE32-E72D297353CC}">
              <c16:uniqueId val="{00000001-24B3-4D46-AACE-F3B59CBB5B89}"/>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ge"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60.91</c:v>
                </c:pt>
                <c:pt idx="1">
                  <c:v>6.15</c:v>
                </c:pt>
                <c:pt idx="2">
                  <c:v>16.18</c:v>
                </c:pt>
                <c:pt idx="3">
                  <c:v>-39.409999999999997</c:v>
                </c:pt>
                <c:pt idx="4">
                  <c:v>-88.98</c:v>
                </c:pt>
              </c:numCache>
            </c:numRef>
          </c:val>
          <c:extLst>
            <c:ext xmlns:c16="http://schemas.microsoft.com/office/drawing/2014/chart" uri="{C3380CC4-5D6E-409C-BE32-E72D297353CC}">
              <c16:uniqueId val="{00000000-0BAE-416D-A396-2F26ED3F52DC}"/>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247.48</c:v>
                </c:pt>
                <c:pt idx="1">
                  <c:v>221.76</c:v>
                </c:pt>
                <c:pt idx="2">
                  <c:v>180.07</c:v>
                </c:pt>
                <c:pt idx="3">
                  <c:v>172.39</c:v>
                </c:pt>
                <c:pt idx="4">
                  <c:v>113.42</c:v>
                </c:pt>
              </c:numCache>
            </c:numRef>
          </c:val>
          <c:smooth val="0"/>
          <c:extLst>
            <c:ext xmlns:c16="http://schemas.microsoft.com/office/drawing/2014/chart" uri="{C3380CC4-5D6E-409C-BE32-E72D297353CC}">
              <c16:uniqueId val="{00000001-0BAE-416D-A396-2F26ED3F52DC}"/>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ge"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formatCode="#,##0.00;&quot;△&quot;#,##0.00">
                  <c:v>0</c:v>
                </c:pt>
                <c:pt idx="1">
                  <c:v>176.97</c:v>
                </c:pt>
                <c:pt idx="2">
                  <c:v>462.43</c:v>
                </c:pt>
                <c:pt idx="3">
                  <c:v>580.23</c:v>
                </c:pt>
                <c:pt idx="4" formatCode="#,##0.00;&quot;△&quot;#,##0.00">
                  <c:v>0</c:v>
                </c:pt>
              </c:numCache>
            </c:numRef>
          </c:val>
          <c:extLst>
            <c:ext xmlns:c16="http://schemas.microsoft.com/office/drawing/2014/chart" uri="{C3380CC4-5D6E-409C-BE32-E72D297353CC}">
              <c16:uniqueId val="{00000000-FC92-4C20-8CA1-931968A17A04}"/>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416.91</c:v>
                </c:pt>
                <c:pt idx="1">
                  <c:v>392.19</c:v>
                </c:pt>
                <c:pt idx="2">
                  <c:v>413.5</c:v>
                </c:pt>
                <c:pt idx="3">
                  <c:v>407.42</c:v>
                </c:pt>
                <c:pt idx="4">
                  <c:v>386.46</c:v>
                </c:pt>
              </c:numCache>
            </c:numRef>
          </c:val>
          <c:smooth val="0"/>
          <c:extLst>
            <c:ext xmlns:c16="http://schemas.microsoft.com/office/drawing/2014/chart" uri="{C3380CC4-5D6E-409C-BE32-E72D297353CC}">
              <c16:uniqueId val="{00000001-FC92-4C20-8CA1-931968A17A04}"/>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ge"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23.18</c:v>
                </c:pt>
                <c:pt idx="1">
                  <c:v>21.08</c:v>
                </c:pt>
                <c:pt idx="2">
                  <c:v>20.79</c:v>
                </c:pt>
                <c:pt idx="3">
                  <c:v>24.86</c:v>
                </c:pt>
                <c:pt idx="4">
                  <c:v>24.9</c:v>
                </c:pt>
              </c:numCache>
            </c:numRef>
          </c:val>
          <c:extLst>
            <c:ext xmlns:c16="http://schemas.microsoft.com/office/drawing/2014/chart" uri="{C3380CC4-5D6E-409C-BE32-E72D297353CC}">
              <c16:uniqueId val="{00000000-311C-4FF6-9F3F-18451EF7B1CD}"/>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57.93</c:v>
                </c:pt>
                <c:pt idx="1">
                  <c:v>57.03</c:v>
                </c:pt>
                <c:pt idx="2">
                  <c:v>55.84</c:v>
                </c:pt>
                <c:pt idx="3">
                  <c:v>57.08</c:v>
                </c:pt>
                <c:pt idx="4">
                  <c:v>55.85</c:v>
                </c:pt>
              </c:numCache>
            </c:numRef>
          </c:val>
          <c:smooth val="0"/>
          <c:extLst>
            <c:ext xmlns:c16="http://schemas.microsoft.com/office/drawing/2014/chart" uri="{C3380CC4-5D6E-409C-BE32-E72D297353CC}">
              <c16:uniqueId val="{00000001-311C-4FF6-9F3F-18451EF7B1CD}"/>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ge"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504.45</c:v>
                </c:pt>
                <c:pt idx="1">
                  <c:v>562.08000000000004</c:v>
                </c:pt>
                <c:pt idx="2">
                  <c:v>530.98</c:v>
                </c:pt>
                <c:pt idx="3">
                  <c:v>466.19</c:v>
                </c:pt>
                <c:pt idx="4">
                  <c:v>456.65</c:v>
                </c:pt>
              </c:numCache>
            </c:numRef>
          </c:val>
          <c:extLst>
            <c:ext xmlns:c16="http://schemas.microsoft.com/office/drawing/2014/chart" uri="{C3380CC4-5D6E-409C-BE32-E72D297353CC}">
              <c16:uniqueId val="{00000000-50EF-46D7-9C65-68C380C4EAAD}"/>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276.93</c:v>
                </c:pt>
                <c:pt idx="1">
                  <c:v>283.73</c:v>
                </c:pt>
                <c:pt idx="2">
                  <c:v>287.57</c:v>
                </c:pt>
                <c:pt idx="3">
                  <c:v>286.86</c:v>
                </c:pt>
                <c:pt idx="4">
                  <c:v>287.91000000000003</c:v>
                </c:pt>
              </c:numCache>
            </c:numRef>
          </c:val>
          <c:smooth val="0"/>
          <c:extLst>
            <c:ext xmlns:c16="http://schemas.microsoft.com/office/drawing/2014/chart" uri="{C3380CC4-5D6E-409C-BE32-E72D297353CC}">
              <c16:uniqueId val="{00000001-50EF-46D7-9C65-68C380C4EAAD}"/>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ge"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【164.71】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【148.05】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【325.02】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【270.94】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【17.99】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13" zoomScaleNormal="100" workbookViewId="0">
      <selection activeCell="BB36" sqref="BB3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神奈川県　相模原市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法適用</v>
      </c>
      <c r="C8" s="71"/>
      <c r="D8" s="71"/>
      <c r="E8" s="71"/>
      <c r="F8" s="71"/>
      <c r="G8" s="71"/>
      <c r="H8" s="71"/>
      <c r="I8" s="71" t="str">
        <f>データ!J6</f>
        <v>下水道事業</v>
      </c>
      <c r="J8" s="71"/>
      <c r="K8" s="71"/>
      <c r="L8" s="71"/>
      <c r="M8" s="71"/>
      <c r="N8" s="71"/>
      <c r="O8" s="71"/>
      <c r="P8" s="71" t="str">
        <f>データ!K6</f>
        <v>特定地域生活排水処理</v>
      </c>
      <c r="Q8" s="71"/>
      <c r="R8" s="71"/>
      <c r="S8" s="71"/>
      <c r="T8" s="71"/>
      <c r="U8" s="71"/>
      <c r="V8" s="71"/>
      <c r="W8" s="71" t="str">
        <f>データ!L6</f>
        <v>K3</v>
      </c>
      <c r="X8" s="71"/>
      <c r="Y8" s="71"/>
      <c r="Z8" s="71"/>
      <c r="AA8" s="71"/>
      <c r="AB8" s="71"/>
      <c r="AC8" s="71"/>
      <c r="AD8" s="72" t="str">
        <f>データ!$M$6</f>
        <v>非設置</v>
      </c>
      <c r="AE8" s="72"/>
      <c r="AF8" s="72"/>
      <c r="AG8" s="72"/>
      <c r="AH8" s="72"/>
      <c r="AI8" s="72"/>
      <c r="AJ8" s="72"/>
      <c r="AK8" s="3"/>
      <c r="AL8" s="68">
        <f>データ!S6</f>
        <v>718367</v>
      </c>
      <c r="AM8" s="68"/>
      <c r="AN8" s="68"/>
      <c r="AO8" s="68"/>
      <c r="AP8" s="68"/>
      <c r="AQ8" s="68"/>
      <c r="AR8" s="68"/>
      <c r="AS8" s="68"/>
      <c r="AT8" s="67">
        <f>データ!T6</f>
        <v>328.91</v>
      </c>
      <c r="AU8" s="67"/>
      <c r="AV8" s="67"/>
      <c r="AW8" s="67"/>
      <c r="AX8" s="67"/>
      <c r="AY8" s="67"/>
      <c r="AZ8" s="67"/>
      <c r="BA8" s="67"/>
      <c r="BB8" s="67">
        <f>データ!U6</f>
        <v>2184.08</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f>データ!O6</f>
        <v>67.92</v>
      </c>
      <c r="J10" s="67"/>
      <c r="K10" s="67"/>
      <c r="L10" s="67"/>
      <c r="M10" s="67"/>
      <c r="N10" s="67"/>
      <c r="O10" s="67"/>
      <c r="P10" s="67">
        <f>データ!P6</f>
        <v>0.34</v>
      </c>
      <c r="Q10" s="67"/>
      <c r="R10" s="67"/>
      <c r="S10" s="67"/>
      <c r="T10" s="67"/>
      <c r="U10" s="67"/>
      <c r="V10" s="67"/>
      <c r="W10" s="67">
        <f>データ!Q6</f>
        <v>100</v>
      </c>
      <c r="X10" s="67"/>
      <c r="Y10" s="67"/>
      <c r="Z10" s="67"/>
      <c r="AA10" s="67"/>
      <c r="AB10" s="67"/>
      <c r="AC10" s="67"/>
      <c r="AD10" s="68">
        <f>データ!R6</f>
        <v>1999</v>
      </c>
      <c r="AE10" s="68"/>
      <c r="AF10" s="68"/>
      <c r="AG10" s="68"/>
      <c r="AH10" s="68"/>
      <c r="AI10" s="68"/>
      <c r="AJ10" s="68"/>
      <c r="AK10" s="2"/>
      <c r="AL10" s="68">
        <f>データ!V6</f>
        <v>2461</v>
      </c>
      <c r="AM10" s="68"/>
      <c r="AN10" s="68"/>
      <c r="AO10" s="68"/>
      <c r="AP10" s="68"/>
      <c r="AQ10" s="68"/>
      <c r="AR10" s="68"/>
      <c r="AS10" s="68"/>
      <c r="AT10" s="67">
        <f>データ!W6</f>
        <v>0.49</v>
      </c>
      <c r="AU10" s="67"/>
      <c r="AV10" s="67"/>
      <c r="AW10" s="67"/>
      <c r="AX10" s="67"/>
      <c r="AY10" s="67"/>
      <c r="AZ10" s="67"/>
      <c r="BA10" s="67"/>
      <c r="BB10" s="67">
        <f>データ!X6</f>
        <v>5022.45</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108</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109</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110</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【90.10】</v>
      </c>
      <c r="F85" s="26" t="str">
        <f>データ!AT6</f>
        <v>【164.71】</v>
      </c>
      <c r="G85" s="26" t="str">
        <f>データ!BE6</f>
        <v>【148.05】</v>
      </c>
      <c r="H85" s="26" t="str">
        <f>データ!BP6</f>
        <v>【325.02】</v>
      </c>
      <c r="I85" s="26" t="str">
        <f>データ!CA6</f>
        <v>【60.61】</v>
      </c>
      <c r="J85" s="26" t="str">
        <f>データ!CL6</f>
        <v>【270.94】</v>
      </c>
      <c r="K85" s="26" t="str">
        <f>データ!CW6</f>
        <v>【57.80】</v>
      </c>
      <c r="L85" s="26" t="str">
        <f>データ!DH6</f>
        <v>【78.90】</v>
      </c>
      <c r="M85" s="26" t="str">
        <f>データ!DS6</f>
        <v>【17.99】</v>
      </c>
      <c r="N85" s="26" t="str">
        <f>データ!ED6</f>
        <v>【-】</v>
      </c>
      <c r="O85" s="26" t="str">
        <f>データ!EO6</f>
        <v>【-】</v>
      </c>
    </row>
  </sheetData>
  <sheetProtection algorithmName="SHA-512" hashValue="CrvhzKBF6ey06Y4bZ7VLYJRGvNjmIcXLMyKYY/blqGVYYOhlU+GrewX7fiShEcBQRiMpLnTjAZdcwAgy0DAPIQ==" saltValue="vmAxCelbFE8NzLAdrbbU9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6" t="s">
        <v>52</v>
      </c>
      <c r="I3" s="77"/>
      <c r="J3" s="77"/>
      <c r="K3" s="77"/>
      <c r="L3" s="77"/>
      <c r="M3" s="77"/>
      <c r="N3" s="77"/>
      <c r="O3" s="77"/>
      <c r="P3" s="77"/>
      <c r="Q3" s="77"/>
      <c r="R3" s="77"/>
      <c r="S3" s="77"/>
      <c r="T3" s="77"/>
      <c r="U3" s="77"/>
      <c r="V3" s="77"/>
      <c r="W3" s="77"/>
      <c r="X3" s="78"/>
      <c r="Y3" s="82" t="s">
        <v>53</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54</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8" x14ac:dyDescent="0.15">
      <c r="A4" s="28" t="s">
        <v>55</v>
      </c>
      <c r="B4" s="30"/>
      <c r="C4" s="30"/>
      <c r="D4" s="30"/>
      <c r="E4" s="30"/>
      <c r="F4" s="30"/>
      <c r="G4" s="30"/>
      <c r="H4" s="79"/>
      <c r="I4" s="80"/>
      <c r="J4" s="80"/>
      <c r="K4" s="80"/>
      <c r="L4" s="80"/>
      <c r="M4" s="80"/>
      <c r="N4" s="80"/>
      <c r="O4" s="80"/>
      <c r="P4" s="80"/>
      <c r="Q4" s="80"/>
      <c r="R4" s="80"/>
      <c r="S4" s="80"/>
      <c r="T4" s="80"/>
      <c r="U4" s="80"/>
      <c r="V4" s="80"/>
      <c r="W4" s="80"/>
      <c r="X4" s="81"/>
      <c r="Y4" s="75" t="s">
        <v>56</v>
      </c>
      <c r="Z4" s="75"/>
      <c r="AA4" s="75"/>
      <c r="AB4" s="75"/>
      <c r="AC4" s="75"/>
      <c r="AD4" s="75"/>
      <c r="AE4" s="75"/>
      <c r="AF4" s="75"/>
      <c r="AG4" s="75"/>
      <c r="AH4" s="75"/>
      <c r="AI4" s="75"/>
      <c r="AJ4" s="75" t="s">
        <v>57</v>
      </c>
      <c r="AK4" s="75"/>
      <c r="AL4" s="75"/>
      <c r="AM4" s="75"/>
      <c r="AN4" s="75"/>
      <c r="AO4" s="75"/>
      <c r="AP4" s="75"/>
      <c r="AQ4" s="75"/>
      <c r="AR4" s="75"/>
      <c r="AS4" s="75"/>
      <c r="AT4" s="75"/>
      <c r="AU4" s="75" t="s">
        <v>58</v>
      </c>
      <c r="AV4" s="75"/>
      <c r="AW4" s="75"/>
      <c r="AX4" s="75"/>
      <c r="AY4" s="75"/>
      <c r="AZ4" s="75"/>
      <c r="BA4" s="75"/>
      <c r="BB4" s="75"/>
      <c r="BC4" s="75"/>
      <c r="BD4" s="75"/>
      <c r="BE4" s="75"/>
      <c r="BF4" s="75" t="s">
        <v>59</v>
      </c>
      <c r="BG4" s="75"/>
      <c r="BH4" s="75"/>
      <c r="BI4" s="75"/>
      <c r="BJ4" s="75"/>
      <c r="BK4" s="75"/>
      <c r="BL4" s="75"/>
      <c r="BM4" s="75"/>
      <c r="BN4" s="75"/>
      <c r="BO4" s="75"/>
      <c r="BP4" s="75"/>
      <c r="BQ4" s="75" t="s">
        <v>60</v>
      </c>
      <c r="BR4" s="75"/>
      <c r="BS4" s="75"/>
      <c r="BT4" s="75"/>
      <c r="BU4" s="75"/>
      <c r="BV4" s="75"/>
      <c r="BW4" s="75"/>
      <c r="BX4" s="75"/>
      <c r="BY4" s="75"/>
      <c r="BZ4" s="75"/>
      <c r="CA4" s="75"/>
      <c r="CB4" s="75" t="s">
        <v>61</v>
      </c>
      <c r="CC4" s="75"/>
      <c r="CD4" s="75"/>
      <c r="CE4" s="75"/>
      <c r="CF4" s="75"/>
      <c r="CG4" s="75"/>
      <c r="CH4" s="75"/>
      <c r="CI4" s="75"/>
      <c r="CJ4" s="75"/>
      <c r="CK4" s="75"/>
      <c r="CL4" s="75"/>
      <c r="CM4" s="75" t="s">
        <v>62</v>
      </c>
      <c r="CN4" s="75"/>
      <c r="CO4" s="75"/>
      <c r="CP4" s="75"/>
      <c r="CQ4" s="75"/>
      <c r="CR4" s="75"/>
      <c r="CS4" s="75"/>
      <c r="CT4" s="75"/>
      <c r="CU4" s="75"/>
      <c r="CV4" s="75"/>
      <c r="CW4" s="75"/>
      <c r="CX4" s="75" t="s">
        <v>63</v>
      </c>
      <c r="CY4" s="75"/>
      <c r="CZ4" s="75"/>
      <c r="DA4" s="75"/>
      <c r="DB4" s="75"/>
      <c r="DC4" s="75"/>
      <c r="DD4" s="75"/>
      <c r="DE4" s="75"/>
      <c r="DF4" s="75"/>
      <c r="DG4" s="75"/>
      <c r="DH4" s="75"/>
      <c r="DI4" s="75" t="s">
        <v>64</v>
      </c>
      <c r="DJ4" s="75"/>
      <c r="DK4" s="75"/>
      <c r="DL4" s="75"/>
      <c r="DM4" s="75"/>
      <c r="DN4" s="75"/>
      <c r="DO4" s="75"/>
      <c r="DP4" s="75"/>
      <c r="DQ4" s="75"/>
      <c r="DR4" s="75"/>
      <c r="DS4" s="75"/>
      <c r="DT4" s="75" t="s">
        <v>65</v>
      </c>
      <c r="DU4" s="75"/>
      <c r="DV4" s="75"/>
      <c r="DW4" s="75"/>
      <c r="DX4" s="75"/>
      <c r="DY4" s="75"/>
      <c r="DZ4" s="75"/>
      <c r="EA4" s="75"/>
      <c r="EB4" s="75"/>
      <c r="EC4" s="75"/>
      <c r="ED4" s="75"/>
      <c r="EE4" s="75" t="s">
        <v>66</v>
      </c>
      <c r="EF4" s="75"/>
      <c r="EG4" s="75"/>
      <c r="EH4" s="75"/>
      <c r="EI4" s="75"/>
      <c r="EJ4" s="75"/>
      <c r="EK4" s="75"/>
      <c r="EL4" s="75"/>
      <c r="EM4" s="75"/>
      <c r="EN4" s="75"/>
      <c r="EO4" s="75"/>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2018</v>
      </c>
      <c r="C6" s="33">
        <f t="shared" ref="C6:X6" si="3">C7</f>
        <v>141500</v>
      </c>
      <c r="D6" s="33">
        <f t="shared" si="3"/>
        <v>46</v>
      </c>
      <c r="E6" s="33">
        <f t="shared" si="3"/>
        <v>18</v>
      </c>
      <c r="F6" s="33">
        <f t="shared" si="3"/>
        <v>0</v>
      </c>
      <c r="G6" s="33">
        <f t="shared" si="3"/>
        <v>0</v>
      </c>
      <c r="H6" s="33" t="str">
        <f t="shared" si="3"/>
        <v>神奈川県　相模原市</v>
      </c>
      <c r="I6" s="33" t="str">
        <f t="shared" si="3"/>
        <v>法適用</v>
      </c>
      <c r="J6" s="33" t="str">
        <f t="shared" si="3"/>
        <v>下水道事業</v>
      </c>
      <c r="K6" s="33" t="str">
        <f t="shared" si="3"/>
        <v>特定地域生活排水処理</v>
      </c>
      <c r="L6" s="33" t="str">
        <f t="shared" si="3"/>
        <v>K3</v>
      </c>
      <c r="M6" s="33" t="str">
        <f t="shared" si="3"/>
        <v>非設置</v>
      </c>
      <c r="N6" s="34" t="str">
        <f t="shared" si="3"/>
        <v>-</v>
      </c>
      <c r="O6" s="34">
        <f t="shared" si="3"/>
        <v>67.92</v>
      </c>
      <c r="P6" s="34">
        <f t="shared" si="3"/>
        <v>0.34</v>
      </c>
      <c r="Q6" s="34">
        <f t="shared" si="3"/>
        <v>100</v>
      </c>
      <c r="R6" s="34">
        <f t="shared" si="3"/>
        <v>1999</v>
      </c>
      <c r="S6" s="34">
        <f t="shared" si="3"/>
        <v>718367</v>
      </c>
      <c r="T6" s="34">
        <f t="shared" si="3"/>
        <v>328.91</v>
      </c>
      <c r="U6" s="34">
        <f t="shared" si="3"/>
        <v>2184.08</v>
      </c>
      <c r="V6" s="34">
        <f t="shared" si="3"/>
        <v>2461</v>
      </c>
      <c r="W6" s="34">
        <f t="shared" si="3"/>
        <v>0.49</v>
      </c>
      <c r="X6" s="34">
        <f t="shared" si="3"/>
        <v>5022.45</v>
      </c>
      <c r="Y6" s="35">
        <f>IF(Y7="",NA(),Y7)</f>
        <v>47.22</v>
      </c>
      <c r="Z6" s="35">
        <f t="shared" ref="Z6:AH6" si="4">IF(Z7="",NA(),Z7)</f>
        <v>54.69</v>
      </c>
      <c r="AA6" s="35">
        <f t="shared" si="4"/>
        <v>51.91</v>
      </c>
      <c r="AB6" s="35">
        <f t="shared" si="4"/>
        <v>58.17</v>
      </c>
      <c r="AC6" s="35">
        <f t="shared" si="4"/>
        <v>59.87</v>
      </c>
      <c r="AD6" s="35">
        <f t="shared" si="4"/>
        <v>90.66</v>
      </c>
      <c r="AE6" s="35">
        <f t="shared" si="4"/>
        <v>89.69</v>
      </c>
      <c r="AF6" s="35">
        <f t="shared" si="4"/>
        <v>85.72</v>
      </c>
      <c r="AG6" s="35">
        <f t="shared" si="4"/>
        <v>93.44</v>
      </c>
      <c r="AH6" s="35">
        <f t="shared" si="4"/>
        <v>90.02</v>
      </c>
      <c r="AI6" s="34" t="str">
        <f>IF(AI7="","",IF(AI7="-","【-】","【"&amp;SUBSTITUTE(TEXT(AI7,"#,##0.00"),"-","△")&amp;"】"))</f>
        <v>【90.10】</v>
      </c>
      <c r="AJ6" s="35">
        <f>IF(AJ7="",NA(),AJ7)</f>
        <v>696.51</v>
      </c>
      <c r="AK6" s="35">
        <f t="shared" ref="AK6:AS6" si="5">IF(AK7="",NA(),AK7)</f>
        <v>906.3</v>
      </c>
      <c r="AL6" s="35">
        <f t="shared" si="5"/>
        <v>1187.45</v>
      </c>
      <c r="AM6" s="35">
        <f t="shared" si="5"/>
        <v>1220.71</v>
      </c>
      <c r="AN6" s="35">
        <f t="shared" si="5"/>
        <v>1423.94</v>
      </c>
      <c r="AO6" s="35">
        <f t="shared" si="5"/>
        <v>91.1</v>
      </c>
      <c r="AP6" s="35">
        <f t="shared" si="5"/>
        <v>124.89</v>
      </c>
      <c r="AQ6" s="35">
        <f t="shared" si="5"/>
        <v>129.72999999999999</v>
      </c>
      <c r="AR6" s="35">
        <f t="shared" si="5"/>
        <v>123.58</v>
      </c>
      <c r="AS6" s="35">
        <f t="shared" si="5"/>
        <v>221.28</v>
      </c>
      <c r="AT6" s="34" t="str">
        <f>IF(AT7="","",IF(AT7="-","【-】","【"&amp;SUBSTITUTE(TEXT(AT7,"#,##0.00"),"-","△")&amp;"】"))</f>
        <v>【164.71】</v>
      </c>
      <c r="AU6" s="35">
        <f>IF(AU7="",NA(),AU7)</f>
        <v>60.91</v>
      </c>
      <c r="AV6" s="35">
        <f t="shared" ref="AV6:BD6" si="6">IF(AV7="",NA(),AV7)</f>
        <v>6.15</v>
      </c>
      <c r="AW6" s="35">
        <f t="shared" si="6"/>
        <v>16.18</v>
      </c>
      <c r="AX6" s="35">
        <f t="shared" si="6"/>
        <v>-39.409999999999997</v>
      </c>
      <c r="AY6" s="35">
        <f t="shared" si="6"/>
        <v>-88.98</v>
      </c>
      <c r="AZ6" s="35">
        <f t="shared" si="6"/>
        <v>247.48</v>
      </c>
      <c r="BA6" s="35">
        <f t="shared" si="6"/>
        <v>221.76</v>
      </c>
      <c r="BB6" s="35">
        <f t="shared" si="6"/>
        <v>180.07</v>
      </c>
      <c r="BC6" s="35">
        <f t="shared" si="6"/>
        <v>172.39</v>
      </c>
      <c r="BD6" s="35">
        <f t="shared" si="6"/>
        <v>113.42</v>
      </c>
      <c r="BE6" s="34" t="str">
        <f>IF(BE7="","",IF(BE7="-","【-】","【"&amp;SUBSTITUTE(TEXT(BE7,"#,##0.00"),"-","△")&amp;"】"))</f>
        <v>【148.05】</v>
      </c>
      <c r="BF6" s="34">
        <f>IF(BF7="",NA(),BF7)</f>
        <v>0</v>
      </c>
      <c r="BG6" s="35">
        <f t="shared" ref="BG6:BO6" si="7">IF(BG7="",NA(),BG7)</f>
        <v>176.97</v>
      </c>
      <c r="BH6" s="35">
        <f t="shared" si="7"/>
        <v>462.43</v>
      </c>
      <c r="BI6" s="35">
        <f t="shared" si="7"/>
        <v>580.23</v>
      </c>
      <c r="BJ6" s="34">
        <f t="shared" si="7"/>
        <v>0</v>
      </c>
      <c r="BK6" s="35">
        <f t="shared" si="7"/>
        <v>416.91</v>
      </c>
      <c r="BL6" s="35">
        <f t="shared" si="7"/>
        <v>392.19</v>
      </c>
      <c r="BM6" s="35">
        <f t="shared" si="7"/>
        <v>413.5</v>
      </c>
      <c r="BN6" s="35">
        <f t="shared" si="7"/>
        <v>407.42</v>
      </c>
      <c r="BO6" s="35">
        <f t="shared" si="7"/>
        <v>386.46</v>
      </c>
      <c r="BP6" s="34" t="str">
        <f>IF(BP7="","",IF(BP7="-","【-】","【"&amp;SUBSTITUTE(TEXT(BP7,"#,##0.00"),"-","△")&amp;"】"))</f>
        <v>【325.02】</v>
      </c>
      <c r="BQ6" s="35">
        <f>IF(BQ7="",NA(),BQ7)</f>
        <v>23.18</v>
      </c>
      <c r="BR6" s="35">
        <f t="shared" ref="BR6:BZ6" si="8">IF(BR7="",NA(),BR7)</f>
        <v>21.08</v>
      </c>
      <c r="BS6" s="35">
        <f t="shared" si="8"/>
        <v>20.79</v>
      </c>
      <c r="BT6" s="35">
        <f t="shared" si="8"/>
        <v>24.86</v>
      </c>
      <c r="BU6" s="35">
        <f t="shared" si="8"/>
        <v>24.9</v>
      </c>
      <c r="BV6" s="35">
        <f t="shared" si="8"/>
        <v>57.93</v>
      </c>
      <c r="BW6" s="35">
        <f t="shared" si="8"/>
        <v>57.03</v>
      </c>
      <c r="BX6" s="35">
        <f t="shared" si="8"/>
        <v>55.84</v>
      </c>
      <c r="BY6" s="35">
        <f t="shared" si="8"/>
        <v>57.08</v>
      </c>
      <c r="BZ6" s="35">
        <f t="shared" si="8"/>
        <v>55.85</v>
      </c>
      <c r="CA6" s="34" t="str">
        <f>IF(CA7="","",IF(CA7="-","【-】","【"&amp;SUBSTITUTE(TEXT(CA7,"#,##0.00"),"-","△")&amp;"】"))</f>
        <v>【60.61】</v>
      </c>
      <c r="CB6" s="35">
        <f>IF(CB7="",NA(),CB7)</f>
        <v>504.45</v>
      </c>
      <c r="CC6" s="35">
        <f t="shared" ref="CC6:CK6" si="9">IF(CC7="",NA(),CC7)</f>
        <v>562.08000000000004</v>
      </c>
      <c r="CD6" s="35">
        <f t="shared" si="9"/>
        <v>530.98</v>
      </c>
      <c r="CE6" s="35">
        <f t="shared" si="9"/>
        <v>466.19</v>
      </c>
      <c r="CF6" s="35">
        <f t="shared" si="9"/>
        <v>456.65</v>
      </c>
      <c r="CG6" s="35">
        <f t="shared" si="9"/>
        <v>276.93</v>
      </c>
      <c r="CH6" s="35">
        <f t="shared" si="9"/>
        <v>283.73</v>
      </c>
      <c r="CI6" s="35">
        <f t="shared" si="9"/>
        <v>287.57</v>
      </c>
      <c r="CJ6" s="35">
        <f t="shared" si="9"/>
        <v>286.86</v>
      </c>
      <c r="CK6" s="35">
        <f t="shared" si="9"/>
        <v>287.91000000000003</v>
      </c>
      <c r="CL6" s="34" t="str">
        <f>IF(CL7="","",IF(CL7="-","【-】","【"&amp;SUBSTITUTE(TEXT(CL7,"#,##0.00"),"-","△")&amp;"】"))</f>
        <v>【270.94】</v>
      </c>
      <c r="CM6" s="35" t="str">
        <f>IF(CM7="",NA(),CM7)</f>
        <v>-</v>
      </c>
      <c r="CN6" s="35" t="str">
        <f t="shared" ref="CN6:CV6" si="10">IF(CN7="",NA(),CN7)</f>
        <v>-</v>
      </c>
      <c r="CO6" s="35">
        <f t="shared" si="10"/>
        <v>41.7</v>
      </c>
      <c r="CP6" s="35">
        <f t="shared" si="10"/>
        <v>45.67</v>
      </c>
      <c r="CQ6" s="35">
        <f t="shared" si="10"/>
        <v>45.48</v>
      </c>
      <c r="CR6" s="35">
        <f t="shared" si="10"/>
        <v>59.08</v>
      </c>
      <c r="CS6" s="35">
        <f t="shared" si="10"/>
        <v>58.25</v>
      </c>
      <c r="CT6" s="35">
        <f t="shared" si="10"/>
        <v>61.55</v>
      </c>
      <c r="CU6" s="35">
        <f t="shared" si="10"/>
        <v>57.22</v>
      </c>
      <c r="CV6" s="35">
        <f t="shared" si="10"/>
        <v>54.93</v>
      </c>
      <c r="CW6" s="34" t="str">
        <f>IF(CW7="","",IF(CW7="-","【-】","【"&amp;SUBSTITUTE(TEXT(CW7,"#,##0.00"),"-","△")&amp;"】"))</f>
        <v>【57.80】</v>
      </c>
      <c r="CX6" s="35">
        <f>IF(CX7="",NA(),CX7)</f>
        <v>100</v>
      </c>
      <c r="CY6" s="35">
        <f t="shared" ref="CY6:DG6" si="11">IF(CY7="",NA(),CY7)</f>
        <v>100</v>
      </c>
      <c r="CZ6" s="35">
        <f t="shared" si="11"/>
        <v>100</v>
      </c>
      <c r="DA6" s="35">
        <f t="shared" si="11"/>
        <v>100</v>
      </c>
      <c r="DB6" s="35">
        <f t="shared" si="11"/>
        <v>100</v>
      </c>
      <c r="DC6" s="35">
        <f t="shared" si="11"/>
        <v>77.12</v>
      </c>
      <c r="DD6" s="35">
        <f t="shared" si="11"/>
        <v>68.150000000000006</v>
      </c>
      <c r="DE6" s="35">
        <f t="shared" si="11"/>
        <v>67.489999999999995</v>
      </c>
      <c r="DF6" s="35">
        <f t="shared" si="11"/>
        <v>67.290000000000006</v>
      </c>
      <c r="DG6" s="35">
        <f t="shared" si="11"/>
        <v>65.569999999999993</v>
      </c>
      <c r="DH6" s="34" t="str">
        <f>IF(DH7="","",IF(DH7="-","【-】","【"&amp;SUBSTITUTE(TEXT(DH7,"#,##0.00"),"-","△")&amp;"】"))</f>
        <v>【78.90】</v>
      </c>
      <c r="DI6" s="35">
        <f>IF(DI7="",NA(),DI7)</f>
        <v>4.47</v>
      </c>
      <c r="DJ6" s="35">
        <f t="shared" ref="DJ6:DR6" si="12">IF(DJ7="",NA(),DJ7)</f>
        <v>6.42</v>
      </c>
      <c r="DK6" s="35">
        <f t="shared" si="12"/>
        <v>8.15</v>
      </c>
      <c r="DL6" s="35">
        <f t="shared" si="12"/>
        <v>9.6300000000000008</v>
      </c>
      <c r="DM6" s="35">
        <f t="shared" si="12"/>
        <v>11.08</v>
      </c>
      <c r="DN6" s="35">
        <f t="shared" si="12"/>
        <v>13.6</v>
      </c>
      <c r="DO6" s="35">
        <f t="shared" si="12"/>
        <v>14.97</v>
      </c>
      <c r="DP6" s="35">
        <f t="shared" si="12"/>
        <v>16.16</v>
      </c>
      <c r="DQ6" s="35">
        <f t="shared" si="12"/>
        <v>16.420000000000002</v>
      </c>
      <c r="DR6" s="35">
        <f t="shared" si="12"/>
        <v>16.41</v>
      </c>
      <c r="DS6" s="34" t="str">
        <f>IF(DS7="","",IF(DS7="-","【-】","【"&amp;SUBSTITUTE(TEXT(DS7,"#,##0.00"),"-","△")&amp;"】"))</f>
        <v>【17.99】</v>
      </c>
      <c r="DT6" s="35" t="str">
        <f>IF(DT7="",NA(),DT7)</f>
        <v>-</v>
      </c>
      <c r="DU6" s="35" t="str">
        <f t="shared" ref="DU6:EC6" si="13">IF(DU7="",NA(),DU7)</f>
        <v>-</v>
      </c>
      <c r="DV6" s="35" t="str">
        <f t="shared" si="13"/>
        <v>-</v>
      </c>
      <c r="DW6" s="35" t="str">
        <f t="shared" si="13"/>
        <v>-</v>
      </c>
      <c r="DX6" s="35" t="str">
        <f t="shared" si="13"/>
        <v>-</v>
      </c>
      <c r="DY6" s="35" t="str">
        <f t="shared" si="13"/>
        <v>-</v>
      </c>
      <c r="DZ6" s="35" t="str">
        <f t="shared" si="13"/>
        <v>-</v>
      </c>
      <c r="EA6" s="35" t="str">
        <f t="shared" si="13"/>
        <v>-</v>
      </c>
      <c r="EB6" s="35" t="str">
        <f t="shared" si="13"/>
        <v>-</v>
      </c>
      <c r="EC6" s="35" t="str">
        <f t="shared" si="13"/>
        <v>-</v>
      </c>
      <c r="ED6" s="34" t="str">
        <f>IF(ED7="","",IF(ED7="-","【-】","【"&amp;SUBSTITUTE(TEXT(ED7,"#,##0.00"),"-","△")&amp;"】"))</f>
        <v>【-】</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8" s="36" customFormat="1" x14ac:dyDescent="0.15">
      <c r="A7" s="28"/>
      <c r="B7" s="37">
        <v>2018</v>
      </c>
      <c r="C7" s="37">
        <v>141500</v>
      </c>
      <c r="D7" s="37">
        <v>46</v>
      </c>
      <c r="E7" s="37">
        <v>18</v>
      </c>
      <c r="F7" s="37">
        <v>0</v>
      </c>
      <c r="G7" s="37">
        <v>0</v>
      </c>
      <c r="H7" s="37" t="s">
        <v>96</v>
      </c>
      <c r="I7" s="37" t="s">
        <v>97</v>
      </c>
      <c r="J7" s="37" t="s">
        <v>98</v>
      </c>
      <c r="K7" s="37" t="s">
        <v>99</v>
      </c>
      <c r="L7" s="37" t="s">
        <v>100</v>
      </c>
      <c r="M7" s="37" t="s">
        <v>101</v>
      </c>
      <c r="N7" s="38" t="s">
        <v>102</v>
      </c>
      <c r="O7" s="38">
        <v>67.92</v>
      </c>
      <c r="P7" s="38">
        <v>0.34</v>
      </c>
      <c r="Q7" s="38">
        <v>100</v>
      </c>
      <c r="R7" s="38">
        <v>1999</v>
      </c>
      <c r="S7" s="38">
        <v>718367</v>
      </c>
      <c r="T7" s="38">
        <v>328.91</v>
      </c>
      <c r="U7" s="38">
        <v>2184.08</v>
      </c>
      <c r="V7" s="38">
        <v>2461</v>
      </c>
      <c r="W7" s="38">
        <v>0.49</v>
      </c>
      <c r="X7" s="38">
        <v>5022.45</v>
      </c>
      <c r="Y7" s="38">
        <v>47.22</v>
      </c>
      <c r="Z7" s="38">
        <v>54.69</v>
      </c>
      <c r="AA7" s="38">
        <v>51.91</v>
      </c>
      <c r="AB7" s="38">
        <v>58.17</v>
      </c>
      <c r="AC7" s="38">
        <v>59.87</v>
      </c>
      <c r="AD7" s="38">
        <v>90.66</v>
      </c>
      <c r="AE7" s="38">
        <v>89.69</v>
      </c>
      <c r="AF7" s="38">
        <v>85.72</v>
      </c>
      <c r="AG7" s="38">
        <v>93.44</v>
      </c>
      <c r="AH7" s="38">
        <v>90.02</v>
      </c>
      <c r="AI7" s="38">
        <v>90.1</v>
      </c>
      <c r="AJ7" s="38">
        <v>696.51</v>
      </c>
      <c r="AK7" s="38">
        <v>906.3</v>
      </c>
      <c r="AL7" s="38">
        <v>1187.45</v>
      </c>
      <c r="AM7" s="38">
        <v>1220.71</v>
      </c>
      <c r="AN7" s="38">
        <v>1423.94</v>
      </c>
      <c r="AO7" s="38">
        <v>91.1</v>
      </c>
      <c r="AP7" s="38">
        <v>124.89</v>
      </c>
      <c r="AQ7" s="38">
        <v>129.72999999999999</v>
      </c>
      <c r="AR7" s="38">
        <v>123.58</v>
      </c>
      <c r="AS7" s="38">
        <v>221.28</v>
      </c>
      <c r="AT7" s="38">
        <v>164.71</v>
      </c>
      <c r="AU7" s="38">
        <v>60.91</v>
      </c>
      <c r="AV7" s="38">
        <v>6.15</v>
      </c>
      <c r="AW7" s="38">
        <v>16.18</v>
      </c>
      <c r="AX7" s="38">
        <v>-39.409999999999997</v>
      </c>
      <c r="AY7" s="38">
        <v>-88.98</v>
      </c>
      <c r="AZ7" s="38">
        <v>247.48</v>
      </c>
      <c r="BA7" s="38">
        <v>221.76</v>
      </c>
      <c r="BB7" s="38">
        <v>180.07</v>
      </c>
      <c r="BC7" s="38">
        <v>172.39</v>
      </c>
      <c r="BD7" s="38">
        <v>113.42</v>
      </c>
      <c r="BE7" s="38">
        <v>148.05000000000001</v>
      </c>
      <c r="BF7" s="38">
        <v>0</v>
      </c>
      <c r="BG7" s="38">
        <v>176.97</v>
      </c>
      <c r="BH7" s="38">
        <v>462.43</v>
      </c>
      <c r="BI7" s="38">
        <v>580.23</v>
      </c>
      <c r="BJ7" s="38">
        <v>0</v>
      </c>
      <c r="BK7" s="38">
        <v>416.91</v>
      </c>
      <c r="BL7" s="38">
        <v>392.19</v>
      </c>
      <c r="BM7" s="38">
        <v>413.5</v>
      </c>
      <c r="BN7" s="38">
        <v>407.42</v>
      </c>
      <c r="BO7" s="38">
        <v>386.46</v>
      </c>
      <c r="BP7" s="38">
        <v>325.02</v>
      </c>
      <c r="BQ7" s="38">
        <v>23.18</v>
      </c>
      <c r="BR7" s="38">
        <v>21.08</v>
      </c>
      <c r="BS7" s="38">
        <v>20.79</v>
      </c>
      <c r="BT7" s="38">
        <v>24.86</v>
      </c>
      <c r="BU7" s="38">
        <v>24.9</v>
      </c>
      <c r="BV7" s="38">
        <v>57.93</v>
      </c>
      <c r="BW7" s="38">
        <v>57.03</v>
      </c>
      <c r="BX7" s="38">
        <v>55.84</v>
      </c>
      <c r="BY7" s="38">
        <v>57.08</v>
      </c>
      <c r="BZ7" s="38">
        <v>55.85</v>
      </c>
      <c r="CA7" s="38">
        <v>60.61</v>
      </c>
      <c r="CB7" s="38">
        <v>504.45</v>
      </c>
      <c r="CC7" s="38">
        <v>562.08000000000004</v>
      </c>
      <c r="CD7" s="38">
        <v>530.98</v>
      </c>
      <c r="CE7" s="38">
        <v>466.19</v>
      </c>
      <c r="CF7" s="38">
        <v>456.65</v>
      </c>
      <c r="CG7" s="38">
        <v>276.93</v>
      </c>
      <c r="CH7" s="38">
        <v>283.73</v>
      </c>
      <c r="CI7" s="38">
        <v>287.57</v>
      </c>
      <c r="CJ7" s="38">
        <v>286.86</v>
      </c>
      <c r="CK7" s="38">
        <v>287.91000000000003</v>
      </c>
      <c r="CL7" s="38">
        <v>270.94</v>
      </c>
      <c r="CM7" s="38" t="s">
        <v>102</v>
      </c>
      <c r="CN7" s="38" t="s">
        <v>102</v>
      </c>
      <c r="CO7" s="38">
        <v>41.7</v>
      </c>
      <c r="CP7" s="38">
        <v>45.67</v>
      </c>
      <c r="CQ7" s="38">
        <v>45.48</v>
      </c>
      <c r="CR7" s="38">
        <v>59.08</v>
      </c>
      <c r="CS7" s="38">
        <v>58.25</v>
      </c>
      <c r="CT7" s="38">
        <v>61.55</v>
      </c>
      <c r="CU7" s="38">
        <v>57.22</v>
      </c>
      <c r="CV7" s="38">
        <v>54.93</v>
      </c>
      <c r="CW7" s="38">
        <v>57.8</v>
      </c>
      <c r="CX7" s="38">
        <v>100</v>
      </c>
      <c r="CY7" s="38">
        <v>100</v>
      </c>
      <c r="CZ7" s="38">
        <v>100</v>
      </c>
      <c r="DA7" s="38">
        <v>100</v>
      </c>
      <c r="DB7" s="38">
        <v>100</v>
      </c>
      <c r="DC7" s="38">
        <v>77.12</v>
      </c>
      <c r="DD7" s="38">
        <v>68.150000000000006</v>
      </c>
      <c r="DE7" s="38">
        <v>67.489999999999995</v>
      </c>
      <c r="DF7" s="38">
        <v>67.290000000000006</v>
      </c>
      <c r="DG7" s="38">
        <v>65.569999999999993</v>
      </c>
      <c r="DH7" s="38">
        <v>78.900000000000006</v>
      </c>
      <c r="DI7" s="38">
        <v>4.47</v>
      </c>
      <c r="DJ7" s="38">
        <v>6.42</v>
      </c>
      <c r="DK7" s="38">
        <v>8.15</v>
      </c>
      <c r="DL7" s="38">
        <v>9.6300000000000008</v>
      </c>
      <c r="DM7" s="38">
        <v>11.08</v>
      </c>
      <c r="DN7" s="38">
        <v>13.6</v>
      </c>
      <c r="DO7" s="38">
        <v>14.97</v>
      </c>
      <c r="DP7" s="38">
        <v>16.16</v>
      </c>
      <c r="DQ7" s="38">
        <v>16.420000000000002</v>
      </c>
      <c r="DR7" s="38">
        <v>16.41</v>
      </c>
      <c r="DS7" s="38">
        <v>17.989999999999998</v>
      </c>
      <c r="DT7" s="38" t="s">
        <v>102</v>
      </c>
      <c r="DU7" s="38" t="s">
        <v>102</v>
      </c>
      <c r="DV7" s="38" t="s">
        <v>102</v>
      </c>
      <c r="DW7" s="38" t="s">
        <v>102</v>
      </c>
      <c r="DX7" s="38" t="s">
        <v>102</v>
      </c>
      <c r="DY7" s="38" t="s">
        <v>102</v>
      </c>
      <c r="DZ7" s="38" t="s">
        <v>102</v>
      </c>
      <c r="EA7" s="38" t="s">
        <v>102</v>
      </c>
      <c r="EB7" s="38" t="s">
        <v>102</v>
      </c>
      <c r="EC7" s="38" t="s">
        <v>102</v>
      </c>
      <c r="ED7" s="38" t="s">
        <v>102</v>
      </c>
      <c r="EE7" s="38" t="s">
        <v>102</v>
      </c>
      <c r="EF7" s="38" t="s">
        <v>102</v>
      </c>
      <c r="EG7" s="38" t="s">
        <v>102</v>
      </c>
      <c r="EH7" s="38" t="s">
        <v>102</v>
      </c>
      <c r="EI7" s="38" t="s">
        <v>102</v>
      </c>
      <c r="EJ7" s="38" t="s">
        <v>102</v>
      </c>
      <c r="EK7" s="38" t="s">
        <v>102</v>
      </c>
      <c r="EL7" s="38" t="s">
        <v>102</v>
      </c>
      <c r="EM7" s="38" t="s">
        <v>102</v>
      </c>
      <c r="EN7" s="38" t="s">
        <v>102</v>
      </c>
      <c r="EO7" s="38" t="s">
        <v>102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dcterms:created xsi:type="dcterms:W3CDTF">2019-12-05T04:57:21Z</dcterms:created>
  <dcterms:modified xsi:type="dcterms:W3CDTF">2020-01-30T05:30:30Z</dcterms:modified>
  <cp:category/>
</cp:coreProperties>
</file>