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8_小田原市\"/>
    </mc:Choice>
  </mc:AlternateContent>
  <workbookProtection workbookAlgorithmName="SHA-512" workbookHashValue="RcmEE4ogpGCOoGrOR89gj+x+8iTEDw/xvSR59DBziORme9CTQy6Mwvsm3XvR17AKLaukZmgfL6zSZDDGfDbTSA==" workbookSaltValue="IrKAEyVLUXU3hTFoAZOfng==" workbookSpinCount="100000" lockStructure="1"/>
  <bookViews>
    <workbookView xWindow="0" yWindow="0" windowWidth="20496"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<sst xmlns="http://schemas.openxmlformats.org/spreadsheetml/2006/main" count="220" uniqueCount="108">
  <si>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</si>
  <si>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</si>
  <si>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</si>
  <si>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</si>
  <si>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</si>
  <si>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</si>
  <si>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</si>
  <si>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</si>
  <si>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</si>
  <si>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</si>
  <si>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</si>
  <si>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</si>
  <si>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</si>
  <si>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</si>
  <si>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</si>
  <si>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</si>
  <si>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</si>
  <si>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</si>
  <si>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</si>
  <si>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</si>
  <si>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</si>
  <si>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</si>
  <si>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</si>
  <si>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</si>
  <si>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</si>
  <si>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</si>
  <si>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</si>
  <si>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</si>
  <si>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</si>
  <si>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</si>
  <si>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</si>
  <si>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</si>
  <si>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</si>
  <si>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</si>
  <si>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</si>
  <si>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</si>
  <si>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</si>
  <si>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</si>
  <si>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</si>
  <si>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</si>
  <si>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</si>
  <si>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</si>
  <si>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</si>
  <si>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</si>
  <si>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</si>
  <si>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</si>
  <si>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</si>
  <si>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</si>
  <si>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</si>
  <si>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</si>
  <si>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</si>
  <si>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</si>
  <si>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</si>
  <si>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</si>
  <si>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</si>
  <si>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</si>
  <si>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</si>
  <si>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</si>
  <si>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</si>
  <si>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</si>
  <si>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</si>
  <si>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</si>
  <si>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</si>
  <si>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</si>
  <si>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</si>
  <si>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</si>
  <si>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</si>
  <si>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</si>
  <si>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</si>
  <si>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</si>
  <si>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</si>
  <si>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</si>
  <si>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</si>
  <si>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</si>
  <si>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</si>
  <si>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</si>
  <si>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</si>
  <si>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</si>
  <si>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</si>
  <si>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</si>
  <si>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</si>
  <si>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</si>
  <si>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</si>
  <si>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</si>
  <si>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</si>
  <si>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</si>
  <si>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</si>
  <si>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</si>
  <si>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</si>
  <si>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</si>
  <si>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</si>
  <si>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</si>
  <si>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</si>
  <si>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</si>
  <si>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</si>
  <si>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</si>
  <si>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</si>
  <si>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</si>
  <si>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</si>
  <si>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</si>
  <si>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</si>
  <si>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</si>
  <si>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</si>
  <si>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</si>
  <si>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</si>
  <si>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において、水需要の低下によりさらなる給水収益の減少が予想される一方で、地震対策や施設更新などといった支出の増加が避けられない状況となっており、事業経営の効率化と財政基盤の強化が必要となります。
　今後は、アセットマネジメント（資産管理）の取り組みを活用して施設の長期使用を可能とすることや、管路網の最適化計画を策定し、支出の抑制を図ってまいります。
　また、収入については、安定的かつ健全な経営を引き続き継続できるよう財政推計を行うとともに、収入の根幹をなす水道料金については、定期的に見直しを図り適切な料金水準を検討してまいります。</t>
    <rPh sb="1" eb="3">
      <t>ショウライ</t>
    </rPh>
    <rPh sb="8" eb="9">
      <t>ミズ</t>
    </rPh>
    <rPh sb="9" eb="11">
      <t>ジュヨウ</t>
    </rPh>
    <rPh sb="12" eb="14">
      <t>テイカ</t>
    </rPh>
    <rPh sb="21" eb="23">
      <t>キュウスイ</t>
    </rPh>
    <rPh sb="23" eb="25">
      <t>シュウエキ</t>
    </rPh>
    <rPh sb="26" eb="28">
      <t>ゲンショウ</t>
    </rPh>
    <rPh sb="29" eb="31">
      <t>ヨソウ</t>
    </rPh>
    <rPh sb="34" eb="36">
      <t>イッポウ</t>
    </rPh>
    <rPh sb="38" eb="40">
      <t>ジシン</t>
    </rPh>
    <rPh sb="40" eb="42">
      <t>タイサク</t>
    </rPh>
    <rPh sb="43" eb="45">
      <t>シセツ</t>
    </rPh>
    <rPh sb="45" eb="47">
      <t>コウシン</t>
    </rPh>
    <rPh sb="53" eb="55">
      <t>シシュツ</t>
    </rPh>
    <rPh sb="56" eb="58">
      <t>ゾウカ</t>
    </rPh>
    <rPh sb="59" eb="60">
      <t>サ</t>
    </rPh>
    <rPh sb="65" eb="67">
      <t>ジョウキョウ</t>
    </rPh>
    <rPh sb="74" eb="76">
      <t>ジギョウ</t>
    </rPh>
    <rPh sb="76" eb="78">
      <t>ケイエイ</t>
    </rPh>
    <rPh sb="79" eb="82">
      <t>コウリツカ</t>
    </rPh>
    <rPh sb="83" eb="85">
      <t>ザイセイ</t>
    </rPh>
    <rPh sb="85" eb="87">
      <t>キバン</t>
    </rPh>
    <rPh sb="88" eb="90">
      <t>キョウカ</t>
    </rPh>
    <rPh sb="91" eb="93">
      <t>ヒツヨウ</t>
    </rPh>
    <rPh sb="101" eb="103">
      <t>コンゴ</t>
    </rPh>
    <rPh sb="116" eb="118">
      <t>シサン</t>
    </rPh>
    <rPh sb="118" eb="120">
      <t>カンリ</t>
    </rPh>
    <rPh sb="122" eb="123">
      <t>ト</t>
    </rPh>
    <rPh sb="124" eb="125">
      <t>ク</t>
    </rPh>
    <rPh sb="127" eb="129">
      <t>カツヨウ</t>
    </rPh>
    <rPh sb="131" eb="133">
      <t>シセツ</t>
    </rPh>
    <rPh sb="134" eb="136">
      <t>チョウキ</t>
    </rPh>
    <rPh sb="136" eb="138">
      <t>シヨウ</t>
    </rPh>
    <rPh sb="139" eb="141">
      <t>カノウ</t>
    </rPh>
    <rPh sb="148" eb="150">
      <t>カンロ</t>
    </rPh>
    <rPh sb="150" eb="151">
      <t>モウ</t>
    </rPh>
    <rPh sb="152" eb="155">
      <t>サイテキカ</t>
    </rPh>
    <rPh sb="155" eb="157">
      <t>ケイカク</t>
    </rPh>
    <rPh sb="158" eb="160">
      <t>サクテイ</t>
    </rPh>
    <rPh sb="162" eb="164">
      <t>シシュツ</t>
    </rPh>
    <rPh sb="165" eb="167">
      <t>ヨクセイ</t>
    </rPh>
    <rPh sb="168" eb="169">
      <t>ハカ</t>
    </rPh>
    <rPh sb="182" eb="184">
      <t>シュウニュウ</t>
    </rPh>
    <rPh sb="190" eb="193">
      <t>アンテイテキ</t>
    </rPh>
    <rPh sb="195" eb="197">
      <t>ケンゼン</t>
    </rPh>
    <rPh sb="198" eb="200">
      <t>ケイエイ</t>
    </rPh>
    <rPh sb="201" eb="202">
      <t>ヒ</t>
    </rPh>
    <rPh sb="203" eb="204">
      <t>ツヅ</t>
    </rPh>
    <rPh sb="205" eb="207">
      <t>ケイゾク</t>
    </rPh>
    <rPh sb="212" eb="214">
      <t>ザイセイ</t>
    </rPh>
    <rPh sb="214" eb="216">
      <t>スイケイ</t>
    </rPh>
    <rPh sb="217" eb="218">
      <t>オコナ</t>
    </rPh>
    <rPh sb="224" eb="226">
      <t>シュウニュウ</t>
    </rPh>
    <rPh sb="227" eb="229">
      <t>コンカン</t>
    </rPh>
    <rPh sb="232" eb="234">
      <t>スイドウ</t>
    </rPh>
    <rPh sb="234" eb="236">
      <t>リョウキン</t>
    </rPh>
    <rPh sb="242" eb="245">
      <t>テイキテキ</t>
    </rPh>
    <rPh sb="246" eb="248">
      <t>ミナオ</t>
    </rPh>
    <rPh sb="250" eb="251">
      <t>ハカ</t>
    </rPh>
    <rPh sb="252" eb="254">
      <t>テキセツ</t>
    </rPh>
    <rPh sb="255" eb="257">
      <t>リョウキン</t>
    </rPh>
    <rPh sb="257" eb="259">
      <t>スイジュン</t>
    </rPh>
    <rPh sb="260" eb="262">
      <t>ケントウ</t>
    </rPh>
    <phoneticPr fontId="4"/>
  </si>
  <si>
    <t>　①経常収支比率や⑤料金回収率は類似団体平均を上回っていますが、人口減少や節水機器の普及などにより水道使用量が年々減少していることから水道事業経営を取り巻く環境は厳しさを増しています。また、④企業債残高対給水収益比率も改善していますが、依然として類似団体平均よりも高い水準にあります。⑧有収率は、昨年度より上昇しましたが、類似団体平均を下回っています。</t>
    <rPh sb="2" eb="4">
      <t>ケイジョウ</t>
    </rPh>
    <rPh sb="4" eb="6">
      <t>シュウシ</t>
    </rPh>
    <rPh sb="6" eb="8">
      <t>ヒリツ</t>
    </rPh>
    <rPh sb="10" eb="12">
      <t>リョウキン</t>
    </rPh>
    <rPh sb="12" eb="14">
      <t>カイシュウ</t>
    </rPh>
    <rPh sb="14" eb="15">
      <t>リツ</t>
    </rPh>
    <rPh sb="16" eb="18">
      <t>ルイジ</t>
    </rPh>
    <rPh sb="18" eb="20">
      <t>ダンタイ</t>
    </rPh>
    <rPh sb="20" eb="22">
      <t>ヘイキン</t>
    </rPh>
    <rPh sb="23" eb="25">
      <t>ウワマワ</t>
    </rPh>
    <rPh sb="32" eb="34">
      <t>ジンコウ</t>
    </rPh>
    <rPh sb="34" eb="36">
      <t>ゲンショウ</t>
    </rPh>
    <rPh sb="37" eb="39">
      <t>セッスイ</t>
    </rPh>
    <rPh sb="39" eb="41">
      <t>キキ</t>
    </rPh>
    <rPh sb="42" eb="44">
      <t>フキュウ</t>
    </rPh>
    <rPh sb="49" eb="51">
      <t>スイドウ</t>
    </rPh>
    <rPh sb="51" eb="54">
      <t>シヨウリョウ</t>
    </rPh>
    <rPh sb="55" eb="57">
      <t>ネンネン</t>
    </rPh>
    <rPh sb="57" eb="59">
      <t>ゲンショウ</t>
    </rPh>
    <rPh sb="67" eb="69">
      <t>スイドウ</t>
    </rPh>
    <rPh sb="69" eb="71">
      <t>ジギョウ</t>
    </rPh>
    <rPh sb="71" eb="73">
      <t>ケイエイ</t>
    </rPh>
    <rPh sb="74" eb="75">
      <t>ト</t>
    </rPh>
    <rPh sb="76" eb="77">
      <t>マ</t>
    </rPh>
    <rPh sb="78" eb="80">
      <t>カンキョウ</t>
    </rPh>
    <rPh sb="81" eb="82">
      <t>キビ</t>
    </rPh>
    <rPh sb="85" eb="86">
      <t>マ</t>
    </rPh>
    <rPh sb="96" eb="98">
      <t>キギョウ</t>
    </rPh>
    <rPh sb="98" eb="99">
      <t>サイ</t>
    </rPh>
    <rPh sb="99" eb="101">
      <t>ザンダカ</t>
    </rPh>
    <rPh sb="101" eb="102">
      <t>タイ</t>
    </rPh>
    <rPh sb="102" eb="104">
      <t>キュウスイ</t>
    </rPh>
    <rPh sb="104" eb="106">
      <t>シュウエキ</t>
    </rPh>
    <rPh sb="106" eb="108">
      <t>ヒリツ</t>
    </rPh>
    <rPh sb="109" eb="111">
      <t>カイゼン</t>
    </rPh>
    <rPh sb="118" eb="120">
      <t>イゼン</t>
    </rPh>
    <rPh sb="123" eb="125">
      <t>ルイジ</t>
    </rPh>
    <rPh sb="125" eb="127">
      <t>ダンタイ</t>
    </rPh>
    <rPh sb="127" eb="129">
      <t>ヘイキン</t>
    </rPh>
    <rPh sb="132" eb="133">
      <t>タカ</t>
    </rPh>
    <rPh sb="134" eb="136">
      <t>スイジュン</t>
    </rPh>
    <rPh sb="143" eb="146">
      <t>ユウシュウリツ</t>
    </rPh>
    <rPh sb="148" eb="151">
      <t>サクネンド</t>
    </rPh>
    <rPh sb="153" eb="155">
      <t>ジョウショウ</t>
    </rPh>
    <rPh sb="161" eb="163">
      <t>ルイジ</t>
    </rPh>
    <rPh sb="163" eb="165">
      <t>ダンタイ</t>
    </rPh>
    <rPh sb="165" eb="167">
      <t>ヘイキン</t>
    </rPh>
    <rPh sb="168" eb="170">
      <t>シタマワ</t>
    </rPh>
    <phoneticPr fontId="4"/>
  </si>
  <si>
    <t>　①有形固定資産減価償却率、②管路経年化率が類似団体平均値と比べ高い水準となっている一方、③管路更新率が低くなっていることから、施設の老朽化が進んでいると分析されます。
　管路の老朽化対策は、昭和40年代中頃以前に布設した管路について更新事業を進めていますが、多額の事業費を要する基幹管路から優先的に実施しているため、実施延長が伸びず管路更新率が低い値となっています。
　今後、基幹管路の更新が終了すると配水支管の更新事業に集中して取組むことから、実施延長が伸び更新率も高くなるものと思われます。</t>
    <rPh sb="2" eb="4">
      <t>ユウケイ</t>
    </rPh>
    <rPh sb="4" eb="6">
      <t>コテイ</t>
    </rPh>
    <rPh sb="6" eb="8">
      <t>シサン</t>
    </rPh>
    <rPh sb="10" eb="12">
      <t>ショウキャク</t>
    </rPh>
    <rPh sb="12" eb="13">
      <t>リツ</t>
    </rPh>
    <rPh sb="15" eb="17">
      <t>カンロ</t>
    </rPh>
    <rPh sb="17" eb="19">
      <t>ケイネン</t>
    </rPh>
    <rPh sb="19" eb="20">
      <t>カ</t>
    </rPh>
    <rPh sb="20" eb="21">
      <t>リツ</t>
    </rPh>
    <rPh sb="22" eb="24">
      <t>ルイジ</t>
    </rPh>
    <rPh sb="24" eb="26">
      <t>ダンタイ</t>
    </rPh>
    <rPh sb="26" eb="29">
      <t>ヘイキンチ</t>
    </rPh>
    <rPh sb="30" eb="31">
      <t>クラ</t>
    </rPh>
    <rPh sb="32" eb="33">
      <t>タカ</t>
    </rPh>
    <rPh sb="34" eb="36">
      <t>スイジュン</t>
    </rPh>
    <rPh sb="42" eb="44">
      <t>イッポウ</t>
    </rPh>
    <rPh sb="46" eb="48">
      <t>カンロ</t>
    </rPh>
    <rPh sb="48" eb="50">
      <t>コウシン</t>
    </rPh>
    <rPh sb="50" eb="51">
      <t>リツ</t>
    </rPh>
    <rPh sb="52" eb="53">
      <t>ヒク</t>
    </rPh>
    <rPh sb="64" eb="66">
      <t>シセツ</t>
    </rPh>
    <rPh sb="67" eb="70">
      <t>ロウキュウカ</t>
    </rPh>
    <rPh sb="71" eb="72">
      <t>スス</t>
    </rPh>
    <rPh sb="77" eb="79">
      <t>ブンセキ</t>
    </rPh>
    <rPh sb="86" eb="88">
      <t>カンロ</t>
    </rPh>
    <rPh sb="89" eb="92">
      <t>ロウキュウカ</t>
    </rPh>
    <rPh sb="92" eb="94">
      <t>タイサク</t>
    </rPh>
    <rPh sb="96" eb="98">
      <t>ショウワ</t>
    </rPh>
    <rPh sb="100" eb="102">
      <t>ネンダイ</t>
    </rPh>
    <rPh sb="102" eb="104">
      <t>ナカゴロ</t>
    </rPh>
    <rPh sb="104" eb="106">
      <t>イゼン</t>
    </rPh>
    <rPh sb="107" eb="109">
      <t>フセツ</t>
    </rPh>
    <rPh sb="111" eb="113">
      <t>カンロ</t>
    </rPh>
    <rPh sb="117" eb="119">
      <t>コウシン</t>
    </rPh>
    <rPh sb="119" eb="121">
      <t>ジギョウ</t>
    </rPh>
    <rPh sb="122" eb="123">
      <t>スス</t>
    </rPh>
    <rPh sb="130" eb="132">
      <t>タガク</t>
    </rPh>
    <rPh sb="133" eb="136">
      <t>ジギョウヒ</t>
    </rPh>
    <rPh sb="137" eb="138">
      <t>ヨウ</t>
    </rPh>
    <rPh sb="140" eb="142">
      <t>キカン</t>
    </rPh>
    <rPh sb="142" eb="144">
      <t>カンロ</t>
    </rPh>
    <rPh sb="146" eb="149">
      <t>ユウセンテキ</t>
    </rPh>
    <rPh sb="150" eb="152">
      <t>ジッシ</t>
    </rPh>
    <rPh sb="159" eb="161">
      <t>ジッシ</t>
    </rPh>
    <rPh sb="161" eb="163">
      <t>エンチョウ</t>
    </rPh>
    <rPh sb="164" eb="165">
      <t>ノ</t>
    </rPh>
    <rPh sb="167" eb="169">
      <t>カンロ</t>
    </rPh>
    <rPh sb="169" eb="171">
      <t>コウシン</t>
    </rPh>
    <rPh sb="171" eb="172">
      <t>リツ</t>
    </rPh>
    <rPh sb="173" eb="174">
      <t>ヒク</t>
    </rPh>
    <rPh sb="175" eb="176">
      <t>アタイ</t>
    </rPh>
    <rPh sb="186" eb="188">
      <t>コンゴ</t>
    </rPh>
    <rPh sb="189" eb="191">
      <t>キカン</t>
    </rPh>
    <rPh sb="191" eb="193">
      <t>カンロ</t>
    </rPh>
    <rPh sb="194" eb="196">
      <t>コウシン</t>
    </rPh>
    <rPh sb="197" eb="199">
      <t>シュウリョウ</t>
    </rPh>
    <rPh sb="202" eb="204">
      <t>ハイスイ</t>
    </rPh>
    <rPh sb="204" eb="205">
      <t>ササ</t>
    </rPh>
    <rPh sb="205" eb="206">
      <t>カン</t>
    </rPh>
    <rPh sb="207" eb="209">
      <t>コウシン</t>
    </rPh>
    <rPh sb="209" eb="211">
      <t>ジギョウ</t>
    </rPh>
    <rPh sb="212" eb="214">
      <t>シュウチュウ</t>
    </rPh>
    <rPh sb="216" eb="218">
      <t>トリク</t>
    </rPh>
    <rPh sb="224" eb="226">
      <t>ジッシ</t>
    </rPh>
    <rPh sb="226" eb="228">
      <t>エンチョウ</t>
    </rPh>
    <rPh sb="229" eb="230">
      <t>ノ</t>
    </rPh>
    <rPh sb="231" eb="233">
      <t>コウシン</t>
    </rPh>
    <rPh sb="233" eb="234">
      <t>リツ</t>
    </rPh>
    <rPh sb="235" eb="236">
      <t>タカ</t>
    </rPh>
    <rPh sb="242" eb="243">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</si>
</sst>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c:v>
                </c:pt>
                <c:pt idx="1">
                  <c:v>0.33</c:v>
                </c:pt>
                <c:pt idx="2">
                  <c:v>0.36</c:v>
                </c:pt>
                <c:pt idx="3">
                  <c:v>0.28000000000000003</c:v>
                </c:pt>
                <c:pt idx="4">
                  <c:v>0.42</c:v>
                </c:pt>
              </c:numCache>
            </c:numRef>
          </c:val>
          <c:extLst xmlns:c16r2="http://schemas.microsoft.com/office/drawing/2015/06/chart">
            <c:ext xmlns:c16="http://schemas.microsoft.com/office/drawing/2014/chart" uri="{C3380CC4-5D6E-409C-BE32-E72D297353CC}">
              <c16:uniqueId val="{00000000-F825-48A1-80BF-0FC0B22518D5}"/>
            </c:ext>
          </c:extLst>
        </c:ser>
        <c:dLbls>
          <c:showLegendKey val="0"/>
          <c:showVal val="0"/>
          <c:showCatName val="0"/>
          <c:showSerName val="0"/>
          <c:showPercent val="0"/>
          <c:showBubbleSize val="0"/>
        </c:dLbls>
        <c:gapWidth val="150"/>
        <c:axId val="374035664"/>
        <c:axId val="37403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F825-48A1-80BF-0FC0B22518D5}"/>
            </c:ext>
          </c:extLst>
        </c:ser>
        <c:dLbls>
          <c:showLegendKey val="0"/>
          <c:showVal val="0"/>
          <c:showCatName val="0"/>
          <c:showSerName val="0"/>
          <c:showPercent val="0"/>
          <c:showBubbleSize val="0"/>
        </c:dLbls>
        <c:marker val="1"/>
        <c:smooth val="0"/>
        <c:axId val="374035664"/>
        <c:axId val="374036056"/>
      </c:lineChart>
      <c:dateAx>
        <c:axId val="374035664"/>
        <c:scaling>
          <c:orientation val="minMax"/>
        </c:scaling>
        <c:delete val="1"/>
        <c:axPos val="b"/>
        <c:numFmt formatCode="ge" sourceLinked="1"/>
        <c:majorTickMark val="none"/>
        <c:minorTickMark val="none"/>
        <c:tickLblPos val="none"/>
        <c:crossAx val="374036056"/>
        <c:crosses val="autoZero"/>
        <c:auto val="1"/>
        <c:lblOffset val="100"/>
        <c:baseTimeUnit val="years"/>
      </c:dateAx>
      <c:valAx>
        <c:axId val="37403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3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62.86</c:v>
                </c:pt>
                <c:pt idx="1">
                  <c:v>63.7</c:v>
                </c:pt>
                <c:pt idx="2">
                  <c:v>62.84</c:v>
                </c:pt>
                <c:pt idx="3">
                  <c:v>64.52</c:v>
                </c:pt>
                <c:pt idx="4">
                  <c:v>63.41</c:v>
                </c:pt>
              </c:numCache>
            </c:numRef>
          </c:val>
          <c:extLst xmlns:c16r2="http://schemas.microsoft.com/office/drawing/2015/06/chart">
            <c:ext xmlns:c16="http://schemas.microsoft.com/office/drawing/2014/chart" uri="{C3380CC4-5D6E-409C-BE32-E72D297353CC}">
              <c16:uniqueId val="{00000000-63C4-4B8D-BC5D-EF622293EC63}"/>
            </c:ext>
          </c:extLst>
        </c:ser>
        <c:dLbls>
          <c:showLegendKey val="0"/>
          <c:showVal val="0"/>
          <c:showCatName val="0"/>
          <c:showSerName val="0"/>
          <c:showPercent val="0"/>
          <c:showBubbleSize val="0"/>
        </c:dLbls>
        <c:gapWidth val="150"/>
        <c:axId val="374418336"/>
        <c:axId val="37442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63C4-4B8D-BC5D-EF622293EC63}"/>
            </c:ext>
          </c:extLst>
        </c:ser>
        <c:dLbls>
          <c:showLegendKey val="0"/>
          <c:showVal val="0"/>
          <c:showCatName val="0"/>
          <c:showSerName val="0"/>
          <c:showPercent val="0"/>
          <c:showBubbleSize val="0"/>
        </c:dLbls>
        <c:marker val="1"/>
        <c:smooth val="0"/>
        <c:axId val="374418336"/>
        <c:axId val="374420688"/>
      </c:lineChart>
      <c:dateAx>
        <c:axId val="374418336"/>
        <c:scaling>
          <c:orientation val="minMax"/>
        </c:scaling>
        <c:delete val="1"/>
        <c:axPos val="b"/>
        <c:numFmt formatCode="ge" sourceLinked="1"/>
        <c:majorTickMark val="none"/>
        <c:minorTickMark val="none"/>
        <c:tickLblPos val="none"/>
        <c:crossAx val="374420688"/>
        <c:crosses val="autoZero"/>
        <c:auto val="1"/>
        <c:lblOffset val="100"/>
        <c:baseTimeUnit val="years"/>
      </c:dateAx>
      <c:valAx>
        <c:axId val="37442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90.2</c:v>
                </c:pt>
                <c:pt idx="1">
                  <c:v>87.9</c:v>
                </c:pt>
                <c:pt idx="2">
                  <c:v>87.95</c:v>
                </c:pt>
                <c:pt idx="3">
                  <c:v>86.03</c:v>
                </c:pt>
                <c:pt idx="4">
                  <c:v>86.73</c:v>
                </c:pt>
              </c:numCache>
            </c:numRef>
          </c:val>
          <c:extLst xmlns:c16r2="http://schemas.microsoft.com/office/drawing/2015/06/chart">
            <c:ext xmlns:c16="http://schemas.microsoft.com/office/drawing/2014/chart" uri="{C3380CC4-5D6E-409C-BE32-E72D297353CC}">
              <c16:uniqueId val="{00000000-4E0C-4765-BB84-900A316B673C}"/>
            </c:ext>
          </c:extLst>
        </c:ser>
        <c:dLbls>
          <c:showLegendKey val="0"/>
          <c:showVal val="0"/>
          <c:showCatName val="0"/>
          <c:showSerName val="0"/>
          <c:showPercent val="0"/>
          <c:showBubbleSize val="0"/>
        </c:dLbls>
        <c:gapWidth val="150"/>
        <c:axId val="374419512"/>
        <c:axId val="3744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4E0C-4765-BB84-900A316B673C}"/>
            </c:ext>
          </c:extLst>
        </c:ser>
        <c:dLbls>
          <c:showLegendKey val="0"/>
          <c:showVal val="0"/>
          <c:showCatName val="0"/>
          <c:showSerName val="0"/>
          <c:showPercent val="0"/>
          <c:showBubbleSize val="0"/>
        </c:dLbls>
        <c:marker val="1"/>
        <c:smooth val="0"/>
        <c:axId val="374419512"/>
        <c:axId val="374416768"/>
      </c:lineChart>
      <c:dateAx>
        <c:axId val="374419512"/>
        <c:scaling>
          <c:orientation val="minMax"/>
        </c:scaling>
        <c:delete val="1"/>
        <c:axPos val="b"/>
        <c:numFmt formatCode="ge" sourceLinked="1"/>
        <c:majorTickMark val="none"/>
        <c:minorTickMark val="none"/>
        <c:tickLblPos val="none"/>
        <c:crossAx val="374416768"/>
        <c:crosses val="autoZero"/>
        <c:auto val="1"/>
        <c:lblOffset val="100"/>
        <c:baseTimeUnit val="years"/>
      </c:dateAx>
      <c:valAx>
        <c:axId val="3744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1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106.04</c:v>
                </c:pt>
                <c:pt idx="1">
                  <c:v>105.38</c:v>
                </c:pt>
                <c:pt idx="2">
                  <c:v>104.53</c:v>
                </c:pt>
                <c:pt idx="3">
                  <c:v>120.09</c:v>
                </c:pt>
                <c:pt idx="4">
                  <c:v>118.25</c:v>
                </c:pt>
              </c:numCache>
            </c:numRef>
          </c:val>
          <c:extLst xmlns:c16r2="http://schemas.microsoft.com/office/drawing/2015/06/chart">
            <c:ext xmlns:c16="http://schemas.microsoft.com/office/drawing/2014/chart" uri="{C3380CC4-5D6E-409C-BE32-E72D297353CC}">
              <c16:uniqueId val="{00000000-ADD7-49FC-9B35-917650E27FE2}"/>
            </c:ext>
          </c:extLst>
        </c:ser>
        <c:dLbls>
          <c:showLegendKey val="0"/>
          <c:showVal val="0"/>
          <c:showCatName val="0"/>
          <c:showSerName val="0"/>
          <c:showPercent val="0"/>
          <c:showBubbleSize val="0"/>
        </c:dLbls>
        <c:gapWidth val="150"/>
        <c:axId val="374034880"/>
        <c:axId val="37403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ADD7-49FC-9B35-917650E27FE2}"/>
            </c:ext>
          </c:extLst>
        </c:ser>
        <c:dLbls>
          <c:showLegendKey val="0"/>
          <c:showVal val="0"/>
          <c:showCatName val="0"/>
          <c:showSerName val="0"/>
          <c:showPercent val="0"/>
          <c:showBubbleSize val="0"/>
        </c:dLbls>
        <c:marker val="1"/>
        <c:smooth val="0"/>
        <c:axId val="374034880"/>
        <c:axId val="374037232"/>
      </c:lineChart>
      <c:dateAx>
        <c:axId val="374034880"/>
        <c:scaling>
          <c:orientation val="minMax"/>
        </c:scaling>
        <c:delete val="1"/>
        <c:axPos val="b"/>
        <c:numFmt formatCode="ge" sourceLinked="1"/>
        <c:majorTickMark val="none"/>
        <c:minorTickMark val="none"/>
        <c:tickLblPos val="none"/>
        <c:crossAx val="374037232"/>
        <c:crosses val="autoZero"/>
        <c:auto val="1"/>
        <c:lblOffset val="100"/>
        <c:baseTimeUnit val="years"/>
      </c:dateAx>
      <c:valAx>
        <c:axId val="374037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0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48.07</c:v>
                </c:pt>
                <c:pt idx="1">
                  <c:v>49.41</c:v>
                </c:pt>
                <c:pt idx="2">
                  <c:v>49.56</c:v>
                </c:pt>
                <c:pt idx="3">
                  <c:v>51.01</c:v>
                </c:pt>
                <c:pt idx="4">
                  <c:v>52.16</c:v>
                </c:pt>
              </c:numCache>
            </c:numRef>
          </c:val>
          <c:extLst xmlns:c16r2="http://schemas.microsoft.com/office/drawing/2015/06/chart">
            <c:ext xmlns:c16="http://schemas.microsoft.com/office/drawing/2014/chart" uri="{C3380CC4-5D6E-409C-BE32-E72D297353CC}">
              <c16:uniqueId val="{00000000-FE7F-418E-9A06-15DC908BE30E}"/>
            </c:ext>
          </c:extLst>
        </c:ser>
        <c:dLbls>
          <c:showLegendKey val="0"/>
          <c:showVal val="0"/>
          <c:showCatName val="0"/>
          <c:showSerName val="0"/>
          <c:showPercent val="0"/>
          <c:showBubbleSize val="0"/>
        </c:dLbls>
        <c:gapWidth val="150"/>
        <c:axId val="374035272"/>
        <c:axId val="37403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FE7F-418E-9A06-15DC908BE30E}"/>
            </c:ext>
          </c:extLst>
        </c:ser>
        <c:dLbls>
          <c:showLegendKey val="0"/>
          <c:showVal val="0"/>
          <c:showCatName val="0"/>
          <c:showSerName val="0"/>
          <c:showPercent val="0"/>
          <c:showBubbleSize val="0"/>
        </c:dLbls>
        <c:marker val="1"/>
        <c:smooth val="0"/>
        <c:axId val="374035272"/>
        <c:axId val="374036840"/>
      </c:lineChart>
      <c:dateAx>
        <c:axId val="374035272"/>
        <c:scaling>
          <c:orientation val="minMax"/>
        </c:scaling>
        <c:delete val="1"/>
        <c:axPos val="b"/>
        <c:numFmt formatCode="ge" sourceLinked="1"/>
        <c:majorTickMark val="none"/>
        <c:minorTickMark val="none"/>
        <c:tickLblPos val="none"/>
        <c:crossAx val="374036840"/>
        <c:crosses val="autoZero"/>
        <c:auto val="1"/>
        <c:lblOffset val="100"/>
        <c:baseTimeUnit val="years"/>
      </c:dateAx>
      <c:valAx>
        <c:axId val="37403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31.08</c:v>
                </c:pt>
                <c:pt idx="1">
                  <c:v>27.79</c:v>
                </c:pt>
                <c:pt idx="2">
                  <c:v>29.76</c:v>
                </c:pt>
                <c:pt idx="3">
                  <c:v>21.46</c:v>
                </c:pt>
                <c:pt idx="4">
                  <c:v>21.72</c:v>
                </c:pt>
              </c:numCache>
            </c:numRef>
          </c:val>
          <c:extLst xmlns:c16r2="http://schemas.microsoft.com/office/drawing/2015/06/chart">
            <c:ext xmlns:c16="http://schemas.microsoft.com/office/drawing/2014/chart" uri="{C3380CC4-5D6E-409C-BE32-E72D297353CC}">
              <c16:uniqueId val="{00000000-9413-47E5-A23A-4030C8354B49}"/>
            </c:ext>
          </c:extLst>
        </c:ser>
        <c:dLbls>
          <c:showLegendKey val="0"/>
          <c:showVal val="0"/>
          <c:showCatName val="0"/>
          <c:showSerName val="0"/>
          <c:showPercent val="0"/>
          <c:showBubbleSize val="0"/>
        </c:dLbls>
        <c:gapWidth val="150"/>
        <c:axId val="374188448"/>
        <c:axId val="37419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9413-47E5-A23A-4030C8354B49}"/>
            </c:ext>
          </c:extLst>
        </c:ser>
        <c:dLbls>
          <c:showLegendKey val="0"/>
          <c:showVal val="0"/>
          <c:showCatName val="0"/>
          <c:showSerName val="0"/>
          <c:showPercent val="0"/>
          <c:showBubbleSize val="0"/>
        </c:dLbls>
        <c:marker val="1"/>
        <c:smooth val="0"/>
        <c:axId val="374188448"/>
        <c:axId val="374191192"/>
      </c:lineChart>
      <c:dateAx>
        <c:axId val="374188448"/>
        <c:scaling>
          <c:orientation val="minMax"/>
        </c:scaling>
        <c:delete val="1"/>
        <c:axPos val="b"/>
        <c:numFmt formatCode="ge" sourceLinked="1"/>
        <c:majorTickMark val="none"/>
        <c:minorTickMark val="none"/>
        <c:tickLblPos val="none"/>
        <c:crossAx val="374191192"/>
        <c:crosses val="autoZero"/>
        <c:auto val="1"/>
        <c:lblOffset val="100"/>
        <c:baseTimeUnit val="years"/>
      </c:dateAx>
      <c:valAx>
        <c:axId val="37419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50-4177-9111-84CD443E1AB9}"/>
            </c:ext>
          </c:extLst>
        </c:ser>
        <c:dLbls>
          <c:showLegendKey val="0"/>
          <c:showVal val="0"/>
          <c:showCatName val="0"/>
          <c:showSerName val="0"/>
          <c:showPercent val="0"/>
          <c:showBubbleSize val="0"/>
        </c:dLbls>
        <c:gapWidth val="150"/>
        <c:axId val="374186096"/>
        <c:axId val="37419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E650-4177-9111-84CD443E1AB9}"/>
            </c:ext>
          </c:extLst>
        </c:ser>
        <c:dLbls>
          <c:showLegendKey val="0"/>
          <c:showVal val="0"/>
          <c:showCatName val="0"/>
          <c:showSerName val="0"/>
          <c:showPercent val="0"/>
          <c:showBubbleSize val="0"/>
        </c:dLbls>
        <c:marker val="1"/>
        <c:smooth val="0"/>
        <c:axId val="374186096"/>
        <c:axId val="374192760"/>
      </c:lineChart>
      <c:dateAx>
        <c:axId val="374186096"/>
        <c:scaling>
          <c:orientation val="minMax"/>
        </c:scaling>
        <c:delete val="1"/>
        <c:axPos val="b"/>
        <c:numFmt formatCode="ge" sourceLinked="1"/>
        <c:majorTickMark val="none"/>
        <c:minorTickMark val="none"/>
        <c:tickLblPos val="none"/>
        <c:crossAx val="374192760"/>
        <c:crosses val="autoZero"/>
        <c:auto val="1"/>
        <c:lblOffset val="100"/>
        <c:baseTimeUnit val="years"/>
      </c:dateAx>
      <c:valAx>
        <c:axId val="374192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18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241.63</c:v>
                </c:pt>
                <c:pt idx="1">
                  <c:v>204.51</c:v>
                </c:pt>
                <c:pt idx="2">
                  <c:v>210.33</c:v>
                </c:pt>
                <c:pt idx="3">
                  <c:v>206.72</c:v>
                </c:pt>
                <c:pt idx="4">
                  <c:v>209.15</c:v>
                </c:pt>
              </c:numCache>
            </c:numRef>
          </c:val>
          <c:extLst xmlns:c16r2="http://schemas.microsoft.com/office/drawing/2015/06/chart">
            <c:ext xmlns:c16="http://schemas.microsoft.com/office/drawing/2014/chart" uri="{C3380CC4-5D6E-409C-BE32-E72D297353CC}">
              <c16:uniqueId val="{00000000-1A38-4606-99CB-6C9938F449B9}"/>
            </c:ext>
          </c:extLst>
        </c:ser>
        <c:dLbls>
          <c:showLegendKey val="0"/>
          <c:showVal val="0"/>
          <c:showCatName val="0"/>
          <c:showSerName val="0"/>
          <c:showPercent val="0"/>
          <c:showBubbleSize val="0"/>
        </c:dLbls>
        <c:gapWidth val="150"/>
        <c:axId val="374186488"/>
        <c:axId val="3741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1A38-4606-99CB-6C9938F449B9}"/>
            </c:ext>
          </c:extLst>
        </c:ser>
        <c:dLbls>
          <c:showLegendKey val="0"/>
          <c:showVal val="0"/>
          <c:showCatName val="0"/>
          <c:showSerName val="0"/>
          <c:showPercent val="0"/>
          <c:showBubbleSize val="0"/>
        </c:dLbls>
        <c:marker val="1"/>
        <c:smooth val="0"/>
        <c:axId val="374186488"/>
        <c:axId val="374186880"/>
      </c:lineChart>
      <c:dateAx>
        <c:axId val="374186488"/>
        <c:scaling>
          <c:orientation val="minMax"/>
        </c:scaling>
        <c:delete val="1"/>
        <c:axPos val="b"/>
        <c:numFmt formatCode="ge" sourceLinked="1"/>
        <c:majorTickMark val="none"/>
        <c:minorTickMark val="none"/>
        <c:tickLblPos val="none"/>
        <c:crossAx val="374186880"/>
        <c:crosses val="autoZero"/>
        <c:auto val="1"/>
        <c:lblOffset val="100"/>
        <c:baseTimeUnit val="years"/>
      </c:dateAx>
      <c:valAx>
        <c:axId val="37418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18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448.21</c:v>
                </c:pt>
                <c:pt idx="1">
                  <c:v>454.32</c:v>
                </c:pt>
                <c:pt idx="2">
                  <c:v>457.2</c:v>
                </c:pt>
                <c:pt idx="3">
                  <c:v>393.74</c:v>
                </c:pt>
                <c:pt idx="4">
                  <c:v>392.51</c:v>
                </c:pt>
              </c:numCache>
            </c:numRef>
          </c:val>
          <c:extLst xmlns:c16r2="http://schemas.microsoft.com/office/drawing/2015/06/chart">
            <c:ext xmlns:c16="http://schemas.microsoft.com/office/drawing/2014/chart" uri="{C3380CC4-5D6E-409C-BE32-E72D297353CC}">
              <c16:uniqueId val="{00000000-8441-426D-93E1-A5CAF1DEAB76}"/>
            </c:ext>
          </c:extLst>
        </c:ser>
        <c:dLbls>
          <c:showLegendKey val="0"/>
          <c:showVal val="0"/>
          <c:showCatName val="0"/>
          <c:showSerName val="0"/>
          <c:showPercent val="0"/>
          <c:showBubbleSize val="0"/>
        </c:dLbls>
        <c:gapWidth val="150"/>
        <c:axId val="374190408"/>
        <c:axId val="3741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8441-426D-93E1-A5CAF1DEAB76}"/>
            </c:ext>
          </c:extLst>
        </c:ser>
        <c:dLbls>
          <c:showLegendKey val="0"/>
          <c:showVal val="0"/>
          <c:showCatName val="0"/>
          <c:showSerName val="0"/>
          <c:showPercent val="0"/>
          <c:showBubbleSize val="0"/>
        </c:dLbls>
        <c:marker val="1"/>
        <c:smooth val="0"/>
        <c:axId val="374190408"/>
        <c:axId val="374191584"/>
      </c:lineChart>
      <c:dateAx>
        <c:axId val="374190408"/>
        <c:scaling>
          <c:orientation val="minMax"/>
        </c:scaling>
        <c:delete val="1"/>
        <c:axPos val="b"/>
        <c:numFmt formatCode="ge" sourceLinked="1"/>
        <c:majorTickMark val="none"/>
        <c:minorTickMark val="none"/>
        <c:tickLblPos val="none"/>
        <c:crossAx val="374191584"/>
        <c:crosses val="autoZero"/>
        <c:auto val="1"/>
        <c:lblOffset val="100"/>
        <c:baseTimeUnit val="years"/>
      </c:dateAx>
      <c:valAx>
        <c:axId val="37419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419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96.82</c:v>
                </c:pt>
                <c:pt idx="1">
                  <c:v>95.36</c:v>
                </c:pt>
                <c:pt idx="2">
                  <c:v>94.28</c:v>
                </c:pt>
                <c:pt idx="3">
                  <c:v>111.42</c:v>
                </c:pt>
                <c:pt idx="4">
                  <c:v>109.51</c:v>
                </c:pt>
              </c:numCache>
            </c:numRef>
          </c:val>
          <c:extLst xmlns:c16r2="http://schemas.microsoft.com/office/drawing/2015/06/chart">
            <c:ext xmlns:c16="http://schemas.microsoft.com/office/drawing/2014/chart" uri="{C3380CC4-5D6E-409C-BE32-E72D297353CC}">
              <c16:uniqueId val="{00000000-C03F-4596-9CB4-F27850BA8DFB}"/>
            </c:ext>
          </c:extLst>
        </c:ser>
        <c:dLbls>
          <c:showLegendKey val="0"/>
          <c:showVal val="0"/>
          <c:showCatName val="0"/>
          <c:showSerName val="0"/>
          <c:showPercent val="0"/>
          <c:showBubbleSize val="0"/>
        </c:dLbls>
        <c:gapWidth val="150"/>
        <c:axId val="374187664"/>
        <c:axId val="37418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C03F-4596-9CB4-F27850BA8DFB}"/>
            </c:ext>
          </c:extLst>
        </c:ser>
        <c:dLbls>
          <c:showLegendKey val="0"/>
          <c:showVal val="0"/>
          <c:showCatName val="0"/>
          <c:showSerName val="0"/>
          <c:showPercent val="0"/>
          <c:showBubbleSize val="0"/>
        </c:dLbls>
        <c:marker val="1"/>
        <c:smooth val="0"/>
        <c:axId val="374187664"/>
        <c:axId val="374185704"/>
      </c:lineChart>
      <c:dateAx>
        <c:axId val="374187664"/>
        <c:scaling>
          <c:orientation val="minMax"/>
        </c:scaling>
        <c:delete val="1"/>
        <c:axPos val="b"/>
        <c:numFmt formatCode="ge" sourceLinked="1"/>
        <c:majorTickMark val="none"/>
        <c:minorTickMark val="none"/>
        <c:tickLblPos val="none"/>
        <c:crossAx val="374185704"/>
        <c:crosses val="autoZero"/>
        <c:auto val="1"/>
        <c:lblOffset val="100"/>
        <c:baseTimeUnit val="years"/>
      </c:dateAx>
      <c:valAx>
        <c:axId val="3741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8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124.65</c:v>
                </c:pt>
                <c:pt idx="1">
                  <c:v>125.72</c:v>
                </c:pt>
                <c:pt idx="2">
                  <c:v>128.22999999999999</c:v>
                </c:pt>
                <c:pt idx="3">
                  <c:v>127.56</c:v>
                </c:pt>
                <c:pt idx="4">
                  <c:v>129.63</c:v>
                </c:pt>
              </c:numCache>
            </c:numRef>
          </c:val>
          <c:extLst xmlns:c16r2="http://schemas.microsoft.com/office/drawing/2015/06/chart">
            <c:ext xmlns:c16="http://schemas.microsoft.com/office/drawing/2014/chart" uri="{C3380CC4-5D6E-409C-BE32-E72D297353CC}">
              <c16:uniqueId val="{00000000-E553-4052-B3A1-317DA0BD0FE8}"/>
            </c:ext>
          </c:extLst>
        </c:ser>
        <c:dLbls>
          <c:showLegendKey val="0"/>
          <c:showVal val="0"/>
          <c:showCatName val="0"/>
          <c:showSerName val="0"/>
          <c:showPercent val="0"/>
          <c:showBubbleSize val="0"/>
        </c:dLbls>
        <c:gapWidth val="150"/>
        <c:axId val="374415592"/>
        <c:axId val="37441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E553-4052-B3A1-317DA0BD0FE8}"/>
            </c:ext>
          </c:extLst>
        </c:ser>
        <c:dLbls>
          <c:showLegendKey val="0"/>
          <c:showVal val="0"/>
          <c:showCatName val="0"/>
          <c:showSerName val="0"/>
          <c:showPercent val="0"/>
          <c:showBubbleSize val="0"/>
        </c:dLbls>
        <c:marker val="1"/>
        <c:smooth val="0"/>
        <c:axId val="374415592"/>
        <c:axId val="374417160"/>
      </c:lineChart>
      <c:dateAx>
        <c:axId val="374415592"/>
        <c:scaling>
          <c:orientation val="minMax"/>
        </c:scaling>
        <c:delete val="1"/>
        <c:axPos val="b"/>
        <c:numFmt formatCode="ge" sourceLinked="1"/>
        <c:majorTickMark val="none"/>
        <c:minorTickMark val="none"/>
        <c:tickLblPos val="none"/>
        <c:crossAx val="374417160"/>
        <c:crosses val="autoZero"/>
        <c:auto val="1"/>
        <c:lblOffset val="100"/>
        <c:baseTimeUnit val="years"/>
      </c:dateAx>
      <c:valAx>
        <c:axId val="37441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41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小田原市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191557</v>
      </c>
      <c r="AM8" s="60"/>
      <c r="AN8" s="60"/>
      <c r="AO8" s="60"/>
      <c r="AP8" s="60"/>
      <c r="AQ8" s="60"/>
      <c r="AR8" s="60"/>
      <c r="AS8" s="60"/>
      <c r="AT8" s="51">
        <f>データ!$S$6</f>
        <v>113.81</v>
      </c>
      <c r="AU8" s="52"/>
      <c r="AV8" s="52"/>
      <c r="AW8" s="52"/>
      <c r="AX8" s="52"/>
      <c r="AY8" s="52"/>
      <c r="AZ8" s="52"/>
      <c r="BA8" s="52"/>
      <c r="BB8" s="53">
        <f>データ!$T$6</f>
        <v>1683.13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63.56</v>
      </c>
      <c r="J10" s="52"/>
      <c r="K10" s="52"/>
      <c r="L10" s="52"/>
      <c r="M10" s="52"/>
      <c r="N10" s="52"/>
      <c r="O10" s="63"/>
      <c r="P10" s="53">
        <f>データ!$P$6</f>
        <v>91</v>
      </c>
      <c r="Q10" s="53"/>
      <c r="R10" s="53"/>
      <c r="S10" s="53"/>
      <c r="T10" s="53"/>
      <c r="U10" s="53"/>
      <c r="V10" s="53"/>
      <c r="W10" s="60">
        <f>データ!$Q$6</f>
        <v>2214</v>
      </c>
      <c r="X10" s="60"/>
      <c r="Y10" s="60"/>
      <c r="Z10" s="60"/>
      <c r="AA10" s="60"/>
      <c r="AB10" s="60"/>
      <c r="AC10" s="60"/>
      <c r="AD10" s="2"/>
      <c r="AE10" s="2"/>
      <c r="AF10" s="2"/>
      <c r="AG10" s="2"/>
      <c r="AH10" s="4"/>
      <c r="AI10" s="4"/>
      <c r="AJ10" s="4"/>
      <c r="AK10" s="4"/>
      <c r="AL10" s="60">
        <f>データ!$U$6</f>
        <v>173830</v>
      </c>
      <c r="AM10" s="60"/>
      <c r="AN10" s="60"/>
      <c r="AO10" s="60"/>
      <c r="AP10" s="60"/>
      <c r="AQ10" s="60"/>
      <c r="AR10" s="60"/>
      <c r="AS10" s="60"/>
      <c r="AT10" s="51">
        <f>データ!$V$6</f>
        <v>55.31</v>
      </c>
      <c r="AU10" s="52"/>
      <c r="AV10" s="52"/>
      <c r="AW10" s="52"/>
      <c r="AX10" s="52"/>
      <c r="AY10" s="52"/>
      <c r="AZ10" s="52"/>
      <c r="BA10" s="52"/>
      <c r="BB10" s="53">
        <f>データ!$W$6</f>
        <v>3142.83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IRbENQpu+4Y8motTo+zglmSOA3FkWWA5GpXDzS8kPJ5IEBwzVoGT3CuQFDVSdO3Sx8/ZqXnG9LDKISpH60ahg==" saltValue="21NI5ne2SDxxwmrXMk+p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142069</v>
      </c>
      <c r="D6" s="34">
        <f t="shared" si="3"/>
        <v>46</v>
      </c>
      <c r="E6" s="34">
        <f t="shared" si="3"/>
        <v>1</v>
      </c>
      <c r="F6" s="34">
        <f t="shared" si="3"/>
        <v>0</v>
      </c>
      <c r="G6" s="34">
        <f t="shared" si="3"/>
        <v>1</v>
      </c>
      <c r="H6" s="34" t="str">
        <f t="shared" si="3"/>
        <v>神奈川県　小田原市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63.56</v>
      </c>
      <c r="P6" s="35">
        <f t="shared" si="3"/>
        <v>91</v>
      </c>
      <c r="Q6" s="35">
        <f t="shared" si="3"/>
        <v>2214</v>
      </c>
      <c r="R6" s="35">
        <f t="shared" si="3"/>
        <v>191557</v>
      </c>
      <c r="S6" s="35">
        <f t="shared" si="3"/>
        <v>113.81</v>
      </c>
      <c r="T6" s="35">
        <f t="shared" si="3"/>
        <v>1683.13</v>
      </c>
      <c r="U6" s="35">
        <f t="shared" si="3"/>
        <v>173830</v>
      </c>
      <c r="V6" s="35">
        <f t="shared" si="3"/>
        <v>55.31</v>
      </c>
      <c r="W6" s="35">
        <f t="shared" si="3"/>
        <v>3142.83</v>
      </c>
      <c r="X6" s="36">
        <f>IF(X7="",NA(),X7)</f>
        <v>106.04</v>
      </c>
      <c r="Y6" s="36">
        <f t="shared" ref="Y6:AG6" si="4">IF(Y7="",NA(),Y7)</f>
        <v>105.38</v>
      </c>
      <c r="Z6" s="36">
        <f t="shared" si="4"/>
        <v>104.53</v>
      </c>
      <c r="AA6" s="36">
        <f t="shared" si="4"/>
        <v>120.09</v>
      </c>
      <c r="AB6" s="36">
        <f t="shared" si="4"/>
        <v>118.25</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241.63</v>
      </c>
      <c r="AU6" s="36">
        <f t="shared" ref="AU6:BC6" si="6">IF(AU7="",NA(),AU7)</f>
        <v>204.51</v>
      </c>
      <c r="AV6" s="36">
        <f t="shared" si="6"/>
        <v>210.33</v>
      </c>
      <c r="AW6" s="36">
        <f t="shared" si="6"/>
        <v>206.72</v>
      </c>
      <c r="AX6" s="36">
        <f t="shared" si="6"/>
        <v>209.15</v>
      </c>
      <c r="AY6" s="36">
        <f t="shared" si="6"/>
        <v>289.8</v>
      </c>
      <c r="AZ6" s="36">
        <f t="shared" si="6"/>
        <v>299.44</v>
      </c>
      <c r="BA6" s="36">
        <f t="shared" si="6"/>
        <v>311.99</v>
      </c>
      <c r="BB6" s="36">
        <f t="shared" si="6"/>
        <v>307.83</v>
      </c>
      <c r="BC6" s="36">
        <f t="shared" si="6"/>
        <v>318.89</v>
      </c>
      <c r="BD6" s="35" t="str">
        <f>IF(BD7="","",IF(BD7="-","【-】","【"&amp;SUBSTITUTE(TEXT(BD7,"#,##0.00"),"-","△")&amp;"】"))</f>
        <v>【261.93】</v>
      </c>
      <c r="BE6" s="36">
        <f>IF(BE7="",NA(),BE7)</f>
        <v>448.21</v>
      </c>
      <c r="BF6" s="36">
        <f t="shared" ref="BF6:BN6" si="7">IF(BF7="",NA(),BF7)</f>
        <v>454.32</v>
      </c>
      <c r="BG6" s="36">
        <f t="shared" si="7"/>
        <v>457.2</v>
      </c>
      <c r="BH6" s="36">
        <f t="shared" si="7"/>
        <v>393.74</v>
      </c>
      <c r="BI6" s="36">
        <f t="shared" si="7"/>
        <v>392.51</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96.82</v>
      </c>
      <c r="BQ6" s="36">
        <f t="shared" ref="BQ6:BY6" si="8">IF(BQ7="",NA(),BQ7)</f>
        <v>95.36</v>
      </c>
      <c r="BR6" s="36">
        <f t="shared" si="8"/>
        <v>94.28</v>
      </c>
      <c r="BS6" s="36">
        <f t="shared" si="8"/>
        <v>111.42</v>
      </c>
      <c r="BT6" s="36">
        <f t="shared" si="8"/>
        <v>109.51</v>
      </c>
      <c r="BU6" s="36">
        <f t="shared" si="8"/>
        <v>107.05</v>
      </c>
      <c r="BV6" s="36">
        <f t="shared" si="8"/>
        <v>106.4</v>
      </c>
      <c r="BW6" s="36">
        <f t="shared" si="8"/>
        <v>107.61</v>
      </c>
      <c r="BX6" s="36">
        <f t="shared" si="8"/>
        <v>106.02</v>
      </c>
      <c r="BY6" s="36">
        <f t="shared" si="8"/>
        <v>104.84</v>
      </c>
      <c r="BZ6" s="35" t="str">
        <f>IF(BZ7="","",IF(BZ7="-","【-】","【"&amp;SUBSTITUTE(TEXT(BZ7,"#,##0.00"),"-","△")&amp;"】"))</f>
        <v>【103.91】</v>
      </c>
      <c r="CA6" s="36">
        <f>IF(CA7="",NA(),CA7)</f>
        <v>124.65</v>
      </c>
      <c r="CB6" s="36">
        <f t="shared" ref="CB6:CJ6" si="9">IF(CB7="",NA(),CB7)</f>
        <v>125.72</v>
      </c>
      <c r="CC6" s="36">
        <f t="shared" si="9"/>
        <v>128.22999999999999</v>
      </c>
      <c r="CD6" s="36">
        <f t="shared" si="9"/>
        <v>127.56</v>
      </c>
      <c r="CE6" s="36">
        <f t="shared" si="9"/>
        <v>129.63</v>
      </c>
      <c r="CF6" s="36">
        <f t="shared" si="9"/>
        <v>155.09</v>
      </c>
      <c r="CG6" s="36">
        <f t="shared" si="9"/>
        <v>156.29</v>
      </c>
      <c r="CH6" s="36">
        <f t="shared" si="9"/>
        <v>155.69</v>
      </c>
      <c r="CI6" s="36">
        <f t="shared" si="9"/>
        <v>158.6</v>
      </c>
      <c r="CJ6" s="36">
        <f t="shared" si="9"/>
        <v>161.82</v>
      </c>
      <c r="CK6" s="35" t="str">
        <f>IF(CK7="","",IF(CK7="-","【-】","【"&amp;SUBSTITUTE(TEXT(CK7,"#,##0.00"),"-","△")&amp;"】"))</f>
        <v>【167.11】</v>
      </c>
      <c r="CL6" s="36">
        <f>IF(CL7="",NA(),CL7)</f>
        <v>62.86</v>
      </c>
      <c r="CM6" s="36">
        <f t="shared" ref="CM6:CU6" si="10">IF(CM7="",NA(),CM7)</f>
        <v>63.7</v>
      </c>
      <c r="CN6" s="36">
        <f t="shared" si="10"/>
        <v>62.84</v>
      </c>
      <c r="CO6" s="36">
        <f t="shared" si="10"/>
        <v>64.52</v>
      </c>
      <c r="CP6" s="36">
        <f t="shared" si="10"/>
        <v>63.41</v>
      </c>
      <c r="CQ6" s="36">
        <f t="shared" si="10"/>
        <v>61.61</v>
      </c>
      <c r="CR6" s="36">
        <f t="shared" si="10"/>
        <v>62.34</v>
      </c>
      <c r="CS6" s="36">
        <f t="shared" si="10"/>
        <v>62.46</v>
      </c>
      <c r="CT6" s="36">
        <f t="shared" si="10"/>
        <v>62.88</v>
      </c>
      <c r="CU6" s="36">
        <f t="shared" si="10"/>
        <v>62.32</v>
      </c>
      <c r="CV6" s="35" t="str">
        <f>IF(CV7="","",IF(CV7="-","【-】","【"&amp;SUBSTITUTE(TEXT(CV7,"#,##0.00"),"-","△")&amp;"】"))</f>
        <v>【60.27】</v>
      </c>
      <c r="CW6" s="36">
        <f>IF(CW7="",NA(),CW7)</f>
        <v>90.2</v>
      </c>
      <c r="CX6" s="36">
        <f t="shared" ref="CX6:DF6" si="11">IF(CX7="",NA(),CX7)</f>
        <v>87.9</v>
      </c>
      <c r="CY6" s="36">
        <f t="shared" si="11"/>
        <v>87.95</v>
      </c>
      <c r="CZ6" s="36">
        <f t="shared" si="11"/>
        <v>86.03</v>
      </c>
      <c r="DA6" s="36">
        <f t="shared" si="11"/>
        <v>86.73</v>
      </c>
      <c r="DB6" s="36">
        <f t="shared" si="11"/>
        <v>90.23</v>
      </c>
      <c r="DC6" s="36">
        <f t="shared" si="11"/>
        <v>90.15</v>
      </c>
      <c r="DD6" s="36">
        <f t="shared" si="11"/>
        <v>90.62</v>
      </c>
      <c r="DE6" s="36">
        <f t="shared" si="11"/>
        <v>90.13</v>
      </c>
      <c r="DF6" s="36">
        <f t="shared" si="11"/>
        <v>90.19</v>
      </c>
      <c r="DG6" s="35" t="str">
        <f>IF(DG7="","",IF(DG7="-","【-】","【"&amp;SUBSTITUTE(TEXT(DG7,"#,##0.00"),"-","△")&amp;"】"))</f>
        <v>【89.92】</v>
      </c>
      <c r="DH6" s="36">
        <f>IF(DH7="",NA(),DH7)</f>
        <v>48.07</v>
      </c>
      <c r="DI6" s="36">
        <f t="shared" ref="DI6:DQ6" si="12">IF(DI7="",NA(),DI7)</f>
        <v>49.41</v>
      </c>
      <c r="DJ6" s="36">
        <f t="shared" si="12"/>
        <v>49.56</v>
      </c>
      <c r="DK6" s="36">
        <f t="shared" si="12"/>
        <v>51.01</v>
      </c>
      <c r="DL6" s="36">
        <f t="shared" si="12"/>
        <v>52.16</v>
      </c>
      <c r="DM6" s="36">
        <f t="shared" si="12"/>
        <v>46.36</v>
      </c>
      <c r="DN6" s="36">
        <f t="shared" si="12"/>
        <v>47.37</v>
      </c>
      <c r="DO6" s="36">
        <f t="shared" si="12"/>
        <v>48.01</v>
      </c>
      <c r="DP6" s="36">
        <f t="shared" si="12"/>
        <v>48.01</v>
      </c>
      <c r="DQ6" s="36">
        <f t="shared" si="12"/>
        <v>48.86</v>
      </c>
      <c r="DR6" s="35" t="str">
        <f>IF(DR7="","",IF(DR7="-","【-】","【"&amp;SUBSTITUTE(TEXT(DR7,"#,##0.00"),"-","△")&amp;"】"))</f>
        <v>【48.85】</v>
      </c>
      <c r="DS6" s="36">
        <f>IF(DS7="",NA(),DS7)</f>
        <v>31.08</v>
      </c>
      <c r="DT6" s="36">
        <f t="shared" ref="DT6:EB6" si="13">IF(DT7="",NA(),DT7)</f>
        <v>27.79</v>
      </c>
      <c r="DU6" s="36">
        <f t="shared" si="13"/>
        <v>29.76</v>
      </c>
      <c r="DV6" s="36">
        <f t="shared" si="13"/>
        <v>21.46</v>
      </c>
      <c r="DW6" s="36">
        <f t="shared" si="13"/>
        <v>21.72</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0.2</v>
      </c>
      <c r="EE6" s="36">
        <f t="shared" ref="EE6:EM6" si="14">IF(EE7="",NA(),EE7)</f>
        <v>0.33</v>
      </c>
      <c r="EF6" s="36">
        <f t="shared" si="14"/>
        <v>0.36</v>
      </c>
      <c r="EG6" s="36">
        <f t="shared" si="14"/>
        <v>0.28000000000000003</v>
      </c>
      <c r="EH6" s="36">
        <f t="shared" si="14"/>
        <v>0.42</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2">
      <c r="A7" s="29"/>
      <c r="B7" s="38">
        <v>2018</v>
      </c>
      <c r="C7" s="38">
        <v>142069</v>
      </c>
      <c r="D7" s="38">
        <v>46</v>
      </c>
      <c r="E7" s="38">
        <v>1</v>
      </c>
      <c r="F7" s="38">
        <v>0</v>
      </c>
      <c r="G7" s="38">
        <v>1</v>
      </c>
      <c r="H7" s="38" t="s">
        <v>93</v>
      </c>
      <c r="I7" s="38" t="s">
        <v>94</v>
      </c>
      <c r="J7" s="38" t="s">
        <v>95</v>
      </c>
      <c r="K7" s="38" t="s">
        <v>96</v>
      </c>
      <c r="L7" s="38" t="s">
        <v>97</v>
      </c>
      <c r="M7" s="38" t="s">
        <v>98</v>
      </c>
      <c r="N7" s="39" t="s">
        <v>99</v>
      </c>
      <c r="O7" s="39">
        <v>63.56</v>
      </c>
      <c r="P7" s="39">
        <v>91</v>
      </c>
      <c r="Q7" s="39">
        <v>2214</v>
      </c>
      <c r="R7" s="39">
        <v>191557</v>
      </c>
      <c r="S7" s="39">
        <v>113.81</v>
      </c>
      <c r="T7" s="39">
        <v>1683.13</v>
      </c>
      <c r="U7" s="39">
        <v>173830</v>
      </c>
      <c r="V7" s="39">
        <v>55.31</v>
      </c>
      <c r="W7" s="39">
        <v>3142.83</v>
      </c>
      <c r="X7" s="39">
        <v>106.04</v>
      </c>
      <c r="Y7" s="39">
        <v>105.38</v>
      </c>
      <c r="Z7" s="39">
        <v>104.53</v>
      </c>
      <c r="AA7" s="39">
        <v>120.09</v>
      </c>
      <c r="AB7" s="39">
        <v>118.25</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241.63</v>
      </c>
      <c r="AU7" s="39">
        <v>204.51</v>
      </c>
      <c r="AV7" s="39">
        <v>210.33</v>
      </c>
      <c r="AW7" s="39">
        <v>206.72</v>
      </c>
      <c r="AX7" s="39">
        <v>209.15</v>
      </c>
      <c r="AY7" s="39">
        <v>289.8</v>
      </c>
      <c r="AZ7" s="39">
        <v>299.44</v>
      </c>
      <c r="BA7" s="39">
        <v>311.99</v>
      </c>
      <c r="BB7" s="39">
        <v>307.83</v>
      </c>
      <c r="BC7" s="39">
        <v>318.89</v>
      </c>
      <c r="BD7" s="39">
        <v>261.93</v>
      </c>
      <c r="BE7" s="39">
        <v>448.21</v>
      </c>
      <c r="BF7" s="39">
        <v>454.32</v>
      </c>
      <c r="BG7" s="39">
        <v>457.2</v>
      </c>
      <c r="BH7" s="39">
        <v>393.74</v>
      </c>
      <c r="BI7" s="39">
        <v>392.51</v>
      </c>
      <c r="BJ7" s="39">
        <v>301.99</v>
      </c>
      <c r="BK7" s="39">
        <v>298.08999999999997</v>
      </c>
      <c r="BL7" s="39">
        <v>291.77999999999997</v>
      </c>
      <c r="BM7" s="39">
        <v>295.44</v>
      </c>
      <c r="BN7" s="39">
        <v>290.07</v>
      </c>
      <c r="BO7" s="39">
        <v>270.45999999999998</v>
      </c>
      <c r="BP7" s="39">
        <v>96.82</v>
      </c>
      <c r="BQ7" s="39">
        <v>95.36</v>
      </c>
      <c r="BR7" s="39">
        <v>94.28</v>
      </c>
      <c r="BS7" s="39">
        <v>111.42</v>
      </c>
      <c r="BT7" s="39">
        <v>109.51</v>
      </c>
      <c r="BU7" s="39">
        <v>107.05</v>
      </c>
      <c r="BV7" s="39">
        <v>106.4</v>
      </c>
      <c r="BW7" s="39">
        <v>107.61</v>
      </c>
      <c r="BX7" s="39">
        <v>106.02</v>
      </c>
      <c r="BY7" s="39">
        <v>104.84</v>
      </c>
      <c r="BZ7" s="39">
        <v>103.91</v>
      </c>
      <c r="CA7" s="39">
        <v>124.65</v>
      </c>
      <c r="CB7" s="39">
        <v>125.72</v>
      </c>
      <c r="CC7" s="39">
        <v>128.22999999999999</v>
      </c>
      <c r="CD7" s="39">
        <v>127.56</v>
      </c>
      <c r="CE7" s="39">
        <v>129.63</v>
      </c>
      <c r="CF7" s="39">
        <v>155.09</v>
      </c>
      <c r="CG7" s="39">
        <v>156.29</v>
      </c>
      <c r="CH7" s="39">
        <v>155.69</v>
      </c>
      <c r="CI7" s="39">
        <v>158.6</v>
      </c>
      <c r="CJ7" s="39">
        <v>161.82</v>
      </c>
      <c r="CK7" s="39">
        <v>167.11</v>
      </c>
      <c r="CL7" s="39">
        <v>62.86</v>
      </c>
      <c r="CM7" s="39">
        <v>63.7</v>
      </c>
      <c r="CN7" s="39">
        <v>62.84</v>
      </c>
      <c r="CO7" s="39">
        <v>64.52</v>
      </c>
      <c r="CP7" s="39">
        <v>63.41</v>
      </c>
      <c r="CQ7" s="39">
        <v>61.61</v>
      </c>
      <c r="CR7" s="39">
        <v>62.34</v>
      </c>
      <c r="CS7" s="39">
        <v>62.46</v>
      </c>
      <c r="CT7" s="39">
        <v>62.88</v>
      </c>
      <c r="CU7" s="39">
        <v>62.32</v>
      </c>
      <c r="CV7" s="39">
        <v>60.27</v>
      </c>
      <c r="CW7" s="39">
        <v>90.2</v>
      </c>
      <c r="CX7" s="39">
        <v>87.9</v>
      </c>
      <c r="CY7" s="39">
        <v>87.95</v>
      </c>
      <c r="CZ7" s="39">
        <v>86.03</v>
      </c>
      <c r="DA7" s="39">
        <v>86.73</v>
      </c>
      <c r="DB7" s="39">
        <v>90.23</v>
      </c>
      <c r="DC7" s="39">
        <v>90.15</v>
      </c>
      <c r="DD7" s="39">
        <v>90.62</v>
      </c>
      <c r="DE7" s="39">
        <v>90.13</v>
      </c>
      <c r="DF7" s="39">
        <v>90.19</v>
      </c>
      <c r="DG7" s="39">
        <v>89.92</v>
      </c>
      <c r="DH7" s="39">
        <v>48.07</v>
      </c>
      <c r="DI7" s="39">
        <v>49.41</v>
      </c>
      <c r="DJ7" s="39">
        <v>49.56</v>
      </c>
      <c r="DK7" s="39">
        <v>51.01</v>
      </c>
      <c r="DL7" s="39">
        <v>52.16</v>
      </c>
      <c r="DM7" s="39">
        <v>46.36</v>
      </c>
      <c r="DN7" s="39">
        <v>47.37</v>
      </c>
      <c r="DO7" s="39">
        <v>48.01</v>
      </c>
      <c r="DP7" s="39">
        <v>48.01</v>
      </c>
      <c r="DQ7" s="39">
        <v>48.86</v>
      </c>
      <c r="DR7" s="39">
        <v>48.85</v>
      </c>
      <c r="DS7" s="39">
        <v>31.08</v>
      </c>
      <c r="DT7" s="39">
        <v>27.79</v>
      </c>
      <c r="DU7" s="39">
        <v>29.76</v>
      </c>
      <c r="DV7" s="39">
        <v>21.46</v>
      </c>
      <c r="DW7" s="39">
        <v>21.72</v>
      </c>
      <c r="DX7" s="39">
        <v>13.57</v>
      </c>
      <c r="DY7" s="39">
        <v>14.27</v>
      </c>
      <c r="DZ7" s="39">
        <v>16.170000000000002</v>
      </c>
      <c r="EA7" s="39">
        <v>16.600000000000001</v>
      </c>
      <c r="EB7" s="39">
        <v>18.510000000000002</v>
      </c>
      <c r="EC7" s="39">
        <v>17.8</v>
      </c>
      <c r="ED7" s="39">
        <v>0.2</v>
      </c>
      <c r="EE7" s="39">
        <v>0.33</v>
      </c>
      <c r="EF7" s="39">
        <v>0.36</v>
      </c>
      <c r="EG7" s="39">
        <v>0.28000000000000003</v>
      </c>
      <c r="EH7" s="39">
        <v>0.42</v>
      </c>
      <c r="EI7" s="39">
        <v>0.72</v>
      </c>
      <c r="EJ7" s="39">
        <v>0.67</v>
      </c>
      <c r="EK7" s="39">
        <v>0.67</v>
      </c>
      <c r="EL7" s="39">
        <v>0.65</v>
      </c>
      <c r="EM7" s="39">
        <v>0.7</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2020-01-17T06:31:33Z</cp:lastPrinted>
  <dcterms:created xsi:type="dcterms:W3CDTF">2019-12-05T04:13:39Z</dcterms:created>
  <dcterms:modified xsi:type="dcterms:W3CDTF">2020-02-26T02:16:44Z</dcterms:modified>
  <cp:category/>
</cp:coreProperties>
</file>