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25_大井町\"/>
    </mc:Choice>
  </mc:AlternateContent>
  <workbookProtection workbookAlgorithmName="SHA-512" workbookHashValue="/2iJ9XNiXuTZ1AnJ/xtSGeRB0aw1R7VZJTJoyywRNv5pwKjmSjq6J9fHOs1XBtcRxcxr7e8X35zbjkrt6ve6MQ==" workbookSaltValue="Ov9raG0p/+CIwlJZqtRc+A==" workbookSpinCount="100000" lockStructure="1"/>
  <bookViews>
    <workbookView xWindow="0" yWindow="0" windowWidth="20496" windowHeight="6696"/>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<sst xmlns="http://schemas.openxmlformats.org/spreadsheetml/2006/main" count="220" uniqueCount="107">
  <si>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</si>
  <si>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</si>
  <si>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</si>
  <si>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</si>
  <si>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</si>
  <si>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</si>
  <si>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</si>
  <si>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</si>
  <si>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</si>
  <si>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</si>
  <si>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</si>
  <si>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</si>
  <si>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</si>
  <si>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</si>
  <si>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</si>
  <si>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</si>
  <si>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</si>
  <si>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</si>
  <si>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</si>
  <si>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</si>
  <si>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</si>
  <si>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</si>
  <si>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</si>
  <si>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</si>
  <si>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</si>
  <si>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</si>
  <si>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</si>
  <si>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</si>
  <si>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</si>
  <si>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</si>
  <si>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</si>
  <si>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</si>
  <si>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</si>
  <si>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</si>
  <si>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</si>
  <si>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</si>
  <si>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</si>
  <si>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</si>
  <si>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</si>
  <si>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</si>
  <si>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</si>
  <si>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</si>
  <si>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</si>
  <si>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</si>
  <si>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</si>
  <si>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</si>
  <si>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</si>
  <si>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</si>
  <si>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</si>
  <si>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</si>
  <si>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</si>
  <si>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</si>
  <si>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</si>
  <si>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</si>
  <si>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</si>
  <si>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</si>
  <si>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</si>
  <si>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</si>
  <si>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</si>
  <si>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</si>
  <si>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</si>
  <si>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</si>
  <si>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</si>
  <si>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</si>
  <si>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</si>
  <si>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</si>
  <si>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</si>
  <si>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</si>
  <si>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</si>
  <si>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</si>
  <si>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</si>
  <si>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</si>
  <si>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</si>
  <si>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</si>
  <si>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</si>
  <si>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</si>
  <si>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</si>
  <si>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</si>
  <si>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</si>
  <si>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</si>
  <si>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</si>
  <si>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</si>
  <si>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</si>
  <si>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</si>
  <si>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</si>
  <si>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</si>
  <si>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</si>
  <si>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</si>
  <si>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</si>
  <si>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</si>
  <si>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</si>
  <si>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</si>
  <si>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大井町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</si>
  <si>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</si>
  <si>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</si>
  <si>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</si>
  <si>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</si>
  <si>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</si>
  <si>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</si>
  <si>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</si>
  <si>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</si>
  <si>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</si>
  <si>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</si>
  <si>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</si>
  <si>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単年度では黒字経営となっておりますが、流動比率の低さや、老朽化の進行度合いを見ると、災害等による突発的な費用の発生に対する備えが不足している状況と言えます。
　現時点を経営の転換点と捉え、今後は料金改定による給水収益の増収と、計画に基づく着実な設備更新を進め、災害等不測の事態に備えつつ、安定的に水を供給できる体制を整えて参ります。</t>
    <rPh sb="1" eb="4">
      <t>タンネンド</t>
    </rPh>
    <rPh sb="6" eb="8">
      <t>クロジ</t>
    </rPh>
    <rPh sb="8" eb="10">
      <t>ケイエイ</t>
    </rPh>
    <rPh sb="20" eb="22">
      <t>リュウドウ</t>
    </rPh>
    <rPh sb="22" eb="24">
      <t>ヒリツ</t>
    </rPh>
    <rPh sb="25" eb="26">
      <t>ヒク</t>
    </rPh>
    <rPh sb="29" eb="32">
      <t>ロウキュウカ</t>
    </rPh>
    <rPh sb="33" eb="35">
      <t>シンコウ</t>
    </rPh>
    <rPh sb="35" eb="37">
      <t>ドア</t>
    </rPh>
    <rPh sb="39" eb="40">
      <t>ミ</t>
    </rPh>
    <rPh sb="43" eb="45">
      <t>サイガイ</t>
    </rPh>
    <rPh sb="45" eb="46">
      <t>トウ</t>
    </rPh>
    <rPh sb="49" eb="52">
      <t>トッパツテキ</t>
    </rPh>
    <rPh sb="53" eb="55">
      <t>ヒヨウ</t>
    </rPh>
    <rPh sb="56" eb="58">
      <t>ハッセイ</t>
    </rPh>
    <rPh sb="59" eb="60">
      <t>タイ</t>
    </rPh>
    <rPh sb="62" eb="63">
      <t>ソナ</t>
    </rPh>
    <rPh sb="65" eb="67">
      <t>フソク</t>
    </rPh>
    <rPh sb="71" eb="73">
      <t>ジョウキョウ</t>
    </rPh>
    <rPh sb="74" eb="75">
      <t>イ</t>
    </rPh>
    <rPh sb="81" eb="84">
      <t>ゲンジテン</t>
    </rPh>
    <rPh sb="85" eb="87">
      <t>ケイエイ</t>
    </rPh>
    <rPh sb="88" eb="91">
      <t>テンカンテン</t>
    </rPh>
    <rPh sb="92" eb="93">
      <t>トラ</t>
    </rPh>
    <rPh sb="95" eb="97">
      <t>コンゴ</t>
    </rPh>
    <rPh sb="98" eb="100">
      <t>リョウキン</t>
    </rPh>
    <rPh sb="100" eb="102">
      <t>カイテイ</t>
    </rPh>
    <rPh sb="105" eb="107">
      <t>キュウスイ</t>
    </rPh>
    <rPh sb="107" eb="109">
      <t>シュウエキ</t>
    </rPh>
    <rPh sb="110" eb="112">
      <t>ゾウシュウ</t>
    </rPh>
    <rPh sb="114" eb="116">
      <t>ケイカク</t>
    </rPh>
    <rPh sb="117" eb="118">
      <t>モト</t>
    </rPh>
    <rPh sb="120" eb="122">
      <t>チャクジツ</t>
    </rPh>
    <rPh sb="123" eb="125">
      <t>セツビ</t>
    </rPh>
    <rPh sb="125" eb="127">
      <t>コウシン</t>
    </rPh>
    <rPh sb="128" eb="129">
      <t>スス</t>
    </rPh>
    <rPh sb="131" eb="133">
      <t>サイガイ</t>
    </rPh>
    <rPh sb="133" eb="134">
      <t>トウ</t>
    </rPh>
    <rPh sb="134" eb="136">
      <t>フソク</t>
    </rPh>
    <rPh sb="137" eb="139">
      <t>ジタイ</t>
    </rPh>
    <rPh sb="140" eb="141">
      <t>ソナ</t>
    </rPh>
    <rPh sb="145" eb="147">
      <t>アンテイ</t>
    </rPh>
    <rPh sb="147" eb="148">
      <t>テキ</t>
    </rPh>
    <rPh sb="149" eb="150">
      <t>ミズ</t>
    </rPh>
    <rPh sb="151" eb="153">
      <t>キョウキュウ</t>
    </rPh>
    <rPh sb="156" eb="158">
      <t>タイセイ</t>
    </rPh>
    <rPh sb="159" eb="160">
      <t>トトノ</t>
    </rPh>
    <rPh sb="162" eb="163">
      <t>マイ</t>
    </rPh>
    <phoneticPr fontId="4"/>
  </si>
  <si>
    <t xml:space="preserve">　有形固定資産減価償却率は60%を超え、老朽化は確実に進行していますが、施設更新計画（H27策定）及び管路更新計画（H30策定）に基づき、今後順次設備更新を行っていく予定であり、今後は微増～横ばいになっていく見込みです。また、管路経年化率も今後は上昇の度合いが緩やかになり、管路更新率は上昇していく見込みです。
</t>
    <rPh sb="1" eb="3">
      <t>ユウケイ</t>
    </rPh>
    <rPh sb="3" eb="5">
      <t>コテイ</t>
    </rPh>
    <rPh sb="5" eb="7">
      <t>シサン</t>
    </rPh>
    <rPh sb="7" eb="9">
      <t>ゲンカ</t>
    </rPh>
    <rPh sb="9" eb="11">
      <t>ショウキャク</t>
    </rPh>
    <rPh sb="11" eb="12">
      <t>リツ</t>
    </rPh>
    <rPh sb="17" eb="18">
      <t>コ</t>
    </rPh>
    <rPh sb="20" eb="23">
      <t>ロウキュウカ</t>
    </rPh>
    <rPh sb="24" eb="26">
      <t>カクジツ</t>
    </rPh>
    <rPh sb="27" eb="29">
      <t>シンコウ</t>
    </rPh>
    <rPh sb="36" eb="38">
      <t>シセツ</t>
    </rPh>
    <rPh sb="38" eb="40">
      <t>コウシン</t>
    </rPh>
    <rPh sb="40" eb="42">
      <t>ケイカク</t>
    </rPh>
    <rPh sb="46" eb="48">
      <t>サクテイ</t>
    </rPh>
    <rPh sb="49" eb="50">
      <t>オヨ</t>
    </rPh>
    <rPh sb="51" eb="53">
      <t>カンロ</t>
    </rPh>
    <rPh sb="53" eb="55">
      <t>コウシン</t>
    </rPh>
    <rPh sb="55" eb="57">
      <t>ケイカク</t>
    </rPh>
    <rPh sb="61" eb="63">
      <t>サクテイ</t>
    </rPh>
    <rPh sb="65" eb="66">
      <t>モト</t>
    </rPh>
    <rPh sb="69" eb="71">
      <t>コンゴ</t>
    </rPh>
    <rPh sb="71" eb="73">
      <t>ジュンジ</t>
    </rPh>
    <rPh sb="73" eb="75">
      <t>セツビ</t>
    </rPh>
    <rPh sb="75" eb="77">
      <t>コウシン</t>
    </rPh>
    <rPh sb="78" eb="79">
      <t>オコナ</t>
    </rPh>
    <rPh sb="83" eb="85">
      <t>ヨテイ</t>
    </rPh>
    <rPh sb="89" eb="91">
      <t>コンゴ</t>
    </rPh>
    <rPh sb="92" eb="94">
      <t>ビゾウ</t>
    </rPh>
    <rPh sb="95" eb="96">
      <t>ヨコ</t>
    </rPh>
    <rPh sb="104" eb="106">
      <t>ミコ</t>
    </rPh>
    <rPh sb="113" eb="115">
      <t>カンロ</t>
    </rPh>
    <rPh sb="115" eb="118">
      <t>ケイネンカ</t>
    </rPh>
    <rPh sb="118" eb="119">
      <t>リツ</t>
    </rPh>
    <rPh sb="120" eb="122">
      <t>コンゴ</t>
    </rPh>
    <rPh sb="123" eb="125">
      <t>ジョウショウ</t>
    </rPh>
    <rPh sb="126" eb="128">
      <t>ドア</t>
    </rPh>
    <rPh sb="130" eb="131">
      <t>ユル</t>
    </rPh>
    <rPh sb="137" eb="139">
      <t>カンロ</t>
    </rPh>
    <rPh sb="139" eb="141">
      <t>コウシン</t>
    </rPh>
    <rPh sb="141" eb="142">
      <t>リツ</t>
    </rPh>
    <rPh sb="143" eb="145">
      <t>ジョウショウ</t>
    </rPh>
    <rPh sb="149" eb="151">
      <t>ミコ</t>
    </rPh>
    <phoneticPr fontId="4"/>
  </si>
  <si>
    <t>経常収支比率100%以上、累積欠損金比率0%であり、黒字経営を維持できていますが、給水収益は毎年減少の一途をたどっており、近年は水道利用加入金収入が給水収益の減少分を穴埋めしている状況にあります。平成３０年４月の料金改定により、給水収益が増加しましたが、今後も給水収益の減少傾向は続く見込みで、水道利用加入金収入も、住宅需要の動向によっては、減少に転じる可能性もあることから、引き続き注視していく必要があります。
　流動比率が類似団体に比して低い水準にあり、この要因の一つに企業債償還額の増加がありますが、企業債残高対給水収益比率からもわかるように、償還額は今後減少すると見込まれ、また平成３０年４月に料金改定を実施したことから、今後は増加が見込まれます。
　給水原価は類似団体に比して低く、料金回収率は100%を超えており、低コストかつ低料金で水の供給ができていると言えます。
　有収率は類似団体に比して高い水準となっておりますが、引き続き漏水調査等を継続し、有収率の向上を図るとともに、施設利用率が低下し続けていることから、災害等に対応できる体制を確保しつつ、施設更新時にはダウンサイジング等も検討して参ります。</t>
    <rPh sb="98" eb="100">
      <t>ヘイセイ</t>
    </rPh>
    <rPh sb="102" eb="103">
      <t>ネン</t>
    </rPh>
    <rPh sb="104" eb="105">
      <t>ガツ</t>
    </rPh>
    <rPh sb="119" eb="121">
      <t>ゾウカ</t>
    </rPh>
    <rPh sb="293" eb="295">
      <t>ヘイセイ</t>
    </rPh>
    <rPh sb="297" eb="298">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</si>
</sst>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0.15</c:v>
                </c:pt>
                <c:pt idx="3">
                  <c:v>0</c:v>
                </c:pt>
                <c:pt idx="4">
                  <c:v>0</c:v>
                </c:pt>
              </c:numCache>
            </c:numRef>
          </c:val>
          <c:extLst xmlns:c16r2="http://schemas.microsoft.com/office/drawing/2015/06/chart">
            <c:ext xmlns:c16="http://schemas.microsoft.com/office/drawing/2014/chart" uri="{C3380CC4-5D6E-409C-BE32-E72D297353CC}">
              <c16:uniqueId val="{00000000-36DC-4069-A8F3-D78CD38E6F13}"/>
            </c:ext>
          </c:extLst>
        </c:ser>
        <c:dLbls>
          <c:showLegendKey val="0"/>
          <c:showVal val="0"/>
          <c:showCatName val="0"/>
          <c:showSerName val="0"/>
          <c:showPercent val="0"/>
          <c:showBubbleSize val="0"/>
        </c:dLbls>
        <c:gapWidth val="150"/>
        <c:axId val="395869864"/>
        <c:axId val="39586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36DC-4069-A8F3-D78CD38E6F13}"/>
            </c:ext>
          </c:extLst>
        </c:ser>
        <c:dLbls>
          <c:showLegendKey val="0"/>
          <c:showVal val="0"/>
          <c:showCatName val="0"/>
          <c:showSerName val="0"/>
          <c:showPercent val="0"/>
          <c:showBubbleSize val="0"/>
        </c:dLbls>
        <c:marker val="1"/>
        <c:smooth val="0"/>
        <c:axId val="395869864"/>
        <c:axId val="395867512"/>
      </c:lineChart>
      <c:dateAx>
        <c:axId val="395869864"/>
        <c:scaling>
          <c:orientation val="minMax"/>
        </c:scaling>
        <c:delete val="1"/>
        <c:axPos val="b"/>
        <c:numFmt formatCode="ge" sourceLinked="1"/>
        <c:majorTickMark val="none"/>
        <c:minorTickMark val="none"/>
        <c:tickLblPos val="none"/>
        <c:crossAx val="395867512"/>
        <c:crosses val="autoZero"/>
        <c:auto val="1"/>
        <c:lblOffset val="100"/>
        <c:baseTimeUnit val="years"/>
      </c:dateAx>
      <c:valAx>
        <c:axId val="39586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86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50.39</c:v>
                </c:pt>
                <c:pt idx="1">
                  <c:v>49.81</c:v>
                </c:pt>
                <c:pt idx="2">
                  <c:v>48.87</c:v>
                </c:pt>
                <c:pt idx="3">
                  <c:v>48.55</c:v>
                </c:pt>
                <c:pt idx="4">
                  <c:v>48.93</c:v>
                </c:pt>
              </c:numCache>
            </c:numRef>
          </c:val>
          <c:extLst xmlns:c16r2="http://schemas.microsoft.com/office/drawing/2015/06/chart">
            <c:ext xmlns:c16="http://schemas.microsoft.com/office/drawing/2014/chart" uri="{C3380CC4-5D6E-409C-BE32-E72D297353CC}">
              <c16:uniqueId val="{00000000-56F4-4786-A009-FA8EE0C1D605}"/>
            </c:ext>
          </c:extLst>
        </c:ser>
        <c:dLbls>
          <c:showLegendKey val="0"/>
          <c:showVal val="0"/>
          <c:showCatName val="0"/>
          <c:showSerName val="0"/>
          <c:showPercent val="0"/>
          <c:showBubbleSize val="0"/>
        </c:dLbls>
        <c:gapWidth val="150"/>
        <c:axId val="486756352"/>
        <c:axId val="48675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56F4-4786-A009-FA8EE0C1D605}"/>
            </c:ext>
          </c:extLst>
        </c:ser>
        <c:dLbls>
          <c:showLegendKey val="0"/>
          <c:showVal val="0"/>
          <c:showCatName val="0"/>
          <c:showSerName val="0"/>
          <c:showPercent val="0"/>
          <c:showBubbleSize val="0"/>
        </c:dLbls>
        <c:marker val="1"/>
        <c:smooth val="0"/>
        <c:axId val="486756352"/>
        <c:axId val="486759488"/>
      </c:lineChart>
      <c:dateAx>
        <c:axId val="486756352"/>
        <c:scaling>
          <c:orientation val="minMax"/>
        </c:scaling>
        <c:delete val="1"/>
        <c:axPos val="b"/>
        <c:numFmt formatCode="ge" sourceLinked="1"/>
        <c:majorTickMark val="none"/>
        <c:minorTickMark val="none"/>
        <c:tickLblPos val="none"/>
        <c:crossAx val="486759488"/>
        <c:crosses val="autoZero"/>
        <c:auto val="1"/>
        <c:lblOffset val="100"/>
        <c:baseTimeUnit val="years"/>
      </c:dateAx>
      <c:valAx>
        <c:axId val="4867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7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86.9</c:v>
                </c:pt>
                <c:pt idx="1">
                  <c:v>87</c:v>
                </c:pt>
                <c:pt idx="2">
                  <c:v>87.2</c:v>
                </c:pt>
                <c:pt idx="3">
                  <c:v>87.25</c:v>
                </c:pt>
                <c:pt idx="4">
                  <c:v>87.36</c:v>
                </c:pt>
              </c:numCache>
            </c:numRef>
          </c:val>
          <c:extLst xmlns:c16r2="http://schemas.microsoft.com/office/drawing/2015/06/chart">
            <c:ext xmlns:c16="http://schemas.microsoft.com/office/drawing/2014/chart" uri="{C3380CC4-5D6E-409C-BE32-E72D297353CC}">
              <c16:uniqueId val="{00000000-624A-434D-83B6-76E6CA188586}"/>
            </c:ext>
          </c:extLst>
        </c:ser>
        <c:dLbls>
          <c:showLegendKey val="0"/>
          <c:showVal val="0"/>
          <c:showCatName val="0"/>
          <c:showSerName val="0"/>
          <c:showPercent val="0"/>
          <c:showBubbleSize val="0"/>
        </c:dLbls>
        <c:gapWidth val="150"/>
        <c:axId val="486817248"/>
        <c:axId val="48681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624A-434D-83B6-76E6CA188586}"/>
            </c:ext>
          </c:extLst>
        </c:ser>
        <c:dLbls>
          <c:showLegendKey val="0"/>
          <c:showVal val="0"/>
          <c:showCatName val="0"/>
          <c:showSerName val="0"/>
          <c:showPercent val="0"/>
          <c:showBubbleSize val="0"/>
        </c:dLbls>
        <c:marker val="1"/>
        <c:smooth val="0"/>
        <c:axId val="486817248"/>
        <c:axId val="486819208"/>
      </c:lineChart>
      <c:dateAx>
        <c:axId val="486817248"/>
        <c:scaling>
          <c:orientation val="minMax"/>
        </c:scaling>
        <c:delete val="1"/>
        <c:axPos val="b"/>
        <c:numFmt formatCode="ge" sourceLinked="1"/>
        <c:majorTickMark val="none"/>
        <c:minorTickMark val="none"/>
        <c:tickLblPos val="none"/>
        <c:crossAx val="486819208"/>
        <c:crosses val="autoZero"/>
        <c:auto val="1"/>
        <c:lblOffset val="100"/>
        <c:baseTimeUnit val="years"/>
      </c:dateAx>
      <c:valAx>
        <c:axId val="48681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8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110.06</c:v>
                </c:pt>
                <c:pt idx="1">
                  <c:v>113.7</c:v>
                </c:pt>
                <c:pt idx="2">
                  <c:v>122.23</c:v>
                </c:pt>
                <c:pt idx="3">
                  <c:v>121.92</c:v>
                </c:pt>
                <c:pt idx="4">
                  <c:v>132.46</c:v>
                </c:pt>
              </c:numCache>
            </c:numRef>
          </c:val>
          <c:extLst xmlns:c16r2="http://schemas.microsoft.com/office/drawing/2015/06/chart">
            <c:ext xmlns:c16="http://schemas.microsoft.com/office/drawing/2014/chart" uri="{C3380CC4-5D6E-409C-BE32-E72D297353CC}">
              <c16:uniqueId val="{00000000-E917-459D-B2BC-D5E4DAC85362}"/>
            </c:ext>
          </c:extLst>
        </c:ser>
        <c:dLbls>
          <c:showLegendKey val="0"/>
          <c:showVal val="0"/>
          <c:showCatName val="0"/>
          <c:showSerName val="0"/>
          <c:showPercent val="0"/>
          <c:showBubbleSize val="0"/>
        </c:dLbls>
        <c:gapWidth val="150"/>
        <c:axId val="395871824"/>
        <c:axId val="3958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E917-459D-B2BC-D5E4DAC85362}"/>
            </c:ext>
          </c:extLst>
        </c:ser>
        <c:dLbls>
          <c:showLegendKey val="0"/>
          <c:showVal val="0"/>
          <c:showCatName val="0"/>
          <c:showSerName val="0"/>
          <c:showPercent val="0"/>
          <c:showBubbleSize val="0"/>
        </c:dLbls>
        <c:marker val="1"/>
        <c:smooth val="0"/>
        <c:axId val="395871824"/>
        <c:axId val="395864768"/>
      </c:lineChart>
      <c:dateAx>
        <c:axId val="395871824"/>
        <c:scaling>
          <c:orientation val="minMax"/>
        </c:scaling>
        <c:delete val="1"/>
        <c:axPos val="b"/>
        <c:numFmt formatCode="ge" sourceLinked="1"/>
        <c:majorTickMark val="none"/>
        <c:minorTickMark val="none"/>
        <c:tickLblPos val="none"/>
        <c:crossAx val="395864768"/>
        <c:crosses val="autoZero"/>
        <c:auto val="1"/>
        <c:lblOffset val="100"/>
        <c:baseTimeUnit val="years"/>
      </c:dateAx>
      <c:valAx>
        <c:axId val="39586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587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53.81</c:v>
                </c:pt>
                <c:pt idx="1">
                  <c:v>56</c:v>
                </c:pt>
                <c:pt idx="2">
                  <c:v>58.1</c:v>
                </c:pt>
                <c:pt idx="3">
                  <c:v>60.23</c:v>
                </c:pt>
                <c:pt idx="4">
                  <c:v>61.34</c:v>
                </c:pt>
              </c:numCache>
            </c:numRef>
          </c:val>
          <c:extLst xmlns:c16r2="http://schemas.microsoft.com/office/drawing/2015/06/chart">
            <c:ext xmlns:c16="http://schemas.microsoft.com/office/drawing/2014/chart" uri="{C3380CC4-5D6E-409C-BE32-E72D297353CC}">
              <c16:uniqueId val="{00000000-126F-4AC7-88A9-2A99375ECDF8}"/>
            </c:ext>
          </c:extLst>
        </c:ser>
        <c:dLbls>
          <c:showLegendKey val="0"/>
          <c:showVal val="0"/>
          <c:showCatName val="0"/>
          <c:showSerName val="0"/>
          <c:showPercent val="0"/>
          <c:showBubbleSize val="0"/>
        </c:dLbls>
        <c:gapWidth val="150"/>
        <c:axId val="395865552"/>
        <c:axId val="39587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126F-4AC7-88A9-2A99375ECDF8}"/>
            </c:ext>
          </c:extLst>
        </c:ser>
        <c:dLbls>
          <c:showLegendKey val="0"/>
          <c:showVal val="0"/>
          <c:showCatName val="0"/>
          <c:showSerName val="0"/>
          <c:showPercent val="0"/>
          <c:showBubbleSize val="0"/>
        </c:dLbls>
        <c:marker val="1"/>
        <c:smooth val="0"/>
        <c:axId val="395865552"/>
        <c:axId val="395870256"/>
      </c:lineChart>
      <c:dateAx>
        <c:axId val="395865552"/>
        <c:scaling>
          <c:orientation val="minMax"/>
        </c:scaling>
        <c:delete val="1"/>
        <c:axPos val="b"/>
        <c:numFmt formatCode="ge" sourceLinked="1"/>
        <c:majorTickMark val="none"/>
        <c:minorTickMark val="none"/>
        <c:tickLblPos val="none"/>
        <c:crossAx val="395870256"/>
        <c:crosses val="autoZero"/>
        <c:auto val="1"/>
        <c:lblOffset val="100"/>
        <c:baseTimeUnit val="years"/>
      </c:dateAx>
      <c:valAx>
        <c:axId val="39587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86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3.68</c:v>
                </c:pt>
                <c:pt idx="1">
                  <c:v>5.08</c:v>
                </c:pt>
                <c:pt idx="2">
                  <c:v>11.07</c:v>
                </c:pt>
                <c:pt idx="3">
                  <c:v>11.22</c:v>
                </c:pt>
                <c:pt idx="4">
                  <c:v>25.79</c:v>
                </c:pt>
              </c:numCache>
            </c:numRef>
          </c:val>
          <c:extLst xmlns:c16r2="http://schemas.microsoft.com/office/drawing/2015/06/chart">
            <c:ext xmlns:c16="http://schemas.microsoft.com/office/drawing/2014/chart" uri="{C3380CC4-5D6E-409C-BE32-E72D297353CC}">
              <c16:uniqueId val="{00000000-A6A8-4655-A375-4572AEF0E7F6}"/>
            </c:ext>
          </c:extLst>
        </c:ser>
        <c:dLbls>
          <c:showLegendKey val="0"/>
          <c:showVal val="0"/>
          <c:showCatName val="0"/>
          <c:showSerName val="0"/>
          <c:showPercent val="0"/>
          <c:showBubbleSize val="0"/>
        </c:dLbls>
        <c:gapWidth val="150"/>
        <c:axId val="395866336"/>
        <c:axId val="39587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A6A8-4655-A375-4572AEF0E7F6}"/>
            </c:ext>
          </c:extLst>
        </c:ser>
        <c:dLbls>
          <c:showLegendKey val="0"/>
          <c:showVal val="0"/>
          <c:showCatName val="0"/>
          <c:showSerName val="0"/>
          <c:showPercent val="0"/>
          <c:showBubbleSize val="0"/>
        </c:dLbls>
        <c:marker val="1"/>
        <c:smooth val="0"/>
        <c:axId val="395866336"/>
        <c:axId val="395870648"/>
      </c:lineChart>
      <c:dateAx>
        <c:axId val="395866336"/>
        <c:scaling>
          <c:orientation val="minMax"/>
        </c:scaling>
        <c:delete val="1"/>
        <c:axPos val="b"/>
        <c:numFmt formatCode="ge" sourceLinked="1"/>
        <c:majorTickMark val="none"/>
        <c:minorTickMark val="none"/>
        <c:tickLblPos val="none"/>
        <c:crossAx val="395870648"/>
        <c:crosses val="autoZero"/>
        <c:auto val="1"/>
        <c:lblOffset val="100"/>
        <c:baseTimeUnit val="years"/>
      </c:dateAx>
      <c:valAx>
        <c:axId val="39587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8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1F-4D0F-BE24-6EB468BC8D52}"/>
            </c:ext>
          </c:extLst>
        </c:ser>
        <c:dLbls>
          <c:showLegendKey val="0"/>
          <c:showVal val="0"/>
          <c:showCatName val="0"/>
          <c:showSerName val="0"/>
          <c:showPercent val="0"/>
          <c:showBubbleSize val="0"/>
        </c:dLbls>
        <c:gapWidth val="150"/>
        <c:axId val="395866728"/>
        <c:axId val="39586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8A1F-4D0F-BE24-6EB468BC8D52}"/>
            </c:ext>
          </c:extLst>
        </c:ser>
        <c:dLbls>
          <c:showLegendKey val="0"/>
          <c:showVal val="0"/>
          <c:showCatName val="0"/>
          <c:showSerName val="0"/>
          <c:showPercent val="0"/>
          <c:showBubbleSize val="0"/>
        </c:dLbls>
        <c:marker val="1"/>
        <c:smooth val="0"/>
        <c:axId val="395866728"/>
        <c:axId val="395867120"/>
      </c:lineChart>
      <c:dateAx>
        <c:axId val="395866728"/>
        <c:scaling>
          <c:orientation val="minMax"/>
        </c:scaling>
        <c:delete val="1"/>
        <c:axPos val="b"/>
        <c:numFmt formatCode="ge" sourceLinked="1"/>
        <c:majorTickMark val="none"/>
        <c:minorTickMark val="none"/>
        <c:tickLblPos val="none"/>
        <c:crossAx val="395867120"/>
        <c:crosses val="autoZero"/>
        <c:auto val="1"/>
        <c:lblOffset val="100"/>
        <c:baseTimeUnit val="years"/>
      </c:dateAx>
      <c:valAx>
        <c:axId val="39586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586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67.42</c:v>
                </c:pt>
                <c:pt idx="1">
                  <c:v>58.1</c:v>
                </c:pt>
                <c:pt idx="2">
                  <c:v>60.64</c:v>
                </c:pt>
                <c:pt idx="3">
                  <c:v>55.79</c:v>
                </c:pt>
                <c:pt idx="4">
                  <c:v>81.599999999999994</c:v>
                </c:pt>
              </c:numCache>
            </c:numRef>
          </c:val>
          <c:extLst xmlns:c16r2="http://schemas.microsoft.com/office/drawing/2015/06/chart">
            <c:ext xmlns:c16="http://schemas.microsoft.com/office/drawing/2014/chart" uri="{C3380CC4-5D6E-409C-BE32-E72D297353CC}">
              <c16:uniqueId val="{00000000-A5A5-4DC3-B94A-B632611D1155}"/>
            </c:ext>
          </c:extLst>
        </c:ser>
        <c:dLbls>
          <c:showLegendKey val="0"/>
          <c:showVal val="0"/>
          <c:showCatName val="0"/>
          <c:showSerName val="0"/>
          <c:showPercent val="0"/>
          <c:showBubbleSize val="0"/>
        </c:dLbls>
        <c:gapWidth val="150"/>
        <c:axId val="486762624"/>
        <c:axId val="48676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A5A5-4DC3-B94A-B632611D1155}"/>
            </c:ext>
          </c:extLst>
        </c:ser>
        <c:dLbls>
          <c:showLegendKey val="0"/>
          <c:showVal val="0"/>
          <c:showCatName val="0"/>
          <c:showSerName val="0"/>
          <c:showPercent val="0"/>
          <c:showBubbleSize val="0"/>
        </c:dLbls>
        <c:marker val="1"/>
        <c:smooth val="0"/>
        <c:axId val="486762624"/>
        <c:axId val="486761840"/>
      </c:lineChart>
      <c:dateAx>
        <c:axId val="486762624"/>
        <c:scaling>
          <c:orientation val="minMax"/>
        </c:scaling>
        <c:delete val="1"/>
        <c:axPos val="b"/>
        <c:numFmt formatCode="ge" sourceLinked="1"/>
        <c:majorTickMark val="none"/>
        <c:minorTickMark val="none"/>
        <c:tickLblPos val="none"/>
        <c:crossAx val="486761840"/>
        <c:crosses val="autoZero"/>
        <c:auto val="1"/>
        <c:lblOffset val="100"/>
        <c:baseTimeUnit val="years"/>
      </c:dateAx>
      <c:valAx>
        <c:axId val="48676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67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549.48</c:v>
                </c:pt>
                <c:pt idx="1">
                  <c:v>496.49</c:v>
                </c:pt>
                <c:pt idx="2">
                  <c:v>448.52</c:v>
                </c:pt>
                <c:pt idx="3">
                  <c:v>389.7</c:v>
                </c:pt>
                <c:pt idx="4">
                  <c:v>311.26</c:v>
                </c:pt>
              </c:numCache>
            </c:numRef>
          </c:val>
          <c:extLst xmlns:c16r2="http://schemas.microsoft.com/office/drawing/2015/06/chart">
            <c:ext xmlns:c16="http://schemas.microsoft.com/office/drawing/2014/chart" uri="{C3380CC4-5D6E-409C-BE32-E72D297353CC}">
              <c16:uniqueId val="{00000000-5E00-4024-97FE-1C9F22CC20D5}"/>
            </c:ext>
          </c:extLst>
        </c:ser>
        <c:dLbls>
          <c:showLegendKey val="0"/>
          <c:showVal val="0"/>
          <c:showCatName val="0"/>
          <c:showSerName val="0"/>
          <c:showPercent val="0"/>
          <c:showBubbleSize val="0"/>
        </c:dLbls>
        <c:gapWidth val="150"/>
        <c:axId val="486757528"/>
        <c:axId val="48676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5E00-4024-97FE-1C9F22CC20D5}"/>
            </c:ext>
          </c:extLst>
        </c:ser>
        <c:dLbls>
          <c:showLegendKey val="0"/>
          <c:showVal val="0"/>
          <c:showCatName val="0"/>
          <c:showSerName val="0"/>
          <c:showPercent val="0"/>
          <c:showBubbleSize val="0"/>
        </c:dLbls>
        <c:marker val="1"/>
        <c:smooth val="0"/>
        <c:axId val="486757528"/>
        <c:axId val="486760664"/>
      </c:lineChart>
      <c:dateAx>
        <c:axId val="486757528"/>
        <c:scaling>
          <c:orientation val="minMax"/>
        </c:scaling>
        <c:delete val="1"/>
        <c:axPos val="b"/>
        <c:numFmt formatCode="ge" sourceLinked="1"/>
        <c:majorTickMark val="none"/>
        <c:minorTickMark val="none"/>
        <c:tickLblPos val="none"/>
        <c:crossAx val="486760664"/>
        <c:crosses val="autoZero"/>
        <c:auto val="1"/>
        <c:lblOffset val="100"/>
        <c:baseTimeUnit val="years"/>
      </c:dateAx>
      <c:valAx>
        <c:axId val="486760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675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98.05</c:v>
                </c:pt>
                <c:pt idx="1">
                  <c:v>100.78</c:v>
                </c:pt>
                <c:pt idx="2">
                  <c:v>106.97</c:v>
                </c:pt>
                <c:pt idx="3">
                  <c:v>106.94</c:v>
                </c:pt>
                <c:pt idx="4">
                  <c:v>120.03</c:v>
                </c:pt>
              </c:numCache>
            </c:numRef>
          </c:val>
          <c:extLst xmlns:c16r2="http://schemas.microsoft.com/office/drawing/2015/06/chart">
            <c:ext xmlns:c16="http://schemas.microsoft.com/office/drawing/2014/chart" uri="{C3380CC4-5D6E-409C-BE32-E72D297353CC}">
              <c16:uniqueId val="{00000000-A762-4D7C-AEAB-39B137593094}"/>
            </c:ext>
          </c:extLst>
        </c:ser>
        <c:dLbls>
          <c:showLegendKey val="0"/>
          <c:showVal val="0"/>
          <c:showCatName val="0"/>
          <c:showSerName val="0"/>
          <c:showPercent val="0"/>
          <c:showBubbleSize val="0"/>
        </c:dLbls>
        <c:gapWidth val="150"/>
        <c:axId val="486762232"/>
        <c:axId val="48676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A762-4D7C-AEAB-39B137593094}"/>
            </c:ext>
          </c:extLst>
        </c:ser>
        <c:dLbls>
          <c:showLegendKey val="0"/>
          <c:showVal val="0"/>
          <c:showCatName val="0"/>
          <c:showSerName val="0"/>
          <c:showPercent val="0"/>
          <c:showBubbleSize val="0"/>
        </c:dLbls>
        <c:marker val="1"/>
        <c:smooth val="0"/>
        <c:axId val="486762232"/>
        <c:axId val="486760272"/>
      </c:lineChart>
      <c:dateAx>
        <c:axId val="486762232"/>
        <c:scaling>
          <c:orientation val="minMax"/>
        </c:scaling>
        <c:delete val="1"/>
        <c:axPos val="b"/>
        <c:numFmt formatCode="ge" sourceLinked="1"/>
        <c:majorTickMark val="none"/>
        <c:minorTickMark val="none"/>
        <c:tickLblPos val="none"/>
        <c:crossAx val="486760272"/>
        <c:crosses val="autoZero"/>
        <c:auto val="1"/>
        <c:lblOffset val="100"/>
        <c:baseTimeUnit val="years"/>
      </c:dateAx>
      <c:valAx>
        <c:axId val="48676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76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106.07</c:v>
                </c:pt>
                <c:pt idx="1">
                  <c:v>103.21</c:v>
                </c:pt>
                <c:pt idx="2">
                  <c:v>96.61</c:v>
                </c:pt>
                <c:pt idx="3">
                  <c:v>95.99</c:v>
                </c:pt>
                <c:pt idx="4">
                  <c:v>100.75</c:v>
                </c:pt>
              </c:numCache>
            </c:numRef>
          </c:val>
          <c:extLst xmlns:c16r2="http://schemas.microsoft.com/office/drawing/2015/06/chart">
            <c:ext xmlns:c16="http://schemas.microsoft.com/office/drawing/2014/chart" uri="{C3380CC4-5D6E-409C-BE32-E72D297353CC}">
              <c16:uniqueId val="{00000000-E3A8-4C58-BD7A-B8F555DF0555}"/>
            </c:ext>
          </c:extLst>
        </c:ser>
        <c:dLbls>
          <c:showLegendKey val="0"/>
          <c:showVal val="0"/>
          <c:showCatName val="0"/>
          <c:showSerName val="0"/>
          <c:showPercent val="0"/>
          <c:showBubbleSize val="0"/>
        </c:dLbls>
        <c:gapWidth val="150"/>
        <c:axId val="486761056"/>
        <c:axId val="48676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E3A8-4C58-BD7A-B8F555DF0555}"/>
            </c:ext>
          </c:extLst>
        </c:ser>
        <c:dLbls>
          <c:showLegendKey val="0"/>
          <c:showVal val="0"/>
          <c:showCatName val="0"/>
          <c:showSerName val="0"/>
          <c:showPercent val="0"/>
          <c:showBubbleSize val="0"/>
        </c:dLbls>
        <c:marker val="1"/>
        <c:smooth val="0"/>
        <c:axId val="486761056"/>
        <c:axId val="486761448"/>
      </c:lineChart>
      <c:dateAx>
        <c:axId val="486761056"/>
        <c:scaling>
          <c:orientation val="minMax"/>
        </c:scaling>
        <c:delete val="1"/>
        <c:axPos val="b"/>
        <c:numFmt formatCode="ge" sourceLinked="1"/>
        <c:majorTickMark val="none"/>
        <c:minorTickMark val="none"/>
        <c:tickLblPos val="none"/>
        <c:crossAx val="486761448"/>
        <c:crosses val="autoZero"/>
        <c:auto val="1"/>
        <c:lblOffset val="100"/>
        <c:baseTimeUnit val="years"/>
      </c:dateAx>
      <c:valAx>
        <c:axId val="48676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7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神奈川県　大井町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17280</v>
      </c>
      <c r="AM8" s="70"/>
      <c r="AN8" s="70"/>
      <c r="AO8" s="70"/>
      <c r="AP8" s="70"/>
      <c r="AQ8" s="70"/>
      <c r="AR8" s="70"/>
      <c r="AS8" s="70"/>
      <c r="AT8" s="66">
        <f>データ!$S$6</f>
        <v>14.38</v>
      </c>
      <c r="AU8" s="67"/>
      <c r="AV8" s="67"/>
      <c r="AW8" s="67"/>
      <c r="AX8" s="67"/>
      <c r="AY8" s="67"/>
      <c r="AZ8" s="67"/>
      <c r="BA8" s="67"/>
      <c r="BB8" s="69">
        <f>データ!$T$6</f>
        <v>1201.67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68.83</v>
      </c>
      <c r="J10" s="67"/>
      <c r="K10" s="67"/>
      <c r="L10" s="67"/>
      <c r="M10" s="67"/>
      <c r="N10" s="67"/>
      <c r="O10" s="68"/>
      <c r="P10" s="69">
        <f>データ!$P$6</f>
        <v>99.94</v>
      </c>
      <c r="Q10" s="69"/>
      <c r="R10" s="69"/>
      <c r="S10" s="69"/>
      <c r="T10" s="69"/>
      <c r="U10" s="69"/>
      <c r="V10" s="69"/>
      <c r="W10" s="70">
        <f>データ!$Q$6</f>
        <v>2143</v>
      </c>
      <c r="X10" s="70"/>
      <c r="Y10" s="70"/>
      <c r="Z10" s="70"/>
      <c r="AA10" s="70"/>
      <c r="AB10" s="70"/>
      <c r="AC10" s="70"/>
      <c r="AD10" s="2"/>
      <c r="AE10" s="2"/>
      <c r="AF10" s="2"/>
      <c r="AG10" s="2"/>
      <c r="AH10" s="4"/>
      <c r="AI10" s="4"/>
      <c r="AJ10" s="4"/>
      <c r="AK10" s="4"/>
      <c r="AL10" s="70">
        <f>データ!$U$6</f>
        <v>17234</v>
      </c>
      <c r="AM10" s="70"/>
      <c r="AN10" s="70"/>
      <c r="AO10" s="70"/>
      <c r="AP10" s="70"/>
      <c r="AQ10" s="70"/>
      <c r="AR10" s="70"/>
      <c r="AS10" s="70"/>
      <c r="AT10" s="66">
        <f>データ!$V$6</f>
        <v>14.38</v>
      </c>
      <c r="AU10" s="67"/>
      <c r="AV10" s="67"/>
      <c r="AW10" s="67"/>
      <c r="AX10" s="67"/>
      <c r="AY10" s="67"/>
      <c r="AZ10" s="67"/>
      <c r="BA10" s="67"/>
      <c r="BB10" s="69">
        <f>データ!$W$6</f>
        <v>1198.47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104</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yTTnEREgyOB/ByzoxQi6JlVZKJ1pbYVyqmkEWFE56g79x5jT8j8XjLNgD5vAJ5JKNXYekZeEKNnG/OR8R3LPg==" saltValue="3SP9g5n1KlF8Osao6pP0m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2018</v>
      </c>
      <c r="C6" s="34">
        <f t="shared" ref="C6:W6" si="3">C7</f>
        <v>143626</v>
      </c>
      <c r="D6" s="34">
        <f t="shared" si="3"/>
        <v>46</v>
      </c>
      <c r="E6" s="34">
        <f t="shared" si="3"/>
        <v>1</v>
      </c>
      <c r="F6" s="34">
        <f t="shared" si="3"/>
        <v>0</v>
      </c>
      <c r="G6" s="34">
        <f t="shared" si="3"/>
        <v>1</v>
      </c>
      <c r="H6" s="34" t="str">
        <f t="shared" si="3"/>
        <v>神奈川県　大井町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68.83</v>
      </c>
      <c r="P6" s="35">
        <f t="shared" si="3"/>
        <v>99.94</v>
      </c>
      <c r="Q6" s="35">
        <f t="shared" si="3"/>
        <v>2143</v>
      </c>
      <c r="R6" s="35">
        <f t="shared" si="3"/>
        <v>17280</v>
      </c>
      <c r="S6" s="35">
        <f t="shared" si="3"/>
        <v>14.38</v>
      </c>
      <c r="T6" s="35">
        <f t="shared" si="3"/>
        <v>1201.67</v>
      </c>
      <c r="U6" s="35">
        <f t="shared" si="3"/>
        <v>17234</v>
      </c>
      <c r="V6" s="35">
        <f t="shared" si="3"/>
        <v>14.38</v>
      </c>
      <c r="W6" s="35">
        <f t="shared" si="3"/>
        <v>1198.47</v>
      </c>
      <c r="X6" s="36">
        <f>IF(X7="",NA(),X7)</f>
        <v>110.06</v>
      </c>
      <c r="Y6" s="36">
        <f t="shared" ref="Y6:AG6" si="4">IF(Y7="",NA(),Y7)</f>
        <v>113.7</v>
      </c>
      <c r="Z6" s="36">
        <f t="shared" si="4"/>
        <v>122.23</v>
      </c>
      <c r="AA6" s="36">
        <f t="shared" si="4"/>
        <v>121.92</v>
      </c>
      <c r="AB6" s="36">
        <f t="shared" si="4"/>
        <v>132.46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67.42</v>
      </c>
      <c r="AU6" s="36">
        <f t="shared" ref="AU6:BC6" si="6">IF(AU7="",NA(),AU7)</f>
        <v>58.1</v>
      </c>
      <c r="AV6" s="36">
        <f t="shared" si="6"/>
        <v>60.64</v>
      </c>
      <c r="AW6" s="36">
        <f t="shared" si="6"/>
        <v>55.79</v>
      </c>
      <c r="AX6" s="36">
        <f t="shared" si="6"/>
        <v>81.599999999999994</v>
      </c>
      <c r="AY6" s="36">
        <f t="shared" si="6"/>
        <v>381.53</v>
      </c>
      <c r="AZ6" s="36">
        <f t="shared" si="6"/>
        <v>391.54</v>
      </c>
      <c r="BA6" s="36">
        <f t="shared" si="6"/>
        <v>384.34</v>
      </c>
      <c r="BB6" s="36">
        <f t="shared" si="6"/>
        <v>359.47</v>
      </c>
      <c r="BC6" s="36">
        <f t="shared" si="6"/>
        <v>369.69</v>
      </c>
      <c r="BD6" s="35" t="str">
        <f>IF(BD7="","",IF(BD7="-","【-】","【"&amp;SUBSTITUTE(TEXT(BD7,"#,##0.00"),"-","△")&amp;"】"))</f>
        <v>【261.93】</v>
      </c>
      <c r="BE6" s="36">
        <f>IF(BE7="",NA(),BE7)</f>
        <v>549.48</v>
      </c>
      <c r="BF6" s="36">
        <f t="shared" ref="BF6:BN6" si="7">IF(BF7="",NA(),BF7)</f>
        <v>496.49</v>
      </c>
      <c r="BG6" s="36">
        <f t="shared" si="7"/>
        <v>448.52</v>
      </c>
      <c r="BH6" s="36">
        <f t="shared" si="7"/>
        <v>389.7</v>
      </c>
      <c r="BI6" s="36">
        <f t="shared" si="7"/>
        <v>311.26</v>
      </c>
      <c r="BJ6" s="36">
        <f t="shared" si="7"/>
        <v>393.27</v>
      </c>
      <c r="BK6" s="36">
        <f t="shared" si="7"/>
        <v>386.97</v>
      </c>
      <c r="BL6" s="36">
        <f t="shared" si="7"/>
        <v>380.58</v>
      </c>
      <c r="BM6" s="36">
        <f t="shared" si="7"/>
        <v>401.79</v>
      </c>
      <c r="BN6" s="36">
        <f t="shared" si="7"/>
        <v>402.99</v>
      </c>
      <c r="BO6" s="35" t="str">
        <f>IF(BO7="","",IF(BO7="-","【-】","【"&amp;SUBSTITUTE(TEXT(BO7,"#,##0.00"),"-","△")&amp;"】"))</f>
        <v>【270.46】</v>
      </c>
      <c r="BP6" s="36">
        <f>IF(BP7="",NA(),BP7)</f>
        <v>98.05</v>
      </c>
      <c r="BQ6" s="36">
        <f t="shared" ref="BQ6:BY6" si="8">IF(BQ7="",NA(),BQ7)</f>
        <v>100.78</v>
      </c>
      <c r="BR6" s="36">
        <f t="shared" si="8"/>
        <v>106.97</v>
      </c>
      <c r="BS6" s="36">
        <f t="shared" si="8"/>
        <v>106.94</v>
      </c>
      <c r="BT6" s="36">
        <f t="shared" si="8"/>
        <v>120.03</v>
      </c>
      <c r="BU6" s="36">
        <f t="shared" si="8"/>
        <v>100.47</v>
      </c>
      <c r="BV6" s="36">
        <f t="shared" si="8"/>
        <v>101.72</v>
      </c>
      <c r="BW6" s="36">
        <f t="shared" si="8"/>
        <v>102.38</v>
      </c>
      <c r="BX6" s="36">
        <f t="shared" si="8"/>
        <v>100.12</v>
      </c>
      <c r="BY6" s="36">
        <f t="shared" si="8"/>
        <v>98.66</v>
      </c>
      <c r="BZ6" s="35" t="str">
        <f>IF(BZ7="","",IF(BZ7="-","【-】","【"&amp;SUBSTITUTE(TEXT(BZ7,"#,##0.00"),"-","△")&amp;"】"))</f>
        <v>【103.91】</v>
      </c>
      <c r="CA6" s="36">
        <f>IF(CA7="",NA(),CA7)</f>
        <v>106.07</v>
      </c>
      <c r="CB6" s="36">
        <f t="shared" ref="CB6:CJ6" si="9">IF(CB7="",NA(),CB7)</f>
        <v>103.21</v>
      </c>
      <c r="CC6" s="36">
        <f t="shared" si="9"/>
        <v>96.61</v>
      </c>
      <c r="CD6" s="36">
        <f t="shared" si="9"/>
        <v>95.99</v>
      </c>
      <c r="CE6" s="36">
        <f t="shared" si="9"/>
        <v>100.75</v>
      </c>
      <c r="CF6" s="36">
        <f t="shared" si="9"/>
        <v>169.82</v>
      </c>
      <c r="CG6" s="36">
        <f t="shared" si="9"/>
        <v>168.2</v>
      </c>
      <c r="CH6" s="36">
        <f t="shared" si="9"/>
        <v>168.67</v>
      </c>
      <c r="CI6" s="36">
        <f t="shared" si="9"/>
        <v>174.97</v>
      </c>
      <c r="CJ6" s="36">
        <f t="shared" si="9"/>
        <v>178.59</v>
      </c>
      <c r="CK6" s="35" t="str">
        <f>IF(CK7="","",IF(CK7="-","【-】","【"&amp;SUBSTITUTE(TEXT(CK7,"#,##0.00"),"-","△")&amp;"】"))</f>
        <v>【167.11】</v>
      </c>
      <c r="CL6" s="36">
        <f>IF(CL7="",NA(),CL7)</f>
        <v>50.39</v>
      </c>
      <c r="CM6" s="36">
        <f t="shared" ref="CM6:CU6" si="10">IF(CM7="",NA(),CM7)</f>
        <v>49.81</v>
      </c>
      <c r="CN6" s="36">
        <f t="shared" si="10"/>
        <v>48.87</v>
      </c>
      <c r="CO6" s="36">
        <f t="shared" si="10"/>
        <v>48.55</v>
      </c>
      <c r="CP6" s="36">
        <f t="shared" si="10"/>
        <v>48.93</v>
      </c>
      <c r="CQ6" s="36">
        <f t="shared" si="10"/>
        <v>55.13</v>
      </c>
      <c r="CR6" s="36">
        <f t="shared" si="10"/>
        <v>54.77</v>
      </c>
      <c r="CS6" s="36">
        <f t="shared" si="10"/>
        <v>54.92</v>
      </c>
      <c r="CT6" s="36">
        <f t="shared" si="10"/>
        <v>55.63</v>
      </c>
      <c r="CU6" s="36">
        <f t="shared" si="10"/>
        <v>55.03</v>
      </c>
      <c r="CV6" s="35" t="str">
        <f>IF(CV7="","",IF(CV7="-","【-】","【"&amp;SUBSTITUTE(TEXT(CV7,"#,##0.00"),"-","△")&amp;"】"))</f>
        <v>【60.27】</v>
      </c>
      <c r="CW6" s="36">
        <f>IF(CW7="",NA(),CW7)</f>
        <v>86.9</v>
      </c>
      <c r="CX6" s="36">
        <f t="shared" ref="CX6:DF6" si="11">IF(CX7="",NA(),CX7)</f>
        <v>87</v>
      </c>
      <c r="CY6" s="36">
        <f t="shared" si="11"/>
        <v>87.2</v>
      </c>
      <c r="CZ6" s="36">
        <f t="shared" si="11"/>
        <v>87.25</v>
      </c>
      <c r="DA6" s="36">
        <f t="shared" si="11"/>
        <v>87.36</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53.81</v>
      </c>
      <c r="DI6" s="36">
        <f t="shared" ref="DI6:DQ6" si="12">IF(DI7="",NA(),DI7)</f>
        <v>56</v>
      </c>
      <c r="DJ6" s="36">
        <f t="shared" si="12"/>
        <v>58.1</v>
      </c>
      <c r="DK6" s="36">
        <f t="shared" si="12"/>
        <v>60.23</v>
      </c>
      <c r="DL6" s="36">
        <f t="shared" si="12"/>
        <v>61.34</v>
      </c>
      <c r="DM6" s="36">
        <f t="shared" si="12"/>
        <v>46.66</v>
      </c>
      <c r="DN6" s="36">
        <f t="shared" si="12"/>
        <v>47.46</v>
      </c>
      <c r="DO6" s="36">
        <f t="shared" si="12"/>
        <v>48.49</v>
      </c>
      <c r="DP6" s="36">
        <f t="shared" si="12"/>
        <v>48.05</v>
      </c>
      <c r="DQ6" s="36">
        <f t="shared" si="12"/>
        <v>48.87</v>
      </c>
      <c r="DR6" s="35" t="str">
        <f>IF(DR7="","",IF(DR7="-","【-】","【"&amp;SUBSTITUTE(TEXT(DR7,"#,##0.00"),"-","△")&amp;"】"))</f>
        <v>【48.85】</v>
      </c>
      <c r="DS6" s="36">
        <f>IF(DS7="",NA(),DS7)</f>
        <v>3.68</v>
      </c>
      <c r="DT6" s="36">
        <f t="shared" ref="DT6:EB6" si="13">IF(DT7="",NA(),DT7)</f>
        <v>5.08</v>
      </c>
      <c r="DU6" s="36">
        <f t="shared" si="13"/>
        <v>11.07</v>
      </c>
      <c r="DV6" s="36">
        <f t="shared" si="13"/>
        <v>11.22</v>
      </c>
      <c r="DW6" s="36">
        <f t="shared" si="13"/>
        <v>25.79</v>
      </c>
      <c r="DX6" s="36">
        <f t="shared" si="13"/>
        <v>9.85</v>
      </c>
      <c r="DY6" s="36">
        <f t="shared" si="13"/>
        <v>9.7100000000000009</v>
      </c>
      <c r="DZ6" s="36">
        <f t="shared" si="13"/>
        <v>12.79</v>
      </c>
      <c r="EA6" s="36">
        <f t="shared" si="13"/>
        <v>13.39</v>
      </c>
      <c r="EB6" s="36">
        <f t="shared" si="13"/>
        <v>14.85</v>
      </c>
      <c r="EC6" s="35" t="str">
        <f>IF(EC7="","",IF(EC7="-","【-】","【"&amp;SUBSTITUTE(TEXT(EC7,"#,##0.00"),"-","△")&amp;"】"))</f>
        <v>【17.80】</v>
      </c>
      <c r="ED6" s="35">
        <f>IF(ED7="",NA(),ED7)</f>
        <v>0</v>
      </c>
      <c r="EE6" s="35">
        <f t="shared" ref="EE6:EM6" si="14">IF(EE7="",NA(),EE7)</f>
        <v>0</v>
      </c>
      <c r="EF6" s="36">
        <f t="shared" si="14"/>
        <v>0.15</v>
      </c>
      <c r="EG6" s="35">
        <f t="shared" si="14"/>
        <v>0</v>
      </c>
      <c r="EH6" s="35">
        <f t="shared" si="14"/>
        <v>0</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143626</v>
      </c>
      <c r="D7" s="38">
        <v>46</v>
      </c>
      <c r="E7" s="38">
        <v>1</v>
      </c>
      <c r="F7" s="38">
        <v>0</v>
      </c>
      <c r="G7" s="38">
        <v>1</v>
      </c>
      <c r="H7" s="38" t="s">
        <v>92</v>
      </c>
      <c r="I7" s="38" t="s">
        <v>93</v>
      </c>
      <c r="J7" s="38" t="s">
        <v>94</v>
      </c>
      <c r="K7" s="38" t="s">
        <v>95</v>
      </c>
      <c r="L7" s="38" t="s">
        <v>96</v>
      </c>
      <c r="M7" s="38" t="s">
        <v>97</v>
      </c>
      <c r="N7" s="39" t="s">
        <v>98</v>
      </c>
      <c r="O7" s="39">
        <v>68.83</v>
      </c>
      <c r="P7" s="39">
        <v>99.94</v>
      </c>
      <c r="Q7" s="39">
        <v>2143</v>
      </c>
      <c r="R7" s="39">
        <v>17280</v>
      </c>
      <c r="S7" s="39">
        <v>14.38</v>
      </c>
      <c r="T7" s="39">
        <v>1201.67</v>
      </c>
      <c r="U7" s="39">
        <v>17234</v>
      </c>
      <c r="V7" s="39">
        <v>14.38</v>
      </c>
      <c r="W7" s="39">
        <v>1198.47</v>
      </c>
      <c r="X7" s="39">
        <v>110.06</v>
      </c>
      <c r="Y7" s="39">
        <v>113.7</v>
      </c>
      <c r="Z7" s="39">
        <v>122.23</v>
      </c>
      <c r="AA7" s="39">
        <v>121.92</v>
      </c>
      <c r="AB7" s="39">
        <v>132.46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67.42</v>
      </c>
      <c r="AU7" s="39">
        <v>58.1</v>
      </c>
      <c r="AV7" s="39">
        <v>60.64</v>
      </c>
      <c r="AW7" s="39">
        <v>55.79</v>
      </c>
      <c r="AX7" s="39">
        <v>81.599999999999994</v>
      </c>
      <c r="AY7" s="39">
        <v>381.53</v>
      </c>
      <c r="AZ7" s="39">
        <v>391.54</v>
      </c>
      <c r="BA7" s="39">
        <v>384.34</v>
      </c>
      <c r="BB7" s="39">
        <v>359.47</v>
      </c>
      <c r="BC7" s="39">
        <v>369.69</v>
      </c>
      <c r="BD7" s="39">
        <v>261.93</v>
      </c>
      <c r="BE7" s="39">
        <v>549.48</v>
      </c>
      <c r="BF7" s="39">
        <v>496.49</v>
      </c>
      <c r="BG7" s="39">
        <v>448.52</v>
      </c>
      <c r="BH7" s="39">
        <v>389.7</v>
      </c>
      <c r="BI7" s="39">
        <v>311.26</v>
      </c>
      <c r="BJ7" s="39">
        <v>393.27</v>
      </c>
      <c r="BK7" s="39">
        <v>386.97</v>
      </c>
      <c r="BL7" s="39">
        <v>380.58</v>
      </c>
      <c r="BM7" s="39">
        <v>401.79</v>
      </c>
      <c r="BN7" s="39">
        <v>402.99</v>
      </c>
      <c r="BO7" s="39">
        <v>270.45999999999998</v>
      </c>
      <c r="BP7" s="39">
        <v>98.05</v>
      </c>
      <c r="BQ7" s="39">
        <v>100.78</v>
      </c>
      <c r="BR7" s="39">
        <v>106.97</v>
      </c>
      <c r="BS7" s="39">
        <v>106.94</v>
      </c>
      <c r="BT7" s="39">
        <v>120.03</v>
      </c>
      <c r="BU7" s="39">
        <v>100.47</v>
      </c>
      <c r="BV7" s="39">
        <v>101.72</v>
      </c>
      <c r="BW7" s="39">
        <v>102.38</v>
      </c>
      <c r="BX7" s="39">
        <v>100.12</v>
      </c>
      <c r="BY7" s="39">
        <v>98.66</v>
      </c>
      <c r="BZ7" s="39">
        <v>103.91</v>
      </c>
      <c r="CA7" s="39">
        <v>106.07</v>
      </c>
      <c r="CB7" s="39">
        <v>103.21</v>
      </c>
      <c r="CC7" s="39">
        <v>96.61</v>
      </c>
      <c r="CD7" s="39">
        <v>95.99</v>
      </c>
      <c r="CE7" s="39">
        <v>100.75</v>
      </c>
      <c r="CF7" s="39">
        <v>169.82</v>
      </c>
      <c r="CG7" s="39">
        <v>168.2</v>
      </c>
      <c r="CH7" s="39">
        <v>168.67</v>
      </c>
      <c r="CI7" s="39">
        <v>174.97</v>
      </c>
      <c r="CJ7" s="39">
        <v>178.59</v>
      </c>
      <c r="CK7" s="39">
        <v>167.11</v>
      </c>
      <c r="CL7" s="39">
        <v>50.39</v>
      </c>
      <c r="CM7" s="39">
        <v>49.81</v>
      </c>
      <c r="CN7" s="39">
        <v>48.87</v>
      </c>
      <c r="CO7" s="39">
        <v>48.55</v>
      </c>
      <c r="CP7" s="39">
        <v>48.93</v>
      </c>
      <c r="CQ7" s="39">
        <v>55.13</v>
      </c>
      <c r="CR7" s="39">
        <v>54.77</v>
      </c>
      <c r="CS7" s="39">
        <v>54.92</v>
      </c>
      <c r="CT7" s="39">
        <v>55.63</v>
      </c>
      <c r="CU7" s="39">
        <v>55.03</v>
      </c>
      <c r="CV7" s="39">
        <v>60.27</v>
      </c>
      <c r="CW7" s="39">
        <v>86.9</v>
      </c>
      <c r="CX7" s="39">
        <v>87</v>
      </c>
      <c r="CY7" s="39">
        <v>87.2</v>
      </c>
      <c r="CZ7" s="39">
        <v>87.25</v>
      </c>
      <c r="DA7" s="39">
        <v>87.36</v>
      </c>
      <c r="DB7" s="39">
        <v>83</v>
      </c>
      <c r="DC7" s="39">
        <v>82.89</v>
      </c>
      <c r="DD7" s="39">
        <v>82.66</v>
      </c>
      <c r="DE7" s="39">
        <v>82.04</v>
      </c>
      <c r="DF7" s="39">
        <v>81.900000000000006</v>
      </c>
      <c r="DG7" s="39">
        <v>89.92</v>
      </c>
      <c r="DH7" s="39">
        <v>53.81</v>
      </c>
      <c r="DI7" s="39">
        <v>56</v>
      </c>
      <c r="DJ7" s="39">
        <v>58.1</v>
      </c>
      <c r="DK7" s="39">
        <v>60.23</v>
      </c>
      <c r="DL7" s="39">
        <v>61.34</v>
      </c>
      <c r="DM7" s="39">
        <v>46.66</v>
      </c>
      <c r="DN7" s="39">
        <v>47.46</v>
      </c>
      <c r="DO7" s="39">
        <v>48.49</v>
      </c>
      <c r="DP7" s="39">
        <v>48.05</v>
      </c>
      <c r="DQ7" s="39">
        <v>48.87</v>
      </c>
      <c r="DR7" s="39">
        <v>48.85</v>
      </c>
      <c r="DS7" s="39">
        <v>3.68</v>
      </c>
      <c r="DT7" s="39">
        <v>5.08</v>
      </c>
      <c r="DU7" s="39">
        <v>11.07</v>
      </c>
      <c r="DV7" s="39">
        <v>11.22</v>
      </c>
      <c r="DW7" s="39">
        <v>25.79</v>
      </c>
      <c r="DX7" s="39">
        <v>9.85</v>
      </c>
      <c r="DY7" s="39">
        <v>9.7100000000000009</v>
      </c>
      <c r="DZ7" s="39">
        <v>12.79</v>
      </c>
      <c r="EA7" s="39">
        <v>13.39</v>
      </c>
      <c r="EB7" s="39">
        <v>14.85</v>
      </c>
      <c r="EC7" s="39">
        <v>17.8</v>
      </c>
      <c r="ED7" s="39">
        <v>0</v>
      </c>
      <c r="EE7" s="39">
        <v>0</v>
      </c>
      <c r="EF7" s="39">
        <v>0.15</v>
      </c>
      <c r="EG7" s="39">
        <v>0</v>
      </c>
      <c r="EH7" s="39">
        <v>0</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2020-02-20T06:06:43Z</cp:lastPrinted>
  <dcterms:created xsi:type="dcterms:W3CDTF">2019-12-05T04:13:44Z</dcterms:created>
  <dcterms:modified xsi:type="dcterms:W3CDTF">2020-02-26T09:49:32Z</dcterms:modified>
  <cp:category/>
</cp:coreProperties>
</file>