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1385002\13 統計\02 事業状況\３０年度作成分\☆HP原稿\02_項目別（統計以降）（エクセル）\統計\"/>
    </mc:Choice>
  </mc:AlternateContent>
  <bookViews>
    <workbookView xWindow="0" yWindow="0" windowWidth="23040" windowHeight="8784"/>
  </bookViews>
  <sheets>
    <sheet name="第6－１～６－３表 （市町村・組合）" sheetId="1" r:id="rId1"/>
    <sheet name="第6－４～６－５表（県）" sheetId="2" r:id="rId2"/>
    <sheet name="第7－１表" sheetId="3" r:id="rId3"/>
    <sheet name="第７－２・７－３表" sheetId="4" r:id="rId4"/>
    <sheet name="第８表" sheetId="5" r:id="rId5"/>
    <sheet name="第9-1表（医療）" sheetId="6" r:id="rId6"/>
    <sheet name="第9-2表（後期）" sheetId="7" r:id="rId7"/>
    <sheet name="第9-3表（介護）" sheetId="8" r:id="rId8"/>
    <sheet name="第10表" sheetId="9" r:id="rId9"/>
    <sheet name="第11表" sheetId="10" r:id="rId10"/>
    <sheet name="第12表" sheetId="11" r:id="rId11"/>
  </sheets>
  <externalReferences>
    <externalReference r:id="rId12"/>
  </externalReferences>
  <definedNames>
    <definedName name="_Fill" localSheetId="8" hidden="1">第10表!$O$94:$O$143</definedName>
    <definedName name="_Fill" localSheetId="9" hidden="1">第11表!#REF!</definedName>
    <definedName name="_Fill" localSheetId="10" hidden="1">第12表!#REF!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10" hidden="1">第12表!$A$1:$FU$47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0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5" hidden="1">1</definedName>
    <definedName name="_Regression_Int" localSheetId="7" hidden="1">1</definedName>
    <definedName name="\a" localSheetId="8">第10表!$S$195</definedName>
    <definedName name="\a" localSheetId="9">第11表!#REF!</definedName>
    <definedName name="\a" localSheetId="10">第12表!#REF!</definedName>
    <definedName name="\a" localSheetId="6">#REF!</definedName>
    <definedName name="\a" localSheetId="7">#REF!</definedName>
    <definedName name="\a">#REF!</definedName>
    <definedName name="\b" localSheetId="8">#REF!</definedName>
    <definedName name="\b" localSheetId="9">#REF!</definedName>
    <definedName name="\b" localSheetId="10">#REF!</definedName>
    <definedName name="\b" localSheetId="0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7">#REF!</definedName>
    <definedName name="\b">#REF!</definedName>
    <definedName name="_xlnm.Print_Area" localSheetId="8">第10表!$A$1:$O$52</definedName>
    <definedName name="_xlnm.Print_Area" localSheetId="9">第11表!$A$1:$Y$46</definedName>
    <definedName name="_xlnm.Print_Area" localSheetId="10">第12表!$A$1:$FU$46</definedName>
    <definedName name="_xlnm.Print_Area" localSheetId="0">'第6－１～６－３表 （市町村・組合）'!$A$1:$AS$103</definedName>
    <definedName name="_xlnm.Print_Area" localSheetId="1">'第6－４～６－５表（県）'!$A$1:$AU$61</definedName>
    <definedName name="_xlnm.Print_Area" localSheetId="2">'第7－１表'!$A$1:$AS$51</definedName>
    <definedName name="_xlnm.Print_Area" localSheetId="3">'第７－２・７－３表'!$A$1:$BQ$52</definedName>
    <definedName name="_xlnm.Print_Area" localSheetId="5">'第9-1表（医療）'!$A$1:$AT$54</definedName>
    <definedName name="_xlnm.Print_Area" localSheetId="6">'第9-2表（後期）'!$A$1:$AL$54</definedName>
    <definedName name="_xlnm.Print_Area" localSheetId="7">'第9-3表（介護）'!$A$1:$AK$53</definedName>
    <definedName name="Print_Area_MI" localSheetId="8">第10表!$N$1:$P$51</definedName>
    <definedName name="Print_Area_MI" localSheetId="9">第11表!#REF!</definedName>
    <definedName name="Print_Area_MI" localSheetId="10">第12表!$E$2:$AX$46</definedName>
    <definedName name="Print_Area_MI" localSheetId="5">'第9-1表（医療）'!$A$1:$Z$53</definedName>
    <definedName name="Print_Area_MI" localSheetId="7">'第9-3表（介護）'!$A$1:$S$53</definedName>
    <definedName name="Print_Titles_MI" localSheetId="8">第10表!$A:$B</definedName>
    <definedName name="Print_Titles_MI" localSheetId="9">第11表!#REF!</definedName>
    <definedName name="Print_Titles_MI" localSheetId="10">第12表!#REF!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1" l="1"/>
  <c r="D45" i="11"/>
  <c r="D44" i="11"/>
  <c r="C44" i="11"/>
  <c r="Z45" i="10"/>
  <c r="Z43" i="10"/>
  <c r="Z42" i="10"/>
  <c r="Z41" i="10"/>
  <c r="Z40" i="10"/>
  <c r="Z39" i="10"/>
  <c r="Z38" i="10"/>
  <c r="Z37" i="10"/>
  <c r="Z36" i="10"/>
  <c r="Z35" i="10"/>
  <c r="Z34" i="10"/>
  <c r="Z33" i="10"/>
  <c r="Z32" i="10"/>
  <c r="Z31" i="10"/>
  <c r="Z30" i="10"/>
  <c r="Z29" i="10"/>
  <c r="Z28" i="10"/>
  <c r="Z27" i="10"/>
  <c r="Z26" i="10"/>
  <c r="Z25" i="10"/>
  <c r="Z24" i="10"/>
  <c r="Z23" i="10"/>
  <c r="Z22" i="10"/>
  <c r="Z21" i="10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M75" i="9"/>
  <c r="L75" i="9"/>
  <c r="K75" i="9"/>
  <c r="J75" i="9"/>
  <c r="I75" i="9"/>
  <c r="H75" i="9"/>
  <c r="G75" i="9"/>
  <c r="F75" i="9"/>
  <c r="E75" i="9"/>
  <c r="D75" i="9"/>
  <c r="C75" i="9"/>
  <c r="C46" i="11" l="1"/>
  <c r="D46" i="11"/>
  <c r="Z46" i="10"/>
  <c r="Z44" i="10"/>
  <c r="R39" i="8"/>
  <c r="S39" i="8"/>
  <c r="R42" i="8"/>
  <c r="S42" i="8"/>
  <c r="Y39" i="6"/>
  <c r="Z39" i="6"/>
  <c r="Y42" i="6"/>
  <c r="Z42" i="6"/>
  <c r="N11" i="4" l="1"/>
  <c r="AN11" i="4"/>
  <c r="N12" i="4"/>
  <c r="AN12" i="4"/>
  <c r="N13" i="4"/>
  <c r="AN13" i="4"/>
  <c r="N14" i="4"/>
  <c r="AN14" i="4"/>
  <c r="N15" i="4"/>
  <c r="AN15" i="4"/>
  <c r="N16" i="4"/>
  <c r="AN16" i="4"/>
  <c r="N17" i="4"/>
  <c r="AN17" i="4"/>
  <c r="N18" i="4"/>
  <c r="AN18" i="4"/>
  <c r="N19" i="4"/>
  <c r="AN19" i="4"/>
  <c r="N20" i="4"/>
  <c r="AN20" i="4"/>
  <c r="N21" i="4"/>
  <c r="AN21" i="4"/>
  <c r="N22" i="4"/>
  <c r="AN22" i="4"/>
  <c r="N23" i="4"/>
  <c r="AN23" i="4"/>
  <c r="N24" i="4"/>
  <c r="AN24" i="4"/>
  <c r="N25" i="4"/>
  <c r="AN25" i="4"/>
  <c r="N26" i="4"/>
  <c r="AN26" i="4"/>
  <c r="N27" i="4"/>
  <c r="AN27" i="4"/>
  <c r="N28" i="4"/>
  <c r="AN28" i="4"/>
  <c r="N29" i="4"/>
  <c r="AN29" i="4"/>
  <c r="N30" i="4"/>
  <c r="AN30" i="4"/>
  <c r="N31" i="4"/>
  <c r="AN31" i="4"/>
  <c r="N32" i="4"/>
  <c r="AN32" i="4"/>
  <c r="N33" i="4"/>
  <c r="AN33" i="4"/>
  <c r="N34" i="4"/>
  <c r="AN34" i="4"/>
  <c r="N35" i="4"/>
  <c r="AN35" i="4"/>
  <c r="N36" i="4"/>
  <c r="AN36" i="4"/>
  <c r="N37" i="4"/>
  <c r="AN37" i="4"/>
  <c r="N38" i="4"/>
  <c r="AN38" i="4"/>
  <c r="N39" i="4"/>
  <c r="AN39" i="4"/>
  <c r="N40" i="4"/>
  <c r="AN40" i="4"/>
  <c r="N41" i="4"/>
  <c r="AN41" i="4"/>
  <c r="N42" i="4"/>
  <c r="AN42" i="4"/>
  <c r="N43" i="4"/>
  <c r="AN43" i="4"/>
  <c r="N44" i="4"/>
  <c r="AN44" i="4"/>
  <c r="N45" i="4"/>
  <c r="AN45" i="4"/>
  <c r="N46" i="4"/>
  <c r="AN46" i="4"/>
  <c r="N47" i="4"/>
  <c r="AN47" i="4"/>
  <c r="N48" i="4"/>
  <c r="AN48" i="4"/>
  <c r="N49" i="4"/>
  <c r="AN49" i="4"/>
  <c r="N50" i="4"/>
  <c r="AN50" i="4"/>
  <c r="N51" i="4"/>
  <c r="AN51" i="4"/>
  <c r="N52" i="4"/>
  <c r="AN52" i="4"/>
  <c r="AC108" i="2" l="1"/>
  <c r="AB108" i="2"/>
  <c r="G108" i="2"/>
  <c r="S108" i="2" s="1"/>
  <c r="G107" i="2"/>
  <c r="AN101" i="2"/>
  <c r="AM101" i="2"/>
  <c r="AK101" i="2"/>
  <c r="AC101" i="2"/>
  <c r="AB101" i="2"/>
  <c r="G101" i="2"/>
  <c r="S101" i="2" s="1"/>
  <c r="S100" i="2"/>
  <c r="G100" i="2"/>
  <c r="AN99" i="2"/>
  <c r="AM99" i="2"/>
  <c r="G99" i="2"/>
  <c r="AN98" i="2"/>
  <c r="AM98" i="2"/>
  <c r="AL98" i="2"/>
  <c r="AC98" i="2"/>
  <c r="AB98" i="2"/>
  <c r="G98" i="2"/>
  <c r="AN97" i="2"/>
  <c r="AM97" i="2"/>
  <c r="AL97" i="2"/>
  <c r="AC97" i="2"/>
  <c r="G97" i="2"/>
  <c r="AD97" i="2" s="1"/>
  <c r="AM96" i="2"/>
  <c r="G96" i="2"/>
  <c r="AN95" i="2"/>
  <c r="AM95" i="2"/>
  <c r="AC95" i="2"/>
  <c r="G95" i="2"/>
  <c r="S95" i="2" s="1"/>
  <c r="AN94" i="2"/>
  <c r="AM94" i="2"/>
  <c r="AC94" i="2"/>
  <c r="AB94" i="2"/>
  <c r="S94" i="2"/>
  <c r="G94" i="2"/>
  <c r="AL93" i="2"/>
  <c r="G93" i="2"/>
  <c r="AD93" i="2" s="1"/>
  <c r="G92" i="2"/>
  <c r="AD92" i="2" s="1"/>
  <c r="G91" i="2"/>
  <c r="AN90" i="2"/>
  <c r="AM90" i="2"/>
  <c r="AC90" i="2"/>
  <c r="AB90" i="2"/>
  <c r="G90" i="2"/>
  <c r="S90" i="2" s="1"/>
  <c r="AN89" i="2"/>
  <c r="AM89" i="2"/>
  <c r="AC89" i="2"/>
  <c r="AB89" i="2"/>
  <c r="G89" i="2"/>
  <c r="AN88" i="2"/>
  <c r="AM88" i="2"/>
  <c r="AC88" i="2"/>
  <c r="AB88" i="2"/>
  <c r="S88" i="2"/>
  <c r="G88" i="2"/>
  <c r="AN87" i="2"/>
  <c r="AM87" i="2"/>
  <c r="AC87" i="2"/>
  <c r="AB87" i="2"/>
  <c r="G87" i="2"/>
  <c r="AD87" i="2" s="1"/>
  <c r="G86" i="2"/>
  <c r="S86" i="2" s="1"/>
  <c r="G85" i="2"/>
  <c r="AD85" i="2" s="1"/>
  <c r="G84" i="2"/>
  <c r="S84" i="2" s="1"/>
  <c r="G83" i="2"/>
  <c r="AN82" i="2"/>
  <c r="AM82" i="2"/>
  <c r="AC82" i="2"/>
  <c r="AB82" i="2"/>
  <c r="AN81" i="2"/>
  <c r="AM81" i="2"/>
  <c r="AD81" i="2"/>
  <c r="AC81" i="2"/>
  <c r="AB81" i="2"/>
  <c r="G81" i="2"/>
  <c r="S81" i="2" s="1"/>
  <c r="G80" i="2"/>
  <c r="AN79" i="2"/>
  <c r="AM79" i="2"/>
  <c r="AC79" i="2"/>
  <c r="AB79" i="2"/>
  <c r="G79" i="2"/>
  <c r="S79" i="2" s="1"/>
  <c r="AN78" i="2"/>
  <c r="AM78" i="2"/>
  <c r="AC78" i="2"/>
  <c r="AB78" i="2"/>
  <c r="G78" i="2"/>
  <c r="S78" i="2" s="1"/>
  <c r="G77" i="2"/>
  <c r="AD77" i="2" s="1"/>
  <c r="AN76" i="2"/>
  <c r="AM76" i="2"/>
  <c r="AC76" i="2"/>
  <c r="AB76" i="2"/>
  <c r="G76" i="2"/>
  <c r="S76" i="2" s="1"/>
  <c r="AN75" i="2"/>
  <c r="AM75" i="2"/>
  <c r="AC75" i="2"/>
  <c r="AB75" i="2"/>
  <c r="G75" i="2"/>
  <c r="S75" i="2" s="1"/>
  <c r="AN74" i="2"/>
  <c r="AM74" i="2"/>
  <c r="AC74" i="2"/>
  <c r="AB74" i="2"/>
  <c r="G74" i="2"/>
  <c r="S74" i="2" s="1"/>
  <c r="AN73" i="2"/>
  <c r="AM73" i="2"/>
  <c r="AC73" i="2"/>
  <c r="AB73" i="2"/>
  <c r="G73" i="2"/>
  <c r="AN72" i="2"/>
  <c r="AM72" i="2"/>
  <c r="AC72" i="2"/>
  <c r="AB72" i="2"/>
  <c r="S72" i="2"/>
  <c r="G72" i="2"/>
  <c r="AN40" i="2"/>
  <c r="AM40" i="2"/>
  <c r="G40" i="2"/>
  <c r="AD40" i="2" s="1"/>
  <c r="AN39" i="2"/>
  <c r="AM39" i="2"/>
  <c r="AC39" i="2"/>
  <c r="AB39" i="2"/>
  <c r="G39" i="2"/>
  <c r="AD39" i="2" s="1"/>
  <c r="G38" i="2"/>
  <c r="AD38" i="2" s="1"/>
  <c r="AM37" i="2"/>
  <c r="G37" i="2"/>
  <c r="AM36" i="2"/>
  <c r="G36" i="2"/>
  <c r="S36" i="2" s="1"/>
  <c r="G35" i="2"/>
  <c r="AD35" i="2" s="1"/>
  <c r="AN34" i="2"/>
  <c r="AM34" i="2"/>
  <c r="AC34" i="2"/>
  <c r="AB34" i="2"/>
  <c r="G34" i="2"/>
  <c r="S34" i="2" s="1"/>
  <c r="G32" i="2"/>
  <c r="AD32" i="2" s="1"/>
  <c r="AN31" i="2"/>
  <c r="AM31" i="2"/>
  <c r="AC31" i="2"/>
  <c r="AB31" i="2"/>
  <c r="G31" i="2"/>
  <c r="S31" i="2" s="1"/>
  <c r="AN23" i="2"/>
  <c r="AM23" i="2"/>
  <c r="AC23" i="2"/>
  <c r="AB23" i="2"/>
  <c r="AN22" i="2"/>
  <c r="AM22" i="2"/>
  <c r="AC22" i="2"/>
  <c r="AB22" i="2"/>
  <c r="G22" i="2"/>
  <c r="AD22" i="2" s="1"/>
  <c r="G21" i="2"/>
  <c r="S21" i="2" s="1"/>
  <c r="AN20" i="2"/>
  <c r="AM20" i="2"/>
  <c r="AC20" i="2"/>
  <c r="AB20" i="2"/>
  <c r="G20" i="2"/>
  <c r="AD20" i="2" s="1"/>
  <c r="AN19" i="2"/>
  <c r="AM19" i="2"/>
  <c r="AC19" i="2"/>
  <c r="AB19" i="2"/>
  <c r="G19" i="2"/>
  <c r="AD19" i="2" s="1"/>
  <c r="AN18" i="2"/>
  <c r="AM18" i="2"/>
  <c r="AC18" i="2"/>
  <c r="AB18" i="2"/>
  <c r="G18" i="2"/>
  <c r="AD18" i="2" s="1"/>
  <c r="AN8" i="2"/>
  <c r="AM8" i="2"/>
  <c r="AC8" i="2"/>
  <c r="AB8" i="2"/>
  <c r="G8" i="2"/>
  <c r="S8" i="2" s="1"/>
  <c r="AQ90" i="1"/>
  <c r="AP90" i="1"/>
  <c r="AN90" i="1"/>
  <c r="AQ88" i="1"/>
  <c r="AP88" i="1"/>
  <c r="AQ87" i="1"/>
  <c r="AP87" i="1"/>
  <c r="AO87" i="1"/>
  <c r="AQ86" i="1"/>
  <c r="AP86" i="1"/>
  <c r="AO86" i="1"/>
  <c r="AP85" i="1"/>
  <c r="AQ84" i="1"/>
  <c r="AP84" i="1"/>
  <c r="AQ82" i="1"/>
  <c r="AP82" i="1"/>
  <c r="AO81" i="1"/>
  <c r="AQ78" i="1"/>
  <c r="AP78" i="1"/>
  <c r="AQ77" i="1"/>
  <c r="AP77" i="1"/>
  <c r="AQ76" i="1"/>
  <c r="AP76" i="1"/>
  <c r="AQ75" i="1"/>
  <c r="AP75" i="1"/>
  <c r="AQ62" i="1"/>
  <c r="AP62" i="1"/>
  <c r="AQ61" i="1"/>
  <c r="AP61" i="1"/>
  <c r="AQ59" i="1"/>
  <c r="AP59" i="1"/>
  <c r="AQ58" i="1"/>
  <c r="AP58" i="1"/>
  <c r="AQ56" i="1"/>
  <c r="AP56" i="1"/>
  <c r="AQ55" i="1"/>
  <c r="AP55" i="1"/>
  <c r="AQ54" i="1"/>
  <c r="AP54" i="1"/>
  <c r="AQ53" i="1"/>
  <c r="AP53" i="1"/>
  <c r="AQ52" i="1"/>
  <c r="AP52" i="1"/>
  <c r="AQ51" i="1"/>
  <c r="AP51" i="1"/>
  <c r="AQ42" i="1"/>
  <c r="AP42" i="1"/>
  <c r="AQ41" i="1"/>
  <c r="AP41" i="1"/>
  <c r="AQ40" i="1"/>
  <c r="AP40" i="1"/>
  <c r="AO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29" i="1"/>
  <c r="AP29" i="1"/>
  <c r="AQ28" i="1"/>
  <c r="AP28" i="1"/>
  <c r="AQ27" i="1"/>
  <c r="AP27" i="1"/>
  <c r="AP25" i="1"/>
  <c r="AP24" i="1"/>
  <c r="AQ20" i="1"/>
  <c r="AP20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0" i="1"/>
  <c r="AP10" i="1"/>
  <c r="AQ9" i="1"/>
  <c r="AP9" i="1"/>
  <c r="AQ8" i="1"/>
  <c r="AP8" i="1"/>
  <c r="AQ7" i="1"/>
  <c r="AP7" i="1"/>
  <c r="AD88" i="2" l="1"/>
  <c r="AD73" i="2"/>
  <c r="AD99" i="2"/>
  <c r="AD72" i="2"/>
  <c r="AD83" i="2"/>
  <c r="AD89" i="2"/>
  <c r="AD98" i="2"/>
  <c r="AD100" i="2"/>
  <c r="AD91" i="2"/>
  <c r="AD94" i="2"/>
  <c r="AD34" i="2"/>
  <c r="S73" i="2"/>
  <c r="S32" i="2"/>
  <c r="AD84" i="2"/>
  <c r="S98" i="2"/>
  <c r="S20" i="2"/>
  <c r="AD76" i="2"/>
  <c r="AD78" i="2"/>
  <c r="S97" i="2"/>
  <c r="S19" i="2"/>
  <c r="S22" i="2"/>
  <c r="S39" i="2"/>
  <c r="AD75" i="2"/>
  <c r="S85" i="2"/>
  <c r="S89" i="2"/>
  <c r="AD90" i="2"/>
  <c r="AD95" i="2"/>
  <c r="AD36" i="2"/>
  <c r="AD74" i="2"/>
  <c r="S77" i="2"/>
  <c r="AD86" i="2"/>
  <c r="AD21" i="2"/>
  <c r="AD79" i="2"/>
  <c r="S38" i="2"/>
  <c r="S93" i="2"/>
  <c r="G23" i="2"/>
  <c r="AD8" i="2"/>
  <c r="S87" i="2"/>
  <c r="AD80" i="2"/>
  <c r="S80" i="2"/>
  <c r="S18" i="2"/>
  <c r="AD31" i="2"/>
  <c r="AD37" i="2"/>
  <c r="S37" i="2"/>
  <c r="S92" i="2"/>
  <c r="AD96" i="2"/>
  <c r="S96" i="2"/>
  <c r="S35" i="2"/>
  <c r="G82" i="2"/>
  <c r="S83" i="2"/>
  <c r="S91" i="2"/>
  <c r="AD23" i="2" l="1"/>
  <c r="S23" i="2"/>
  <c r="S82" i="2"/>
  <c r="AD82" i="2"/>
</calcChain>
</file>

<file path=xl/sharedStrings.xml><?xml version="1.0" encoding="utf-8"?>
<sst xmlns="http://schemas.openxmlformats.org/spreadsheetml/2006/main" count="5087" uniqueCount="940">
  <si>
    <t>２．経理状況</t>
  </si>
  <si>
    <t>第６－１表  国民健康保険特別会計決算状況 (歳入)（市町村・組合）</t>
    <rPh sb="27" eb="30">
      <t>シチョウソン</t>
    </rPh>
    <rPh sb="31" eb="33">
      <t>クミアイ</t>
    </rPh>
    <phoneticPr fontId="5"/>
  </si>
  <si>
    <t>科　　　　　　　目</t>
  </si>
  <si>
    <t>平成30年度</t>
    <rPh sb="0" eb="2">
      <t>ヘイセイ</t>
    </rPh>
    <rPh sb="4" eb="6">
      <t>ネンド</t>
    </rPh>
    <phoneticPr fontId="5"/>
  </si>
  <si>
    <t>平成29年度</t>
    <phoneticPr fontId="2"/>
  </si>
  <si>
    <t>平成28年度</t>
    <phoneticPr fontId="0"/>
  </si>
  <si>
    <t>平成28年度</t>
    <phoneticPr fontId="2"/>
  </si>
  <si>
    <t>平成27年度</t>
    <rPh sb="0" eb="2">
      <t>ヘイセイ</t>
    </rPh>
    <rPh sb="4" eb="6">
      <t>ネンド</t>
    </rPh>
    <phoneticPr fontId="0"/>
  </si>
  <si>
    <t>平成27年度</t>
    <rPh sb="0" eb="2">
      <t>ヘイセイ</t>
    </rPh>
    <rPh sb="4" eb="6">
      <t>ネンド</t>
    </rPh>
    <phoneticPr fontId="2"/>
  </si>
  <si>
    <t>平成25年度</t>
    <phoneticPr fontId="0"/>
  </si>
  <si>
    <t>平成25年度</t>
    <phoneticPr fontId="2"/>
  </si>
  <si>
    <t>平成23年度</t>
    <phoneticPr fontId="0"/>
  </si>
  <si>
    <t>平成23年度</t>
    <phoneticPr fontId="2"/>
  </si>
  <si>
    <t>平成21年度</t>
  </si>
  <si>
    <t>平成20年度</t>
  </si>
  <si>
    <t>平成19年度</t>
    <phoneticPr fontId="0"/>
  </si>
  <si>
    <t>平成19年度</t>
    <phoneticPr fontId="2"/>
  </si>
  <si>
    <t>平成18年度</t>
    <phoneticPr fontId="0"/>
  </si>
  <si>
    <t>平成18年度</t>
    <phoneticPr fontId="2"/>
  </si>
  <si>
    <t>平成17年度</t>
    <phoneticPr fontId="0"/>
  </si>
  <si>
    <t>平成17年度</t>
    <phoneticPr fontId="2"/>
  </si>
  <si>
    <t>平成16年度</t>
  </si>
  <si>
    <t>平成15年度</t>
    <phoneticPr fontId="0"/>
  </si>
  <si>
    <t>平成15年度</t>
    <phoneticPr fontId="2"/>
  </si>
  <si>
    <t>対前年度比</t>
  </si>
  <si>
    <t>構 成 割 合</t>
    <phoneticPr fontId="0"/>
  </si>
  <si>
    <t>構 成 割 合</t>
    <phoneticPr fontId="2"/>
  </si>
  <si>
    <t>県計（円）</t>
    <rPh sb="0" eb="1">
      <t>ケン</t>
    </rPh>
    <rPh sb="1" eb="2">
      <t>ケイ</t>
    </rPh>
    <rPh sb="3" eb="4">
      <t>エン</t>
    </rPh>
    <phoneticPr fontId="5"/>
  </si>
  <si>
    <t>市町村計</t>
    <rPh sb="0" eb="3">
      <t>シチョウソン</t>
    </rPh>
    <rPh sb="3" eb="4">
      <t>ケイ</t>
    </rPh>
    <phoneticPr fontId="5"/>
  </si>
  <si>
    <t>組合計</t>
    <rPh sb="0" eb="2">
      <t>クミアイ</t>
    </rPh>
    <rPh sb="2" eb="3">
      <t>ケイ</t>
    </rPh>
    <phoneticPr fontId="5"/>
  </si>
  <si>
    <t>(円)</t>
  </si>
  <si>
    <t>（円）</t>
    <rPh sb="1" eb="2">
      <t>エン</t>
    </rPh>
    <phoneticPr fontId="0"/>
  </si>
  <si>
    <t>（円）</t>
    <rPh sb="1" eb="2">
      <t>エン</t>
    </rPh>
    <phoneticPr fontId="2"/>
  </si>
  <si>
    <t>30/29</t>
    <phoneticPr fontId="5"/>
  </si>
  <si>
    <t>29/28</t>
    <phoneticPr fontId="0"/>
  </si>
  <si>
    <t>29/28</t>
    <phoneticPr fontId="2"/>
  </si>
  <si>
    <t>28/27</t>
  </si>
  <si>
    <t>27/26</t>
  </si>
  <si>
    <t>25/24</t>
    <phoneticPr fontId="0"/>
  </si>
  <si>
    <t>25/24</t>
    <phoneticPr fontId="2"/>
  </si>
  <si>
    <t>23/22</t>
    <phoneticPr fontId="0"/>
  </si>
  <si>
    <t>23/22</t>
    <phoneticPr fontId="2"/>
  </si>
  <si>
    <t>21/20</t>
  </si>
  <si>
    <t>20/19</t>
  </si>
  <si>
    <t>19/18</t>
    <phoneticPr fontId="0"/>
  </si>
  <si>
    <t>19/18</t>
    <phoneticPr fontId="2"/>
  </si>
  <si>
    <t>18/17</t>
    <phoneticPr fontId="0"/>
  </si>
  <si>
    <t>18/17</t>
    <phoneticPr fontId="2"/>
  </si>
  <si>
    <t>17/16</t>
    <phoneticPr fontId="0"/>
  </si>
  <si>
    <t>17/16</t>
    <phoneticPr fontId="2"/>
  </si>
  <si>
    <t>16/15</t>
    <phoneticPr fontId="0"/>
  </si>
  <si>
    <t>16/15</t>
    <phoneticPr fontId="2"/>
  </si>
  <si>
    <t>30年度</t>
    <rPh sb="1" eb="3">
      <t>ネンド</t>
    </rPh>
    <phoneticPr fontId="5"/>
  </si>
  <si>
    <t>29年度</t>
    <phoneticPr fontId="0"/>
  </si>
  <si>
    <t>29年度</t>
    <phoneticPr fontId="2"/>
  </si>
  <si>
    <t>28年度</t>
  </si>
  <si>
    <t>27年度</t>
  </si>
  <si>
    <t>25年度</t>
    <phoneticPr fontId="0"/>
  </si>
  <si>
    <t>25年度</t>
    <phoneticPr fontId="2"/>
  </si>
  <si>
    <t>23年度</t>
    <phoneticPr fontId="0"/>
  </si>
  <si>
    <t>23年度</t>
    <phoneticPr fontId="2"/>
  </si>
  <si>
    <t>21年度</t>
  </si>
  <si>
    <t>20年度</t>
  </si>
  <si>
    <t>19年度</t>
    <phoneticPr fontId="0"/>
  </si>
  <si>
    <t>19年度</t>
    <phoneticPr fontId="2"/>
  </si>
  <si>
    <t>18年度</t>
    <phoneticPr fontId="0"/>
  </si>
  <si>
    <t>18年度</t>
    <phoneticPr fontId="2"/>
  </si>
  <si>
    <t>17年度</t>
    <phoneticPr fontId="0"/>
  </si>
  <si>
    <t>17年度</t>
    <phoneticPr fontId="2"/>
  </si>
  <si>
    <t>16年度</t>
    <phoneticPr fontId="0"/>
  </si>
  <si>
    <t>16年度</t>
    <phoneticPr fontId="2"/>
  </si>
  <si>
    <t>保　　険　　料　　(税)</t>
    <phoneticPr fontId="2"/>
  </si>
  <si>
    <t>国庫支出金</t>
    <rPh sb="1" eb="2">
      <t>コ</t>
    </rPh>
    <rPh sb="2" eb="3">
      <t>ササ</t>
    </rPh>
    <rPh sb="3" eb="4">
      <t>デ</t>
    </rPh>
    <rPh sb="4" eb="5">
      <t>キン</t>
    </rPh>
    <phoneticPr fontId="0"/>
  </si>
  <si>
    <t>国庫支出金</t>
    <rPh sb="1" eb="2">
      <t>コ</t>
    </rPh>
    <rPh sb="2" eb="3">
      <t>ササ</t>
    </rPh>
    <rPh sb="3" eb="4">
      <t>デ</t>
    </rPh>
    <rPh sb="4" eb="5">
      <t>キン</t>
    </rPh>
    <phoneticPr fontId="2"/>
  </si>
  <si>
    <t xml:space="preserve">  事務費負担金</t>
    <phoneticPr fontId="2"/>
  </si>
  <si>
    <t>　療養給付費等負担金</t>
    <phoneticPr fontId="2"/>
  </si>
  <si>
    <t>　高額医療費共同事業負担金</t>
    <rPh sb="1" eb="3">
      <t>コウガク</t>
    </rPh>
    <rPh sb="3" eb="5">
      <t>イリョウ</t>
    </rPh>
    <rPh sb="5" eb="6">
      <t>ヒ</t>
    </rPh>
    <rPh sb="6" eb="8">
      <t>キョウドウ</t>
    </rPh>
    <rPh sb="8" eb="10">
      <t>ジギョウ</t>
    </rPh>
    <rPh sb="10" eb="13">
      <t>フタンキン</t>
    </rPh>
    <phoneticPr fontId="2"/>
  </si>
  <si>
    <t>　特定健康診査等負担金</t>
    <rPh sb="1" eb="3">
      <t>トクテイ</t>
    </rPh>
    <rPh sb="3" eb="5">
      <t>ケンコウ</t>
    </rPh>
    <rPh sb="5" eb="7">
      <t>シンサ</t>
    </rPh>
    <rPh sb="7" eb="8">
      <t>トウ</t>
    </rPh>
    <rPh sb="8" eb="11">
      <t>フタンキン</t>
    </rPh>
    <phoneticPr fontId="0"/>
  </si>
  <si>
    <t>　特定健康診査等負担金</t>
    <rPh sb="1" eb="3">
      <t>トクテイ</t>
    </rPh>
    <rPh sb="3" eb="5">
      <t>ケンコウ</t>
    </rPh>
    <rPh sb="5" eb="7">
      <t>シンサ</t>
    </rPh>
    <rPh sb="7" eb="8">
      <t>トウ</t>
    </rPh>
    <rPh sb="8" eb="11">
      <t>フタンキン</t>
    </rPh>
    <phoneticPr fontId="2"/>
  </si>
  <si>
    <t>－</t>
  </si>
  <si>
    <t>　普通調整交付金</t>
    <rPh sb="1" eb="3">
      <t>フツウ</t>
    </rPh>
    <phoneticPr fontId="2"/>
  </si>
  <si>
    <t>　特別調整交付金</t>
    <rPh sb="1" eb="3">
      <t>トクベツ</t>
    </rPh>
    <phoneticPr fontId="2"/>
  </si>
  <si>
    <t>　出産育児一時金等補助金</t>
    <rPh sb="1" eb="3">
      <t>シュッサン</t>
    </rPh>
    <rPh sb="3" eb="5">
      <t>イクジ</t>
    </rPh>
    <rPh sb="5" eb="8">
      <t>イチジキン</t>
    </rPh>
    <rPh sb="8" eb="9">
      <t>トウ</t>
    </rPh>
    <phoneticPr fontId="2"/>
  </si>
  <si>
    <t>　特別対策費補助金</t>
    <phoneticPr fontId="2"/>
  </si>
  <si>
    <t>計</t>
  </si>
  <si>
    <t>　　　　療養給付費交付金</t>
    <phoneticPr fontId="2"/>
  </si>
  <si>
    <t>-</t>
    <phoneticPr fontId="5"/>
  </si>
  <si>
    <t>-</t>
    <phoneticPr fontId="5"/>
  </si>
  <si>
    <t>　前期高齢者交付金</t>
    <rPh sb="1" eb="3">
      <t>ゼンキ</t>
    </rPh>
    <rPh sb="3" eb="6">
      <t>コウレイシャ</t>
    </rPh>
    <rPh sb="6" eb="9">
      <t>コウフキン</t>
    </rPh>
    <phoneticPr fontId="0"/>
  </si>
  <si>
    <t>　前期高齢者交付金</t>
    <rPh sb="1" eb="3">
      <t>ゼンキ</t>
    </rPh>
    <rPh sb="3" eb="6">
      <t>コウレイシャ</t>
    </rPh>
    <rPh sb="6" eb="9">
      <t>コウフキン</t>
    </rPh>
    <phoneticPr fontId="2"/>
  </si>
  <si>
    <t>-</t>
    <phoneticPr fontId="5"/>
  </si>
  <si>
    <t>県支出金</t>
    <rPh sb="0" eb="1">
      <t>ケン</t>
    </rPh>
    <rPh sb="1" eb="3">
      <t>シシュツ</t>
    </rPh>
    <rPh sb="3" eb="4">
      <t>キン</t>
    </rPh>
    <phoneticPr fontId="2"/>
  </si>
  <si>
    <t>-</t>
    <phoneticPr fontId="5"/>
  </si>
  <si>
    <t>-</t>
    <phoneticPr fontId="5"/>
  </si>
  <si>
    <t>　第１号都道府県調整交付金</t>
    <phoneticPr fontId="2"/>
  </si>
  <si>
    <t>-</t>
    <phoneticPr fontId="5"/>
  </si>
  <si>
    <t>-</t>
    <phoneticPr fontId="5"/>
  </si>
  <si>
    <t>－</t>
    <phoneticPr fontId="0"/>
  </si>
  <si>
    <t>－</t>
    <phoneticPr fontId="2"/>
  </si>
  <si>
    <t>－</t>
    <phoneticPr fontId="2"/>
  </si>
  <si>
    <t>保険給付費等交付金普通交付金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1">
      <t>フツウ</t>
    </rPh>
    <rPh sb="11" eb="14">
      <t>コウフキン</t>
    </rPh>
    <phoneticPr fontId="5"/>
  </si>
  <si>
    <t>-</t>
    <phoneticPr fontId="5"/>
  </si>
  <si>
    <t>-</t>
    <phoneticPr fontId="5"/>
  </si>
  <si>
    <t>特別交付金</t>
    <rPh sb="0" eb="2">
      <t>トクベツ</t>
    </rPh>
    <rPh sb="2" eb="5">
      <t>コウフキン</t>
    </rPh>
    <phoneticPr fontId="5"/>
  </si>
  <si>
    <t>　保険者努力支援分</t>
    <phoneticPr fontId="5"/>
  </si>
  <si>
    <t>　特別調整交付金分</t>
    <phoneticPr fontId="5"/>
  </si>
  <si>
    <t>　都道府県繰入金分
　（都道府県財政調整交　付金（２号））</t>
    <rPh sb="12" eb="16">
      <t>トドウフケン</t>
    </rPh>
    <rPh sb="16" eb="18">
      <t>ザイセイ</t>
    </rPh>
    <rPh sb="18" eb="20">
      <t>チョウセイ</t>
    </rPh>
    <rPh sb="20" eb="21">
      <t>コウ</t>
    </rPh>
    <rPh sb="22" eb="23">
      <t>ツキ</t>
    </rPh>
    <rPh sb="23" eb="24">
      <t>キン</t>
    </rPh>
    <rPh sb="26" eb="27">
      <t>ゴウ</t>
    </rPh>
    <phoneticPr fontId="5"/>
  </si>
  <si>
    <t>－</t>
    <phoneticPr fontId="2"/>
  </si>
  <si>
    <t>－</t>
    <phoneticPr fontId="2"/>
  </si>
  <si>
    <t>　特定健康診査等負担金</t>
    <phoneticPr fontId="5"/>
  </si>
  <si>
    <t>　財政安定化基金交付金
（広域化等支援基金支出金）</t>
    <rPh sb="1" eb="3">
      <t>ザイセイ</t>
    </rPh>
    <rPh sb="3" eb="6">
      <t>アンテイカ</t>
    </rPh>
    <rPh sb="6" eb="8">
      <t>キキン</t>
    </rPh>
    <rPh sb="8" eb="10">
      <t>コウフ</t>
    </rPh>
    <rPh sb="10" eb="11">
      <t>キン</t>
    </rPh>
    <rPh sb="13" eb="16">
      <t>コウイキカ</t>
    </rPh>
    <rPh sb="16" eb="17">
      <t>トウ</t>
    </rPh>
    <rPh sb="17" eb="19">
      <t>シエン</t>
    </rPh>
    <rPh sb="19" eb="21">
      <t>キキン</t>
    </rPh>
    <rPh sb="21" eb="24">
      <t>シシュツキン</t>
    </rPh>
    <phoneticPr fontId="2"/>
  </si>
  <si>
    <t>-</t>
    <phoneticPr fontId="5"/>
  </si>
  <si>
    <t>　その他</t>
    <rPh sb="3" eb="4">
      <t>タ</t>
    </rPh>
    <phoneticPr fontId="2"/>
  </si>
  <si>
    <t>　　　　連　合　会　支　出　金</t>
    <rPh sb="4" eb="9">
      <t>レンゴウカイ</t>
    </rPh>
    <phoneticPr fontId="2"/>
  </si>
  <si>
    <t>-</t>
    <phoneticPr fontId="5"/>
  </si>
  <si>
    <t>共同事業交付金</t>
    <rPh sb="0" eb="2">
      <t>キョウドウ</t>
    </rPh>
    <rPh sb="2" eb="4">
      <t>ジギョウ</t>
    </rPh>
    <rPh sb="4" eb="7">
      <t>コウフキン</t>
    </rPh>
    <phoneticPr fontId="2"/>
  </si>
  <si>
    <t>高額医療費共同事業</t>
    <rPh sb="0" eb="2">
      <t>コウガク</t>
    </rPh>
    <rPh sb="2" eb="5">
      <t>イリョウヒ</t>
    </rPh>
    <rPh sb="5" eb="7">
      <t>キョウドウ</t>
    </rPh>
    <rPh sb="7" eb="9">
      <t>ジギョウ</t>
    </rPh>
    <phoneticPr fontId="2"/>
  </si>
  <si>
    <t>保険財政共同安定化事業</t>
    <rPh sb="0" eb="2">
      <t>ホケン</t>
    </rPh>
    <rPh sb="2" eb="4">
      <t>ザイセイ</t>
    </rPh>
    <rPh sb="4" eb="6">
      <t>キョウドウ</t>
    </rPh>
    <rPh sb="6" eb="9">
      <t>アンテイカ</t>
    </rPh>
    <rPh sb="9" eb="11">
      <t>ジギョウ</t>
    </rPh>
    <phoneticPr fontId="2"/>
  </si>
  <si>
    <t>-</t>
    <phoneticPr fontId="5"/>
  </si>
  <si>
    <t>-</t>
    <phoneticPr fontId="5"/>
  </si>
  <si>
    <t>繰入金</t>
    <rPh sb="1" eb="2">
      <t>イ</t>
    </rPh>
    <rPh sb="2" eb="3">
      <t>キン</t>
    </rPh>
    <phoneticPr fontId="2"/>
  </si>
  <si>
    <t>一般会計</t>
    <rPh sb="0" eb="2">
      <t>イッパン</t>
    </rPh>
    <rPh sb="2" eb="4">
      <t>カイケイ</t>
    </rPh>
    <phoneticPr fontId="2"/>
  </si>
  <si>
    <t>基盤安定</t>
    <phoneticPr fontId="2"/>
  </si>
  <si>
    <t xml:space="preserve"> 軽減分</t>
    <rPh sb="1" eb="3">
      <t>ケイゲン</t>
    </rPh>
    <rPh sb="3" eb="4">
      <t>ブン</t>
    </rPh>
    <phoneticPr fontId="2"/>
  </si>
  <si>
    <t xml:space="preserve"> 支援分</t>
    <rPh sb="1" eb="3">
      <t>シエン</t>
    </rPh>
    <rPh sb="3" eb="4">
      <t>ブン</t>
    </rPh>
    <phoneticPr fontId="2"/>
  </si>
  <si>
    <t>　基準超過費用</t>
    <rPh sb="5" eb="7">
      <t>ヒヨウ</t>
    </rPh>
    <phoneticPr fontId="2"/>
  </si>
  <si>
    <t>-</t>
    <phoneticPr fontId="5"/>
  </si>
  <si>
    <t>　職員給与費等</t>
    <rPh sb="5" eb="6">
      <t>ヒ</t>
    </rPh>
    <rPh sb="6" eb="7">
      <t>トウ</t>
    </rPh>
    <phoneticPr fontId="2"/>
  </si>
  <si>
    <t>　出産育児一時金</t>
    <rPh sb="1" eb="3">
      <t>シュッサン</t>
    </rPh>
    <rPh sb="3" eb="5">
      <t>イクジ</t>
    </rPh>
    <rPh sb="5" eb="8">
      <t>イチジキン</t>
    </rPh>
    <phoneticPr fontId="2"/>
  </si>
  <si>
    <t>　財政安定化支援事業</t>
    <rPh sb="5" eb="6">
      <t>カ</t>
    </rPh>
    <rPh sb="6" eb="8">
      <t>シエン</t>
    </rPh>
    <rPh sb="8" eb="10">
      <t>ジギョウ</t>
    </rPh>
    <phoneticPr fontId="2"/>
  </si>
  <si>
    <t>　その他</t>
    <phoneticPr fontId="2"/>
  </si>
  <si>
    <t>　直　診　勘　定　繰　入　金</t>
    <rPh sb="1" eb="2">
      <t>チョク</t>
    </rPh>
    <rPh sb="3" eb="4">
      <t>ミ</t>
    </rPh>
    <rPh sb="5" eb="6">
      <t>カン</t>
    </rPh>
    <rPh sb="7" eb="8">
      <t>サダム</t>
    </rPh>
    <rPh sb="9" eb="10">
      <t>クリ</t>
    </rPh>
    <rPh sb="11" eb="12">
      <t>ニュウ</t>
    </rPh>
    <rPh sb="13" eb="14">
      <t>キン</t>
    </rPh>
    <phoneticPr fontId="2"/>
  </si>
  <si>
    <t>　そ　の　他　の　収　入</t>
    <rPh sb="5" eb="6">
      <t>タ</t>
    </rPh>
    <rPh sb="9" eb="10">
      <t>オサム</t>
    </rPh>
    <rPh sb="11" eb="12">
      <t>イリ</t>
    </rPh>
    <phoneticPr fontId="2"/>
  </si>
  <si>
    <t>　単　年　度　収　入　計</t>
    <rPh sb="1" eb="2">
      <t>タン</t>
    </rPh>
    <rPh sb="3" eb="4">
      <t>トシ</t>
    </rPh>
    <rPh sb="5" eb="6">
      <t>ド</t>
    </rPh>
    <rPh sb="7" eb="8">
      <t>オサム</t>
    </rPh>
    <rPh sb="9" eb="10">
      <t>イリ</t>
    </rPh>
    <rPh sb="11" eb="12">
      <t>ケイ</t>
    </rPh>
    <phoneticPr fontId="2"/>
  </si>
  <si>
    <t>　基　金　等　繰　入　金</t>
    <rPh sb="1" eb="2">
      <t>モト</t>
    </rPh>
    <rPh sb="3" eb="4">
      <t>キン</t>
    </rPh>
    <rPh sb="5" eb="6">
      <t>トウ</t>
    </rPh>
    <rPh sb="7" eb="8">
      <t>クリ</t>
    </rPh>
    <rPh sb="9" eb="10">
      <t>イリ</t>
    </rPh>
    <rPh sb="11" eb="12">
      <t>キン</t>
    </rPh>
    <phoneticPr fontId="2"/>
  </si>
  <si>
    <t>　繰　　越　　金</t>
    <rPh sb="1" eb="2">
      <t>クリ</t>
    </rPh>
    <rPh sb="4" eb="5">
      <t>コシ</t>
    </rPh>
    <rPh sb="7" eb="8">
      <t>カネ</t>
    </rPh>
    <phoneticPr fontId="2"/>
  </si>
  <si>
    <t>　市　　町　　村　　債</t>
    <rPh sb="1" eb="2">
      <t>シ</t>
    </rPh>
    <rPh sb="4" eb="5">
      <t>マチ</t>
    </rPh>
    <rPh sb="7" eb="8">
      <t>ムラ</t>
    </rPh>
    <rPh sb="10" eb="11">
      <t>サイ</t>
    </rPh>
    <phoneticPr fontId="2"/>
  </si>
  <si>
    <t>　収　　入　　合　　計</t>
    <rPh sb="1" eb="2">
      <t>オサム</t>
    </rPh>
    <rPh sb="4" eb="5">
      <t>イリ</t>
    </rPh>
    <rPh sb="7" eb="8">
      <t>ゴウ</t>
    </rPh>
    <rPh sb="10" eb="11">
      <t>ケイ</t>
    </rPh>
    <phoneticPr fontId="2"/>
  </si>
  <si>
    <t>第６－２表  国民健康保険特別会計決算状況 (歳出)（市町村・組合）</t>
    <rPh sb="27" eb="30">
      <t>シチョウソン</t>
    </rPh>
    <rPh sb="31" eb="33">
      <t>クミアイ</t>
    </rPh>
    <phoneticPr fontId="5"/>
  </si>
  <si>
    <t>科　　　　　　目</t>
  </si>
  <si>
    <t>平成29年度</t>
    <phoneticPr fontId="2"/>
  </si>
  <si>
    <t>平成28年度</t>
    <phoneticPr fontId="2"/>
  </si>
  <si>
    <t>平成25年度</t>
    <phoneticPr fontId="2"/>
  </si>
  <si>
    <t>平成23年度</t>
    <phoneticPr fontId="2"/>
  </si>
  <si>
    <t>平成19年度</t>
    <phoneticPr fontId="2"/>
  </si>
  <si>
    <t>平成18年度</t>
    <phoneticPr fontId="2"/>
  </si>
  <si>
    <t>平成17年度</t>
    <phoneticPr fontId="2"/>
  </si>
  <si>
    <t>平成15年度</t>
    <phoneticPr fontId="2"/>
  </si>
  <si>
    <t>構 成 割 合</t>
  </si>
  <si>
    <t>30/29</t>
    <phoneticPr fontId="5"/>
  </si>
  <si>
    <t>29/28</t>
    <phoneticPr fontId="2"/>
  </si>
  <si>
    <t>25/24</t>
  </si>
  <si>
    <t>23/22</t>
  </si>
  <si>
    <t>19/18</t>
  </si>
  <si>
    <t>18/17</t>
  </si>
  <si>
    <t>17/16</t>
  </si>
  <si>
    <t>16/15</t>
  </si>
  <si>
    <t>29年度</t>
  </si>
  <si>
    <t>25年度</t>
    <phoneticPr fontId="2"/>
  </si>
  <si>
    <t>23年度</t>
    <phoneticPr fontId="2"/>
  </si>
  <si>
    <t>19年度</t>
    <phoneticPr fontId="2"/>
  </si>
  <si>
    <t>18年度</t>
    <phoneticPr fontId="2"/>
  </si>
  <si>
    <t>17年度</t>
    <phoneticPr fontId="2"/>
  </si>
  <si>
    <t>16年度</t>
    <phoneticPr fontId="2"/>
  </si>
  <si>
    <t>総    務    費</t>
  </si>
  <si>
    <t>保険給付費</t>
    <rPh sb="0" eb="2">
      <t>ホケン</t>
    </rPh>
    <rPh sb="2" eb="4">
      <t>キュウフ</t>
    </rPh>
    <rPh sb="4" eb="5">
      <t>ヒ</t>
    </rPh>
    <phoneticPr fontId="2"/>
  </si>
  <si>
    <t>療養諸費</t>
    <rPh sb="0" eb="2">
      <t>リョウヨウ</t>
    </rPh>
    <rPh sb="2" eb="4">
      <t>ショヒ</t>
    </rPh>
    <phoneticPr fontId="2"/>
  </si>
  <si>
    <t>　療養給付費</t>
    <phoneticPr fontId="2"/>
  </si>
  <si>
    <t>　療  養  費</t>
    <phoneticPr fontId="2"/>
  </si>
  <si>
    <t>　小      計</t>
    <phoneticPr fontId="2"/>
  </si>
  <si>
    <t>　審査手数料</t>
    <rPh sb="1" eb="3">
      <t>シンサ</t>
    </rPh>
    <phoneticPr fontId="2"/>
  </si>
  <si>
    <t>　　高額療養費</t>
    <phoneticPr fontId="2"/>
  </si>
  <si>
    <t>　　高額介護合算療養費</t>
    <rPh sb="2" eb="4">
      <t>コウガク</t>
    </rPh>
    <rPh sb="4" eb="6">
      <t>カイゴ</t>
    </rPh>
    <rPh sb="6" eb="8">
      <t>ガッサン</t>
    </rPh>
    <rPh sb="8" eb="11">
      <t>リョウヨウヒ</t>
    </rPh>
    <phoneticPr fontId="2"/>
  </si>
  <si>
    <t>　　移　 送 　費</t>
    <phoneticPr fontId="2"/>
  </si>
  <si>
    <t>　　出産育児諸費</t>
    <phoneticPr fontId="2"/>
  </si>
  <si>
    <t>　　葬　祭　諸　費</t>
    <rPh sb="2" eb="3">
      <t>ソウ</t>
    </rPh>
    <rPh sb="4" eb="5">
      <t>サイ</t>
    </rPh>
    <rPh sb="6" eb="7">
      <t>モロ</t>
    </rPh>
    <phoneticPr fontId="2"/>
  </si>
  <si>
    <t>　　そ　 の 　他</t>
    <phoneticPr fontId="2"/>
  </si>
  <si>
    <t>　　　　　　　計</t>
    <phoneticPr fontId="2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</si>
  <si>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5"/>
  </si>
  <si>
    <t>医療給付費</t>
    <rPh sb="0" eb="2">
      <t>イリョウ</t>
    </rPh>
    <rPh sb="2" eb="4">
      <t>キュウフ</t>
    </rPh>
    <rPh sb="4" eb="5">
      <t>ヒ</t>
    </rPh>
    <phoneticPr fontId="5"/>
  </si>
  <si>
    <t>一般被保険者分</t>
    <rPh sb="0" eb="2">
      <t>イッパン</t>
    </rPh>
    <rPh sb="2" eb="6">
      <t>ヒホケンシャ</t>
    </rPh>
    <rPh sb="6" eb="7">
      <t>ブン</t>
    </rPh>
    <phoneticPr fontId="5"/>
  </si>
  <si>
    <t>退職被保険者分</t>
    <rPh sb="0" eb="2">
      <t>タイショク</t>
    </rPh>
    <rPh sb="2" eb="6">
      <t>ヒホケンシャ</t>
    </rPh>
    <rPh sb="6" eb="7">
      <t>ブン</t>
    </rPh>
    <phoneticPr fontId="5"/>
  </si>
  <si>
    <t>-</t>
    <phoneticPr fontId="5"/>
  </si>
  <si>
    <t>合計</t>
    <rPh sb="0" eb="2">
      <t>ゴウケイ</t>
    </rPh>
    <phoneticPr fontId="5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</si>
  <si>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</si>
  <si>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</si>
  <si>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</si>
  <si>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</si>
  <si>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</si>
  <si>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介護納付金</t>
    <rPh sb="0" eb="2">
      <t>カイゴ</t>
    </rPh>
    <rPh sb="2" eb="5">
      <t>ノウフキン</t>
    </rPh>
    <phoneticPr fontId="5"/>
  </si>
  <si>
    <t>-</t>
    <phoneticPr fontId="5"/>
  </si>
  <si>
    <t>-</t>
    <phoneticPr fontId="5"/>
  </si>
  <si>
    <t>社会保険支払基金</t>
    <rPh sb="0" eb="2">
      <t>シャカイ</t>
    </rPh>
    <rPh sb="2" eb="4">
      <t>ホケン</t>
    </rPh>
    <rPh sb="4" eb="6">
      <t>シハライ</t>
    </rPh>
    <rPh sb="6" eb="8">
      <t>キキン</t>
    </rPh>
    <phoneticPr fontId="5"/>
  </si>
  <si>
    <t>後期高齢者拠出金</t>
    <phoneticPr fontId="5"/>
  </si>
  <si>
    <t xml:space="preserve"> 後期高齢者支援金</t>
    <rPh sb="1" eb="3">
      <t>コウキ</t>
    </rPh>
    <rPh sb="3" eb="6">
      <t>コウレイシャ</t>
    </rPh>
    <rPh sb="6" eb="9">
      <t>シエンキン</t>
    </rPh>
    <phoneticPr fontId="2"/>
  </si>
  <si>
    <t xml:space="preserve"> 事務費拠出金</t>
    <phoneticPr fontId="2"/>
  </si>
  <si>
    <t>前期高齢者拠出金</t>
    <phoneticPr fontId="5"/>
  </si>
  <si>
    <t xml:space="preserve"> 前期高齢者納付金</t>
    <rPh sb="1" eb="3">
      <t>ゼンキ</t>
    </rPh>
    <rPh sb="3" eb="6">
      <t>コウレイシャ</t>
    </rPh>
    <rPh sb="6" eb="9">
      <t>ノウフキン</t>
    </rPh>
    <phoneticPr fontId="2"/>
  </si>
  <si>
    <t xml:space="preserve"> 事務費拠出金</t>
    <phoneticPr fontId="2"/>
  </si>
  <si>
    <t>老人保健拠出金</t>
    <phoneticPr fontId="5"/>
  </si>
  <si>
    <t xml:space="preserve"> 医療費拠出金</t>
    <phoneticPr fontId="2"/>
  </si>
  <si>
    <t>-</t>
    <phoneticPr fontId="5"/>
  </si>
  <si>
    <t xml:space="preserve"> 事務費拠出金</t>
    <phoneticPr fontId="2"/>
  </si>
  <si>
    <t>　　　　介 護 納 付 金</t>
    <phoneticPr fontId="5"/>
  </si>
  <si>
    <t xml:space="preserve">共同
事業
拠出
  金  </t>
    <rPh sb="0" eb="2">
      <t>キョウドウ</t>
    </rPh>
    <rPh sb="3" eb="5">
      <t>ジギョウ</t>
    </rPh>
    <rPh sb="6" eb="8">
      <t>キョシュツ</t>
    </rPh>
    <rPh sb="11" eb="12">
      <t>キン</t>
    </rPh>
    <phoneticPr fontId="2"/>
  </si>
  <si>
    <t>高額医療費共同事業拠出金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キョシュツキン</t>
    </rPh>
    <phoneticPr fontId="2"/>
  </si>
  <si>
    <t>保険財政共同安定化事業拠出金</t>
    <rPh sb="0" eb="2">
      <t>ホケン</t>
    </rPh>
    <rPh sb="2" eb="4">
      <t>ザイセイ</t>
    </rPh>
    <rPh sb="4" eb="6">
      <t>キョウドウ</t>
    </rPh>
    <rPh sb="6" eb="9">
      <t>アンテイカ</t>
    </rPh>
    <rPh sb="9" eb="11">
      <t>ジギョウ</t>
    </rPh>
    <rPh sb="11" eb="14">
      <t>キョシュツキン</t>
    </rPh>
    <phoneticPr fontId="2"/>
  </si>
  <si>
    <t>その他</t>
    <rPh sb="2" eb="3">
      <t>タ</t>
    </rPh>
    <phoneticPr fontId="0"/>
  </si>
  <si>
    <t>その他</t>
    <rPh sb="2" eb="3">
      <t>タ</t>
    </rPh>
    <phoneticPr fontId="2"/>
  </si>
  <si>
    <t>保健　　　事業費</t>
    <rPh sb="0" eb="2">
      <t>ホケン</t>
    </rPh>
    <rPh sb="5" eb="8">
      <t>ジギョウヒ</t>
    </rPh>
    <phoneticPr fontId="2"/>
  </si>
  <si>
    <t xml:space="preserve"> 特定健康診査等事業費</t>
    <rPh sb="1" eb="3">
      <t>トクテイ</t>
    </rPh>
    <rPh sb="3" eb="5">
      <t>ケンコウ</t>
    </rPh>
    <rPh sb="5" eb="7">
      <t>シンサ</t>
    </rPh>
    <rPh sb="7" eb="8">
      <t>トウ</t>
    </rPh>
    <rPh sb="8" eb="11">
      <t>ジギョウヒ</t>
    </rPh>
    <phoneticPr fontId="2"/>
  </si>
  <si>
    <t xml:space="preserve"> その他</t>
    <rPh sb="3" eb="4">
      <t>タ</t>
    </rPh>
    <phoneticPr fontId="2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</si>
  <si>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1">
      <t>ショウカン</t>
    </rPh>
    <rPh sb="11" eb="12">
      <t>キン</t>
    </rPh>
    <phoneticPr fontId="5"/>
  </si>
  <si>
    <t>　直　診　勘　定　繰　出　金</t>
    <phoneticPr fontId="2"/>
  </si>
  <si>
    <t>－</t>
    <phoneticPr fontId="2"/>
  </si>
  <si>
    <t>　そ　の　他　の　支　出</t>
    <rPh sb="5" eb="6">
      <t>タ</t>
    </rPh>
    <rPh sb="9" eb="10">
      <t>ササ</t>
    </rPh>
    <rPh sb="11" eb="12">
      <t>デ</t>
    </rPh>
    <phoneticPr fontId="2"/>
  </si>
  <si>
    <t>－</t>
    <phoneticPr fontId="2"/>
  </si>
  <si>
    <t>－</t>
    <phoneticPr fontId="2"/>
  </si>
  <si>
    <t>　単　年　度　支　出　計</t>
    <rPh sb="1" eb="2">
      <t>タン</t>
    </rPh>
    <rPh sb="3" eb="4">
      <t>トシ</t>
    </rPh>
    <rPh sb="5" eb="6">
      <t>ド</t>
    </rPh>
    <rPh sb="7" eb="8">
      <t>ササ</t>
    </rPh>
    <rPh sb="9" eb="10">
      <t>デ</t>
    </rPh>
    <rPh sb="11" eb="12">
      <t>ケイ</t>
    </rPh>
    <phoneticPr fontId="2"/>
  </si>
  <si>
    <t>　基　金　等　積　立　金</t>
    <rPh sb="1" eb="2">
      <t>モト</t>
    </rPh>
    <rPh sb="3" eb="4">
      <t>キン</t>
    </rPh>
    <rPh sb="5" eb="6">
      <t>トウ</t>
    </rPh>
    <rPh sb="7" eb="8">
      <t>セキ</t>
    </rPh>
    <rPh sb="9" eb="10">
      <t>リツ</t>
    </rPh>
    <rPh sb="11" eb="12">
      <t>キン</t>
    </rPh>
    <phoneticPr fontId="2"/>
  </si>
  <si>
    <t>　前　年　度　繰　上　充　用　金</t>
    <phoneticPr fontId="2"/>
  </si>
  <si>
    <t>－</t>
    <phoneticPr fontId="2"/>
  </si>
  <si>
    <t>　公　　債　　費</t>
    <rPh sb="1" eb="2">
      <t>コウ</t>
    </rPh>
    <rPh sb="4" eb="5">
      <t>サイ</t>
    </rPh>
    <rPh sb="7" eb="8">
      <t>ヒ</t>
    </rPh>
    <phoneticPr fontId="2"/>
  </si>
  <si>
    <t>　支　　出　　合　　計</t>
    <rPh sb="1" eb="2">
      <t>ササ</t>
    </rPh>
    <rPh sb="4" eb="5">
      <t>デ</t>
    </rPh>
    <rPh sb="7" eb="8">
      <t>ゴウ</t>
    </rPh>
    <rPh sb="10" eb="11">
      <t>ケイ</t>
    </rPh>
    <phoneticPr fontId="2"/>
  </si>
  <si>
    <t>第６－３表  国民健康保険特別会計決算収支（市町村・組合）</t>
    <rPh sb="19" eb="21">
      <t>シュウシ</t>
    </rPh>
    <rPh sb="22" eb="25">
      <t>シチョウソン</t>
    </rPh>
    <rPh sb="26" eb="28">
      <t>クミアイ</t>
    </rPh>
    <phoneticPr fontId="2"/>
  </si>
  <si>
    <t>平成29年度</t>
  </si>
  <si>
    <t>平成28年度</t>
  </si>
  <si>
    <t>平成25年度</t>
    <phoneticPr fontId="2"/>
  </si>
  <si>
    <t>平成23年度</t>
    <phoneticPr fontId="2"/>
  </si>
  <si>
    <t>平成19年度</t>
    <phoneticPr fontId="2"/>
  </si>
  <si>
    <t>平成18年度</t>
    <phoneticPr fontId="2"/>
  </si>
  <si>
    <t>平成17年度</t>
    <phoneticPr fontId="2"/>
  </si>
  <si>
    <t>平成15年度</t>
    <phoneticPr fontId="2"/>
  </si>
  <si>
    <t>　　　　構 成 割 合</t>
    <phoneticPr fontId="5"/>
  </si>
  <si>
    <t>30/29</t>
    <phoneticPr fontId="5"/>
  </si>
  <si>
    <t>29/28</t>
    <phoneticPr fontId="2"/>
  </si>
  <si>
    <t>25年度</t>
    <phoneticPr fontId="2"/>
  </si>
  <si>
    <t>23年度</t>
    <phoneticPr fontId="2"/>
  </si>
  <si>
    <t>21年度</t>
    <phoneticPr fontId="0"/>
  </si>
  <si>
    <t>21年度</t>
    <phoneticPr fontId="2"/>
  </si>
  <si>
    <t>20年度</t>
    <rPh sb="2" eb="4">
      <t>ネンド</t>
    </rPh>
    <phoneticPr fontId="0"/>
  </si>
  <si>
    <t>20年度</t>
    <rPh sb="2" eb="4">
      <t>ネンド</t>
    </rPh>
    <phoneticPr fontId="2"/>
  </si>
  <si>
    <t>18年度</t>
    <phoneticPr fontId="2"/>
  </si>
  <si>
    <t>　単　　年　　度　　収　　支　　差</t>
    <rPh sb="1" eb="2">
      <t>タン</t>
    </rPh>
    <rPh sb="4" eb="5">
      <t>トシ</t>
    </rPh>
    <rPh sb="7" eb="8">
      <t>ド</t>
    </rPh>
    <rPh sb="10" eb="11">
      <t>オサム</t>
    </rPh>
    <rPh sb="13" eb="14">
      <t>ササ</t>
    </rPh>
    <rPh sb="16" eb="17">
      <t>サ</t>
    </rPh>
    <phoneticPr fontId="0"/>
  </si>
  <si>
    <t>　単　　年　　度　　収　　支　　差</t>
    <rPh sb="1" eb="2">
      <t>タン</t>
    </rPh>
    <rPh sb="4" eb="5">
      <t>トシ</t>
    </rPh>
    <rPh sb="7" eb="8">
      <t>ド</t>
    </rPh>
    <rPh sb="10" eb="11">
      <t>オサム</t>
    </rPh>
    <rPh sb="13" eb="14">
      <t>ササ</t>
    </rPh>
    <rPh sb="16" eb="17">
      <t>サ</t>
    </rPh>
    <phoneticPr fontId="2"/>
  </si>
  <si>
    <t>　収　 支 　差 　引 　残</t>
    <phoneticPr fontId="2"/>
  </si>
  <si>
    <t>－</t>
    <phoneticPr fontId="2"/>
  </si>
  <si>
    <t xml:space="preserve"> </t>
    <phoneticPr fontId="5"/>
  </si>
  <si>
    <t>第６－４表  国民健康保険特別会計決算状況 (歳入)（歳出）（都道府県）</t>
    <rPh sb="27" eb="29">
      <t>サイシュツ</t>
    </rPh>
    <rPh sb="31" eb="35">
      <t>トドウフケン</t>
    </rPh>
    <phoneticPr fontId="0"/>
  </si>
  <si>
    <t>収入</t>
    <rPh sb="0" eb="2">
      <t>シュウニュウ</t>
    </rPh>
    <phoneticPr fontId="0"/>
  </si>
  <si>
    <t>支出</t>
    <rPh sb="0" eb="2">
      <t>シシュツ</t>
    </rPh>
    <phoneticPr fontId="0"/>
  </si>
  <si>
    <t>平成30年度</t>
    <rPh sb="0" eb="2">
      <t>ヘイセイ</t>
    </rPh>
    <rPh sb="4" eb="6">
      <t>ネンド</t>
    </rPh>
    <phoneticPr fontId="0"/>
  </si>
  <si>
    <t>平成29年度</t>
    <phoneticPr fontId="0"/>
  </si>
  <si>
    <t>平成15年度</t>
    <phoneticPr fontId="0"/>
  </si>
  <si>
    <t>平成30年度</t>
    <phoneticPr fontId="0"/>
  </si>
  <si>
    <t>分担金及び負担金</t>
    <rPh sb="0" eb="3">
      <t>ブンタンキン</t>
    </rPh>
    <rPh sb="3" eb="4">
      <t>オヨ</t>
    </rPh>
    <rPh sb="5" eb="8">
      <t>フタンキン</t>
    </rPh>
    <phoneticPr fontId="0"/>
  </si>
  <si>
    <t>事業費納付金</t>
    <rPh sb="0" eb="2">
      <t>ジギョウ</t>
    </rPh>
    <rPh sb="2" eb="3">
      <t>ヒ</t>
    </rPh>
    <rPh sb="3" eb="6">
      <t>ノウフキン</t>
    </rPh>
    <phoneticPr fontId="0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</si>
  <si>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0"/>
  </si>
  <si>
    <t>一般被保険者分</t>
    <rPh sb="0" eb="2">
      <t>イッパン</t>
    </rPh>
    <rPh sb="2" eb="6">
      <t>ヒホケンシャ</t>
    </rPh>
    <rPh sb="6" eb="7">
      <t>ブン</t>
    </rPh>
    <phoneticPr fontId="0"/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</si>
  <si>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0"/>
  </si>
  <si>
    <t>保険給付費等交付金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0"/>
  </si>
  <si>
    <t>普通交付金</t>
    <rPh sb="0" eb="2">
      <t>フツウ</t>
    </rPh>
    <rPh sb="2" eb="5">
      <t>コウフキン</t>
    </rPh>
    <phoneticPr fontId="0"/>
  </si>
  <si>
    <t>特別交付金</t>
    <rPh sb="0" eb="2">
      <t>トクベツ</t>
    </rPh>
    <rPh sb="2" eb="5">
      <t>コウフキン</t>
    </rPh>
    <phoneticPr fontId="0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</si>
  <si>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0"/>
  </si>
  <si>
    <t>計</t>
    <rPh sb="0" eb="1">
      <t>ケイ</t>
    </rPh>
    <phoneticPr fontId="0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</si>
  <si>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0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</si>
  <si>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0"/>
  </si>
  <si>
    <t>後期高齢者支援金等分計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rPh sb="10" eb="11">
      <t>ケイ</t>
    </rPh>
    <phoneticPr fontId="0"/>
  </si>
  <si>
    <t>事務費拠出金</t>
    <rPh sb="0" eb="3">
      <t>ジムヒ</t>
    </rPh>
    <rPh sb="3" eb="6">
      <t>キョシュツキン</t>
    </rPh>
    <phoneticPr fontId="0"/>
  </si>
  <si>
    <t>介護納付金分</t>
    <rPh sb="0" eb="2">
      <t>カイゴ</t>
    </rPh>
    <rPh sb="2" eb="5">
      <t>ノウフキン</t>
    </rPh>
    <rPh sb="5" eb="6">
      <t>ブン</t>
    </rPh>
    <phoneticPr fontId="0"/>
  </si>
  <si>
    <t>事業費納付金計</t>
    <rPh sb="0" eb="2">
      <t>ジギョウ</t>
    </rPh>
    <rPh sb="2" eb="3">
      <t>ヒ</t>
    </rPh>
    <rPh sb="3" eb="6">
      <t>ノウフキン</t>
    </rPh>
    <rPh sb="6" eb="7">
      <t>ケイ</t>
    </rPh>
    <phoneticPr fontId="0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</si>
  <si>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0"/>
  </si>
  <si>
    <t>前期高齢者納付金</t>
    <rPh sb="0" eb="2">
      <t>ゼンキ</t>
    </rPh>
    <rPh sb="2" eb="5">
      <t>コウレイシャ</t>
    </rPh>
    <rPh sb="5" eb="8">
      <t>ノウフキン</t>
    </rPh>
    <phoneticPr fontId="0"/>
  </si>
  <si>
    <t>財政安定化基金負担金</t>
    <rPh sb="0" eb="2">
      <t>ザイセイ</t>
    </rPh>
    <rPh sb="2" eb="5">
      <t>アンテイカ</t>
    </rPh>
    <rPh sb="5" eb="7">
      <t>キキン</t>
    </rPh>
    <rPh sb="7" eb="10">
      <t>フタンキン</t>
    </rPh>
    <phoneticPr fontId="0"/>
  </si>
  <si>
    <t>国庫負担金</t>
    <rPh sb="0" eb="2">
      <t>コッコ</t>
    </rPh>
    <rPh sb="2" eb="5">
      <t>フタンキン</t>
    </rPh>
    <phoneticPr fontId="0"/>
  </si>
  <si>
    <t>　療養給付費等負担金</t>
    <phoneticPr fontId="0"/>
  </si>
  <si>
    <t>介護納付金</t>
    <rPh sb="0" eb="2">
      <t>カイゴ</t>
    </rPh>
    <rPh sb="2" eb="5">
      <t>ノウフキン</t>
    </rPh>
    <phoneticPr fontId="0"/>
  </si>
  <si>
    <t>高額医療費負担金</t>
    <rPh sb="0" eb="2">
      <t>コウガク</t>
    </rPh>
    <rPh sb="2" eb="5">
      <t>イリョウヒ</t>
    </rPh>
    <rPh sb="5" eb="7">
      <t>フタン</t>
    </rPh>
    <rPh sb="7" eb="8">
      <t>キン</t>
    </rPh>
    <phoneticPr fontId="0"/>
  </si>
  <si>
    <t>病床転換支援金等</t>
    <rPh sb="0" eb="2">
      <t>ビョウショウ</t>
    </rPh>
    <rPh sb="2" eb="4">
      <t>テンカン</t>
    </rPh>
    <rPh sb="4" eb="6">
      <t>シエン</t>
    </rPh>
    <rPh sb="6" eb="7">
      <t>キン</t>
    </rPh>
    <rPh sb="7" eb="8">
      <t>トウ</t>
    </rPh>
    <phoneticPr fontId="0"/>
  </si>
  <si>
    <t>病床転換支援金</t>
    <rPh sb="0" eb="2">
      <t>ビョウショウ</t>
    </rPh>
    <rPh sb="2" eb="4">
      <t>テンカン</t>
    </rPh>
    <rPh sb="4" eb="6">
      <t>シエン</t>
    </rPh>
    <rPh sb="6" eb="7">
      <t>キン</t>
    </rPh>
    <phoneticPr fontId="0"/>
  </si>
  <si>
    <t>特別高額医療費共同事業負担金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フタンキン</t>
    </rPh>
    <phoneticPr fontId="0"/>
  </si>
  <si>
    <t>特別高額医療費共同事業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phoneticPr fontId="0"/>
  </si>
  <si>
    <t>事業費拠出金</t>
    <rPh sb="0" eb="2">
      <t>ジギョウ</t>
    </rPh>
    <rPh sb="2" eb="3">
      <t>ヒ</t>
    </rPh>
    <rPh sb="3" eb="6">
      <t>キョシュツキン</t>
    </rPh>
    <phoneticPr fontId="0"/>
  </si>
  <si>
    <t>国庫負担金計</t>
    <rPh sb="0" eb="2">
      <t>コッコ</t>
    </rPh>
    <rPh sb="2" eb="5">
      <t>フタンキン</t>
    </rPh>
    <phoneticPr fontId="0"/>
  </si>
  <si>
    <t>国庫補助金</t>
    <phoneticPr fontId="0"/>
  </si>
  <si>
    <t>普通調整交付金</t>
    <rPh sb="0" eb="2">
      <t>フツウ</t>
    </rPh>
    <rPh sb="2" eb="4">
      <t>チョウセイ</t>
    </rPh>
    <rPh sb="4" eb="7">
      <t>コウフキン</t>
    </rPh>
    <phoneticPr fontId="0"/>
  </si>
  <si>
    <t>特別調整交付金</t>
    <rPh sb="0" eb="2">
      <t>トクベツ</t>
    </rPh>
    <rPh sb="2" eb="4">
      <t>チョウセイ</t>
    </rPh>
    <rPh sb="4" eb="7">
      <t>コウフキン</t>
    </rPh>
    <phoneticPr fontId="0"/>
  </si>
  <si>
    <t>財政安定化基金交付金</t>
    <rPh sb="0" eb="2">
      <t>ザイセイ</t>
    </rPh>
    <rPh sb="2" eb="5">
      <t>アンテイカ</t>
    </rPh>
    <rPh sb="5" eb="7">
      <t>キキン</t>
    </rPh>
    <rPh sb="7" eb="9">
      <t>コウフ</t>
    </rPh>
    <rPh sb="9" eb="10">
      <t>キン</t>
    </rPh>
    <phoneticPr fontId="0"/>
  </si>
  <si>
    <t>保険者努力支援制度交付金</t>
    <rPh sb="0" eb="3">
      <t>ホケンシャ</t>
    </rPh>
    <rPh sb="3" eb="5">
      <t>ドリョク</t>
    </rPh>
    <rPh sb="5" eb="7">
      <t>シエン</t>
    </rPh>
    <rPh sb="7" eb="9">
      <t>セイド</t>
    </rPh>
    <rPh sb="9" eb="12">
      <t>コウフキン</t>
    </rPh>
    <phoneticPr fontId="0"/>
  </si>
  <si>
    <t>保健事業費</t>
    <rPh sb="0" eb="2">
      <t>ホケン</t>
    </rPh>
    <rPh sb="2" eb="4">
      <t>ジギョウ</t>
    </rPh>
    <rPh sb="4" eb="5">
      <t>ヒ</t>
    </rPh>
    <phoneticPr fontId="0"/>
  </si>
  <si>
    <t>財政安定化基金補助金</t>
    <rPh sb="0" eb="2">
      <t>ザイセイ</t>
    </rPh>
    <rPh sb="2" eb="5">
      <t>アンテイカ</t>
    </rPh>
    <rPh sb="5" eb="7">
      <t>キキン</t>
    </rPh>
    <rPh sb="7" eb="10">
      <t>ホジョキン</t>
    </rPh>
    <phoneticPr fontId="0"/>
  </si>
  <si>
    <t>償還金及び還付付加金</t>
    <rPh sb="0" eb="2">
      <t>ショウカン</t>
    </rPh>
    <rPh sb="2" eb="3">
      <t>キン</t>
    </rPh>
    <rPh sb="3" eb="4">
      <t>オヨ</t>
    </rPh>
    <rPh sb="5" eb="7">
      <t>カンプ</t>
    </rPh>
    <rPh sb="7" eb="9">
      <t>フカ</t>
    </rPh>
    <rPh sb="9" eb="10">
      <t>キン</t>
    </rPh>
    <phoneticPr fontId="0"/>
  </si>
  <si>
    <t>療養給付費等負担金償還金</t>
    <rPh sb="0" eb="2">
      <t>リョウヨウ</t>
    </rPh>
    <rPh sb="2" eb="4">
      <t>キュウフ</t>
    </rPh>
    <rPh sb="4" eb="5">
      <t>ヒ</t>
    </rPh>
    <rPh sb="5" eb="6">
      <t>トウ</t>
    </rPh>
    <rPh sb="6" eb="9">
      <t>フタンキン</t>
    </rPh>
    <rPh sb="9" eb="11">
      <t>ショウカン</t>
    </rPh>
    <rPh sb="11" eb="12">
      <t>キン</t>
    </rPh>
    <phoneticPr fontId="0"/>
  </si>
  <si>
    <t>療養給付費等交付金償還金</t>
    <rPh sb="0" eb="2">
      <t>リョウヨウ</t>
    </rPh>
    <rPh sb="2" eb="4">
      <t>キュウフ</t>
    </rPh>
    <rPh sb="4" eb="5">
      <t>ヒ</t>
    </rPh>
    <rPh sb="5" eb="6">
      <t>トウ</t>
    </rPh>
    <rPh sb="6" eb="8">
      <t>コウフ</t>
    </rPh>
    <rPh sb="8" eb="9">
      <t>キン</t>
    </rPh>
    <rPh sb="9" eb="11">
      <t>ショウカン</t>
    </rPh>
    <rPh sb="11" eb="12">
      <t>キン</t>
    </rPh>
    <phoneticPr fontId="0"/>
  </si>
  <si>
    <t>国庫補助金計</t>
    <rPh sb="0" eb="2">
      <t>コッコ</t>
    </rPh>
    <rPh sb="2" eb="5">
      <t>ホジョキン</t>
    </rPh>
    <rPh sb="5" eb="6">
      <t>ケイ</t>
    </rPh>
    <phoneticPr fontId="0"/>
  </si>
  <si>
    <t>特定健康診査等負担金償還金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2">
      <t>ショウカン</t>
    </rPh>
    <rPh sb="12" eb="13">
      <t>キン</t>
    </rPh>
    <phoneticPr fontId="0"/>
  </si>
  <si>
    <t>その他の支出</t>
    <rPh sb="2" eb="3">
      <t>タ</t>
    </rPh>
    <rPh sb="4" eb="6">
      <t>シシュツ</t>
    </rPh>
    <phoneticPr fontId="0"/>
  </si>
  <si>
    <t>　　　　療養給付費交付金</t>
    <phoneticPr fontId="0"/>
  </si>
  <si>
    <t>特別高額医療費共同事業交付金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コウフキン</t>
    </rPh>
    <phoneticPr fontId="0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</si>
  <si>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0"/>
  </si>
  <si>
    <t>特定健康診査等負担金繰入金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2">
      <t>クリイレ</t>
    </rPh>
    <rPh sb="12" eb="13">
      <t>キン</t>
    </rPh>
    <phoneticPr fontId="0"/>
  </si>
  <si>
    <t>都道府県繰入金</t>
    <rPh sb="0" eb="4">
      <t>トドウフケン</t>
    </rPh>
    <rPh sb="4" eb="6">
      <t>クリイレ</t>
    </rPh>
    <rPh sb="6" eb="7">
      <t>キン</t>
    </rPh>
    <phoneticPr fontId="0"/>
  </si>
  <si>
    <t>高額医療費負担金繰入金</t>
    <rPh sb="0" eb="2">
      <t>コウガク</t>
    </rPh>
    <rPh sb="2" eb="5">
      <t>イリョウヒ</t>
    </rPh>
    <rPh sb="5" eb="7">
      <t>フタン</t>
    </rPh>
    <rPh sb="7" eb="8">
      <t>キン</t>
    </rPh>
    <rPh sb="8" eb="10">
      <t>クリイレ</t>
    </rPh>
    <rPh sb="10" eb="11">
      <t>キン</t>
    </rPh>
    <phoneticPr fontId="0"/>
  </si>
  <si>
    <t>－</t>
    <phoneticPr fontId="0"/>
  </si>
  <si>
    <t>職員給与等繰入金</t>
    <rPh sb="0" eb="2">
      <t>ショクイン</t>
    </rPh>
    <rPh sb="2" eb="4">
      <t>キュウヨ</t>
    </rPh>
    <rPh sb="4" eb="5">
      <t>トウ</t>
    </rPh>
    <rPh sb="5" eb="7">
      <t>クリイレ</t>
    </rPh>
    <rPh sb="7" eb="8">
      <t>キン</t>
    </rPh>
    <phoneticPr fontId="0"/>
  </si>
  <si>
    <t>－</t>
    <phoneticPr fontId="0"/>
  </si>
  <si>
    <t>－</t>
    <phoneticPr fontId="0"/>
  </si>
  <si>
    <t>財政安定化基金支出金繰入金</t>
    <rPh sb="0" eb="2">
      <t>ザイセイ</t>
    </rPh>
    <rPh sb="2" eb="5">
      <t>アンテイカ</t>
    </rPh>
    <rPh sb="5" eb="7">
      <t>キキン</t>
    </rPh>
    <rPh sb="7" eb="9">
      <t>シシュツ</t>
    </rPh>
    <rPh sb="9" eb="10">
      <t>キン</t>
    </rPh>
    <rPh sb="10" eb="12">
      <t>クリイレ</t>
    </rPh>
    <rPh sb="12" eb="13">
      <t>キン</t>
    </rPh>
    <phoneticPr fontId="0"/>
  </si>
  <si>
    <t>保険給付費等交付金返還金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ヘンカンキン</t>
    </rPh>
    <phoneticPr fontId="0"/>
  </si>
  <si>
    <t>その他収入</t>
    <rPh sb="2" eb="3">
      <t>タ</t>
    </rPh>
    <rPh sb="3" eb="5">
      <t>シュウニュウ</t>
    </rPh>
    <phoneticPr fontId="0"/>
  </si>
  <si>
    <t>小計(単年度収入)</t>
    <rPh sb="0" eb="2">
      <t>ショウケイ</t>
    </rPh>
    <rPh sb="3" eb="6">
      <t>タンネンド</t>
    </rPh>
    <rPh sb="6" eb="8">
      <t>シュウニュウ</t>
    </rPh>
    <phoneticPr fontId="0"/>
  </si>
  <si>
    <t>小計（単年度支出）</t>
    <rPh sb="0" eb="2">
      <t>ショウケイ</t>
    </rPh>
    <rPh sb="3" eb="6">
      <t>タンネンド</t>
    </rPh>
    <rPh sb="6" eb="8">
      <t>シシュツ</t>
    </rPh>
    <phoneticPr fontId="0"/>
  </si>
  <si>
    <t>単年度収支差</t>
    <rPh sb="0" eb="1">
      <t>タン</t>
    </rPh>
    <rPh sb="1" eb="3">
      <t>ネンド</t>
    </rPh>
    <rPh sb="3" eb="5">
      <t>シュウシ</t>
    </rPh>
    <rPh sb="5" eb="6">
      <t>サ</t>
    </rPh>
    <phoneticPr fontId="0"/>
  </si>
  <si>
    <t>基金繰入金</t>
    <rPh sb="0" eb="2">
      <t>キキン</t>
    </rPh>
    <rPh sb="2" eb="4">
      <t>クリイレ</t>
    </rPh>
    <rPh sb="4" eb="5">
      <t>キン</t>
    </rPh>
    <phoneticPr fontId="0"/>
  </si>
  <si>
    <t>基金積立金</t>
    <rPh sb="0" eb="2">
      <t>キキン</t>
    </rPh>
    <rPh sb="2" eb="4">
      <t>ツミタテ</t>
    </rPh>
    <rPh sb="4" eb="5">
      <t>キン</t>
    </rPh>
    <phoneticPr fontId="0"/>
  </si>
  <si>
    <t>うち財政安定化基金繰入金</t>
    <rPh sb="2" eb="4">
      <t>ザイセイ</t>
    </rPh>
    <rPh sb="4" eb="7">
      <t>アンテイカ</t>
    </rPh>
    <rPh sb="7" eb="9">
      <t>キキン</t>
    </rPh>
    <rPh sb="9" eb="11">
      <t>クリイレ</t>
    </rPh>
    <rPh sb="11" eb="12">
      <t>キン</t>
    </rPh>
    <phoneticPr fontId="0"/>
  </si>
  <si>
    <t>うち財政安定化基金積立金</t>
    <rPh sb="2" eb="4">
      <t>ザイセイ</t>
    </rPh>
    <rPh sb="4" eb="7">
      <t>アンテイカ</t>
    </rPh>
    <rPh sb="7" eb="9">
      <t>キキン</t>
    </rPh>
    <rPh sb="9" eb="11">
      <t>ツミタテ</t>
    </rPh>
    <rPh sb="11" eb="12">
      <t>キン</t>
    </rPh>
    <phoneticPr fontId="0"/>
  </si>
  <si>
    <t>財政安定化基金貸付金返還金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rPh sb="10" eb="13">
      <t>ヘンカンキン</t>
    </rPh>
    <phoneticPr fontId="0"/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</si>
  <si>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0"/>
  </si>
  <si>
    <t>繰越金</t>
    <rPh sb="0" eb="2">
      <t>クリコシ</t>
    </rPh>
    <rPh sb="2" eb="3">
      <t>キン</t>
    </rPh>
    <phoneticPr fontId="0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</si>
  <si>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0"/>
  </si>
  <si>
    <t>収入合計</t>
    <rPh sb="0" eb="2">
      <t>シュウニュウ</t>
    </rPh>
    <rPh sb="2" eb="4">
      <t>ゴウケイ</t>
    </rPh>
    <phoneticPr fontId="0"/>
  </si>
  <si>
    <t>支出合計</t>
    <rPh sb="0" eb="2">
      <t>シシュツ</t>
    </rPh>
    <rPh sb="2" eb="4">
      <t>ゴウケイ</t>
    </rPh>
    <phoneticPr fontId="0"/>
  </si>
  <si>
    <t>収支差引残（収入合計-支出合計）</t>
    <rPh sb="0" eb="2">
      <t>シュウシ</t>
    </rPh>
    <rPh sb="2" eb="4">
      <t>サシヒキ</t>
    </rPh>
    <rPh sb="4" eb="5">
      <t>ザン</t>
    </rPh>
    <rPh sb="6" eb="8">
      <t>シュウニュウ</t>
    </rPh>
    <rPh sb="8" eb="10">
      <t>ゴウケイ</t>
    </rPh>
    <rPh sb="11" eb="13">
      <t>シシュツ</t>
    </rPh>
    <rPh sb="13" eb="15">
      <t>ゴウケイ</t>
    </rPh>
    <phoneticPr fontId="0"/>
  </si>
  <si>
    <t>うち次年度への繰越金</t>
    <rPh sb="2" eb="5">
      <t>ジネンド</t>
    </rPh>
    <rPh sb="7" eb="9">
      <t>クリコシ</t>
    </rPh>
    <rPh sb="9" eb="10">
      <t>キン</t>
    </rPh>
    <phoneticPr fontId="0"/>
  </si>
  <si>
    <t>うち基金積立金</t>
    <rPh sb="2" eb="4">
      <t>キキン</t>
    </rPh>
    <rPh sb="4" eb="6">
      <t>ツミタテ</t>
    </rPh>
    <rPh sb="6" eb="7">
      <t>キン</t>
    </rPh>
    <phoneticPr fontId="0"/>
  </si>
  <si>
    <t>第６－５表  国民健康保険特別会計決算収支（都道府県）</t>
    <rPh sb="19" eb="21">
      <t>シュウシ</t>
    </rPh>
    <rPh sb="22" eb="26">
      <t>トドウフケン</t>
    </rPh>
    <phoneticPr fontId="0"/>
  </si>
  <si>
    <t>平成30年度</t>
    <phoneticPr fontId="0"/>
  </si>
  <si>
    <t>　収　 支 　差 　引 　残</t>
    <phoneticPr fontId="0"/>
  </si>
  <si>
    <t>29/28</t>
  </si>
  <si>
    <t>組  合  計</t>
    <phoneticPr fontId="2"/>
  </si>
  <si>
    <t>組  合  計</t>
    <phoneticPr fontId="2"/>
  </si>
  <si>
    <t>-</t>
    <phoneticPr fontId="2"/>
  </si>
  <si>
    <t xml:space="preserve"> 建設連合</t>
    <phoneticPr fontId="2"/>
  </si>
  <si>
    <t>‐</t>
    <phoneticPr fontId="2"/>
  </si>
  <si>
    <t>‐</t>
    <phoneticPr fontId="2"/>
  </si>
  <si>
    <t xml:space="preserve"> 建設業</t>
    <phoneticPr fontId="2"/>
  </si>
  <si>
    <t xml:space="preserve"> 薬剤師</t>
    <phoneticPr fontId="2"/>
  </si>
  <si>
    <t xml:space="preserve"> 薬剤師</t>
    <phoneticPr fontId="2"/>
  </si>
  <si>
    <t xml:space="preserve"> 食品衛生</t>
    <phoneticPr fontId="2"/>
  </si>
  <si>
    <t xml:space="preserve"> 歯科医師</t>
    <phoneticPr fontId="2"/>
  </si>
  <si>
    <t xml:space="preserve"> 歯科医師</t>
    <phoneticPr fontId="2"/>
  </si>
  <si>
    <t xml:space="preserve"> 医　師</t>
    <phoneticPr fontId="2"/>
  </si>
  <si>
    <t>市町村計</t>
  </si>
  <si>
    <t>-</t>
    <phoneticPr fontId="2"/>
  </si>
  <si>
    <t xml:space="preserve"> 清川村</t>
  </si>
  <si>
    <t>-</t>
    <phoneticPr fontId="2"/>
  </si>
  <si>
    <t>‐</t>
  </si>
  <si>
    <t>‐</t>
    <phoneticPr fontId="2"/>
  </si>
  <si>
    <t xml:space="preserve"> 愛川町</t>
  </si>
  <si>
    <t xml:space="preserve"> 湯河原町</t>
  </si>
  <si>
    <t xml:space="preserve"> 真鶴町</t>
  </si>
  <si>
    <t xml:space="preserve"> 箱根町</t>
  </si>
  <si>
    <t xml:space="preserve"> 開成町</t>
  </si>
  <si>
    <t xml:space="preserve"> 山北町</t>
  </si>
  <si>
    <t xml:space="preserve"> 松田町</t>
  </si>
  <si>
    <t xml:space="preserve"> 大井町</t>
  </si>
  <si>
    <t xml:space="preserve"> 中井町</t>
  </si>
  <si>
    <t xml:space="preserve"> 二宮町</t>
  </si>
  <si>
    <t xml:space="preserve"> 大磯町</t>
  </si>
  <si>
    <t xml:space="preserve"> 綾瀬市</t>
  </si>
  <si>
    <t xml:space="preserve"> 寒川町</t>
  </si>
  <si>
    <t xml:space="preserve"> 葉山町</t>
  </si>
  <si>
    <t xml:space="preserve"> 南足柄市</t>
  </si>
  <si>
    <t xml:space="preserve"> 座間市</t>
  </si>
  <si>
    <t xml:space="preserve"> 海老名市</t>
  </si>
  <si>
    <t xml:space="preserve"> 伊勢原市</t>
  </si>
  <si>
    <t xml:space="preserve"> 大和市</t>
  </si>
  <si>
    <t xml:space="preserve"> 厚木市</t>
  </si>
  <si>
    <t xml:space="preserve"> 秦野市</t>
  </si>
  <si>
    <t xml:space="preserve"> 三浦市</t>
  </si>
  <si>
    <t xml:space="preserve"> 相模原市</t>
  </si>
  <si>
    <t xml:space="preserve"> 逗子市</t>
  </si>
  <si>
    <t xml:space="preserve"> 茅ヶ崎市</t>
  </si>
  <si>
    <t xml:space="preserve"> 小田原市</t>
  </si>
  <si>
    <t xml:space="preserve"> 藤沢市</t>
  </si>
  <si>
    <t xml:space="preserve"> 鎌倉市</t>
  </si>
  <si>
    <t xml:space="preserve"> 平塚市</t>
  </si>
  <si>
    <t xml:space="preserve"> 横須賀市</t>
  </si>
  <si>
    <t xml:space="preserve"> 川崎市</t>
  </si>
  <si>
    <t xml:space="preserve"> 横浜市</t>
    <phoneticPr fontId="2"/>
  </si>
  <si>
    <t>平成30年度</t>
    <phoneticPr fontId="2"/>
  </si>
  <si>
    <t>平成27年度</t>
  </si>
  <si>
    <t>平成26年度</t>
  </si>
  <si>
    <t>平成25年度</t>
  </si>
  <si>
    <t>その他</t>
  </si>
  <si>
    <t>財政安定支援</t>
  </si>
  <si>
    <t>出産育児</t>
  </si>
  <si>
    <t>職員給与費等</t>
  </si>
  <si>
    <t>基準超
過費用</t>
    <phoneticPr fontId="2"/>
  </si>
  <si>
    <t>保険基盤安定         （保険者支援分）</t>
    <rPh sb="16" eb="19">
      <t>ホケンシャ</t>
    </rPh>
    <rPh sb="19" eb="21">
      <t>シエン</t>
    </rPh>
    <rPh sb="21" eb="22">
      <t>ブン</t>
    </rPh>
    <phoneticPr fontId="2"/>
  </si>
  <si>
    <t>保険基盤安定           （保険税軽減分）</t>
    <rPh sb="18" eb="20">
      <t>ホケン</t>
    </rPh>
    <rPh sb="20" eb="21">
      <t>ゼイ</t>
    </rPh>
    <rPh sb="21" eb="23">
      <t>ケイゲン</t>
    </rPh>
    <rPh sb="23" eb="24">
      <t>ブン</t>
    </rPh>
    <phoneticPr fontId="2"/>
  </si>
  <si>
    <t>保険財政
共同安定化事業</t>
    <rPh sb="0" eb="2">
      <t>ホケン</t>
    </rPh>
    <rPh sb="2" eb="4">
      <t>ザイセイ</t>
    </rPh>
    <rPh sb="5" eb="7">
      <t>キョウドウ</t>
    </rPh>
    <rPh sb="7" eb="10">
      <t>アンテイカ</t>
    </rPh>
    <rPh sb="10" eb="12">
      <t>ジギョウ</t>
    </rPh>
    <phoneticPr fontId="2"/>
  </si>
  <si>
    <t>高額医療費
共同事業</t>
    <rPh sb="0" eb="2">
      <t>コウガク</t>
    </rPh>
    <rPh sb="2" eb="5">
      <t>イリョウヒ</t>
    </rPh>
    <rPh sb="6" eb="8">
      <t>キョウドウ</t>
    </rPh>
    <rPh sb="8" eb="10">
      <t>ジギョウ</t>
    </rPh>
    <phoneticPr fontId="2"/>
  </si>
  <si>
    <t>非表示</t>
    <rPh sb="0" eb="3">
      <t>ヒヒョウジ</t>
    </rPh>
    <phoneticPr fontId="2"/>
  </si>
  <si>
    <t>広域化等支援　　基金支出金</t>
    <rPh sb="0" eb="3">
      <t>コウイキカ</t>
    </rPh>
    <rPh sb="3" eb="4">
      <t>トウ</t>
    </rPh>
    <rPh sb="4" eb="6">
      <t>シエン</t>
    </rPh>
    <rPh sb="8" eb="10">
      <t>キキン</t>
    </rPh>
    <rPh sb="10" eb="13">
      <t>シシュツキン</t>
    </rPh>
    <phoneticPr fontId="2"/>
  </si>
  <si>
    <t>特定健康診査等　　負担金</t>
    <rPh sb="0" eb="2">
      <t>トクテイ</t>
    </rPh>
    <rPh sb="2" eb="4">
      <t>ケンコウ</t>
    </rPh>
    <rPh sb="4" eb="6">
      <t>シンサ</t>
    </rPh>
    <rPh sb="6" eb="7">
      <t>トウ</t>
    </rPh>
    <rPh sb="9" eb="12">
      <t>フタンキン</t>
    </rPh>
    <phoneticPr fontId="2"/>
  </si>
  <si>
    <t>第２号都道府県
調整交付金</t>
    <rPh sb="0" eb="1">
      <t>ダイ</t>
    </rPh>
    <rPh sb="2" eb="3">
      <t>ゴウ</t>
    </rPh>
    <rPh sb="3" eb="7">
      <t>トドウフケン</t>
    </rPh>
    <rPh sb="8" eb="10">
      <t>チョウセイ</t>
    </rPh>
    <rPh sb="10" eb="13">
      <t>コウフキン</t>
    </rPh>
    <phoneticPr fontId="2"/>
  </si>
  <si>
    <t>特別調整交付金分</t>
    <phoneticPr fontId="2"/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</si>
  <si>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2"/>
  </si>
  <si>
    <t>保険給付費等交付金普通交付金</t>
    <rPh sb="0" eb="14">
      <t>ホケンキュウフヒトウコウフキンフツウコウフキン</t>
    </rPh>
    <phoneticPr fontId="2"/>
  </si>
  <si>
    <t>第１号都道府県
調整交付金</t>
    <rPh sb="0" eb="1">
      <t>ダイ</t>
    </rPh>
    <rPh sb="2" eb="3">
      <t>ゴウ</t>
    </rPh>
    <rPh sb="3" eb="7">
      <t>トドウフケン</t>
    </rPh>
    <rPh sb="8" eb="10">
      <t>チョウセイ</t>
    </rPh>
    <rPh sb="10" eb="13">
      <t>コウフキン</t>
    </rPh>
    <phoneticPr fontId="2"/>
  </si>
  <si>
    <t>高額医療費共同　　　事業負担金</t>
    <rPh sb="0" eb="2">
      <t>コウガク</t>
    </rPh>
    <rPh sb="2" eb="4">
      <t>イリョウ</t>
    </rPh>
    <rPh sb="4" eb="5">
      <t>ヒ</t>
    </rPh>
    <rPh sb="5" eb="7">
      <t>キョウドウ</t>
    </rPh>
    <rPh sb="10" eb="12">
      <t>ジギョウ</t>
    </rPh>
    <rPh sb="12" eb="15">
      <t>フタンキン</t>
    </rPh>
    <phoneticPr fontId="2"/>
  </si>
  <si>
    <t>特別対策費
補助金</t>
    <rPh sb="4" eb="5">
      <t>ヒ</t>
    </rPh>
    <phoneticPr fontId="2"/>
  </si>
  <si>
    <t>出産育児等
補助金</t>
    <rPh sb="4" eb="5">
      <t>トウ</t>
    </rPh>
    <rPh sb="6" eb="9">
      <t>ホジョキン</t>
    </rPh>
    <phoneticPr fontId="2"/>
  </si>
  <si>
    <t>特別調整
交付金</t>
    <rPh sb="0" eb="2">
      <t>トクベツ</t>
    </rPh>
    <rPh sb="2" eb="4">
      <t>チョウセイ</t>
    </rPh>
    <rPh sb="5" eb="8">
      <t>コウフキン</t>
    </rPh>
    <phoneticPr fontId="2"/>
  </si>
  <si>
    <t>普通調整
交付金</t>
    <rPh sb="0" eb="2">
      <t>フツウ</t>
    </rPh>
    <rPh sb="2" eb="4">
      <t>チョウセイ</t>
    </rPh>
    <rPh sb="5" eb="8">
      <t>コウフキン</t>
    </rPh>
    <phoneticPr fontId="2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</si>
  <si>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2"/>
  </si>
  <si>
    <t>高額医療費共同事業負担金</t>
    <rPh sb="0" eb="2">
      <t>コウガク</t>
    </rPh>
    <rPh sb="2" eb="4">
      <t>イリョウ</t>
    </rPh>
    <rPh sb="4" eb="5">
      <t>ヒ</t>
    </rPh>
    <rPh sb="5" eb="7">
      <t>キョウドウ</t>
    </rPh>
    <rPh sb="7" eb="9">
      <t>ジギョウ</t>
    </rPh>
    <rPh sb="9" eb="12">
      <t>フタンキン</t>
    </rPh>
    <phoneticPr fontId="2"/>
  </si>
  <si>
    <t>療養給付費等
負担金</t>
    <rPh sb="5" eb="6">
      <t>トウ</t>
    </rPh>
    <phoneticPr fontId="2"/>
  </si>
  <si>
    <t>事務費負担金</t>
  </si>
  <si>
    <t>収　入　合  計</t>
    <rPh sb="0" eb="1">
      <t>オサム</t>
    </rPh>
    <rPh sb="2" eb="3">
      <t>イリ</t>
    </rPh>
    <rPh sb="4" eb="5">
      <t>ゴウ</t>
    </rPh>
    <phoneticPr fontId="2"/>
  </si>
  <si>
    <t>市町村債　　　（組合債）</t>
    <rPh sb="0" eb="3">
      <t>シチョウソン</t>
    </rPh>
    <rPh sb="3" eb="4">
      <t>サイ</t>
    </rPh>
    <rPh sb="8" eb="10">
      <t>クミアイ</t>
    </rPh>
    <rPh sb="10" eb="11">
      <t>サイ</t>
    </rPh>
    <phoneticPr fontId="2"/>
  </si>
  <si>
    <t>繰 越 金</t>
  </si>
  <si>
    <t>基金等繰入金</t>
    <rPh sb="0" eb="2">
      <t>キキン</t>
    </rPh>
    <rPh sb="2" eb="3">
      <t>トウ</t>
    </rPh>
    <rPh sb="3" eb="6">
      <t>クリイレキン</t>
    </rPh>
    <phoneticPr fontId="2"/>
  </si>
  <si>
    <t>単年度収入計</t>
    <rPh sb="0" eb="3">
      <t>タンネンド</t>
    </rPh>
    <rPh sb="3" eb="5">
      <t>シュウニュウ</t>
    </rPh>
    <rPh sb="5" eb="6">
      <t>ケイ</t>
    </rPh>
    <phoneticPr fontId="2"/>
  </si>
  <si>
    <t>その他の収入</t>
    <rPh sb="2" eb="3">
      <t>タ</t>
    </rPh>
    <rPh sb="4" eb="6">
      <t>シュウニュウ</t>
    </rPh>
    <phoneticPr fontId="2"/>
  </si>
  <si>
    <t>直診勘定繰入金</t>
    <rPh sb="0" eb="1">
      <t>ジキ</t>
    </rPh>
    <rPh sb="1" eb="2">
      <t>ミ</t>
    </rPh>
    <rPh sb="2" eb="4">
      <t>カンジョウ</t>
    </rPh>
    <rPh sb="4" eb="6">
      <t>クリイレ</t>
    </rPh>
    <rPh sb="6" eb="7">
      <t>キン</t>
    </rPh>
    <phoneticPr fontId="2"/>
  </si>
  <si>
    <t>一     般     会     計     繰     入     金</t>
  </si>
  <si>
    <t>保　険　者　名</t>
    <rPh sb="0" eb="1">
      <t>タモツ</t>
    </rPh>
    <rPh sb="2" eb="3">
      <t>ケン</t>
    </rPh>
    <rPh sb="4" eb="5">
      <t>シャ</t>
    </rPh>
    <rPh sb="6" eb="7">
      <t>メイ</t>
    </rPh>
    <phoneticPr fontId="2"/>
  </si>
  <si>
    <t>共  同  事  業  交  付  金</t>
    <phoneticPr fontId="2"/>
  </si>
  <si>
    <t>連合会
支出金</t>
    <rPh sb="0" eb="3">
      <t>レンゴウカイ</t>
    </rPh>
    <rPh sb="4" eb="6">
      <t>シシュツ</t>
    </rPh>
    <phoneticPr fontId="2"/>
  </si>
  <si>
    <t>県　　　　支　　　　出　　　　金</t>
    <rPh sb="0" eb="1">
      <t>ケン</t>
    </rPh>
    <rPh sb="5" eb="6">
      <t>ササ</t>
    </rPh>
    <rPh sb="10" eb="11">
      <t>デ</t>
    </rPh>
    <rPh sb="15" eb="16">
      <t>キン</t>
    </rPh>
    <phoneticPr fontId="2"/>
  </si>
  <si>
    <t>保険者名</t>
  </si>
  <si>
    <t>前期高齢者交付金</t>
    <rPh sb="0" eb="2">
      <t>ゼンキ</t>
    </rPh>
    <rPh sb="2" eb="5">
      <t>コウレイシャ</t>
    </rPh>
    <rPh sb="5" eb="8">
      <t>コウフキン</t>
    </rPh>
    <phoneticPr fontId="2"/>
  </si>
  <si>
    <t>療養給付費
交付金</t>
    <rPh sb="6" eb="9">
      <t>コウフキン</t>
    </rPh>
    <phoneticPr fontId="2"/>
  </si>
  <si>
    <t>国   庫   支   出   金</t>
  </si>
  <si>
    <t>保険料(税)</t>
  </si>
  <si>
    <t>（単位：円）</t>
  </si>
  <si>
    <t>第７－１表 経理状況(歳入)－３</t>
    <phoneticPr fontId="2"/>
  </si>
  <si>
    <t>第７－１表 経理状況(歳入)－２</t>
  </si>
  <si>
    <t xml:space="preserve">第７－１表 経理状況(歳入)－１  </t>
  </si>
  <si>
    <t>組  合  計</t>
    <phoneticPr fontId="2"/>
  </si>
  <si>
    <t>-</t>
    <phoneticPr fontId="2"/>
  </si>
  <si>
    <t>-</t>
    <phoneticPr fontId="2"/>
  </si>
  <si>
    <t xml:space="preserve"> 建設連合</t>
    <phoneticPr fontId="2"/>
  </si>
  <si>
    <t xml:space="preserve"> 建設連合</t>
    <phoneticPr fontId="2"/>
  </si>
  <si>
    <t xml:space="preserve"> 建設業</t>
    <phoneticPr fontId="2"/>
  </si>
  <si>
    <t xml:space="preserve"> 建設業</t>
    <phoneticPr fontId="2"/>
  </si>
  <si>
    <t xml:space="preserve"> 薬剤師</t>
    <phoneticPr fontId="2"/>
  </si>
  <si>
    <t xml:space="preserve"> 薬剤師</t>
    <phoneticPr fontId="2"/>
  </si>
  <si>
    <t xml:space="preserve"> 食品衛生</t>
    <phoneticPr fontId="2"/>
  </si>
  <si>
    <t xml:space="preserve"> 食品衛生</t>
    <phoneticPr fontId="2"/>
  </si>
  <si>
    <t xml:space="preserve"> 歯科医師</t>
    <phoneticPr fontId="2"/>
  </si>
  <si>
    <t xml:space="preserve"> 医　師</t>
    <phoneticPr fontId="2"/>
  </si>
  <si>
    <t xml:space="preserve"> 医　師</t>
    <phoneticPr fontId="2"/>
  </si>
  <si>
    <t xml:space="preserve"> 横浜市</t>
    <phoneticPr fontId="2"/>
  </si>
  <si>
    <t>平成30年度</t>
    <phoneticPr fontId="5"/>
  </si>
  <si>
    <t>平成30年度</t>
    <phoneticPr fontId="5"/>
  </si>
  <si>
    <t>平成30年度</t>
    <phoneticPr fontId="5"/>
  </si>
  <si>
    <t>平成29年度</t>
    <rPh sb="0" eb="2">
      <t>ヘイセイ</t>
    </rPh>
    <rPh sb="4" eb="6">
      <t>ネンド</t>
    </rPh>
    <phoneticPr fontId="2"/>
  </si>
  <si>
    <t>平成29年度</t>
    <phoneticPr fontId="5"/>
  </si>
  <si>
    <t>平成28年度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</si>
  <si>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</si>
  <si>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</si>
  <si>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療養費</t>
  </si>
  <si>
    <t>療養給付費</t>
  </si>
  <si>
    <t>収納率</t>
  </si>
  <si>
    <t>非表示</t>
    <rPh sb="0" eb="1">
      <t>ヒ</t>
    </rPh>
    <rPh sb="1" eb="3">
      <t>ヒョウジ</t>
    </rPh>
    <phoneticPr fontId="2"/>
  </si>
  <si>
    <t>居所不明者分調定額</t>
    <rPh sb="0" eb="2">
      <t>キョショ</t>
    </rPh>
    <rPh sb="2" eb="5">
      <t>フメイシャ</t>
    </rPh>
    <rPh sb="5" eb="6">
      <t>ブン</t>
    </rPh>
    <rPh sb="6" eb="7">
      <t>チョウ</t>
    </rPh>
    <rPh sb="7" eb="9">
      <t>テイガク</t>
    </rPh>
    <phoneticPr fontId="2"/>
  </si>
  <si>
    <t>収納額</t>
  </si>
  <si>
    <t>調定額</t>
  </si>
  <si>
    <t>(組合債)</t>
    <phoneticPr fontId="2"/>
  </si>
  <si>
    <t>共同安定化事業</t>
    <rPh sb="0" eb="2">
      <t>キョウドウ</t>
    </rPh>
    <rPh sb="2" eb="5">
      <t>アンテイカ</t>
    </rPh>
    <rPh sb="5" eb="7">
      <t>ジギョウ</t>
    </rPh>
    <phoneticPr fontId="2"/>
  </si>
  <si>
    <t>共同事業</t>
    <phoneticPr fontId="2"/>
  </si>
  <si>
    <t>後期高齢者支援金等分</t>
    <rPh sb="0" eb="5">
      <t>コウキコウレイシャ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2"/>
  </si>
  <si>
    <t>退職被保険者分</t>
    <rPh sb="0" eb="2">
      <t>タイショク</t>
    </rPh>
    <rPh sb="2" eb="3">
      <t>ヒ</t>
    </rPh>
    <rPh sb="3" eb="6">
      <t>ホケンシャ</t>
    </rPh>
    <rPh sb="6" eb="7">
      <t>ブン</t>
    </rPh>
    <phoneticPr fontId="2"/>
  </si>
  <si>
    <t>一般被保険者分</t>
    <rPh sb="0" eb="2">
      <t>イッパン</t>
    </rPh>
    <rPh sb="2" eb="6">
      <t>ヒホケンシャ</t>
    </rPh>
    <rPh sb="6" eb="7">
      <t>ブン</t>
    </rPh>
    <phoneticPr fontId="2"/>
  </si>
  <si>
    <t>医療給付分計</t>
    <rPh sb="0" eb="4">
      <t>イリョウキュウフ</t>
    </rPh>
    <rPh sb="4" eb="5">
      <t>ブン</t>
    </rPh>
    <rPh sb="5" eb="6">
      <t>ケイ</t>
    </rPh>
    <phoneticPr fontId="2"/>
  </si>
  <si>
    <t>審査支払手数料</t>
    <rPh sb="0" eb="2">
      <t>シンサ</t>
    </rPh>
    <rPh sb="2" eb="4">
      <t>シハライ</t>
    </rPh>
    <phoneticPr fontId="2"/>
  </si>
  <si>
    <t>小   計</t>
  </si>
  <si>
    <t>療 養 費</t>
  </si>
  <si>
    <t>現   年   分</t>
  </si>
  <si>
    <t>保 険 料 (税) 過 年 分</t>
    <rPh sb="10" eb="11">
      <t>ス</t>
    </rPh>
    <phoneticPr fontId="2"/>
  </si>
  <si>
    <t>保 険 料 (税) 現 年 分</t>
  </si>
  <si>
    <t>市町村債</t>
  </si>
  <si>
    <t>基金等保有額</t>
  </si>
  <si>
    <t>収支差引残</t>
  </si>
  <si>
    <t>特定健康診査等          事業費</t>
    <rPh sb="0" eb="2">
      <t>トクテイ</t>
    </rPh>
    <rPh sb="2" eb="4">
      <t>ケンコウ</t>
    </rPh>
    <rPh sb="4" eb="6">
      <t>シンサ</t>
    </rPh>
    <rPh sb="6" eb="7">
      <t>トウ</t>
    </rPh>
    <rPh sb="17" eb="20">
      <t>ジギョウヒ</t>
    </rPh>
    <phoneticPr fontId="2"/>
  </si>
  <si>
    <t>保険財政</t>
    <rPh sb="0" eb="2">
      <t>ホケン</t>
    </rPh>
    <rPh sb="2" eb="4">
      <t>ザイセイ</t>
    </rPh>
    <phoneticPr fontId="2"/>
  </si>
  <si>
    <t>高額医療費</t>
    <rPh sb="0" eb="2">
      <t>コウガク</t>
    </rPh>
    <rPh sb="2" eb="5">
      <t>イリョウヒ</t>
    </rPh>
    <phoneticPr fontId="2"/>
  </si>
  <si>
    <t>事務費拠出金</t>
  </si>
  <si>
    <t>事業費拠出金</t>
  </si>
  <si>
    <t>医療費拠出金</t>
  </si>
  <si>
    <t>事務費拠出金</t>
    <rPh sb="0" eb="3">
      <t>ジムヒ</t>
    </rPh>
    <rPh sb="3" eb="6">
      <t>キョシュツキン</t>
    </rPh>
    <phoneticPr fontId="2"/>
  </si>
  <si>
    <t>前期高齢者　　　   納付金</t>
    <rPh sb="0" eb="2">
      <t>ゼンキ</t>
    </rPh>
    <rPh sb="2" eb="5">
      <t>コウレイシャ</t>
    </rPh>
    <rPh sb="11" eb="14">
      <t>ノウフキン</t>
    </rPh>
    <phoneticPr fontId="2"/>
  </si>
  <si>
    <t>後期高齢者　　　   支援金</t>
    <rPh sb="0" eb="2">
      <t>コウキ</t>
    </rPh>
    <rPh sb="2" eb="5">
      <t>コウレイシャ</t>
    </rPh>
    <rPh sb="11" eb="14">
      <t>シエンキン</t>
    </rPh>
    <phoneticPr fontId="2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</si>
  <si>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2"/>
  </si>
  <si>
    <t>医療給付費分</t>
    <rPh sb="0" eb="4">
      <t>イリョウキュウフ</t>
    </rPh>
    <rPh sb="4" eb="5">
      <t>ヒ</t>
    </rPh>
    <rPh sb="5" eb="6">
      <t>ブン</t>
    </rPh>
    <phoneticPr fontId="2"/>
  </si>
  <si>
    <t>保険給付費合計</t>
    <rPh sb="4" eb="5">
      <t>ヒ</t>
    </rPh>
    <phoneticPr fontId="2"/>
  </si>
  <si>
    <t>その他給付費</t>
    <rPh sb="5" eb="6">
      <t>ヒ</t>
    </rPh>
    <phoneticPr fontId="2"/>
  </si>
  <si>
    <t>葬 祭 費</t>
  </si>
  <si>
    <t>出産育児諸費</t>
    <rPh sb="4" eb="6">
      <t>ショヒ</t>
    </rPh>
    <phoneticPr fontId="2"/>
  </si>
  <si>
    <t>移 送 費</t>
  </si>
  <si>
    <t>高額介護合算　　　療養費</t>
    <rPh sb="0" eb="2">
      <t>コウガク</t>
    </rPh>
    <rPh sb="2" eb="4">
      <t>カイゴ</t>
    </rPh>
    <rPh sb="4" eb="6">
      <t>ガッサン</t>
    </rPh>
    <rPh sb="9" eb="12">
      <t>リョウヨウヒ</t>
    </rPh>
    <phoneticPr fontId="2"/>
  </si>
  <si>
    <t>高額療養費</t>
  </si>
  <si>
    <t>療    養    諸    費</t>
    <phoneticPr fontId="2"/>
  </si>
  <si>
    <t>総 務 費</t>
  </si>
  <si>
    <t>保    険    給    付    未    払    分</t>
  </si>
  <si>
    <t xml:space="preserve">収        　　　　　　納   </t>
  </si>
  <si>
    <t>5月31日現在</t>
    <phoneticPr fontId="2"/>
  </si>
  <si>
    <t>単年度収支差</t>
    <rPh sb="0" eb="3">
      <t>タンネンド</t>
    </rPh>
    <rPh sb="3" eb="5">
      <t>シュウシ</t>
    </rPh>
    <rPh sb="5" eb="6">
      <t>サ</t>
    </rPh>
    <phoneticPr fontId="2"/>
  </si>
  <si>
    <t>支出合計</t>
    <rPh sb="0" eb="2">
      <t>シシュツ</t>
    </rPh>
    <rPh sb="2" eb="4">
      <t>ゴウケイ</t>
    </rPh>
    <phoneticPr fontId="2"/>
  </si>
  <si>
    <t>公債費　　　　   （組合債費）</t>
    <rPh sb="0" eb="2">
      <t>コウサイ</t>
    </rPh>
    <rPh sb="2" eb="3">
      <t>ヒ</t>
    </rPh>
    <rPh sb="11" eb="13">
      <t>クミアイ</t>
    </rPh>
    <rPh sb="13" eb="14">
      <t>サイ</t>
    </rPh>
    <rPh sb="14" eb="15">
      <t>ヒ</t>
    </rPh>
    <phoneticPr fontId="2"/>
  </si>
  <si>
    <t>前年度
繰上充用金</t>
    <rPh sb="4" eb="6">
      <t>クリア</t>
    </rPh>
    <rPh sb="6" eb="8">
      <t>ジュウヨウ</t>
    </rPh>
    <rPh sb="8" eb="9">
      <t>キン</t>
    </rPh>
    <phoneticPr fontId="2"/>
  </si>
  <si>
    <t>基金等積立金</t>
    <rPh sb="0" eb="2">
      <t>キキン</t>
    </rPh>
    <rPh sb="2" eb="3">
      <t>トウ</t>
    </rPh>
    <rPh sb="3" eb="6">
      <t>ツミタテキン</t>
    </rPh>
    <phoneticPr fontId="2"/>
  </si>
  <si>
    <t>単年度支出計</t>
    <rPh sb="0" eb="3">
      <t>タンネンド</t>
    </rPh>
    <rPh sb="3" eb="5">
      <t>シシュツ</t>
    </rPh>
    <rPh sb="5" eb="6">
      <t>ケイ</t>
    </rPh>
    <phoneticPr fontId="2"/>
  </si>
  <si>
    <t>その他の支出</t>
    <rPh sb="2" eb="3">
      <t>タ</t>
    </rPh>
    <rPh sb="4" eb="6">
      <t>シシュツ</t>
    </rPh>
    <phoneticPr fontId="2"/>
  </si>
  <si>
    <t>直診勘定
繰出金</t>
    <rPh sb="5" eb="7">
      <t>クリダ</t>
    </rPh>
    <rPh sb="7" eb="8">
      <t>キン</t>
    </rPh>
    <phoneticPr fontId="2"/>
  </si>
  <si>
    <t>保険給付費等交付金償還金</t>
    <rPh sb="0" eb="9">
      <t>ホケンキュウフヒトウコウフキン</t>
    </rPh>
    <rPh sb="9" eb="12">
      <t>ショウカンキン</t>
    </rPh>
    <phoneticPr fontId="2"/>
  </si>
  <si>
    <t>保健事業費</t>
  </si>
  <si>
    <t>共   同   事   業   拠   出   金</t>
    <phoneticPr fontId="2"/>
  </si>
  <si>
    <t>老人保健拠出金</t>
    <phoneticPr fontId="2"/>
  </si>
  <si>
    <t>前  期  高  齢  者  拠  出  金</t>
    <rPh sb="0" eb="1">
      <t>マエ</t>
    </rPh>
    <rPh sb="3" eb="4">
      <t>キ</t>
    </rPh>
    <rPh sb="6" eb="7">
      <t>タカ</t>
    </rPh>
    <rPh sb="9" eb="10">
      <t>ヨワイ</t>
    </rPh>
    <rPh sb="12" eb="13">
      <t>シャ</t>
    </rPh>
    <rPh sb="15" eb="16">
      <t>キョ</t>
    </rPh>
    <rPh sb="18" eb="19">
      <t>デ</t>
    </rPh>
    <rPh sb="21" eb="22">
      <t>キン</t>
    </rPh>
    <phoneticPr fontId="2"/>
  </si>
  <si>
    <t>後  期  高  齢  者  拠  出  金</t>
    <rPh sb="0" eb="1">
      <t>アト</t>
    </rPh>
    <rPh sb="3" eb="4">
      <t>キ</t>
    </rPh>
    <rPh sb="6" eb="7">
      <t>タカ</t>
    </rPh>
    <rPh sb="9" eb="10">
      <t>ヨワイ</t>
    </rPh>
    <rPh sb="12" eb="13">
      <t>シャ</t>
    </rPh>
    <rPh sb="15" eb="16">
      <t>キョ</t>
    </rPh>
    <rPh sb="18" eb="19">
      <t>デ</t>
    </rPh>
    <rPh sb="21" eb="22">
      <t>キン</t>
    </rPh>
    <phoneticPr fontId="2"/>
  </si>
  <si>
    <t>財政安定化基金拠出金</t>
    <rPh sb="0" eb="7">
      <t>ザイセイアンテイカキキン</t>
    </rPh>
    <rPh sb="7" eb="10">
      <t>キョシュツキン</t>
    </rPh>
    <phoneticPr fontId="2"/>
  </si>
  <si>
    <t>介護納付金</t>
    <rPh sb="0" eb="2">
      <t>カイゴ</t>
    </rPh>
    <rPh sb="2" eb="5">
      <t>ノウフキン</t>
    </rPh>
    <phoneticPr fontId="2"/>
  </si>
  <si>
    <t>国民健康保険事業費納付金</t>
    <rPh sb="0" eb="6">
      <t>コクミンケンコウホケン</t>
    </rPh>
    <rPh sb="6" eb="9">
      <t>ジギョウヒ</t>
    </rPh>
    <rPh sb="9" eb="12">
      <t>ノウフキン</t>
    </rPh>
    <phoneticPr fontId="2"/>
  </si>
  <si>
    <t>保険給付費</t>
    <rPh sb="4" eb="5">
      <t>ヒ</t>
    </rPh>
    <phoneticPr fontId="2"/>
  </si>
  <si>
    <t xml:space="preserve">  </t>
    <phoneticPr fontId="2"/>
  </si>
  <si>
    <t xml:space="preserve">第７－３表  経理状況(その他) </t>
    <phoneticPr fontId="2"/>
  </si>
  <si>
    <t>第７－２表  経理状況(歳出)－４</t>
    <phoneticPr fontId="2"/>
  </si>
  <si>
    <t>第７－２表  経理状況(歳出)－３</t>
    <phoneticPr fontId="2"/>
  </si>
  <si>
    <t>第７－２表  経理状況(歳出)－２</t>
  </si>
  <si>
    <t xml:space="preserve">第７－２表  経理状況(歳出)－１  </t>
    <phoneticPr fontId="2"/>
  </si>
  <si>
    <t>（注）　「その他繰入」は、一般会計その他繰入金である。</t>
    <rPh sb="7" eb="8">
      <t>タ</t>
    </rPh>
    <rPh sb="8" eb="9">
      <t>ク</t>
    </rPh>
    <rPh sb="9" eb="10">
      <t>イ</t>
    </rPh>
    <rPh sb="19" eb="20">
      <t>タ</t>
    </rPh>
    <phoneticPr fontId="2"/>
  </si>
  <si>
    <t>組  合  計</t>
    <phoneticPr fontId="2"/>
  </si>
  <si>
    <t xml:space="preserve"> 建設連合</t>
    <phoneticPr fontId="2"/>
  </si>
  <si>
    <t xml:space="preserve"> 建設業</t>
    <phoneticPr fontId="2"/>
  </si>
  <si>
    <t xml:space="preserve"> 薬剤師</t>
    <phoneticPr fontId="2"/>
  </si>
  <si>
    <t xml:space="preserve"> 食品衛生</t>
    <phoneticPr fontId="2"/>
  </si>
  <si>
    <t xml:space="preserve"> 歯科医師</t>
    <phoneticPr fontId="2"/>
  </si>
  <si>
    <t xml:space="preserve"> 医　師</t>
    <phoneticPr fontId="2"/>
  </si>
  <si>
    <t xml:space="preserve"> 清川村</t>
    <phoneticPr fontId="2"/>
  </si>
  <si>
    <t xml:space="preserve"> 愛川町</t>
    <phoneticPr fontId="2"/>
  </si>
  <si>
    <t xml:space="preserve"> 湯河原町</t>
    <phoneticPr fontId="2"/>
  </si>
  <si>
    <t xml:space="preserve"> 真鶴町</t>
    <phoneticPr fontId="2"/>
  </si>
  <si>
    <t xml:space="preserve"> 箱根町</t>
    <phoneticPr fontId="2"/>
  </si>
  <si>
    <t xml:space="preserve"> 開成町</t>
    <phoneticPr fontId="2"/>
  </si>
  <si>
    <t xml:space="preserve"> 山北町</t>
    <phoneticPr fontId="2"/>
  </si>
  <si>
    <t xml:space="preserve"> 松田町</t>
    <phoneticPr fontId="2"/>
  </si>
  <si>
    <t xml:space="preserve"> 大井町</t>
    <phoneticPr fontId="2"/>
  </si>
  <si>
    <t xml:space="preserve"> 中井町</t>
    <phoneticPr fontId="2"/>
  </si>
  <si>
    <t xml:space="preserve"> 二宮町</t>
    <phoneticPr fontId="2"/>
  </si>
  <si>
    <t xml:space="preserve"> 大磯町</t>
    <phoneticPr fontId="2"/>
  </si>
  <si>
    <t xml:space="preserve"> 綾瀬市</t>
    <phoneticPr fontId="2"/>
  </si>
  <si>
    <t xml:space="preserve"> 寒川町</t>
    <phoneticPr fontId="2"/>
  </si>
  <si>
    <t xml:space="preserve"> 葉山町</t>
    <phoneticPr fontId="2"/>
  </si>
  <si>
    <t xml:space="preserve"> 南足柄市</t>
    <phoneticPr fontId="2"/>
  </si>
  <si>
    <t xml:space="preserve"> 座間市</t>
    <phoneticPr fontId="2"/>
  </si>
  <si>
    <t xml:space="preserve"> 海老名市</t>
    <phoneticPr fontId="2"/>
  </si>
  <si>
    <t xml:space="preserve"> 伊勢原市</t>
    <phoneticPr fontId="2"/>
  </si>
  <si>
    <t xml:space="preserve"> 大和市</t>
    <phoneticPr fontId="2"/>
  </si>
  <si>
    <t xml:space="preserve"> 厚木市</t>
    <phoneticPr fontId="2"/>
  </si>
  <si>
    <t xml:space="preserve"> 秦野市</t>
    <phoneticPr fontId="2"/>
  </si>
  <si>
    <t xml:space="preserve"> 三浦市</t>
    <phoneticPr fontId="2"/>
  </si>
  <si>
    <t xml:space="preserve"> 相模原市</t>
    <phoneticPr fontId="2"/>
  </si>
  <si>
    <t xml:space="preserve"> 逗子市</t>
    <phoneticPr fontId="2"/>
  </si>
  <si>
    <t xml:space="preserve"> 茅ヶ崎市</t>
    <phoneticPr fontId="2"/>
  </si>
  <si>
    <t xml:space="preserve"> 小田原市</t>
    <phoneticPr fontId="2"/>
  </si>
  <si>
    <t xml:space="preserve"> 藤沢市</t>
    <phoneticPr fontId="2"/>
  </si>
  <si>
    <t xml:space="preserve"> 鎌倉市</t>
    <phoneticPr fontId="2"/>
  </si>
  <si>
    <t xml:space="preserve"> 平塚市</t>
    <phoneticPr fontId="2"/>
  </si>
  <si>
    <t xml:space="preserve"> 横須賀市</t>
    <phoneticPr fontId="2"/>
  </si>
  <si>
    <t xml:space="preserve"> 川崎市</t>
    <phoneticPr fontId="2"/>
  </si>
  <si>
    <t xml:space="preserve"> 横浜市</t>
    <phoneticPr fontId="2"/>
  </si>
  <si>
    <t>平成30年度</t>
    <phoneticPr fontId="2"/>
  </si>
  <si>
    <t>平成29年度</t>
    <phoneticPr fontId="2"/>
  </si>
  <si>
    <t>/合計</t>
  </si>
  <si>
    <t>保健事業費</t>
    <rPh sb="2" eb="5">
      <t>ジギョウヒ</t>
    </rPh>
    <phoneticPr fontId="2"/>
  </si>
  <si>
    <t>保険給付費</t>
    <rPh sb="2" eb="5">
      <t>キュウフヒ</t>
    </rPh>
    <phoneticPr fontId="2"/>
  </si>
  <si>
    <t>総務費</t>
  </si>
  <si>
    <t>その他繰入</t>
    <rPh sb="2" eb="3">
      <t>タ</t>
    </rPh>
    <rPh sb="3" eb="5">
      <t>クリイレ</t>
    </rPh>
    <phoneticPr fontId="2"/>
  </si>
  <si>
    <t>県支出金</t>
    <rPh sb="1" eb="4">
      <t>シシュツキン</t>
    </rPh>
    <phoneticPr fontId="2"/>
  </si>
  <si>
    <t>国庫支出金</t>
    <rPh sb="2" eb="4">
      <t>シシュツ</t>
    </rPh>
    <rPh sb="4" eb="5">
      <t>キン</t>
    </rPh>
    <phoneticPr fontId="2"/>
  </si>
  <si>
    <t>保険料（税）</t>
    <rPh sb="0" eb="3">
      <t>ホケンリョウ</t>
    </rPh>
    <rPh sb="4" eb="5">
      <t>ゼイ</t>
    </rPh>
    <phoneticPr fontId="2"/>
  </si>
  <si>
    <t>区分</t>
  </si>
  <si>
    <t>歳出</t>
    <phoneticPr fontId="2"/>
  </si>
  <si>
    <t>歳入</t>
    <phoneticPr fontId="2"/>
  </si>
  <si>
    <t>第８表 主要科目別の構成比</t>
  </si>
  <si>
    <t>（注）課税対象額は一般分＋退職分</t>
    <rPh sb="1" eb="2">
      <t>チュウ</t>
    </rPh>
    <rPh sb="3" eb="5">
      <t>カゼイ</t>
    </rPh>
    <rPh sb="5" eb="7">
      <t>タイショウ</t>
    </rPh>
    <rPh sb="7" eb="8">
      <t>ガク</t>
    </rPh>
    <rPh sb="9" eb="11">
      <t>イッパン</t>
    </rPh>
    <rPh sb="11" eb="12">
      <t>ブン</t>
    </rPh>
    <rPh sb="13" eb="15">
      <t>タイショク</t>
    </rPh>
    <rPh sb="15" eb="16">
      <t>ブン</t>
    </rPh>
    <phoneticPr fontId="19"/>
  </si>
  <si>
    <t>県           計</t>
    <phoneticPr fontId="19"/>
  </si>
  <si>
    <t xml:space="preserve"> 県計</t>
  </si>
  <si>
    <t>－</t>
    <phoneticPr fontId="19"/>
  </si>
  <si>
    <t>－</t>
    <phoneticPr fontId="19"/>
  </si>
  <si>
    <t>－</t>
    <phoneticPr fontId="19"/>
  </si>
  <si>
    <t>組   合   計</t>
    <phoneticPr fontId="19"/>
  </si>
  <si>
    <t xml:space="preserve"> 組合計</t>
  </si>
  <si>
    <t>市町村計</t>
    <phoneticPr fontId="19"/>
  </si>
  <si>
    <t xml:space="preserve"> 市町村計</t>
  </si>
  <si>
    <t>4方式:５</t>
    <rPh sb="1" eb="3">
      <t>ホウシキ</t>
    </rPh>
    <phoneticPr fontId="19"/>
  </si>
  <si>
    <t>市町村計</t>
    <phoneticPr fontId="19"/>
  </si>
  <si>
    <t>町   村   計</t>
    <phoneticPr fontId="19"/>
  </si>
  <si>
    <t xml:space="preserve"> 町村計</t>
  </si>
  <si>
    <t>3方式:26</t>
    <rPh sb="1" eb="3">
      <t>ホウシキ</t>
    </rPh>
    <phoneticPr fontId="19"/>
  </si>
  <si>
    <t>町   村   計</t>
    <phoneticPr fontId="19"/>
  </si>
  <si>
    <t>市           計</t>
    <phoneticPr fontId="19"/>
  </si>
  <si>
    <t xml:space="preserve"> 市計</t>
  </si>
  <si>
    <t>2方式:２</t>
    <rPh sb="1" eb="3">
      <t>ホウシキ</t>
    </rPh>
    <phoneticPr fontId="19"/>
  </si>
  <si>
    <t>市           計</t>
    <phoneticPr fontId="19"/>
  </si>
  <si>
    <t xml:space="preserve"> 建設連合</t>
  </si>
  <si>
    <t>月額保険料：組合員（年齢と所得に応じて） 6,100～43,400円 / 家族 2,500円</t>
    <rPh sb="10" eb="12">
      <t>ネンレイ</t>
    </rPh>
    <phoneticPr fontId="19"/>
  </si>
  <si>
    <t>12</t>
  </si>
  <si>
    <t>○</t>
    <phoneticPr fontId="19"/>
  </si>
  <si>
    <t xml:space="preserve"> 建設業</t>
  </si>
  <si>
    <t>月額保険料：事業主及び組合員（年齢と等級に応じて） 10,900～27,200 円/ 家族 2,700～3,400円</t>
    <rPh sb="9" eb="10">
      <t>オヨ</t>
    </rPh>
    <rPh sb="11" eb="13">
      <t>クミアイ</t>
    </rPh>
    <rPh sb="18" eb="20">
      <t>トウキュウ</t>
    </rPh>
    <phoneticPr fontId="19"/>
  </si>
  <si>
    <t>○</t>
    <phoneticPr fontId="19"/>
  </si>
  <si>
    <t xml:space="preserve"> 薬剤師</t>
  </si>
  <si>
    <t>第一種 25,000円 / 第二種 19,000円 / 第三種　15,000円　/　第四種　1,000円
家族(18歳以上） 7,000円/　家族（18歳未満）5,000円</t>
    <phoneticPr fontId="19"/>
  </si>
  <si>
    <t>月額保険料：</t>
    <phoneticPr fontId="19"/>
  </si>
  <si>
    <t xml:space="preserve"> 食品衛生</t>
  </si>
  <si>
    <t>月額保険料：第一種11,800円 / その他9,300 円</t>
    <rPh sb="21" eb="22">
      <t>タ</t>
    </rPh>
    <phoneticPr fontId="19"/>
  </si>
  <si>
    <t xml:space="preserve"> 歯科医師</t>
  </si>
  <si>
    <t>月額保険料：第一種 25,000円 / 第二種 18,500 円/ 第三種 12,500円 / 家族 8,000円</t>
    <rPh sb="48" eb="50">
      <t>カゾク</t>
    </rPh>
    <phoneticPr fontId="19"/>
  </si>
  <si>
    <t xml:space="preserve"> 医 師</t>
    <phoneticPr fontId="19"/>
  </si>
  <si>
    <t>月額保険料：第一種（所得に応じて）15,000円～32,000円 / 第二種 11,000 円/ 家族 9,000円</t>
    <rPh sb="10" eb="12">
      <t>ショトク</t>
    </rPh>
    <rPh sb="13" eb="14">
      <t>オウ</t>
    </rPh>
    <rPh sb="31" eb="32">
      <t>エン</t>
    </rPh>
    <rPh sb="49" eb="51">
      <t>カゾク</t>
    </rPh>
    <phoneticPr fontId="19"/>
  </si>
  <si>
    <t xml:space="preserve"> 医師</t>
  </si>
  <si>
    <t xml:space="preserve"> 医 師</t>
    <phoneticPr fontId="19"/>
  </si>
  <si>
    <t xml:space="preserve"> 藤野町</t>
  </si>
  <si>
    <t xml:space="preserve"> 城山町</t>
  </si>
  <si>
    <t>-</t>
  </si>
  <si>
    <t>－</t>
    <phoneticPr fontId="19"/>
  </si>
  <si>
    <t>○</t>
  </si>
  <si>
    <t>6月から毎月</t>
  </si>
  <si>
    <t>10</t>
  </si>
  <si>
    <t>－</t>
    <phoneticPr fontId="19"/>
  </si>
  <si>
    <t>4月から毎月</t>
  </si>
  <si>
    <t>4</t>
  </si>
  <si>
    <t>4/7/8/9/10/11/12/1</t>
  </si>
  <si>
    <t>5月から2月の毎月</t>
  </si>
  <si>
    <t>5月、7月以降毎月</t>
    <rPh sb="1" eb="2">
      <t>ガツ</t>
    </rPh>
    <rPh sb="4" eb="7">
      <t>ガツイコウ</t>
    </rPh>
    <rPh sb="7" eb="9">
      <t>マイツキ</t>
    </rPh>
    <phoneticPr fontId="1"/>
  </si>
  <si>
    <t>4/6/8/10/12/2</t>
  </si>
  <si>
    <t>7月から毎月</t>
  </si>
  <si>
    <t>－</t>
    <phoneticPr fontId="19"/>
  </si>
  <si>
    <t>3</t>
  </si>
  <si>
    <t>○</t>
    <phoneticPr fontId="19"/>
  </si>
  <si>
    <t xml:space="preserve"> 横浜市</t>
    <phoneticPr fontId="19"/>
  </si>
  <si>
    <t xml:space="preserve"> 横浜市</t>
  </si>
  <si>
    <t>2</t>
  </si>
  <si>
    <t xml:space="preserve"> 横浜市</t>
    <phoneticPr fontId="19"/>
  </si>
  <si>
    <t>-(D)-(E)+(F)</t>
  </si>
  <si>
    <t>(F)</t>
  </si>
  <si>
    <t>(E)</t>
  </si>
  <si>
    <t>(D)</t>
  </si>
  <si>
    <t xml:space="preserve"> (C)</t>
  </si>
  <si>
    <t>(B)</t>
  </si>
  <si>
    <t>(A)</t>
  </si>
  <si>
    <t>%</t>
  </si>
  <si>
    <t>金額（千円）</t>
  </si>
  <si>
    <t>千円</t>
  </si>
  <si>
    <t>万円</t>
    <rPh sb="0" eb="2">
      <t>マンエン</t>
    </rPh>
    <phoneticPr fontId="19"/>
  </si>
  <si>
    <t>円</t>
  </si>
  <si>
    <t>土地家屋額</t>
  </si>
  <si>
    <t>所得割額</t>
  </si>
  <si>
    <t>金額</t>
  </si>
  <si>
    <t>(A)-(B)-(C)</t>
  </si>
  <si>
    <t>超える額</t>
    <rPh sb="0" eb="1">
      <t>コ</t>
    </rPh>
    <phoneticPr fontId="19"/>
  </si>
  <si>
    <t>減免額</t>
  </si>
  <si>
    <t>平等割額</t>
    <phoneticPr fontId="19"/>
  </si>
  <si>
    <t>均等割額</t>
    <phoneticPr fontId="19"/>
  </si>
  <si>
    <t>資産割額</t>
    <phoneticPr fontId="19"/>
  </si>
  <si>
    <t>所得割額</t>
    <phoneticPr fontId="19"/>
  </si>
  <si>
    <t>資産割額</t>
  </si>
  <si>
    <t>限度額</t>
  </si>
  <si>
    <t>平等割</t>
  </si>
  <si>
    <t>均等割</t>
  </si>
  <si>
    <t>資産割</t>
  </si>
  <si>
    <t>所得割</t>
  </si>
  <si>
    <t>固定資産税</t>
  </si>
  <si>
    <t>そ  の  他</t>
  </si>
  <si>
    <t>市町村民税</t>
  </si>
  <si>
    <t>総所得</t>
  </si>
  <si>
    <t>収納月</t>
    <rPh sb="0" eb="2">
      <t>シュウノウ</t>
    </rPh>
    <rPh sb="2" eb="3">
      <t>ツキ</t>
    </rPh>
    <phoneticPr fontId="19"/>
  </si>
  <si>
    <t>回数</t>
    <rPh sb="0" eb="2">
      <t>カイスウ</t>
    </rPh>
    <phoneticPr fontId="19"/>
  </si>
  <si>
    <t>税</t>
  </si>
  <si>
    <t>料</t>
  </si>
  <si>
    <t>調定額</t>
    <phoneticPr fontId="19"/>
  </si>
  <si>
    <t>増減額（退職）</t>
    <rPh sb="0" eb="3">
      <t>ゾウゲンガク</t>
    </rPh>
    <rPh sb="4" eb="6">
      <t>タイショク</t>
    </rPh>
    <phoneticPr fontId="19"/>
  </si>
  <si>
    <t>増減額   （一般）</t>
    <rPh sb="7" eb="9">
      <t>イッパン</t>
    </rPh>
    <phoneticPr fontId="19"/>
  </si>
  <si>
    <t>増減額</t>
    <rPh sb="0" eb="3">
      <t>ゾウゲンガク</t>
    </rPh>
    <phoneticPr fontId="19"/>
  </si>
  <si>
    <t>限度額を</t>
  </si>
  <si>
    <t>災害等</t>
  </si>
  <si>
    <t>軽減額</t>
    <phoneticPr fontId="19"/>
  </si>
  <si>
    <t>算定額</t>
    <phoneticPr fontId="19"/>
  </si>
  <si>
    <t>保  険  料  税  算  定  額  及  び  割  合</t>
    <phoneticPr fontId="19"/>
  </si>
  <si>
    <t>課税対象額</t>
    <phoneticPr fontId="19"/>
  </si>
  <si>
    <t>賦  課</t>
  </si>
  <si>
    <t>料  （税）  率</t>
    <rPh sb="8" eb="9">
      <t>リツ</t>
    </rPh>
    <phoneticPr fontId="19"/>
  </si>
  <si>
    <t>伸率%</t>
  </si>
  <si>
    <t>資産割基礎</t>
  </si>
  <si>
    <t xml:space="preserve"> 所   得   割   基   礎</t>
    <phoneticPr fontId="19"/>
  </si>
  <si>
    <t>収納期日及び回数</t>
    <rPh sb="0" eb="2">
      <t>シュウノウ</t>
    </rPh>
    <rPh sb="2" eb="4">
      <t>キジツ</t>
    </rPh>
    <rPh sb="4" eb="5">
      <t>オヨ</t>
    </rPh>
    <rPh sb="6" eb="8">
      <t>カイスウ</t>
    </rPh>
    <phoneticPr fontId="19"/>
  </si>
  <si>
    <t>賦課
方式</t>
    <rPh sb="3" eb="4">
      <t>ホウホウ</t>
    </rPh>
    <rPh sb="4" eb="5">
      <t>シキ</t>
    </rPh>
    <phoneticPr fontId="19"/>
  </si>
  <si>
    <t>料税の別</t>
  </si>
  <si>
    <t>3→4</t>
  </si>
  <si>
    <t>単位（千円）</t>
    <phoneticPr fontId="19"/>
  </si>
  <si>
    <t>非表示</t>
    <rPh sb="0" eb="3">
      <t>ヒヒョウジ</t>
    </rPh>
    <phoneticPr fontId="19"/>
  </si>
  <si>
    <t>第９－１表 保険料(税)の賦課状況－２   （医療分）</t>
    <phoneticPr fontId="19"/>
  </si>
  <si>
    <t>第１１－１表 保険料(税)の賦課状況－２   （医療分）</t>
    <phoneticPr fontId="19"/>
  </si>
  <si>
    <t>第９－１表 保険料(税)の賦課状況－１  （医療分）</t>
    <phoneticPr fontId="19"/>
  </si>
  <si>
    <t>県           計</t>
    <phoneticPr fontId="19"/>
  </si>
  <si>
    <t>4方式:4</t>
    <rPh sb="1" eb="3">
      <t>ホウシキ</t>
    </rPh>
    <phoneticPr fontId="19"/>
  </si>
  <si>
    <t>市町村計</t>
    <phoneticPr fontId="19"/>
  </si>
  <si>
    <t>3方式:25</t>
    <rPh sb="1" eb="3">
      <t>ホウシキ</t>
    </rPh>
    <phoneticPr fontId="19"/>
  </si>
  <si>
    <t>町   村   計</t>
    <phoneticPr fontId="19"/>
  </si>
  <si>
    <t>2方式: 4</t>
    <rPh sb="1" eb="3">
      <t>ホウシキ</t>
    </rPh>
    <phoneticPr fontId="19"/>
  </si>
  <si>
    <t>市           計</t>
    <phoneticPr fontId="19"/>
  </si>
  <si>
    <t xml:space="preserve">月額保険料：組合員（年齢と所得に応じて） 2,800～11,200円 </t>
    <rPh sb="10" eb="12">
      <t>ネンレイ</t>
    </rPh>
    <phoneticPr fontId="19"/>
  </si>
  <si>
    <t>○</t>
    <phoneticPr fontId="23"/>
  </si>
  <si>
    <t xml:space="preserve">月額保険料：3,300円 </t>
    <phoneticPr fontId="19"/>
  </si>
  <si>
    <t>月額保険料：4,400円</t>
    <phoneticPr fontId="19"/>
  </si>
  <si>
    <t xml:space="preserve">月額保険料：2,900円 </t>
    <phoneticPr fontId="19"/>
  </si>
  <si>
    <t>月額保険料：第一種 6,300円 / 第二種 5,200 円/ 第三種 3,900円 / 家族 2,600円</t>
    <rPh sb="45" eb="47">
      <t>カゾク</t>
    </rPh>
    <phoneticPr fontId="19"/>
  </si>
  <si>
    <t xml:space="preserve"> 医 師</t>
    <phoneticPr fontId="19"/>
  </si>
  <si>
    <t>月額保険料：第一種 5,000 円/ 第二種 5,000 円/ 家族 3,000円</t>
    <rPh sb="16" eb="17">
      <t>エン</t>
    </rPh>
    <rPh sb="32" eb="34">
      <t>カゾク</t>
    </rPh>
    <phoneticPr fontId="19"/>
  </si>
  <si>
    <t>○</t>
    <phoneticPr fontId="23"/>
  </si>
  <si>
    <t>－</t>
    <phoneticPr fontId="24"/>
  </si>
  <si>
    <t>－</t>
    <phoneticPr fontId="24"/>
  </si>
  <si>
    <t xml:space="preserve"> 横浜市</t>
    <rPh sb="1" eb="3">
      <t>ヨコハマ</t>
    </rPh>
    <phoneticPr fontId="23"/>
  </si>
  <si>
    <t xml:space="preserve"> 横浜市</t>
    <phoneticPr fontId="19"/>
  </si>
  <si>
    <t>万円</t>
  </si>
  <si>
    <t>超える額</t>
  </si>
  <si>
    <t>平等割額</t>
    <phoneticPr fontId="24"/>
  </si>
  <si>
    <t>均等割額</t>
    <phoneticPr fontId="24"/>
  </si>
  <si>
    <t>資産割額</t>
    <phoneticPr fontId="24"/>
  </si>
  <si>
    <t>所得割額</t>
    <phoneticPr fontId="24"/>
  </si>
  <si>
    <t>調定額</t>
    <phoneticPr fontId="19"/>
  </si>
  <si>
    <t>増減額（退職）</t>
    <rPh sb="0" eb="3">
      <t>ゾウゲンガク</t>
    </rPh>
    <rPh sb="4" eb="6">
      <t>タイショク</t>
    </rPh>
    <phoneticPr fontId="23"/>
  </si>
  <si>
    <t>増減額  (一般）</t>
    <rPh sb="6" eb="8">
      <t>イッパン</t>
    </rPh>
    <phoneticPr fontId="19"/>
  </si>
  <si>
    <t>増減額</t>
    <phoneticPr fontId="19"/>
  </si>
  <si>
    <t>軽減額</t>
    <phoneticPr fontId="19"/>
  </si>
  <si>
    <t>算定額</t>
    <phoneticPr fontId="19"/>
  </si>
  <si>
    <t>保  険  料  税  算  定  額  及  び  割  合</t>
    <phoneticPr fontId="19"/>
  </si>
  <si>
    <t>課税対象額</t>
    <phoneticPr fontId="24"/>
  </si>
  <si>
    <t xml:space="preserve"> 所   得   割   基   礎</t>
    <phoneticPr fontId="19"/>
  </si>
  <si>
    <t>賦課
方式</t>
    <rPh sb="3" eb="4">
      <t>ホウホウ</t>
    </rPh>
    <rPh sb="4" eb="5">
      <t>シキ</t>
    </rPh>
    <phoneticPr fontId="24"/>
  </si>
  <si>
    <t>単位（千円）</t>
  </si>
  <si>
    <t>非表示</t>
    <rPh sb="0" eb="3">
      <t>ヒヒョウジ</t>
    </rPh>
    <phoneticPr fontId="23"/>
  </si>
  <si>
    <t>第９－２表 保険料(税)の賦課状況－２   （後期高齢者支援分）</t>
    <rPh sb="23" eb="25">
      <t>コウキ</t>
    </rPh>
    <rPh sb="25" eb="28">
      <t>コウレイシャ</t>
    </rPh>
    <rPh sb="28" eb="30">
      <t>シエン</t>
    </rPh>
    <phoneticPr fontId="24"/>
  </si>
  <si>
    <t>第９－２表 保険料(税)の賦課状況－１  （後期高齢者支援分）</t>
    <rPh sb="22" eb="24">
      <t>コウキ</t>
    </rPh>
    <rPh sb="24" eb="27">
      <t>コウレイシャ</t>
    </rPh>
    <rPh sb="27" eb="29">
      <t>シエン</t>
    </rPh>
    <rPh sb="29" eb="30">
      <t>ブン</t>
    </rPh>
    <phoneticPr fontId="24"/>
  </si>
  <si>
    <t>4方式: 4</t>
    <rPh sb="1" eb="3">
      <t>ホウシキ</t>
    </rPh>
    <phoneticPr fontId="19"/>
  </si>
  <si>
    <t>月額保険料：2,900円</t>
    <phoneticPr fontId="24"/>
  </si>
  <si>
    <t>月額保険料：2,500円</t>
    <rPh sb="11" eb="12">
      <t>エン</t>
    </rPh>
    <phoneticPr fontId="24"/>
  </si>
  <si>
    <t>月額保険料：5,100円</t>
    <phoneticPr fontId="24"/>
  </si>
  <si>
    <t>月額保険料：2,600円</t>
    <phoneticPr fontId="24"/>
  </si>
  <si>
    <t>月額保険料：4,500円</t>
    <phoneticPr fontId="24"/>
  </si>
  <si>
    <t>月額保険料：第一種 6,000円 / 第二種 5,000 円/ 家族 5,000円</t>
    <phoneticPr fontId="24"/>
  </si>
  <si>
    <t>-</t>
    <phoneticPr fontId="18"/>
  </si>
  <si>
    <t>-</t>
    <phoneticPr fontId="24"/>
  </si>
  <si>
    <t>－</t>
    <phoneticPr fontId="24"/>
  </si>
  <si>
    <t xml:space="preserve"> 横浜市</t>
    <phoneticPr fontId="19"/>
  </si>
  <si>
    <t>平等割額</t>
    <phoneticPr fontId="24"/>
  </si>
  <si>
    <t>均等割額</t>
    <phoneticPr fontId="24"/>
  </si>
  <si>
    <t>資産割額</t>
    <phoneticPr fontId="24"/>
  </si>
  <si>
    <t>所得割額</t>
    <phoneticPr fontId="24"/>
  </si>
  <si>
    <t>調定額</t>
    <phoneticPr fontId="19"/>
  </si>
  <si>
    <t>増減額</t>
    <phoneticPr fontId="19"/>
  </si>
  <si>
    <t>軽減額</t>
    <phoneticPr fontId="19"/>
  </si>
  <si>
    <t>算定額</t>
    <phoneticPr fontId="19"/>
  </si>
  <si>
    <t>保  険  料  税  算  定  額  及  び  割  合</t>
    <phoneticPr fontId="19"/>
  </si>
  <si>
    <t>課税対象額</t>
    <phoneticPr fontId="24"/>
  </si>
  <si>
    <t xml:space="preserve"> 所   得   割   基   礎</t>
    <phoneticPr fontId="19"/>
  </si>
  <si>
    <t>第９－３表 保険料(税)の賦課状況－２   （介護分）</t>
    <phoneticPr fontId="24"/>
  </si>
  <si>
    <t>第９－３表 保険料(税)の賦課状況－１  （介護分）</t>
    <rPh sb="22" eb="25">
      <t>カイゴブン</t>
    </rPh>
    <phoneticPr fontId="24"/>
  </si>
  <si>
    <t>第１０表 事務費負担金(補助金)に関する調べ</t>
    <phoneticPr fontId="0"/>
  </si>
  <si>
    <t>(単位:円)</t>
    <phoneticPr fontId="0"/>
  </si>
  <si>
    <t xml:space="preserve">総務費等決算額      </t>
    <phoneticPr fontId="0"/>
  </si>
  <si>
    <t>対      象      費　    用    　額</t>
    <rPh sb="14" eb="15">
      <t>ヒ</t>
    </rPh>
    <rPh sb="20" eb="21">
      <t>ヨウ</t>
    </rPh>
    <rPh sb="26" eb="27">
      <t>ガク</t>
    </rPh>
    <phoneticPr fontId="0"/>
  </si>
  <si>
    <t>事務費負担金</t>
    <phoneticPr fontId="0"/>
  </si>
  <si>
    <t>対総務費割合</t>
    <phoneticPr fontId="0"/>
  </si>
  <si>
    <t>負担金</t>
  </si>
  <si>
    <t>人件費決算額</t>
    <phoneticPr fontId="0"/>
  </si>
  <si>
    <t xml:space="preserve"> </t>
  </si>
  <si>
    <t xml:space="preserve"> 金   額 </t>
  </si>
  <si>
    <t xml:space="preserve"> 1 人</t>
  </si>
  <si>
    <t xml:space="preserve"> 人 件 費 </t>
  </si>
  <si>
    <t xml:space="preserve"> 人件費</t>
  </si>
  <si>
    <t>物 件 費</t>
  </si>
  <si>
    <t>1 人</t>
  </si>
  <si>
    <t>対象経費</t>
  </si>
  <si>
    <t>事務費</t>
  </si>
  <si>
    <t>/経費</t>
  </si>
  <si>
    <t>金  額</t>
  </si>
  <si>
    <t>対総務費</t>
  </si>
  <si>
    <t>A</t>
  </si>
  <si>
    <t xml:space="preserve"> 当たり</t>
  </si>
  <si>
    <t>B</t>
  </si>
  <si>
    <t>Ｃ</t>
  </si>
  <si>
    <t>割合(%)</t>
  </si>
  <si>
    <t>Ｄ</t>
  </si>
  <si>
    <t>Ｅ</t>
  </si>
  <si>
    <t>当たり</t>
    <phoneticPr fontId="0"/>
  </si>
  <si>
    <t>B/A(%)</t>
  </si>
  <si>
    <t>E/A(%)</t>
  </si>
  <si>
    <t>E/B(%)</t>
  </si>
  <si>
    <t>F</t>
  </si>
  <si>
    <t>F/A(%)</t>
  </si>
  <si>
    <t xml:space="preserve"> 横浜市</t>
    <phoneticPr fontId="0"/>
  </si>
  <si>
    <t>－</t>
    <phoneticPr fontId="0"/>
  </si>
  <si>
    <t>－</t>
    <phoneticPr fontId="0"/>
  </si>
  <si>
    <t>－</t>
    <phoneticPr fontId="0"/>
  </si>
  <si>
    <t>－</t>
    <phoneticPr fontId="0"/>
  </si>
  <si>
    <t>－</t>
    <phoneticPr fontId="0"/>
  </si>
  <si>
    <t>－</t>
    <phoneticPr fontId="0"/>
  </si>
  <si>
    <t>－</t>
    <phoneticPr fontId="0"/>
  </si>
  <si>
    <t>－</t>
    <phoneticPr fontId="0"/>
  </si>
  <si>
    <t>－</t>
    <phoneticPr fontId="0"/>
  </si>
  <si>
    <t>－</t>
    <phoneticPr fontId="0"/>
  </si>
  <si>
    <t>－</t>
    <phoneticPr fontId="0"/>
  </si>
  <si>
    <t>－</t>
    <phoneticPr fontId="0"/>
  </si>
  <si>
    <t xml:space="preserve"> 津久井町</t>
  </si>
  <si>
    <t xml:space="preserve"> 相模湖町</t>
  </si>
  <si>
    <t xml:space="preserve"> 医　師</t>
    <phoneticPr fontId="0"/>
  </si>
  <si>
    <t xml:space="preserve"> 歯科医師</t>
    <phoneticPr fontId="0"/>
  </si>
  <si>
    <t xml:space="preserve"> 食品衛生</t>
    <phoneticPr fontId="0"/>
  </si>
  <si>
    <t xml:space="preserve"> 薬剤師</t>
    <phoneticPr fontId="0"/>
  </si>
  <si>
    <t xml:space="preserve"> 建設業</t>
    <phoneticPr fontId="0"/>
  </si>
  <si>
    <t xml:space="preserve"> 建設連合</t>
    <phoneticPr fontId="0"/>
  </si>
  <si>
    <t>組    合    計</t>
    <phoneticPr fontId="0"/>
  </si>
  <si>
    <t>県　           　計</t>
    <phoneticPr fontId="0"/>
  </si>
  <si>
    <t>第１１表　基準総所得金額の状況－１</t>
    <phoneticPr fontId="5"/>
  </si>
  <si>
    <t>第１１表　基準総所得金額の状況－２</t>
    <rPh sb="5" eb="7">
      <t>キジュン</t>
    </rPh>
    <rPh sb="7" eb="10">
      <t>ソウショトク</t>
    </rPh>
    <rPh sb="10" eb="12">
      <t>キンガク</t>
    </rPh>
    <rPh sb="13" eb="15">
      <t>ジョウキョウ</t>
    </rPh>
    <phoneticPr fontId="5"/>
  </si>
  <si>
    <t>非表示</t>
    <rPh sb="0" eb="3">
      <t>ヒヒョウジ</t>
    </rPh>
    <phoneticPr fontId="0"/>
  </si>
  <si>
    <t xml:space="preserve"> （単位：千円)</t>
    <phoneticPr fontId="0"/>
  </si>
  <si>
    <t xml:space="preserve"> （単位：千円)</t>
    <phoneticPr fontId="0"/>
  </si>
  <si>
    <t>年間平均</t>
    <phoneticPr fontId="0"/>
  </si>
  <si>
    <t>年間平均</t>
    <phoneticPr fontId="0"/>
  </si>
  <si>
    <t>基  準  総  所  得  金  額  （  医  療  分  ）</t>
    <rPh sb="24" eb="25">
      <t>イ</t>
    </rPh>
    <rPh sb="27" eb="28">
      <t>リョウ</t>
    </rPh>
    <rPh sb="30" eb="31">
      <t>ブン</t>
    </rPh>
    <phoneticPr fontId="0"/>
  </si>
  <si>
    <t xml:space="preserve"> 年間平均</t>
  </si>
  <si>
    <t>基  準  総  所  得  金  額  （　後　期　支　援  分  ）</t>
    <rPh sb="23" eb="24">
      <t>アト</t>
    </rPh>
    <rPh sb="25" eb="26">
      <t>キ</t>
    </rPh>
    <rPh sb="27" eb="28">
      <t>ササ</t>
    </rPh>
    <rPh sb="29" eb="30">
      <t>エン</t>
    </rPh>
    <rPh sb="32" eb="33">
      <t>ブン</t>
    </rPh>
    <phoneticPr fontId="0"/>
  </si>
  <si>
    <t>基  準  総  所  得  金  額  （  介  護  分  ）</t>
    <rPh sb="24" eb="25">
      <t>スケ</t>
    </rPh>
    <rPh sb="27" eb="28">
      <t>マモル</t>
    </rPh>
    <rPh sb="30" eb="31">
      <t>ブン</t>
    </rPh>
    <phoneticPr fontId="0"/>
  </si>
  <si>
    <t>(1月-12月)</t>
    <phoneticPr fontId="0"/>
  </si>
  <si>
    <t>(1月-12月)</t>
    <phoneticPr fontId="0"/>
  </si>
  <si>
    <t>基準総所得金額</t>
  </si>
  <si>
    <t>(B)の内限度額</t>
  </si>
  <si>
    <t>減額後の基準総</t>
  </si>
  <si>
    <t>一人当り</t>
  </si>
  <si>
    <t>(退)の限度額</t>
  </si>
  <si>
    <t>(1月-12月)</t>
    <phoneticPr fontId="0"/>
  </si>
  <si>
    <t>全被保険者数</t>
    <rPh sb="0" eb="1">
      <t>ゼン</t>
    </rPh>
    <phoneticPr fontId="0"/>
  </si>
  <si>
    <t>一般被保険者数</t>
    <rPh sb="0" eb="2">
      <t>イッパン</t>
    </rPh>
    <phoneticPr fontId="0"/>
  </si>
  <si>
    <t xml:space="preserve">   (全体分)   </t>
  </si>
  <si>
    <t xml:space="preserve"> を超える額</t>
    <rPh sb="2" eb="3">
      <t>コ</t>
    </rPh>
    <phoneticPr fontId="0"/>
  </si>
  <si>
    <t>所得金額 B-C-D</t>
  </si>
  <si>
    <t>(B)の額</t>
  </si>
  <si>
    <t>(E)の額</t>
  </si>
  <si>
    <t>以下の基準総</t>
  </si>
  <si>
    <t>介護被保険者数</t>
    <rPh sb="0" eb="2">
      <t>カイゴ</t>
    </rPh>
    <rPh sb="2" eb="6">
      <t>ヒホ</t>
    </rPh>
    <rPh sb="6" eb="7">
      <t>スウ</t>
    </rPh>
    <phoneticPr fontId="0"/>
  </si>
  <si>
    <t xml:space="preserve"> </t>
    <phoneticPr fontId="0"/>
  </si>
  <si>
    <t>所得金額 B-C</t>
    <phoneticPr fontId="0"/>
  </si>
  <si>
    <t>(人)  (A)</t>
    <phoneticPr fontId="0"/>
  </si>
  <si>
    <t xml:space="preserve">（人） (A') </t>
    <rPh sb="1" eb="2">
      <t>ニン</t>
    </rPh>
    <phoneticPr fontId="0"/>
  </si>
  <si>
    <t xml:space="preserve"> (B)</t>
    <phoneticPr fontId="0"/>
  </si>
  <si>
    <t xml:space="preserve"> (全体分)  (C)</t>
    <phoneticPr fontId="0"/>
  </si>
  <si>
    <t>(B)/(A)</t>
  </si>
  <si>
    <t>(E)/(A')</t>
    <phoneticPr fontId="0"/>
  </si>
  <si>
    <t>所得金額 (D)</t>
    <phoneticPr fontId="0"/>
  </si>
  <si>
    <t>(人)  (A)</t>
    <phoneticPr fontId="0"/>
  </si>
  <si>
    <t>(E)/(A')</t>
    <phoneticPr fontId="0"/>
  </si>
  <si>
    <t>所得金額 (D)</t>
    <phoneticPr fontId="0"/>
  </si>
  <si>
    <t>(人)  (A)</t>
    <phoneticPr fontId="0"/>
  </si>
  <si>
    <t>(C)</t>
    <phoneticPr fontId="0"/>
  </si>
  <si>
    <t>(E)/(A)</t>
  </si>
  <si>
    <t>所得金額 (D)</t>
  </si>
  <si>
    <t xml:space="preserve"> 横浜市</t>
    <phoneticPr fontId="0"/>
  </si>
  <si>
    <t xml:space="preserve"> 横浜市</t>
    <phoneticPr fontId="0"/>
  </si>
  <si>
    <t>市           計</t>
    <phoneticPr fontId="0"/>
  </si>
  <si>
    <t>町   村   計</t>
    <phoneticPr fontId="0"/>
  </si>
  <si>
    <t>町   村   計</t>
    <phoneticPr fontId="0"/>
  </si>
  <si>
    <t>市町村計</t>
    <phoneticPr fontId="0"/>
  </si>
  <si>
    <t>市町村計</t>
    <phoneticPr fontId="0"/>
  </si>
  <si>
    <t>第１２表　基盤安定制度繰入金の状況－１</t>
    <rPh sb="9" eb="11">
      <t>セイド</t>
    </rPh>
    <rPh sb="11" eb="14">
      <t>クリイレキン</t>
    </rPh>
    <phoneticPr fontId="5"/>
  </si>
  <si>
    <t>第１２表　基盤安定制度繰入金の状況－２</t>
    <phoneticPr fontId="0"/>
  </si>
  <si>
    <t>第１２表　基盤安定制度繰入金の状況－３</t>
    <phoneticPr fontId="0"/>
  </si>
  <si>
    <t>第１２表　基盤安定制度繰入金の状況－４</t>
    <phoneticPr fontId="0"/>
  </si>
  <si>
    <t>第１２表　基盤安定制度繰入金の状況－５</t>
    <phoneticPr fontId="0"/>
  </si>
  <si>
    <t>第１２表　基盤安定制度繰入金の状況－６</t>
    <phoneticPr fontId="0"/>
  </si>
  <si>
    <t xml:space="preserve"> (医療分)</t>
    <rPh sb="2" eb="4">
      <t>イリョウ</t>
    </rPh>
    <rPh sb="4" eb="5">
      <t>ブン</t>
    </rPh>
    <phoneticPr fontId="0"/>
  </si>
  <si>
    <t>非表示</t>
  </si>
  <si>
    <t xml:space="preserve"> （単位：円)</t>
    <phoneticPr fontId="0"/>
  </si>
  <si>
    <t xml:space="preserve"> (後期高齢者支援分)</t>
    <rPh sb="2" eb="4">
      <t>コウキ</t>
    </rPh>
    <rPh sb="4" eb="7">
      <t>コウレイシャ</t>
    </rPh>
    <rPh sb="7" eb="9">
      <t>シエン</t>
    </rPh>
    <rPh sb="9" eb="10">
      <t>ブン</t>
    </rPh>
    <phoneticPr fontId="0"/>
  </si>
  <si>
    <t xml:space="preserve"> (介護分)</t>
    <rPh sb="2" eb="4">
      <t>カイゴ</t>
    </rPh>
    <rPh sb="4" eb="5">
      <t>ブン</t>
    </rPh>
    <phoneticPr fontId="0"/>
  </si>
  <si>
    <t>基盤安定制度負担金　</t>
    <phoneticPr fontId="0"/>
  </si>
  <si>
    <t>全被保分</t>
    <rPh sb="0" eb="1">
      <t>ゼン</t>
    </rPh>
    <rPh sb="1" eb="2">
      <t>ヒ</t>
    </rPh>
    <rPh sb="2" eb="3">
      <t>ホ</t>
    </rPh>
    <rPh sb="3" eb="4">
      <t>ブン</t>
    </rPh>
    <phoneticPr fontId="0"/>
  </si>
  <si>
    <t>退職分</t>
    <rPh sb="0" eb="2">
      <t>タイショク</t>
    </rPh>
    <rPh sb="2" eb="3">
      <t>フン</t>
    </rPh>
    <phoneticPr fontId="0"/>
  </si>
  <si>
    <t>平成30年度
賦課期日現在
世帯数(F)</t>
    <rPh sb="14" eb="16">
      <t>セタイ</t>
    </rPh>
    <rPh sb="16" eb="17">
      <t>カズ</t>
    </rPh>
    <phoneticPr fontId="0"/>
  </si>
  <si>
    <t xml:space="preserve">   　　　　　　　軽  　減　  世  　帯  　数</t>
    <rPh sb="10" eb="11">
      <t>ケイ</t>
    </rPh>
    <rPh sb="14" eb="15">
      <t>ゲン</t>
    </rPh>
    <rPh sb="18" eb="19">
      <t>ヨ</t>
    </rPh>
    <rPh sb="22" eb="23">
      <t>オビ</t>
    </rPh>
    <rPh sb="26" eb="27">
      <t>スウ</t>
    </rPh>
    <phoneticPr fontId="0"/>
  </si>
  <si>
    <t>平成30年度
賦課期日現在
被保険者数</t>
    <rPh sb="14" eb="18">
      <t>ヒホケンシャ</t>
    </rPh>
    <phoneticPr fontId="0"/>
  </si>
  <si>
    <t>被  　保  　険  　者  　数  　（人）</t>
    <rPh sb="0" eb="1">
      <t>ヒ</t>
    </rPh>
    <rPh sb="4" eb="5">
      <t>タモツ</t>
    </rPh>
    <rPh sb="8" eb="9">
      <t>ケン</t>
    </rPh>
    <rPh sb="12" eb="13">
      <t>モノ</t>
    </rPh>
    <rPh sb="16" eb="17">
      <t>スウ</t>
    </rPh>
    <rPh sb="21" eb="22">
      <t>ニン</t>
    </rPh>
    <phoneticPr fontId="0"/>
  </si>
  <si>
    <t xml:space="preserve">全  軽  減  対  象  世  帯  割  合 </t>
    <phoneticPr fontId="0"/>
  </si>
  <si>
    <t xml:space="preserve">   　　　　繰   入   金   （  軽   減   分  ）</t>
    <rPh sb="7" eb="8">
      <t>グリ</t>
    </rPh>
    <rPh sb="11" eb="12">
      <t>イ</t>
    </rPh>
    <rPh sb="15" eb="16">
      <t>キン</t>
    </rPh>
    <rPh sb="22" eb="23">
      <t>ケイ</t>
    </rPh>
    <rPh sb="26" eb="27">
      <t>ゲン</t>
    </rPh>
    <rPh sb="30" eb="31">
      <t>ブン</t>
    </rPh>
    <phoneticPr fontId="0"/>
  </si>
  <si>
    <t>保   険   者   支   援   分</t>
    <rPh sb="0" eb="1">
      <t>タモツ</t>
    </rPh>
    <rPh sb="4" eb="5">
      <t>ケン</t>
    </rPh>
    <rPh sb="8" eb="9">
      <t>モノ</t>
    </rPh>
    <rPh sb="12" eb="13">
      <t>ササ</t>
    </rPh>
    <rPh sb="16" eb="17">
      <t>オン</t>
    </rPh>
    <rPh sb="20" eb="21">
      <t>ブン</t>
    </rPh>
    <phoneticPr fontId="0"/>
  </si>
  <si>
    <t>繰入金
合計</t>
    <rPh sb="0" eb="3">
      <t>クリイレキン</t>
    </rPh>
    <rPh sb="4" eb="5">
      <t>ゴウ</t>
    </rPh>
    <rPh sb="5" eb="6">
      <t>ケイ</t>
    </rPh>
    <phoneticPr fontId="0"/>
  </si>
  <si>
    <t>平成30年度
賦課期日現在
世帯数(F)</t>
    <phoneticPr fontId="0"/>
  </si>
  <si>
    <t>軽　   減　   世   　帯   　数</t>
    <rPh sb="0" eb="1">
      <t>ケイ</t>
    </rPh>
    <rPh sb="5" eb="6">
      <t>ゲン</t>
    </rPh>
    <rPh sb="10" eb="11">
      <t>ヨ</t>
    </rPh>
    <rPh sb="15" eb="16">
      <t>オビ</t>
    </rPh>
    <rPh sb="20" eb="21">
      <t>カズ</t>
    </rPh>
    <phoneticPr fontId="0"/>
  </si>
  <si>
    <t>被   　保   　険   　者　   数   　（人）</t>
    <phoneticPr fontId="0"/>
  </si>
  <si>
    <t>繰   　入　   金   　額</t>
    <rPh sb="0" eb="1">
      <t>グリ</t>
    </rPh>
    <rPh sb="5" eb="6">
      <t>イ</t>
    </rPh>
    <rPh sb="10" eb="11">
      <t>キン</t>
    </rPh>
    <rPh sb="15" eb="16">
      <t>ガク</t>
    </rPh>
    <phoneticPr fontId="0"/>
  </si>
  <si>
    <t>保  険  者  支  援  分</t>
    <rPh sb="0" eb="1">
      <t>タモツ</t>
    </rPh>
    <rPh sb="3" eb="4">
      <t>ケン</t>
    </rPh>
    <rPh sb="6" eb="7">
      <t>モノ</t>
    </rPh>
    <rPh sb="9" eb="10">
      <t>ササ</t>
    </rPh>
    <rPh sb="12" eb="13">
      <t>オン</t>
    </rPh>
    <rPh sb="15" eb="16">
      <t>ブン</t>
    </rPh>
    <phoneticPr fontId="0"/>
  </si>
  <si>
    <t>繰   入   金
合　 計</t>
    <rPh sb="0" eb="1">
      <t>クリ</t>
    </rPh>
    <rPh sb="4" eb="5">
      <t>イリ</t>
    </rPh>
    <rPh sb="8" eb="9">
      <t>キン</t>
    </rPh>
    <rPh sb="10" eb="11">
      <t>ゴウ</t>
    </rPh>
    <rPh sb="13" eb="14">
      <t>ケイ</t>
    </rPh>
    <phoneticPr fontId="0"/>
  </si>
  <si>
    <t>平成29年度
賦課期日現在
世帯数(F)</t>
    <phoneticPr fontId="0"/>
  </si>
  <si>
    <t>平成30年度
賦課期日現在
被保険者数</t>
    <phoneticPr fontId="0"/>
  </si>
  <si>
    <t xml:space="preserve">全  軽  減  対  象  世  帯  割  合  </t>
    <phoneticPr fontId="0"/>
  </si>
  <si>
    <t>再掲</t>
    <phoneticPr fontId="0"/>
  </si>
  <si>
    <t>6</t>
    <phoneticPr fontId="0"/>
  </si>
  <si>
    <t>全被保</t>
    <rPh sb="0" eb="1">
      <t>ゼン</t>
    </rPh>
    <rPh sb="1" eb="2">
      <t>ヒ</t>
    </rPh>
    <rPh sb="2" eb="3">
      <t>ホ</t>
    </rPh>
    <phoneticPr fontId="0"/>
  </si>
  <si>
    <t>退職分</t>
    <rPh sb="0" eb="2">
      <t>タイショク</t>
    </rPh>
    <rPh sb="2" eb="3">
      <t>ブン</t>
    </rPh>
    <phoneticPr fontId="0"/>
  </si>
  <si>
    <t>(7)割軽減</t>
    <phoneticPr fontId="0"/>
  </si>
  <si>
    <t>4</t>
    <phoneticPr fontId="0"/>
  </si>
  <si>
    <t>(5)割軽減</t>
    <phoneticPr fontId="0"/>
  </si>
  <si>
    <t>2</t>
    <phoneticPr fontId="0"/>
  </si>
  <si>
    <t>2割軽減</t>
    <phoneticPr fontId="0"/>
  </si>
  <si>
    <t>合計</t>
    <phoneticPr fontId="0"/>
  </si>
  <si>
    <t>6(7)割軽減</t>
    <phoneticPr fontId="0"/>
  </si>
  <si>
    <t>4(5)割軽減</t>
    <phoneticPr fontId="0"/>
  </si>
  <si>
    <t>一人当たり
保険料算定額</t>
    <rPh sb="0" eb="2">
      <t>ヒトリ</t>
    </rPh>
    <rPh sb="2" eb="3">
      <t>トウ</t>
    </rPh>
    <rPh sb="6" eb="9">
      <t>ホケンリョウ</t>
    </rPh>
    <rPh sb="9" eb="11">
      <t>サンテイ</t>
    </rPh>
    <rPh sb="11" eb="12">
      <t>ガク</t>
    </rPh>
    <phoneticPr fontId="0"/>
  </si>
  <si>
    <t>繰入金</t>
    <rPh sb="0" eb="3">
      <t>クリイレキン</t>
    </rPh>
    <phoneticPr fontId="0"/>
  </si>
  <si>
    <t>退職分（再掲）</t>
    <rPh sb="0" eb="2">
      <t>タイショク</t>
    </rPh>
    <rPh sb="2" eb="3">
      <t>フン</t>
    </rPh>
    <rPh sb="4" eb="5">
      <t>サイ</t>
    </rPh>
    <rPh sb="5" eb="6">
      <t>ケイ</t>
    </rPh>
    <phoneticPr fontId="0"/>
  </si>
  <si>
    <t>退職分（再掲）</t>
    <rPh sb="0" eb="2">
      <t>タイショク</t>
    </rPh>
    <rPh sb="2" eb="3">
      <t>ブン</t>
    </rPh>
    <rPh sb="4" eb="5">
      <t>サイ</t>
    </rPh>
    <rPh sb="5" eb="6">
      <t>ケイ</t>
    </rPh>
    <phoneticPr fontId="0"/>
  </si>
  <si>
    <t>割軽減</t>
    <phoneticPr fontId="0"/>
  </si>
  <si>
    <t>一人当たり
平均算定額</t>
    <rPh sb="0" eb="3">
      <t>ヒトリア</t>
    </rPh>
    <rPh sb="6" eb="8">
      <t>ヘイキン</t>
    </rPh>
    <rPh sb="8" eb="10">
      <t>サンテイ</t>
    </rPh>
    <rPh sb="10" eb="11">
      <t>ガク</t>
    </rPh>
    <phoneticPr fontId="0"/>
  </si>
  <si>
    <t>特定以外</t>
    <rPh sb="0" eb="2">
      <t>トクテイ</t>
    </rPh>
    <rPh sb="2" eb="4">
      <t>イガイ</t>
    </rPh>
    <phoneticPr fontId="0"/>
  </si>
  <si>
    <t>特定世帯</t>
    <rPh sb="0" eb="2">
      <t>トクテイ</t>
    </rPh>
    <rPh sb="2" eb="4">
      <t>セタイ</t>
    </rPh>
    <phoneticPr fontId="0"/>
  </si>
  <si>
    <t>特定継続</t>
    <rPh sb="0" eb="2">
      <t>トクテイ</t>
    </rPh>
    <rPh sb="2" eb="4">
      <t>ケイゾク</t>
    </rPh>
    <phoneticPr fontId="0"/>
  </si>
  <si>
    <t>(G)</t>
  </si>
  <si>
    <t>(H)</t>
  </si>
  <si>
    <t>(I)</t>
  </si>
  <si>
    <t>(J)</t>
  </si>
  <si>
    <t>(G)/(F)</t>
  </si>
  <si>
    <t>(H)/(F)</t>
  </si>
  <si>
    <t>(I)/(F)</t>
  </si>
  <si>
    <t>(J)/(F)</t>
  </si>
  <si>
    <t>(K)</t>
    <phoneticPr fontId="0"/>
  </si>
  <si>
    <t>(L)</t>
    <phoneticPr fontId="0"/>
  </si>
  <si>
    <t xml:space="preserve">(K)+(L)  </t>
    <phoneticPr fontId="0"/>
  </si>
  <si>
    <t>特定世帯以外</t>
    <rPh sb="0" eb="2">
      <t>トクテイ</t>
    </rPh>
    <rPh sb="2" eb="4">
      <t>セタイ</t>
    </rPh>
    <rPh sb="4" eb="6">
      <t>イガイ</t>
    </rPh>
    <phoneticPr fontId="0"/>
  </si>
  <si>
    <t>再掲特定以外</t>
    <rPh sb="2" eb="4">
      <t>トクテイ</t>
    </rPh>
    <rPh sb="4" eb="6">
      <t>イガイ</t>
    </rPh>
    <phoneticPr fontId="0"/>
  </si>
  <si>
    <t>町   村   計</t>
    <phoneticPr fontId="0"/>
  </si>
  <si>
    <t>市町村計</t>
    <phoneticPr fontId="0"/>
  </si>
  <si>
    <t>様式2-4＃19</t>
    <rPh sb="0" eb="2">
      <t>ヨウシキ</t>
    </rPh>
    <phoneticPr fontId="0"/>
  </si>
  <si>
    <t>様式2-4＃36</t>
    <rPh sb="0" eb="2">
      <t>ヨウシキ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</si>
</sst>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0;[Red]\-#,##0.000"/>
    <numFmt numFmtId="177" formatCode="0.000_);[Red]\(0.000\)"/>
    <numFmt numFmtId="178" formatCode="0.000"/>
    <numFmt numFmtId="179" formatCode="#,##0.000_ "/>
    <numFmt numFmtId="180" formatCode="#,##0.000_ ;[Red]\-#,##0.000\ "/>
    <numFmt numFmtId="181" formatCode="#,##0_ ;[Red]\-#,##0\ "/>
    <numFmt numFmtId="182" formatCode="#,##0_);[Red]\(#,##0\)"/>
  </numFmts>
  <fonts count="31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Terminal"/>
      <family val="3"/>
      <charset val="255"/>
    </font>
    <font>
      <sz val="9"/>
      <name val="ＭＳ 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5" tint="-0.499984740745262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3" tint="0.59999389629810485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11" fillId="0" borderId="0"/>
    <xf numFmtId="38" fontId="2" fillId="0" borderId="0" applyFont="0" applyFill="0" applyBorder="0" applyAlignment="0" applyProtection="0"/>
    <xf numFmtId="0" fontId="2" fillId="0" borderId="0"/>
    <xf numFmtId="37" fontId="11" fillId="0" borderId="0"/>
    <xf numFmtId="0" fontId="20" fillId="0" borderId="0"/>
  </cellStyleXfs>
  <cellXfs count="2660">
    <xf numFmtId="0" fontId="0" fillId="0" borderId="0" xfId="0"/>
    <xf numFmtId="0" fontId="2" fillId="0" borderId="0" xfId="3" applyFont="1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0" fontId="4" fillId="0" borderId="0" xfId="3" applyFont="1" applyBorder="1" applyAlignment="1" applyProtection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0" fillId="0" borderId="0" xfId="3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6" fillId="0" borderId="0" xfId="3" applyFont="1" applyBorder="1" applyAlignment="1" applyProtection="1">
      <alignment vertical="center"/>
    </xf>
    <xf numFmtId="0" fontId="2" fillId="0" borderId="0" xfId="3" applyFont="1" applyBorder="1" applyAlignment="1" applyProtection="1">
      <alignment horizontal="left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4" xfId="3" applyFont="1" applyBorder="1" applyAlignment="1" applyProtection="1">
      <alignment horizontal="distributed" justifyLastLine="1"/>
    </xf>
    <xf numFmtId="0" fontId="4" fillId="0" borderId="5" xfId="3" applyFont="1" applyBorder="1" applyAlignment="1" applyProtection="1">
      <alignment horizontal="center" vertical="center"/>
    </xf>
    <xf numFmtId="0" fontId="4" fillId="0" borderId="7" xfId="3" applyFont="1" applyBorder="1" applyAlignment="1" applyProtection="1">
      <alignment justifyLastLine="1"/>
    </xf>
    <xf numFmtId="0" fontId="4" fillId="0" borderId="9" xfId="3" applyFont="1" applyBorder="1" applyAlignment="1" applyProtection="1">
      <alignment justifyLastLine="1"/>
    </xf>
    <xf numFmtId="0" fontId="2" fillId="0" borderId="7" xfId="0" applyFont="1" applyBorder="1" applyAlignment="1">
      <alignment justifyLastLine="1"/>
    </xf>
    <xf numFmtId="0" fontId="2" fillId="0" borderId="9" xfId="0" applyFont="1" applyBorder="1" applyAlignment="1">
      <alignment justifyLastLine="1"/>
    </xf>
    <xf numFmtId="0" fontId="4" fillId="0" borderId="10" xfId="3" applyFont="1" applyBorder="1" applyAlignment="1">
      <alignment vertical="center"/>
    </xf>
    <xf numFmtId="0" fontId="4" fillId="0" borderId="0" xfId="3" applyFont="1" applyBorder="1" applyAlignment="1" applyProtection="1">
      <alignment horizontal="right" vertical="center"/>
    </xf>
    <xf numFmtId="0" fontId="4" fillId="0" borderId="12" xfId="3" applyFont="1" applyBorder="1" applyAlignment="1" applyProtection="1">
      <alignment horizontal="right" vertical="center"/>
    </xf>
    <xf numFmtId="0" fontId="4" fillId="0" borderId="13" xfId="3" applyFont="1" applyBorder="1" applyAlignment="1" applyProtection="1">
      <alignment horizontal="right" vertical="center"/>
    </xf>
    <xf numFmtId="0" fontId="4" fillId="0" borderId="13" xfId="3" quotePrefix="1" applyFont="1" applyBorder="1" applyAlignment="1" applyProtection="1">
      <alignment horizontal="right" vertical="center"/>
    </xf>
    <xf numFmtId="56" fontId="4" fillId="0" borderId="13" xfId="3" quotePrefix="1" applyNumberFormat="1" applyFont="1" applyBorder="1" applyAlignment="1" applyProtection="1">
      <alignment horizontal="center" vertical="center"/>
    </xf>
    <xf numFmtId="56" fontId="4" fillId="0" borderId="13" xfId="3" applyNumberFormat="1" applyFont="1" applyBorder="1" applyAlignment="1" applyProtection="1">
      <alignment horizontal="center" vertical="center"/>
    </xf>
    <xf numFmtId="56" fontId="4" fillId="0" borderId="12" xfId="3" quotePrefix="1" applyNumberFormat="1" applyFont="1" applyBorder="1" applyAlignment="1" applyProtection="1">
      <alignment horizontal="center" vertical="center"/>
    </xf>
    <xf numFmtId="0" fontId="4" fillId="0" borderId="12" xfId="3" applyFont="1" applyFill="1" applyBorder="1" applyAlignment="1" applyProtection="1">
      <alignment horizontal="center" vertical="center"/>
    </xf>
    <xf numFmtId="0" fontId="4" fillId="0" borderId="14" xfId="3" applyFont="1" applyFill="1" applyBorder="1" applyAlignment="1" applyProtection="1">
      <alignment horizontal="center" vertical="center"/>
    </xf>
    <xf numFmtId="0" fontId="4" fillId="0" borderId="15" xfId="3" applyFont="1" applyFill="1" applyBorder="1" applyAlignment="1" applyProtection="1">
      <alignment horizontal="center" vertical="center"/>
    </xf>
    <xf numFmtId="0" fontId="4" fillId="0" borderId="16" xfId="3" applyFont="1" applyFill="1" applyBorder="1" applyAlignment="1" applyProtection="1">
      <alignment horizontal="center" vertical="center"/>
    </xf>
    <xf numFmtId="0" fontId="4" fillId="0" borderId="15" xfId="3" applyFont="1" applyBorder="1" applyAlignment="1" applyProtection="1">
      <alignment horizontal="center" vertical="center"/>
    </xf>
    <xf numFmtId="0" fontId="4" fillId="0" borderId="17" xfId="3" applyFont="1" applyBorder="1" applyAlignment="1" applyProtection="1">
      <alignment horizontal="center" vertical="center"/>
    </xf>
    <xf numFmtId="0" fontId="4" fillId="0" borderId="18" xfId="3" applyFont="1" applyBorder="1" applyAlignment="1" applyProtection="1">
      <alignment horizontal="center" vertical="center"/>
    </xf>
    <xf numFmtId="3" fontId="4" fillId="0" borderId="21" xfId="3" applyNumberFormat="1" applyFont="1" applyBorder="1" applyAlignment="1" applyProtection="1">
      <alignment horizontal="right"/>
    </xf>
    <xf numFmtId="38" fontId="4" fillId="0" borderId="21" xfId="1" applyFont="1" applyBorder="1" applyAlignment="1" applyProtection="1"/>
    <xf numFmtId="38" fontId="4" fillId="0" borderId="22" xfId="1" applyFont="1" applyBorder="1" applyAlignment="1" applyProtection="1"/>
    <xf numFmtId="176" fontId="4" fillId="0" borderId="22" xfId="1" applyNumberFormat="1" applyFont="1" applyBorder="1" applyAlignment="1" applyProtection="1"/>
    <xf numFmtId="177" fontId="4" fillId="0" borderId="22" xfId="1" applyNumberFormat="1" applyFont="1" applyBorder="1" applyAlignment="1" applyProtection="1">
      <alignment horizontal="right"/>
    </xf>
    <xf numFmtId="177" fontId="4" fillId="0" borderId="21" xfId="3" applyNumberFormat="1" applyFont="1" applyBorder="1" applyAlignment="1" applyProtection="1"/>
    <xf numFmtId="178" fontId="4" fillId="0" borderId="21" xfId="3" applyNumberFormat="1" applyFont="1" applyBorder="1" applyAlignment="1" applyProtection="1"/>
    <xf numFmtId="10" fontId="4" fillId="0" borderId="22" xfId="2" applyNumberFormat="1" applyFont="1" applyBorder="1" applyAlignment="1" applyProtection="1"/>
    <xf numFmtId="10" fontId="4" fillId="0" borderId="22" xfId="3" applyNumberFormat="1" applyFont="1" applyBorder="1" applyAlignment="1" applyProtection="1"/>
    <xf numFmtId="10" fontId="4" fillId="0" borderId="21" xfId="3" applyNumberFormat="1" applyFont="1" applyBorder="1" applyAlignment="1" applyProtection="1"/>
    <xf numFmtId="10" fontId="4" fillId="0" borderId="23" xfId="3" applyNumberFormat="1" applyFont="1" applyBorder="1" applyAlignment="1" applyProtection="1"/>
    <xf numFmtId="10" fontId="4" fillId="0" borderId="24" xfId="3" applyNumberFormat="1" applyFont="1" applyBorder="1" applyAlignment="1" applyProtection="1"/>
    <xf numFmtId="10" fontId="4" fillId="0" borderId="25" xfId="3" applyNumberFormat="1" applyFont="1" applyBorder="1" applyAlignment="1" applyProtection="1"/>
    <xf numFmtId="10" fontId="4" fillId="0" borderId="24" xfId="2" applyNumberFormat="1" applyFont="1" applyBorder="1" applyAlignment="1" applyProtection="1"/>
    <xf numFmtId="10" fontId="4" fillId="0" borderId="26" xfId="2" applyNumberFormat="1" applyFont="1" applyBorder="1" applyAlignment="1" applyProtection="1"/>
    <xf numFmtId="0" fontId="4" fillId="0" borderId="28" xfId="3" applyFont="1" applyBorder="1" applyAlignment="1" applyProtection="1">
      <alignment horizontal="left"/>
    </xf>
    <xf numFmtId="0" fontId="4" fillId="0" borderId="28" xfId="3" applyFont="1" applyBorder="1" applyAlignment="1"/>
    <xf numFmtId="0" fontId="4" fillId="0" borderId="29" xfId="3" applyFont="1" applyBorder="1" applyAlignment="1"/>
    <xf numFmtId="3" fontId="4" fillId="0" borderId="30" xfId="3" applyNumberFormat="1" applyFont="1" applyBorder="1" applyAlignment="1" applyProtection="1">
      <alignment horizontal="right"/>
    </xf>
    <xf numFmtId="3" fontId="4" fillId="0" borderId="30" xfId="3" applyNumberFormat="1" applyFont="1" applyBorder="1" applyAlignment="1">
      <alignment horizontal="right"/>
    </xf>
    <xf numFmtId="38" fontId="4" fillId="0" borderId="30" xfId="1" applyFont="1" applyBorder="1" applyAlignment="1" applyProtection="1"/>
    <xf numFmtId="38" fontId="4" fillId="0" borderId="28" xfId="1" applyFont="1" applyBorder="1" applyAlignment="1" applyProtection="1"/>
    <xf numFmtId="176" fontId="4" fillId="0" borderId="28" xfId="1" applyNumberFormat="1" applyFont="1" applyBorder="1" applyAlignment="1" applyProtection="1"/>
    <xf numFmtId="177" fontId="4" fillId="0" borderId="28" xfId="1" applyNumberFormat="1" applyFont="1" applyBorder="1" applyAlignment="1" applyProtection="1"/>
    <xf numFmtId="177" fontId="4" fillId="0" borderId="30" xfId="3" applyNumberFormat="1" applyFont="1" applyBorder="1" applyAlignment="1" applyProtection="1"/>
    <xf numFmtId="178" fontId="4" fillId="0" borderId="30" xfId="3" applyNumberFormat="1" applyFont="1" applyBorder="1" applyAlignment="1" applyProtection="1"/>
    <xf numFmtId="10" fontId="4" fillId="0" borderId="28" xfId="2" applyNumberFormat="1" applyFont="1" applyBorder="1" applyAlignment="1" applyProtection="1"/>
    <xf numFmtId="10" fontId="4" fillId="0" borderId="28" xfId="3" applyNumberFormat="1" applyFont="1" applyBorder="1" applyAlignment="1" applyProtection="1"/>
    <xf numFmtId="10" fontId="4" fillId="0" borderId="30" xfId="3" applyNumberFormat="1" applyFont="1" applyBorder="1" applyAlignment="1" applyProtection="1"/>
    <xf numFmtId="10" fontId="4" fillId="0" borderId="32" xfId="3" applyNumberFormat="1" applyFont="1" applyBorder="1" applyAlignment="1" applyProtection="1"/>
    <xf numFmtId="10" fontId="4" fillId="0" borderId="29" xfId="3" applyNumberFormat="1" applyFont="1" applyBorder="1" applyAlignment="1" applyProtection="1"/>
    <xf numFmtId="10" fontId="4" fillId="0" borderId="32" xfId="2" applyNumberFormat="1" applyFont="1" applyBorder="1" applyAlignment="1" applyProtection="1"/>
    <xf numFmtId="10" fontId="4" fillId="0" borderId="33" xfId="2" applyNumberFormat="1" applyFont="1" applyBorder="1" applyAlignment="1" applyProtection="1"/>
    <xf numFmtId="0" fontId="4" fillId="0" borderId="34" xfId="3" applyFont="1" applyBorder="1" applyAlignment="1" applyProtection="1">
      <alignment horizontal="left"/>
    </xf>
    <xf numFmtId="0" fontId="4" fillId="0" borderId="34" xfId="3" applyFont="1" applyBorder="1" applyAlignment="1"/>
    <xf numFmtId="3" fontId="4" fillId="0" borderId="35" xfId="3" applyNumberFormat="1" applyFont="1" applyBorder="1" applyAlignment="1" applyProtection="1">
      <alignment horizontal="right"/>
    </xf>
    <xf numFmtId="3" fontId="4" fillId="0" borderId="35" xfId="3" applyNumberFormat="1" applyFont="1" applyBorder="1" applyAlignment="1">
      <alignment horizontal="right"/>
    </xf>
    <xf numFmtId="38" fontId="4" fillId="0" borderId="35" xfId="1" applyFont="1" applyBorder="1" applyAlignment="1" applyProtection="1"/>
    <xf numFmtId="38" fontId="4" fillId="0" borderId="34" xfId="1" applyFont="1" applyBorder="1" applyAlignment="1" applyProtection="1"/>
    <xf numFmtId="176" fontId="4" fillId="0" borderId="34" xfId="1" applyNumberFormat="1" applyFont="1" applyBorder="1" applyAlignment="1" applyProtection="1"/>
    <xf numFmtId="177" fontId="4" fillId="0" borderId="34" xfId="1" applyNumberFormat="1" applyFont="1" applyBorder="1" applyAlignment="1" applyProtection="1"/>
    <xf numFmtId="177" fontId="4" fillId="0" borderId="35" xfId="3" applyNumberFormat="1" applyFont="1" applyBorder="1" applyAlignment="1" applyProtection="1"/>
    <xf numFmtId="178" fontId="4" fillId="0" borderId="35" xfId="3" applyNumberFormat="1" applyFont="1" applyBorder="1" applyAlignment="1" applyProtection="1"/>
    <xf numFmtId="10" fontId="4" fillId="0" borderId="34" xfId="2" applyNumberFormat="1" applyFont="1" applyBorder="1" applyAlignment="1" applyProtection="1"/>
    <xf numFmtId="10" fontId="4" fillId="0" borderId="34" xfId="3" applyNumberFormat="1" applyFont="1" applyBorder="1" applyAlignment="1" applyProtection="1"/>
    <xf numFmtId="10" fontId="4" fillId="0" borderId="35" xfId="3" applyNumberFormat="1" applyFont="1" applyBorder="1" applyAlignment="1" applyProtection="1"/>
    <xf numFmtId="0" fontId="4" fillId="0" borderId="37" xfId="3" applyFont="1" applyBorder="1" applyAlignment="1"/>
    <xf numFmtId="178" fontId="4" fillId="0" borderId="35" xfId="3" applyNumberFormat="1" applyFont="1" applyBorder="1" applyAlignment="1" applyProtection="1">
      <alignment horizontal="center"/>
    </xf>
    <xf numFmtId="177" fontId="4" fillId="0" borderId="35" xfId="3" applyNumberFormat="1" applyFont="1" applyBorder="1" applyAlignment="1" applyProtection="1">
      <alignment horizontal="center"/>
    </xf>
    <xf numFmtId="10" fontId="4" fillId="0" borderId="38" xfId="3" applyNumberFormat="1" applyFont="1" applyBorder="1" applyAlignment="1" applyProtection="1"/>
    <xf numFmtId="10" fontId="4" fillId="0" borderId="39" xfId="3" applyNumberFormat="1" applyFont="1" applyBorder="1" applyAlignment="1" applyProtection="1"/>
    <xf numFmtId="178" fontId="4" fillId="0" borderId="32" xfId="3" applyNumberFormat="1" applyFont="1" applyBorder="1" applyAlignment="1" applyProtection="1">
      <alignment horizontal="center"/>
    </xf>
    <xf numFmtId="178" fontId="4" fillId="0" borderId="33" xfId="3" applyNumberFormat="1" applyFont="1" applyBorder="1" applyAlignment="1" applyProtection="1">
      <alignment horizontal="center"/>
    </xf>
    <xf numFmtId="0" fontId="4" fillId="0" borderId="34" xfId="3" applyFont="1" applyFill="1" applyBorder="1" applyAlignment="1" applyProtection="1">
      <alignment horizontal="left"/>
    </xf>
    <xf numFmtId="0" fontId="4" fillId="0" borderId="34" xfId="3" applyFont="1" applyFill="1" applyBorder="1" applyAlignment="1"/>
    <xf numFmtId="0" fontId="4" fillId="0" borderId="35" xfId="3" applyFont="1" applyFill="1" applyBorder="1" applyAlignment="1">
      <alignment horizontal="right"/>
    </xf>
    <xf numFmtId="38" fontId="4" fillId="0" borderId="34" xfId="1" applyFont="1" applyFill="1" applyBorder="1" applyAlignment="1" applyProtection="1"/>
    <xf numFmtId="177" fontId="4" fillId="0" borderId="34" xfId="1" applyNumberFormat="1" applyFont="1" applyFill="1" applyBorder="1" applyAlignment="1" applyProtection="1"/>
    <xf numFmtId="177" fontId="4" fillId="0" borderId="35" xfId="3" applyNumberFormat="1" applyFont="1" applyFill="1" applyBorder="1" applyAlignment="1" applyProtection="1"/>
    <xf numFmtId="178" fontId="4" fillId="0" borderId="35" xfId="3" applyNumberFormat="1" applyFont="1" applyFill="1" applyBorder="1" applyAlignment="1" applyProtection="1"/>
    <xf numFmtId="10" fontId="4" fillId="0" borderId="34" xfId="3" applyNumberFormat="1" applyFont="1" applyFill="1" applyBorder="1" applyAlignment="1" applyProtection="1"/>
    <xf numFmtId="10" fontId="4" fillId="0" borderId="35" xfId="3" applyNumberFormat="1" applyFont="1" applyFill="1" applyBorder="1" applyAlignment="1" applyProtection="1"/>
    <xf numFmtId="10" fontId="4" fillId="0" borderId="28" xfId="3" applyNumberFormat="1" applyFont="1" applyFill="1" applyBorder="1" applyAlignment="1" applyProtection="1"/>
    <xf numFmtId="10" fontId="4" fillId="0" borderId="32" xfId="3" applyNumberFormat="1" applyFont="1" applyFill="1" applyBorder="1" applyAlignment="1" applyProtection="1"/>
    <xf numFmtId="10" fontId="4" fillId="0" borderId="29" xfId="3" applyNumberFormat="1" applyFont="1" applyFill="1" applyBorder="1" applyAlignment="1" applyProtection="1"/>
    <xf numFmtId="10" fontId="4" fillId="0" borderId="33" xfId="2" applyNumberFormat="1" applyFont="1" applyFill="1" applyBorder="1" applyAlignment="1" applyProtection="1"/>
    <xf numFmtId="10" fontId="4" fillId="0" borderId="32" xfId="2" applyNumberFormat="1" applyFont="1" applyFill="1" applyBorder="1" applyAlignment="1" applyProtection="1"/>
    <xf numFmtId="0" fontId="4" fillId="0" borderId="35" xfId="3" applyFont="1" applyBorder="1" applyAlignment="1">
      <alignment horizontal="right"/>
    </xf>
    <xf numFmtId="177" fontId="4" fillId="0" borderId="34" xfId="3" applyNumberFormat="1" applyFont="1" applyBorder="1" applyAlignment="1" applyProtection="1">
      <alignment horizontal="center"/>
    </xf>
    <xf numFmtId="177" fontId="4" fillId="0" borderId="34" xfId="1" applyNumberFormat="1" applyFont="1" applyBorder="1" applyAlignment="1" applyProtection="1">
      <alignment horizontal="center"/>
    </xf>
    <xf numFmtId="10" fontId="4" fillId="0" borderId="40" xfId="2" applyNumberFormat="1" applyFont="1" applyBorder="1" applyAlignment="1" applyProtection="1"/>
    <xf numFmtId="10" fontId="4" fillId="0" borderId="41" xfId="2" applyNumberFormat="1" applyFont="1" applyBorder="1" applyAlignment="1" applyProtection="1"/>
    <xf numFmtId="3" fontId="4" fillId="0" borderId="43" xfId="3" applyNumberFormat="1" applyFont="1" applyBorder="1" applyAlignment="1" applyProtection="1">
      <alignment horizontal="right"/>
    </xf>
    <xf numFmtId="38" fontId="4" fillId="0" borderId="43" xfId="3" applyNumberFormat="1" applyFont="1" applyBorder="1" applyAlignment="1">
      <alignment horizontal="right"/>
    </xf>
    <xf numFmtId="38" fontId="4" fillId="0" borderId="23" xfId="3" applyNumberFormat="1" applyFont="1" applyBorder="1" applyAlignment="1">
      <alignment horizontal="right"/>
    </xf>
    <xf numFmtId="38" fontId="4" fillId="0" borderId="23" xfId="1" applyFont="1" applyBorder="1" applyAlignment="1" applyProtection="1"/>
    <xf numFmtId="176" fontId="4" fillId="0" borderId="23" xfId="1" applyNumberFormat="1" applyFont="1" applyBorder="1" applyAlignment="1" applyProtection="1"/>
    <xf numFmtId="177" fontId="4" fillId="0" borderId="23" xfId="1" applyNumberFormat="1" applyFont="1" applyBorder="1" applyAlignment="1" applyProtection="1"/>
    <xf numFmtId="177" fontId="4" fillId="0" borderId="43" xfId="3" applyNumberFormat="1" applyFont="1" applyBorder="1" applyAlignment="1" applyProtection="1"/>
    <xf numFmtId="178" fontId="4" fillId="0" borderId="43" xfId="3" applyNumberFormat="1" applyFont="1" applyBorder="1" applyAlignment="1" applyProtection="1"/>
    <xf numFmtId="10" fontId="4" fillId="0" borderId="23" xfId="2" applyNumberFormat="1" applyFont="1" applyBorder="1" applyAlignment="1" applyProtection="1"/>
    <xf numFmtId="10" fontId="4" fillId="0" borderId="44" xfId="2" applyNumberFormat="1" applyFont="1" applyBorder="1" applyAlignment="1" applyProtection="1"/>
    <xf numFmtId="10" fontId="4" fillId="0" borderId="10" xfId="3" applyNumberFormat="1" applyFont="1" applyBorder="1" applyAlignment="1">
      <alignment vertical="center"/>
    </xf>
    <xf numFmtId="3" fontId="4" fillId="0" borderId="21" xfId="0" applyNumberFormat="1" applyFont="1" applyBorder="1" applyAlignment="1">
      <alignment horizontal="center"/>
    </xf>
    <xf numFmtId="0" fontId="4" fillId="0" borderId="19" xfId="3" applyFont="1" applyBorder="1" applyAlignment="1" applyProtection="1"/>
    <xf numFmtId="0" fontId="4" fillId="0" borderId="20" xfId="3" applyFont="1" applyBorder="1" applyAlignment="1" applyProtection="1"/>
    <xf numFmtId="38" fontId="4" fillId="0" borderId="21" xfId="1" applyFont="1" applyBorder="1" applyAlignment="1" applyProtection="1">
      <alignment horizontal="right"/>
    </xf>
    <xf numFmtId="178" fontId="4" fillId="0" borderId="43" xfId="3" applyNumberFormat="1" applyFont="1" applyBorder="1" applyAlignment="1" applyProtection="1">
      <alignment horizontal="center"/>
    </xf>
    <xf numFmtId="38" fontId="4" fillId="0" borderId="12" xfId="1" applyFont="1" applyBorder="1" applyAlignment="1" applyProtection="1"/>
    <xf numFmtId="177" fontId="4" fillId="0" borderId="43" xfId="3" applyNumberFormat="1" applyFont="1" applyBorder="1" applyAlignment="1" applyProtection="1">
      <alignment horizontal="center"/>
    </xf>
    <xf numFmtId="10" fontId="4" fillId="0" borderId="43" xfId="3" applyNumberFormat="1" applyFont="1" applyBorder="1" applyAlignment="1" applyProtection="1">
      <alignment horizontal="right"/>
    </xf>
    <xf numFmtId="10" fontId="4" fillId="0" borderId="24" xfId="3" applyNumberFormat="1" applyFont="1" applyBorder="1" applyAlignment="1" applyProtection="1">
      <alignment horizontal="right"/>
    </xf>
    <xf numFmtId="10" fontId="4" fillId="0" borderId="45" xfId="3" applyNumberFormat="1" applyFont="1" applyBorder="1" applyAlignment="1" applyProtection="1">
      <alignment horizontal="right"/>
    </xf>
    <xf numFmtId="178" fontId="4" fillId="0" borderId="24" xfId="3" applyNumberFormat="1" applyFont="1" applyBorder="1" applyAlignment="1" applyProtection="1">
      <alignment horizontal="center"/>
    </xf>
    <xf numFmtId="178" fontId="4" fillId="0" borderId="26" xfId="3" applyNumberFormat="1" applyFont="1" applyBorder="1" applyAlignment="1" applyProtection="1">
      <alignment horizontal="center"/>
    </xf>
    <xf numFmtId="10" fontId="4" fillId="0" borderId="46" xfId="2" applyNumberFormat="1" applyFont="1" applyBorder="1" applyAlignment="1" applyProtection="1"/>
    <xf numFmtId="0" fontId="4" fillId="0" borderId="48" xfId="3" applyFont="1" applyFill="1" applyBorder="1" applyAlignment="1" applyProtection="1">
      <alignment horizontal="left"/>
    </xf>
    <xf numFmtId="0" fontId="2" fillId="0" borderId="48" xfId="0" applyFont="1" applyFill="1" applyBorder="1" applyAlignment="1"/>
    <xf numFmtId="3" fontId="4" fillId="0" borderId="49" xfId="3" applyNumberFormat="1" applyFont="1" applyBorder="1" applyAlignment="1" applyProtection="1">
      <alignment horizontal="right"/>
    </xf>
    <xf numFmtId="3" fontId="4" fillId="0" borderId="49" xfId="0" applyNumberFormat="1" applyFont="1" applyBorder="1" applyAlignment="1">
      <alignment horizontal="center"/>
    </xf>
    <xf numFmtId="38" fontId="4" fillId="0" borderId="49" xfId="1" applyFont="1" applyBorder="1" applyAlignment="1">
      <alignment horizontal="center"/>
    </xf>
    <xf numFmtId="38" fontId="4" fillId="0" borderId="49" xfId="1" applyFont="1" applyBorder="1" applyAlignment="1" applyProtection="1"/>
    <xf numFmtId="38" fontId="4" fillId="0" borderId="50" xfId="1" applyFont="1" applyBorder="1" applyAlignment="1" applyProtection="1"/>
    <xf numFmtId="176" fontId="4" fillId="0" borderId="50" xfId="1" applyNumberFormat="1" applyFont="1" applyBorder="1" applyAlignment="1" applyProtection="1"/>
    <xf numFmtId="177" fontId="4" fillId="0" borderId="49" xfId="1" applyNumberFormat="1" applyFont="1" applyBorder="1" applyAlignment="1" applyProtection="1"/>
    <xf numFmtId="177" fontId="4" fillId="0" borderId="49" xfId="3" applyNumberFormat="1" applyFont="1" applyBorder="1" applyAlignment="1" applyProtection="1"/>
    <xf numFmtId="178" fontId="4" fillId="0" borderId="49" xfId="3" applyNumberFormat="1" applyFont="1" applyBorder="1" applyAlignment="1" applyProtection="1"/>
    <xf numFmtId="10" fontId="4" fillId="0" borderId="50" xfId="2" applyNumberFormat="1" applyFont="1" applyBorder="1" applyAlignment="1" applyProtection="1"/>
    <xf numFmtId="10" fontId="4" fillId="0" borderId="50" xfId="3" applyNumberFormat="1" applyFont="1" applyBorder="1" applyAlignment="1" applyProtection="1"/>
    <xf numFmtId="10" fontId="4" fillId="0" borderId="49" xfId="3" applyNumberFormat="1" applyFont="1" applyBorder="1" applyAlignment="1" applyProtection="1"/>
    <xf numFmtId="10" fontId="4" fillId="0" borderId="12" xfId="3" applyNumberFormat="1" applyFont="1" applyBorder="1" applyAlignment="1" applyProtection="1">
      <alignment horizontal="right"/>
    </xf>
    <xf numFmtId="10" fontId="4" fillId="0" borderId="51" xfId="3" applyNumberFormat="1" applyFont="1" applyBorder="1" applyAlignment="1" applyProtection="1">
      <alignment horizontal="right"/>
    </xf>
    <xf numFmtId="10" fontId="4" fillId="0" borderId="0" xfId="3" applyNumberFormat="1" applyFont="1" applyBorder="1" applyAlignment="1" applyProtection="1">
      <alignment horizontal="right"/>
    </xf>
    <xf numFmtId="178" fontId="4" fillId="0" borderId="51" xfId="3" applyNumberFormat="1" applyFont="1" applyBorder="1" applyAlignment="1" applyProtection="1">
      <alignment horizontal="center"/>
    </xf>
    <xf numFmtId="178" fontId="4" fillId="0" borderId="46" xfId="3" applyNumberFormat="1" applyFont="1" applyBorder="1" applyAlignment="1" applyProtection="1">
      <alignment horizontal="center"/>
    </xf>
    <xf numFmtId="3" fontId="4" fillId="0" borderId="30" xfId="0" applyNumberFormat="1" applyFont="1" applyBorder="1" applyAlignment="1">
      <alignment horizontal="center"/>
    </xf>
    <xf numFmtId="0" fontId="4" fillId="0" borderId="30" xfId="3" applyFont="1" applyBorder="1" applyAlignment="1" applyProtection="1">
      <alignment horizontal="center"/>
    </xf>
    <xf numFmtId="38" fontId="4" fillId="0" borderId="30" xfId="1" applyFont="1" applyBorder="1" applyAlignment="1" applyProtection="1">
      <alignment horizontal="center"/>
    </xf>
    <xf numFmtId="177" fontId="4" fillId="0" borderId="30" xfId="1" applyNumberFormat="1" applyFont="1" applyBorder="1" applyAlignment="1" applyProtection="1">
      <alignment horizontal="right"/>
    </xf>
    <xf numFmtId="178" fontId="4" fillId="0" borderId="30" xfId="3" applyNumberFormat="1" applyFont="1" applyBorder="1" applyAlignment="1" applyProtection="1">
      <alignment horizontal="center"/>
    </xf>
    <xf numFmtId="10" fontId="4" fillId="0" borderId="30" xfId="3" applyNumberFormat="1" applyFont="1" applyBorder="1" applyAlignment="1" applyProtection="1">
      <alignment horizontal="right"/>
    </xf>
    <xf numFmtId="10" fontId="4" fillId="0" borderId="52" xfId="3" applyNumberFormat="1" applyFont="1" applyBorder="1" applyAlignment="1" applyProtection="1"/>
    <xf numFmtId="10" fontId="4" fillId="0" borderId="53" xfId="3" applyNumberFormat="1" applyFont="1" applyBorder="1" applyAlignment="1" applyProtection="1"/>
    <xf numFmtId="10" fontId="4" fillId="0" borderId="54" xfId="3" applyNumberFormat="1" applyFont="1" applyBorder="1" applyAlignment="1" applyProtection="1"/>
    <xf numFmtId="10" fontId="4" fillId="0" borderId="53" xfId="2" applyNumberFormat="1" applyFont="1" applyBorder="1" applyAlignment="1" applyProtection="1"/>
    <xf numFmtId="10" fontId="4" fillId="0" borderId="55" xfId="2" applyNumberFormat="1" applyFont="1" applyBorder="1" applyAlignment="1" applyProtection="1"/>
    <xf numFmtId="0" fontId="4" fillId="0" borderId="34" xfId="3" applyFont="1" applyFill="1" applyBorder="1" applyAlignment="1" applyProtection="1"/>
    <xf numFmtId="0" fontId="4" fillId="0" borderId="37" xfId="3" applyFont="1" applyFill="1" applyBorder="1" applyAlignment="1" applyProtection="1"/>
    <xf numFmtId="0" fontId="4" fillId="0" borderId="35" xfId="3" applyFont="1" applyBorder="1" applyAlignment="1" applyProtection="1">
      <alignment horizontal="center"/>
    </xf>
    <xf numFmtId="38" fontId="4" fillId="0" borderId="35" xfId="1" applyFont="1" applyBorder="1" applyAlignment="1" applyProtection="1">
      <alignment horizontal="center"/>
    </xf>
    <xf numFmtId="178" fontId="4" fillId="0" borderId="34" xfId="3" applyNumberFormat="1" applyFont="1" applyBorder="1" applyAlignment="1" applyProtection="1">
      <alignment horizontal="center"/>
    </xf>
    <xf numFmtId="176" fontId="4" fillId="0" borderId="34" xfId="1" applyNumberFormat="1" applyFont="1" applyBorder="1" applyAlignment="1" applyProtection="1">
      <alignment horizontal="center"/>
    </xf>
    <xf numFmtId="10" fontId="4" fillId="0" borderId="56" xfId="3" applyNumberFormat="1" applyFont="1" applyBorder="1" applyAlignment="1" applyProtection="1">
      <alignment horizontal="right"/>
    </xf>
    <xf numFmtId="10" fontId="4" fillId="0" borderId="57" xfId="3" applyNumberFormat="1" applyFont="1" applyBorder="1" applyAlignment="1" applyProtection="1">
      <alignment horizontal="right"/>
    </xf>
    <xf numFmtId="10" fontId="4" fillId="0" borderId="58" xfId="3" applyNumberFormat="1" applyFont="1" applyBorder="1" applyAlignment="1" applyProtection="1">
      <alignment horizontal="right"/>
    </xf>
    <xf numFmtId="178" fontId="4" fillId="0" borderId="57" xfId="3" applyNumberFormat="1" applyFont="1" applyBorder="1" applyAlignment="1" applyProtection="1">
      <alignment horizontal="center"/>
    </xf>
    <xf numFmtId="178" fontId="4" fillId="0" borderId="59" xfId="3" applyNumberFormat="1" applyFont="1" applyBorder="1" applyAlignment="1" applyProtection="1">
      <alignment horizontal="center"/>
    </xf>
    <xf numFmtId="10" fontId="4" fillId="0" borderId="60" xfId="2" applyNumberFormat="1" applyFont="1" applyBorder="1" applyAlignment="1" applyProtection="1"/>
    <xf numFmtId="0" fontId="4" fillId="0" borderId="29" xfId="3" applyFont="1" applyFill="1" applyBorder="1" applyAlignment="1" applyProtection="1"/>
    <xf numFmtId="178" fontId="4" fillId="0" borderId="28" xfId="3" applyNumberFormat="1" applyFont="1" applyBorder="1" applyAlignment="1" applyProtection="1">
      <alignment horizontal="center"/>
    </xf>
    <xf numFmtId="176" fontId="4" fillId="0" borderId="28" xfId="1" applyNumberFormat="1" applyFont="1" applyBorder="1" applyAlignment="1" applyProtection="1">
      <alignment horizontal="center"/>
    </xf>
    <xf numFmtId="177" fontId="4" fillId="0" borderId="30" xfId="3" applyNumberFormat="1" applyFont="1" applyBorder="1" applyAlignment="1" applyProtection="1">
      <alignment horizontal="center"/>
    </xf>
    <xf numFmtId="0" fontId="4" fillId="0" borderId="0" xfId="3" applyFont="1" applyFill="1" applyBorder="1" applyAlignment="1" applyProtection="1"/>
    <xf numFmtId="3" fontId="4" fillId="0" borderId="13" xfId="3" applyNumberFormat="1" applyFont="1" applyBorder="1" applyAlignment="1" applyProtection="1">
      <alignment horizontal="right" vertical="center"/>
    </xf>
    <xf numFmtId="0" fontId="4" fillId="0" borderId="13" xfId="3" applyFont="1" applyBorder="1" applyAlignment="1" applyProtection="1">
      <alignment horizontal="center"/>
    </xf>
    <xf numFmtId="38" fontId="4" fillId="0" borderId="13" xfId="1" applyFont="1" applyBorder="1" applyAlignment="1" applyProtection="1">
      <alignment vertical="center"/>
    </xf>
    <xf numFmtId="38" fontId="4" fillId="0" borderId="13" xfId="1" applyFont="1" applyBorder="1" applyAlignment="1" applyProtection="1">
      <alignment horizontal="center" vertical="center"/>
    </xf>
    <xf numFmtId="176" fontId="4" fillId="0" borderId="12" xfId="1" applyNumberFormat="1" applyFont="1" applyBorder="1" applyAlignment="1" applyProtection="1">
      <alignment vertical="center"/>
    </xf>
    <xf numFmtId="177" fontId="4" fillId="0" borderId="13" xfId="1" applyNumberFormat="1" applyFont="1" applyBorder="1" applyAlignment="1" applyProtection="1">
      <alignment horizontal="right" vertical="center"/>
    </xf>
    <xf numFmtId="177" fontId="4" fillId="0" borderId="13" xfId="3" applyNumberFormat="1" applyFont="1" applyBorder="1" applyAlignment="1" applyProtection="1">
      <alignment vertical="center"/>
    </xf>
    <xf numFmtId="178" fontId="4" fillId="0" borderId="13" xfId="3" applyNumberFormat="1" applyFont="1" applyBorder="1" applyAlignment="1" applyProtection="1">
      <alignment horizontal="center" vertical="center"/>
    </xf>
    <xf numFmtId="10" fontId="4" fillId="0" borderId="12" xfId="2" applyNumberFormat="1" applyFont="1" applyBorder="1" applyAlignment="1" applyProtection="1">
      <alignment vertical="center"/>
    </xf>
    <xf numFmtId="10" fontId="4" fillId="0" borderId="13" xfId="3" applyNumberFormat="1" applyFont="1" applyBorder="1" applyAlignment="1" applyProtection="1">
      <alignment horizontal="right" vertical="center"/>
    </xf>
    <xf numFmtId="10" fontId="4" fillId="0" borderId="35" xfId="3" applyNumberFormat="1" applyFont="1" applyBorder="1" applyAlignment="1" applyProtection="1">
      <alignment horizontal="right"/>
    </xf>
    <xf numFmtId="10" fontId="4" fillId="0" borderId="38" xfId="3" applyNumberFormat="1" applyFont="1" applyBorder="1" applyAlignment="1" applyProtection="1">
      <alignment horizontal="right"/>
    </xf>
    <xf numFmtId="10" fontId="4" fillId="0" borderId="39" xfId="3" applyNumberFormat="1" applyFont="1" applyBorder="1" applyAlignment="1" applyProtection="1">
      <alignment horizontal="right"/>
    </xf>
    <xf numFmtId="10" fontId="4" fillId="0" borderId="38" xfId="2" applyNumberFormat="1" applyFont="1" applyBorder="1" applyAlignment="1" applyProtection="1"/>
    <xf numFmtId="10" fontId="4" fillId="0" borderId="62" xfId="2" applyNumberFormat="1" applyFont="1" applyBorder="1" applyAlignment="1" applyProtection="1"/>
    <xf numFmtId="10" fontId="4" fillId="0" borderId="63" xfId="2" applyNumberFormat="1" applyFont="1" applyBorder="1" applyAlignment="1" applyProtection="1"/>
    <xf numFmtId="178" fontId="4" fillId="0" borderId="64" xfId="3" applyNumberFormat="1" applyFont="1" applyBorder="1" applyAlignment="1" applyProtection="1">
      <alignment horizontal="center"/>
    </xf>
    <xf numFmtId="10" fontId="4" fillId="0" borderId="32" xfId="3" applyNumberFormat="1" applyFont="1" applyBorder="1" applyAlignment="1" applyProtection="1">
      <alignment horizontal="right"/>
    </xf>
    <xf numFmtId="10" fontId="4" fillId="0" borderId="66" xfId="3" applyNumberFormat="1" applyFont="1" applyBorder="1" applyAlignment="1" applyProtection="1">
      <alignment horizontal="right"/>
    </xf>
    <xf numFmtId="10" fontId="4" fillId="0" borderId="64" xfId="2" applyNumberFormat="1" applyFont="1" applyBorder="1" applyAlignment="1" applyProtection="1"/>
    <xf numFmtId="0" fontId="4" fillId="0" borderId="35" xfId="3" applyFont="1" applyBorder="1" applyAlignment="1" applyProtection="1">
      <alignment horizontal="right"/>
    </xf>
    <xf numFmtId="177" fontId="4" fillId="0" borderId="35" xfId="3" applyNumberFormat="1" applyFont="1" applyBorder="1" applyAlignment="1" applyProtection="1">
      <alignment horizontal="right"/>
    </xf>
    <xf numFmtId="3" fontId="4" fillId="0" borderId="43" xfId="3" applyNumberFormat="1" applyFont="1" applyBorder="1" applyAlignment="1">
      <alignment horizontal="right"/>
    </xf>
    <xf numFmtId="38" fontId="4" fillId="0" borderId="43" xfId="1" applyFont="1" applyBorder="1" applyAlignment="1" applyProtection="1"/>
    <xf numFmtId="177" fontId="4" fillId="0" borderId="43" xfId="1" applyNumberFormat="1" applyFont="1" applyBorder="1" applyAlignment="1" applyProtection="1"/>
    <xf numFmtId="10" fontId="4" fillId="0" borderId="43" xfId="3" applyNumberFormat="1" applyFont="1" applyBorder="1" applyAlignment="1" applyProtection="1"/>
    <xf numFmtId="10" fontId="4" fillId="0" borderId="45" xfId="3" applyNumberFormat="1" applyFont="1" applyBorder="1" applyAlignment="1" applyProtection="1"/>
    <xf numFmtId="0" fontId="4" fillId="0" borderId="21" xfId="3" applyFont="1" applyBorder="1" applyAlignment="1">
      <alignment horizontal="right"/>
    </xf>
    <xf numFmtId="0" fontId="4" fillId="0" borderId="21" xfId="3" applyFont="1" applyBorder="1" applyAlignment="1">
      <alignment horizontal="center"/>
    </xf>
    <xf numFmtId="38" fontId="4" fillId="0" borderId="68" xfId="1" applyFont="1" applyBorder="1" applyAlignment="1" applyProtection="1"/>
    <xf numFmtId="177" fontId="4" fillId="0" borderId="30" xfId="3" applyNumberFormat="1" applyFont="1" applyBorder="1" applyAlignment="1" applyProtection="1">
      <alignment horizontal="right"/>
    </xf>
    <xf numFmtId="177" fontId="4" fillId="0" borderId="23" xfId="1" applyNumberFormat="1" applyFont="1" applyBorder="1" applyAlignment="1" applyProtection="1">
      <alignment horizontal="center"/>
    </xf>
    <xf numFmtId="10" fontId="4" fillId="0" borderId="23" xfId="3" applyNumberFormat="1" applyFont="1" applyBorder="1" applyAlignment="1" applyProtection="1">
      <alignment horizontal="right"/>
    </xf>
    <xf numFmtId="10" fontId="4" fillId="0" borderId="25" xfId="3" applyNumberFormat="1" applyFont="1" applyBorder="1" applyAlignment="1" applyProtection="1">
      <alignment horizontal="right"/>
    </xf>
    <xf numFmtId="0" fontId="4" fillId="0" borderId="49" xfId="3" applyFont="1" applyFill="1" applyBorder="1" applyAlignment="1" applyProtection="1">
      <alignment horizontal="center"/>
    </xf>
    <xf numFmtId="3" fontId="4" fillId="0" borderId="49" xfId="3" applyNumberFormat="1" applyFont="1" applyFill="1" applyBorder="1" applyAlignment="1" applyProtection="1">
      <alignment horizontal="right"/>
    </xf>
    <xf numFmtId="38" fontId="4" fillId="0" borderId="49" xfId="1" applyFont="1" applyFill="1" applyBorder="1" applyAlignment="1" applyProtection="1"/>
    <xf numFmtId="38" fontId="4" fillId="0" borderId="50" xfId="1" applyFont="1" applyFill="1" applyBorder="1" applyAlignment="1" applyProtection="1"/>
    <xf numFmtId="177" fontId="4" fillId="0" borderId="49" xfId="3" applyNumberFormat="1" applyFont="1" applyFill="1" applyBorder="1" applyAlignment="1" applyProtection="1"/>
    <xf numFmtId="178" fontId="4" fillId="0" borderId="49" xfId="3" applyNumberFormat="1" applyFont="1" applyFill="1" applyBorder="1" applyAlignment="1" applyProtection="1"/>
    <xf numFmtId="10" fontId="4" fillId="0" borderId="50" xfId="3" applyNumberFormat="1" applyFont="1" applyFill="1" applyBorder="1" applyAlignment="1" applyProtection="1"/>
    <xf numFmtId="10" fontId="4" fillId="0" borderId="49" xfId="3" applyNumberFormat="1" applyFont="1" applyFill="1" applyBorder="1" applyAlignment="1" applyProtection="1"/>
    <xf numFmtId="10" fontId="4" fillId="0" borderId="71" xfId="3" applyNumberFormat="1" applyFont="1" applyFill="1" applyBorder="1" applyAlignment="1" applyProtection="1"/>
    <xf numFmtId="10" fontId="4" fillId="0" borderId="72" xfId="3" applyNumberFormat="1" applyFont="1" applyFill="1" applyBorder="1" applyAlignment="1" applyProtection="1"/>
    <xf numFmtId="10" fontId="4" fillId="0" borderId="73" xfId="2" applyNumberFormat="1" applyFont="1" applyFill="1" applyBorder="1" applyAlignment="1" applyProtection="1"/>
    <xf numFmtId="10" fontId="4" fillId="0" borderId="74" xfId="2" applyNumberFormat="1" applyFont="1" applyFill="1" applyBorder="1" applyAlignment="1" applyProtection="1"/>
    <xf numFmtId="3" fontId="4" fillId="0" borderId="43" xfId="3" applyNumberFormat="1" applyFont="1" applyBorder="1" applyAlignment="1" applyProtection="1">
      <alignment horizontal="center"/>
    </xf>
    <xf numFmtId="0" fontId="4" fillId="0" borderId="43" xfId="3" applyFont="1" applyFill="1" applyBorder="1" applyAlignment="1" applyProtection="1">
      <alignment horizontal="center"/>
    </xf>
    <xf numFmtId="38" fontId="4" fillId="0" borderId="23" xfId="1" applyFont="1" applyFill="1" applyBorder="1" applyAlignment="1" applyProtection="1"/>
    <xf numFmtId="38" fontId="4" fillId="0" borderId="43" xfId="1" applyFont="1" applyFill="1" applyBorder="1" applyAlignment="1" applyProtection="1"/>
    <xf numFmtId="176" fontId="4" fillId="0" borderId="23" xfId="1" applyNumberFormat="1" applyFont="1" applyBorder="1" applyAlignment="1" applyProtection="1">
      <alignment horizontal="center"/>
    </xf>
    <xf numFmtId="177" fontId="4" fillId="0" borderId="43" xfId="1" applyNumberFormat="1" applyFont="1" applyFill="1" applyBorder="1" applyAlignment="1" applyProtection="1"/>
    <xf numFmtId="177" fontId="4" fillId="0" borderId="43" xfId="3" applyNumberFormat="1" applyFont="1" applyBorder="1" applyAlignment="1" applyProtection="1">
      <alignment horizontal="right"/>
    </xf>
    <xf numFmtId="10" fontId="4" fillId="0" borderId="78" xfId="2" applyNumberFormat="1" applyFont="1" applyFill="1" applyBorder="1" applyAlignment="1" applyProtection="1"/>
    <xf numFmtId="10" fontId="4" fillId="0" borderId="79" xfId="2" applyNumberFormat="1" applyFont="1" applyFill="1" applyBorder="1" applyAlignment="1" applyProtection="1"/>
    <xf numFmtId="178" fontId="4" fillId="0" borderId="79" xfId="3" applyNumberFormat="1" applyFont="1" applyBorder="1" applyAlignment="1" applyProtection="1">
      <alignment horizontal="center"/>
    </xf>
    <xf numFmtId="0" fontId="4" fillId="0" borderId="81" xfId="3" applyFont="1" applyBorder="1" applyAlignment="1"/>
    <xf numFmtId="3" fontId="4" fillId="0" borderId="49" xfId="3" applyNumberFormat="1" applyFont="1" applyBorder="1" applyAlignment="1">
      <alignment horizontal="right"/>
    </xf>
    <xf numFmtId="0" fontId="4" fillId="0" borderId="49" xfId="3" applyFont="1" applyBorder="1" applyAlignment="1">
      <alignment horizontal="center"/>
    </xf>
    <xf numFmtId="177" fontId="4" fillId="0" borderId="50" xfId="1" applyNumberFormat="1" applyFont="1" applyBorder="1" applyAlignment="1" applyProtection="1"/>
    <xf numFmtId="0" fontId="4" fillId="0" borderId="83" xfId="3" applyFont="1" applyBorder="1" applyAlignment="1"/>
    <xf numFmtId="0" fontId="4" fillId="0" borderId="35" xfId="3" applyFont="1" applyBorder="1" applyAlignment="1">
      <alignment horizontal="center"/>
    </xf>
    <xf numFmtId="10" fontId="4" fillId="0" borderId="34" xfId="3" applyNumberFormat="1" applyFont="1" applyBorder="1" applyAlignment="1" applyProtection="1">
      <alignment horizontal="right"/>
    </xf>
    <xf numFmtId="10" fontId="4" fillId="0" borderId="28" xfId="3" applyNumberFormat="1" applyFont="1" applyBorder="1" applyAlignment="1" applyProtection="1">
      <alignment horizontal="right"/>
    </xf>
    <xf numFmtId="10" fontId="4" fillId="0" borderId="29" xfId="3" applyNumberFormat="1" applyFont="1" applyBorder="1" applyAlignment="1" applyProtection="1">
      <alignment horizontal="right"/>
    </xf>
    <xf numFmtId="0" fontId="4" fillId="0" borderId="84" xfId="3" applyFont="1" applyBorder="1" applyAlignment="1" applyProtection="1">
      <alignment horizontal="left"/>
    </xf>
    <xf numFmtId="3" fontId="4" fillId="0" borderId="35" xfId="3" applyNumberFormat="1" applyFont="1" applyBorder="1" applyAlignment="1" applyProtection="1">
      <alignment horizontal="center"/>
    </xf>
    <xf numFmtId="10" fontId="4" fillId="0" borderId="35" xfId="2" applyNumberFormat="1" applyFont="1" applyBorder="1" applyAlignment="1" applyProtection="1"/>
    <xf numFmtId="10" fontId="4" fillId="0" borderId="37" xfId="2" applyNumberFormat="1" applyFont="1" applyBorder="1" applyAlignment="1" applyProtection="1"/>
    <xf numFmtId="10" fontId="4" fillId="0" borderId="0" xfId="3" applyNumberFormat="1" applyFont="1" applyAlignment="1">
      <alignment vertical="center"/>
    </xf>
    <xf numFmtId="0" fontId="4" fillId="0" borderId="83" xfId="3" applyFont="1" applyBorder="1" applyAlignment="1" applyProtection="1">
      <alignment horizontal="left"/>
    </xf>
    <xf numFmtId="10" fontId="4" fillId="0" borderId="85" xfId="3" applyNumberFormat="1" applyFont="1" applyBorder="1" applyAlignment="1" applyProtection="1"/>
    <xf numFmtId="10" fontId="4" fillId="0" borderId="37" xfId="3" applyNumberFormat="1" applyFont="1" applyBorder="1" applyAlignment="1" applyProtection="1"/>
    <xf numFmtId="10" fontId="4" fillId="0" borderId="77" xfId="3" applyNumberFormat="1" applyFont="1" applyBorder="1" applyAlignment="1" applyProtection="1"/>
    <xf numFmtId="10" fontId="4" fillId="0" borderId="76" xfId="3" applyNumberFormat="1" applyFont="1" applyBorder="1" applyAlignment="1" applyProtection="1"/>
    <xf numFmtId="10" fontId="4" fillId="0" borderId="40" xfId="3" applyNumberFormat="1" applyFont="1" applyBorder="1" applyAlignment="1" applyProtection="1"/>
    <xf numFmtId="0" fontId="4" fillId="0" borderId="43" xfId="3" applyFont="1" applyBorder="1" applyAlignment="1" applyProtection="1">
      <alignment horizontal="right"/>
    </xf>
    <xf numFmtId="10" fontId="4" fillId="0" borderId="25" xfId="2" applyNumberFormat="1" applyFont="1" applyBorder="1" applyAlignment="1" applyProtection="1"/>
    <xf numFmtId="0" fontId="4" fillId="0" borderId="19" xfId="3" applyFont="1" applyFill="1" applyBorder="1" applyAlignment="1" applyProtection="1">
      <alignment horizontal="left"/>
    </xf>
    <xf numFmtId="0" fontId="4" fillId="0" borderId="20" xfId="3" applyFont="1" applyFill="1" applyBorder="1" applyAlignment="1" applyProtection="1">
      <alignment horizontal="left"/>
    </xf>
    <xf numFmtId="3" fontId="4" fillId="0" borderId="21" xfId="3" applyNumberFormat="1" applyFont="1" applyFill="1" applyBorder="1" applyAlignment="1" applyProtection="1">
      <alignment horizontal="right"/>
    </xf>
    <xf numFmtId="177" fontId="4" fillId="0" borderId="23" xfId="1" applyNumberFormat="1" applyFont="1" applyFill="1" applyBorder="1" applyAlignment="1" applyProtection="1">
      <alignment horizontal="right"/>
    </xf>
    <xf numFmtId="177" fontId="4" fillId="0" borderId="43" xfId="3" applyNumberFormat="1" applyFont="1" applyFill="1" applyBorder="1" applyAlignment="1" applyProtection="1">
      <alignment horizontal="right"/>
    </xf>
    <xf numFmtId="178" fontId="4" fillId="0" borderId="43" xfId="3" applyNumberFormat="1" applyFont="1" applyFill="1" applyBorder="1" applyAlignment="1" applyProtection="1">
      <alignment horizontal="center"/>
    </xf>
    <xf numFmtId="10" fontId="4" fillId="0" borderId="23" xfId="3" applyNumberFormat="1" applyFont="1" applyFill="1" applyBorder="1" applyAlignment="1" applyProtection="1">
      <alignment horizontal="right"/>
    </xf>
    <xf numFmtId="10" fontId="4" fillId="0" borderId="24" xfId="3" applyNumberFormat="1" applyFont="1" applyFill="1" applyBorder="1" applyAlignment="1" applyProtection="1">
      <alignment horizontal="right"/>
    </xf>
    <xf numFmtId="10" fontId="4" fillId="0" borderId="25" xfId="3" applyNumberFormat="1" applyFont="1" applyFill="1" applyBorder="1" applyAlignment="1" applyProtection="1">
      <alignment horizontal="right"/>
    </xf>
    <xf numFmtId="10" fontId="4" fillId="0" borderId="86" xfId="2" applyNumberFormat="1" applyFont="1" applyBorder="1" applyAlignment="1" applyProtection="1"/>
    <xf numFmtId="0" fontId="4" fillId="0" borderId="19" xfId="3" applyFont="1" applyBorder="1" applyAlignment="1" applyProtection="1">
      <alignment horizontal="left"/>
    </xf>
    <xf numFmtId="0" fontId="4" fillId="0" borderId="20" xfId="3" applyFont="1" applyBorder="1" applyAlignment="1" applyProtection="1">
      <alignment horizontal="left"/>
    </xf>
    <xf numFmtId="3" fontId="4" fillId="0" borderId="43" xfId="3" applyNumberFormat="1" applyFont="1" applyFill="1" applyBorder="1" applyAlignment="1" applyProtection="1"/>
    <xf numFmtId="3" fontId="4" fillId="0" borderId="43" xfId="3" applyNumberFormat="1" applyFont="1" applyFill="1" applyBorder="1" applyAlignment="1" applyProtection="1">
      <alignment horizontal="right"/>
    </xf>
    <xf numFmtId="177" fontId="4" fillId="0" borderId="23" xfId="1" applyNumberFormat="1" applyFont="1" applyFill="1" applyBorder="1" applyAlignment="1" applyProtection="1"/>
    <xf numFmtId="178" fontId="4" fillId="3" borderId="43" xfId="3" applyNumberFormat="1" applyFont="1" applyFill="1" applyBorder="1" applyAlignment="1" applyProtection="1">
      <alignment horizontal="center"/>
    </xf>
    <xf numFmtId="10" fontId="4" fillId="0" borderId="43" xfId="3" applyNumberFormat="1" applyFont="1" applyFill="1" applyBorder="1" applyAlignment="1" applyProtection="1">
      <alignment horizontal="right"/>
    </xf>
    <xf numFmtId="10" fontId="4" fillId="0" borderId="45" xfId="3" applyNumberFormat="1" applyFont="1" applyFill="1" applyBorder="1" applyAlignment="1" applyProtection="1">
      <alignment horizontal="right"/>
    </xf>
    <xf numFmtId="10" fontId="4" fillId="0" borderId="86" xfId="3" applyNumberFormat="1" applyFont="1" applyFill="1" applyBorder="1" applyAlignment="1" applyProtection="1">
      <alignment horizontal="right"/>
    </xf>
    <xf numFmtId="38" fontId="4" fillId="0" borderId="13" xfId="1" applyFont="1" applyFill="1" applyBorder="1" applyAlignment="1" applyProtection="1"/>
    <xf numFmtId="177" fontId="4" fillId="0" borderId="12" xfId="1" applyNumberFormat="1" applyFont="1" applyBorder="1" applyAlignment="1" applyProtection="1"/>
    <xf numFmtId="177" fontId="4" fillId="0" borderId="13" xfId="3" applyNumberFormat="1" applyFont="1" applyBorder="1" applyAlignment="1" applyProtection="1"/>
    <xf numFmtId="178" fontId="4" fillId="0" borderId="13" xfId="3" applyNumberFormat="1" applyFont="1" applyBorder="1" applyAlignment="1" applyProtection="1"/>
    <xf numFmtId="10" fontId="4" fillId="0" borderId="12" xfId="3" applyNumberFormat="1" applyFont="1" applyFill="1" applyBorder="1" applyAlignment="1" applyProtection="1"/>
    <xf numFmtId="10" fontId="4" fillId="0" borderId="51" xfId="3" applyNumberFormat="1" applyFont="1" applyFill="1" applyBorder="1" applyAlignment="1" applyProtection="1"/>
    <xf numFmtId="10" fontId="4" fillId="0" borderId="0" xfId="3" applyNumberFormat="1" applyFont="1" applyFill="1" applyBorder="1" applyAlignment="1" applyProtection="1"/>
    <xf numFmtId="10" fontId="4" fillId="0" borderId="51" xfId="2" applyNumberFormat="1" applyFont="1" applyFill="1" applyBorder="1" applyAlignment="1" applyProtection="1"/>
    <xf numFmtId="10" fontId="4" fillId="0" borderId="46" xfId="2" applyNumberFormat="1" applyFont="1" applyFill="1" applyBorder="1" applyAlignment="1" applyProtection="1"/>
    <xf numFmtId="10" fontId="4" fillId="0" borderId="17" xfId="2" applyNumberFormat="1" applyFont="1" applyBorder="1" applyAlignment="1" applyProtection="1"/>
    <xf numFmtId="177" fontId="4" fillId="0" borderId="22" xfId="1" applyNumberFormat="1" applyFont="1" applyBorder="1" applyAlignment="1" applyProtection="1"/>
    <xf numFmtId="10" fontId="4" fillId="0" borderId="44" xfId="3" applyNumberFormat="1" applyFont="1" applyBorder="1" applyAlignment="1" applyProtection="1"/>
    <xf numFmtId="10" fontId="4" fillId="0" borderId="20" xfId="3" applyNumberFormat="1" applyFont="1" applyBorder="1" applyAlignment="1" applyProtection="1"/>
    <xf numFmtId="0" fontId="4" fillId="0" borderId="87" xfId="3" applyFont="1" applyBorder="1" applyAlignment="1" applyProtection="1">
      <alignment horizontal="left"/>
    </xf>
    <xf numFmtId="0" fontId="4" fillId="0" borderId="88" xfId="3" applyFont="1" applyBorder="1" applyAlignment="1" applyProtection="1">
      <alignment horizontal="left"/>
    </xf>
    <xf numFmtId="3" fontId="4" fillId="0" borderId="89" xfId="3" applyNumberFormat="1" applyFont="1" applyBorder="1" applyAlignment="1" applyProtection="1">
      <alignment horizontal="right"/>
    </xf>
    <xf numFmtId="0" fontId="4" fillId="0" borderId="89" xfId="3" applyFont="1" applyBorder="1" applyAlignment="1" applyProtection="1">
      <alignment horizontal="right"/>
    </xf>
    <xf numFmtId="38" fontId="4" fillId="0" borderId="89" xfId="1" applyFont="1" applyBorder="1" applyAlignment="1" applyProtection="1"/>
    <xf numFmtId="38" fontId="4" fillId="0" borderId="90" xfId="1" applyFont="1" applyBorder="1" applyAlignment="1" applyProtection="1"/>
    <xf numFmtId="176" fontId="4" fillId="0" borderId="89" xfId="1" applyNumberFormat="1" applyFont="1" applyBorder="1" applyAlignment="1" applyProtection="1"/>
    <xf numFmtId="177" fontId="4" fillId="0" borderId="89" xfId="3" applyNumberFormat="1" applyFont="1" applyBorder="1" applyAlignment="1" applyProtection="1">
      <alignment horizontal="center"/>
    </xf>
    <xf numFmtId="177" fontId="4" fillId="0" borderId="90" xfId="1" applyNumberFormat="1" applyFont="1" applyBorder="1" applyAlignment="1" applyProtection="1"/>
    <xf numFmtId="178" fontId="4" fillId="0" borderId="89" xfId="3" applyNumberFormat="1" applyFont="1" applyBorder="1" applyAlignment="1" applyProtection="1"/>
    <xf numFmtId="10" fontId="4" fillId="0" borderId="89" xfId="2" applyNumberFormat="1" applyFont="1" applyBorder="1" applyAlignment="1" applyProtection="1"/>
    <xf numFmtId="10" fontId="4" fillId="0" borderId="90" xfId="3" applyNumberFormat="1" applyFont="1" applyBorder="1" applyAlignment="1" applyProtection="1"/>
    <xf numFmtId="10" fontId="4" fillId="0" borderId="91" xfId="3" applyNumberFormat="1" applyFont="1" applyBorder="1" applyAlignment="1" applyProtection="1"/>
    <xf numFmtId="10" fontId="4" fillId="0" borderId="88" xfId="3" applyNumberFormat="1" applyFont="1" applyBorder="1" applyAlignment="1" applyProtection="1"/>
    <xf numFmtId="10" fontId="4" fillId="0" borderId="91" xfId="2" applyNumberFormat="1" applyFont="1" applyBorder="1" applyAlignment="1" applyProtection="1"/>
    <xf numFmtId="10" fontId="4" fillId="0" borderId="18" xfId="2" applyNumberFormat="1" applyFont="1" applyBorder="1" applyAlignment="1" applyProtection="1"/>
    <xf numFmtId="0" fontId="4" fillId="0" borderId="92" xfId="3" applyFont="1" applyBorder="1" applyAlignment="1" applyProtection="1">
      <alignment horizontal="left"/>
    </xf>
    <xf numFmtId="0" fontId="4" fillId="0" borderId="93" xfId="3" applyFont="1" applyBorder="1" applyAlignment="1" applyProtection="1">
      <alignment horizontal="left"/>
    </xf>
    <xf numFmtId="3" fontId="4" fillId="0" borderId="94" xfId="3" applyNumberFormat="1" applyFont="1" applyBorder="1" applyAlignment="1" applyProtection="1">
      <alignment horizontal="center"/>
    </xf>
    <xf numFmtId="3" fontId="4" fillId="0" borderId="94" xfId="3" applyNumberFormat="1" applyFont="1" applyBorder="1" applyAlignment="1" applyProtection="1">
      <alignment horizontal="right"/>
    </xf>
    <xf numFmtId="3" fontId="4" fillId="0" borderId="94" xfId="3" applyNumberFormat="1" applyFont="1" applyBorder="1" applyAlignment="1" applyProtection="1">
      <alignment horizontal="left"/>
    </xf>
    <xf numFmtId="38" fontId="4" fillId="0" borderId="94" xfId="1" applyFont="1" applyBorder="1" applyAlignment="1" applyProtection="1"/>
    <xf numFmtId="38" fontId="4" fillId="0" borderId="95" xfId="1" applyFont="1" applyBorder="1" applyAlignment="1" applyProtection="1"/>
    <xf numFmtId="176" fontId="4" fillId="0" borderId="94" xfId="1" applyNumberFormat="1" applyFont="1" applyBorder="1" applyAlignment="1" applyProtection="1"/>
    <xf numFmtId="177" fontId="4" fillId="0" borderId="94" xfId="1" applyNumberFormat="1" applyFont="1" applyBorder="1" applyAlignment="1" applyProtection="1"/>
    <xf numFmtId="177" fontId="4" fillId="0" borderId="95" xfId="1" applyNumberFormat="1" applyFont="1" applyBorder="1" applyAlignment="1" applyProtection="1"/>
    <xf numFmtId="177" fontId="4" fillId="0" borderId="94" xfId="3" applyNumberFormat="1" applyFont="1" applyBorder="1" applyAlignment="1" applyProtection="1"/>
    <xf numFmtId="178" fontId="4" fillId="0" borderId="94" xfId="3" applyNumberFormat="1" applyFont="1" applyBorder="1" applyAlignment="1" applyProtection="1"/>
    <xf numFmtId="10" fontId="4" fillId="0" borderId="95" xfId="2" applyNumberFormat="1" applyFont="1" applyBorder="1" applyAlignment="1" applyProtection="1"/>
    <xf numFmtId="10" fontId="4" fillId="0" borderId="95" xfId="3" applyNumberFormat="1" applyFont="1" applyBorder="1" applyAlignment="1" applyProtection="1"/>
    <xf numFmtId="10" fontId="4" fillId="0" borderId="94" xfId="3" applyNumberFormat="1" applyFont="1" applyBorder="1" applyAlignment="1" applyProtection="1"/>
    <xf numFmtId="10" fontId="4" fillId="0" borderId="96" xfId="3" applyNumberFormat="1" applyFont="1" applyBorder="1" applyAlignment="1" applyProtection="1"/>
    <xf numFmtId="10" fontId="4" fillId="0" borderId="97" xfId="3" applyNumberFormat="1" applyFont="1" applyBorder="1" applyAlignment="1" applyProtection="1"/>
    <xf numFmtId="10" fontId="4" fillId="0" borderId="98" xfId="3" applyNumberFormat="1" applyFont="1" applyBorder="1" applyAlignment="1" applyProtection="1"/>
    <xf numFmtId="10" fontId="4" fillId="0" borderId="97" xfId="2" applyNumberFormat="1" applyFont="1" applyBorder="1" applyAlignment="1" applyProtection="1"/>
    <xf numFmtId="10" fontId="4" fillId="0" borderId="99" xfId="2" applyNumberFormat="1" applyFont="1" applyBorder="1" applyAlignment="1" applyProtection="1"/>
    <xf numFmtId="0" fontId="4" fillId="0" borderId="1" xfId="3" applyFont="1" applyBorder="1" applyAlignment="1" applyProtection="1">
      <alignment horizontal="center" vertical="center"/>
    </xf>
    <xf numFmtId="0" fontId="4" fillId="0" borderId="3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/>
    </xf>
    <xf numFmtId="0" fontId="4" fillId="0" borderId="5" xfId="3" applyFont="1" applyBorder="1" applyAlignment="1" applyProtection="1">
      <alignment horizontal="center"/>
    </xf>
    <xf numFmtId="0" fontId="2" fillId="0" borderId="8" xfId="0" applyFont="1" applyBorder="1" applyAlignment="1">
      <alignment justifyLastLine="1"/>
    </xf>
    <xf numFmtId="0" fontId="4" fillId="0" borderId="7" xfId="3" applyFont="1" applyBorder="1" applyAlignment="1" applyProtection="1">
      <alignment horizontal="center" justifyLastLine="1"/>
    </xf>
    <xf numFmtId="0" fontId="4" fillId="0" borderId="9" xfId="3" applyFont="1" applyBorder="1" applyAlignment="1" applyProtection="1">
      <alignment horizontal="center" justifyLastLine="1"/>
    </xf>
    <xf numFmtId="0" fontId="4" fillId="0" borderId="100" xfId="3" applyFont="1" applyBorder="1" applyAlignment="1" applyProtection="1">
      <alignment horizontal="center" vertical="center"/>
    </xf>
    <xf numFmtId="0" fontId="4" fillId="0" borderId="16" xfId="3" applyFont="1" applyBorder="1" applyAlignment="1" applyProtection="1">
      <alignment horizontal="center" vertical="center"/>
    </xf>
    <xf numFmtId="0" fontId="4" fillId="0" borderId="101" xfId="3" applyFont="1" applyBorder="1" applyAlignment="1" applyProtection="1">
      <alignment horizontal="center" vertical="center"/>
    </xf>
    <xf numFmtId="0" fontId="4" fillId="0" borderId="16" xfId="3" applyFont="1" applyBorder="1" applyAlignment="1" applyProtection="1">
      <alignment horizontal="right" vertical="center"/>
    </xf>
    <xf numFmtId="0" fontId="4" fillId="0" borderId="102" xfId="3" applyFont="1" applyBorder="1" applyAlignment="1" applyProtection="1">
      <alignment horizontal="right" vertical="center"/>
    </xf>
    <xf numFmtId="0" fontId="4" fillId="0" borderId="14" xfId="3" applyFont="1" applyBorder="1" applyAlignment="1" applyProtection="1">
      <alignment horizontal="right" vertical="center"/>
    </xf>
    <xf numFmtId="0" fontId="4" fillId="0" borderId="89" xfId="3" quotePrefix="1" applyFont="1" applyBorder="1" applyAlignment="1" applyProtection="1">
      <alignment horizontal="right" vertical="center"/>
    </xf>
    <xf numFmtId="56" fontId="4" fillId="0" borderId="89" xfId="3" quotePrefix="1" applyNumberFormat="1" applyFont="1" applyBorder="1" applyAlignment="1" applyProtection="1">
      <alignment horizontal="center" vertical="center"/>
    </xf>
    <xf numFmtId="56" fontId="4" fillId="0" borderId="102" xfId="3" applyNumberFormat="1" applyFont="1" applyBorder="1" applyAlignment="1" applyProtection="1">
      <alignment horizontal="center" vertical="center"/>
    </xf>
    <xf numFmtId="56" fontId="4" fillId="0" borderId="102" xfId="3" quotePrefix="1" applyNumberFormat="1" applyFont="1" applyBorder="1" applyAlignment="1" applyProtection="1">
      <alignment horizontal="center" vertical="center"/>
    </xf>
    <xf numFmtId="56" fontId="4" fillId="0" borderId="14" xfId="3" quotePrefix="1" applyNumberFormat="1" applyFont="1" applyBorder="1" applyAlignment="1" applyProtection="1">
      <alignment horizontal="center" vertical="center"/>
    </xf>
    <xf numFmtId="0" fontId="4" fillId="0" borderId="14" xfId="3" applyFont="1" applyBorder="1" applyAlignment="1" applyProtection="1">
      <alignment horizontal="center" vertical="center"/>
    </xf>
    <xf numFmtId="0" fontId="4" fillId="0" borderId="10" xfId="3" applyFont="1" applyBorder="1" applyAlignment="1"/>
    <xf numFmtId="0" fontId="4" fillId="0" borderId="103" xfId="3" applyFont="1" applyBorder="1" applyAlignment="1" applyProtection="1">
      <alignment horizontal="left"/>
    </xf>
    <xf numFmtId="0" fontId="4" fillId="0" borderId="104" xfId="3" applyFont="1" applyBorder="1" applyAlignment="1" applyProtection="1">
      <alignment horizontal="center"/>
    </xf>
    <xf numFmtId="0" fontId="4" fillId="0" borderId="105" xfId="3" applyFont="1" applyBorder="1" applyAlignment="1" applyProtection="1">
      <alignment horizontal="center"/>
    </xf>
    <xf numFmtId="3" fontId="4" fillId="0" borderId="104" xfId="3" applyNumberFormat="1" applyFont="1" applyBorder="1" applyAlignment="1" applyProtection="1">
      <alignment horizontal="right"/>
    </xf>
    <xf numFmtId="3" fontId="4" fillId="0" borderId="106" xfId="3" applyNumberFormat="1" applyFont="1" applyBorder="1" applyAlignment="1" applyProtection="1">
      <alignment horizontal="right"/>
    </xf>
    <xf numFmtId="38" fontId="4" fillId="0" borderId="107" xfId="1" applyFont="1" applyBorder="1" applyAlignment="1" applyProtection="1">
      <alignment horizontal="right"/>
    </xf>
    <xf numFmtId="38" fontId="4" fillId="0" borderId="107" xfId="1" applyFont="1" applyBorder="1" applyAlignment="1" applyProtection="1"/>
    <xf numFmtId="179" fontId="4" fillId="0" borderId="107" xfId="1" applyNumberFormat="1" applyFont="1" applyBorder="1" applyAlignment="1" applyProtection="1"/>
    <xf numFmtId="179" fontId="4" fillId="0" borderId="106" xfId="3" applyNumberFormat="1" applyFont="1" applyBorder="1" applyAlignment="1" applyProtection="1"/>
    <xf numFmtId="179" fontId="4" fillId="0" borderId="104" xfId="3" applyNumberFormat="1" applyFont="1" applyBorder="1" applyAlignment="1" applyProtection="1"/>
    <xf numFmtId="178" fontId="4" fillId="0" borderId="106" xfId="3" applyNumberFormat="1" applyFont="1" applyBorder="1" applyAlignment="1" applyProtection="1"/>
    <xf numFmtId="10" fontId="4" fillId="0" borderId="106" xfId="3" applyNumberFormat="1" applyFont="1" applyBorder="1" applyAlignment="1" applyProtection="1"/>
    <xf numFmtId="10" fontId="4" fillId="0" borderId="108" xfId="3" applyNumberFormat="1" applyFont="1" applyBorder="1" applyAlignment="1" applyProtection="1"/>
    <xf numFmtId="10" fontId="4" fillId="0" borderId="109" xfId="2" applyNumberFormat="1" applyFont="1" applyBorder="1" applyAlignment="1" applyProtection="1"/>
    <xf numFmtId="0" fontId="4" fillId="0" borderId="48" xfId="3" applyFont="1" applyBorder="1" applyAlignment="1" applyProtection="1">
      <alignment horizontal="left"/>
    </xf>
    <xf numFmtId="0" fontId="4" fillId="0" borderId="72" xfId="3" applyFont="1" applyBorder="1" applyAlignment="1" applyProtection="1">
      <alignment horizontal="center"/>
    </xf>
    <xf numFmtId="3" fontId="4" fillId="0" borderId="29" xfId="3" applyNumberFormat="1" applyFont="1" applyBorder="1" applyAlignment="1" applyProtection="1">
      <alignment horizontal="right"/>
    </xf>
    <xf numFmtId="38" fontId="4" fillId="0" borderId="30" xfId="1" applyFont="1" applyBorder="1" applyAlignment="1" applyProtection="1">
      <alignment horizontal="right"/>
    </xf>
    <xf numFmtId="38" fontId="4" fillId="0" borderId="28" xfId="1" applyFont="1" applyBorder="1" applyAlignment="1" applyProtection="1">
      <alignment horizontal="right"/>
    </xf>
    <xf numFmtId="179" fontId="4" fillId="0" borderId="28" xfId="1" applyNumberFormat="1" applyFont="1" applyBorder="1" applyAlignment="1" applyProtection="1"/>
    <xf numFmtId="179" fontId="4" fillId="0" borderId="30" xfId="3" applyNumberFormat="1" applyFont="1" applyBorder="1" applyAlignment="1" applyProtection="1"/>
    <xf numFmtId="179" fontId="4" fillId="0" borderId="29" xfId="3" applyNumberFormat="1" applyFont="1" applyBorder="1" applyAlignment="1" applyProtection="1"/>
    <xf numFmtId="10" fontId="4" fillId="0" borderId="66" xfId="3" applyNumberFormat="1" applyFont="1" applyBorder="1" applyAlignment="1" applyProtection="1"/>
    <xf numFmtId="0" fontId="4" fillId="0" borderId="37" xfId="3" applyFont="1" applyBorder="1" applyAlignment="1" applyProtection="1">
      <alignment horizontal="left"/>
    </xf>
    <xf numFmtId="0" fontId="4" fillId="0" borderId="39" xfId="3" applyFont="1" applyBorder="1" applyAlignment="1" applyProtection="1">
      <alignment horizontal="center"/>
    </xf>
    <xf numFmtId="3" fontId="4" fillId="0" borderId="37" xfId="3" applyNumberFormat="1" applyFont="1" applyBorder="1" applyAlignment="1" applyProtection="1">
      <alignment horizontal="right"/>
    </xf>
    <xf numFmtId="38" fontId="4" fillId="0" borderId="34" xfId="1" applyFont="1" applyBorder="1" applyAlignment="1" applyProtection="1">
      <alignment horizontal="right"/>
    </xf>
    <xf numFmtId="179" fontId="4" fillId="0" borderId="34" xfId="1" applyNumberFormat="1" applyFont="1" applyBorder="1" applyAlignment="1" applyProtection="1"/>
    <xf numFmtId="179" fontId="4" fillId="0" borderId="35" xfId="3" applyNumberFormat="1" applyFont="1" applyBorder="1" applyAlignment="1" applyProtection="1"/>
    <xf numFmtId="179" fontId="4" fillId="0" borderId="37" xfId="3" applyNumberFormat="1" applyFont="1" applyBorder="1" applyAlignment="1" applyProtection="1"/>
    <xf numFmtId="0" fontId="4" fillId="0" borderId="29" xfId="3" applyFont="1" applyBorder="1" applyAlignment="1" applyProtection="1">
      <alignment horizontal="left"/>
    </xf>
    <xf numFmtId="0" fontId="4" fillId="0" borderId="66" xfId="3" applyFont="1" applyBorder="1" applyAlignment="1" applyProtection="1">
      <alignment horizontal="center"/>
    </xf>
    <xf numFmtId="3" fontId="4" fillId="0" borderId="34" xfId="3" applyNumberFormat="1" applyFont="1" applyBorder="1" applyAlignment="1" applyProtection="1">
      <alignment horizontal="right"/>
    </xf>
    <xf numFmtId="0" fontId="4" fillId="0" borderId="29" xfId="3" applyFont="1" applyBorder="1" applyAlignment="1">
      <alignment horizontal="centerContinuous"/>
    </xf>
    <xf numFmtId="0" fontId="4" fillId="0" borderId="66" xfId="3" applyFont="1" applyBorder="1" applyAlignment="1">
      <alignment horizontal="centerContinuous"/>
    </xf>
    <xf numFmtId="3" fontId="4" fillId="0" borderId="28" xfId="3" applyNumberFormat="1" applyFont="1" applyBorder="1" applyAlignment="1">
      <alignment horizontal="right"/>
    </xf>
    <xf numFmtId="3" fontId="4" fillId="0" borderId="29" xfId="3" applyNumberFormat="1" applyFont="1" applyBorder="1" applyAlignment="1">
      <alignment horizontal="right"/>
    </xf>
    <xf numFmtId="10" fontId="4" fillId="0" borderId="71" xfId="2" applyNumberFormat="1" applyFont="1" applyBorder="1" applyAlignment="1" applyProtection="1"/>
    <xf numFmtId="0" fontId="4" fillId="0" borderId="0" xfId="3" applyFont="1" applyAlignment="1"/>
    <xf numFmtId="38" fontId="4" fillId="0" borderId="35" xfId="1" applyFont="1" applyBorder="1" applyAlignment="1" applyProtection="1">
      <alignment horizontal="right"/>
    </xf>
    <xf numFmtId="179" fontId="4" fillId="0" borderId="34" xfId="1" applyNumberFormat="1" applyFont="1" applyBorder="1" applyAlignment="1" applyProtection="1">
      <alignment horizontal="right"/>
    </xf>
    <xf numFmtId="179" fontId="4" fillId="0" borderId="35" xfId="3" applyNumberFormat="1" applyFont="1" applyBorder="1" applyAlignment="1" applyProtection="1">
      <alignment horizontal="center"/>
    </xf>
    <xf numFmtId="3" fontId="4" fillId="0" borderId="37" xfId="3" applyNumberFormat="1" applyFont="1" applyBorder="1" applyAlignment="1">
      <alignment horizontal="right"/>
    </xf>
    <xf numFmtId="0" fontId="4" fillId="0" borderId="28" xfId="3" applyFont="1" applyFill="1" applyBorder="1" applyAlignment="1" applyProtection="1">
      <alignment horizontal="left"/>
    </xf>
    <xf numFmtId="0" fontId="4" fillId="0" borderId="29" xfId="3" applyFont="1" applyFill="1" applyBorder="1" applyAlignment="1">
      <alignment horizontal="centerContinuous"/>
    </xf>
    <xf numFmtId="0" fontId="4" fillId="0" borderId="66" xfId="3" applyFont="1" applyFill="1" applyBorder="1" applyAlignment="1">
      <alignment horizontal="centerContinuous"/>
    </xf>
    <xf numFmtId="3" fontId="4" fillId="0" borderId="35" xfId="3" applyNumberFormat="1" applyFont="1" applyFill="1" applyBorder="1" applyAlignment="1">
      <alignment horizontal="right"/>
    </xf>
    <xf numFmtId="3" fontId="4" fillId="0" borderId="37" xfId="3" applyNumberFormat="1" applyFont="1" applyFill="1" applyBorder="1" applyAlignment="1">
      <alignment horizontal="right"/>
    </xf>
    <xf numFmtId="179" fontId="4" fillId="0" borderId="34" xfId="1" applyNumberFormat="1" applyFont="1" applyFill="1" applyBorder="1" applyAlignment="1" applyProtection="1"/>
    <xf numFmtId="179" fontId="4" fillId="0" borderId="34" xfId="3" applyNumberFormat="1" applyFont="1" applyBorder="1" applyAlignment="1" applyProtection="1"/>
    <xf numFmtId="178" fontId="4" fillId="0" borderId="39" xfId="3" applyNumberFormat="1" applyFont="1" applyFill="1" applyBorder="1" applyAlignment="1" applyProtection="1"/>
    <xf numFmtId="10" fontId="4" fillId="0" borderId="38" xfId="3" applyNumberFormat="1" applyFont="1" applyFill="1" applyBorder="1" applyAlignment="1" applyProtection="1"/>
    <xf numFmtId="10" fontId="4" fillId="0" borderId="66" xfId="3" applyNumberFormat="1" applyFont="1" applyFill="1" applyBorder="1" applyAlignment="1" applyProtection="1"/>
    <xf numFmtId="10" fontId="4" fillId="0" borderId="30" xfId="3" applyNumberFormat="1" applyFont="1" applyFill="1" applyBorder="1" applyAlignment="1" applyProtection="1"/>
    <xf numFmtId="10" fontId="4" fillId="0" borderId="62" xfId="2" applyNumberFormat="1" applyFont="1" applyFill="1" applyBorder="1" applyAlignment="1" applyProtection="1"/>
    <xf numFmtId="0" fontId="4" fillId="0" borderId="37" xfId="3" applyFont="1" applyBorder="1" applyAlignment="1">
      <alignment horizontal="centerContinuous"/>
    </xf>
    <xf numFmtId="0" fontId="4" fillId="0" borderId="39" xfId="3" applyFont="1" applyBorder="1" applyAlignment="1">
      <alignment horizontal="centerContinuous"/>
    </xf>
    <xf numFmtId="3" fontId="4" fillId="0" borderId="34" xfId="3" applyNumberFormat="1" applyFont="1" applyBorder="1" applyAlignment="1">
      <alignment horizontal="right"/>
    </xf>
    <xf numFmtId="0" fontId="4" fillId="0" borderId="23" xfId="3" applyFont="1" applyBorder="1" applyAlignment="1" applyProtection="1">
      <alignment horizontal="left"/>
    </xf>
    <xf numFmtId="0" fontId="4" fillId="0" borderId="25" xfId="3" applyFont="1" applyBorder="1" applyAlignment="1">
      <alignment horizontal="center"/>
    </xf>
    <xf numFmtId="0" fontId="4" fillId="0" borderId="45" xfId="3" applyFont="1" applyBorder="1" applyAlignment="1">
      <alignment horizontal="center"/>
    </xf>
    <xf numFmtId="3" fontId="4" fillId="0" borderId="25" xfId="3" applyNumberFormat="1" applyFont="1" applyBorder="1" applyAlignment="1">
      <alignment horizontal="right"/>
    </xf>
    <xf numFmtId="179" fontId="4" fillId="0" borderId="23" xfId="1" applyNumberFormat="1" applyFont="1" applyBorder="1" applyAlignment="1" applyProtection="1"/>
    <xf numFmtId="179" fontId="4" fillId="0" borderId="43" xfId="3" applyNumberFormat="1" applyFont="1" applyBorder="1" applyAlignment="1" applyProtection="1"/>
    <xf numFmtId="179" fontId="4" fillId="0" borderId="25" xfId="3" applyNumberFormat="1" applyFont="1" applyBorder="1" applyAlignment="1" applyProtection="1"/>
    <xf numFmtId="10" fontId="4" fillId="0" borderId="68" xfId="3" applyNumberFormat="1" applyFont="1" applyBorder="1" applyAlignment="1" applyProtection="1"/>
    <xf numFmtId="0" fontId="4" fillId="0" borderId="72" xfId="3" applyFont="1" applyFill="1" applyBorder="1" applyAlignment="1">
      <alignment horizontal="left"/>
    </xf>
    <xf numFmtId="0" fontId="4" fillId="0" borderId="49" xfId="3" applyFont="1" applyFill="1" applyBorder="1" applyAlignment="1">
      <alignment horizontal="center"/>
    </xf>
    <xf numFmtId="3" fontId="4" fillId="0" borderId="72" xfId="3" applyNumberFormat="1" applyFont="1" applyBorder="1" applyAlignment="1">
      <alignment horizontal="right"/>
    </xf>
    <xf numFmtId="38" fontId="4" fillId="0" borderId="49" xfId="3" applyNumberFormat="1" applyFont="1" applyBorder="1" applyAlignment="1">
      <alignment horizontal="right"/>
    </xf>
    <xf numFmtId="179" fontId="4" fillId="0" borderId="49" xfId="1" applyNumberFormat="1" applyFont="1" applyBorder="1" applyAlignment="1" applyProtection="1">
      <alignment horizontal="center"/>
    </xf>
    <xf numFmtId="179" fontId="4" fillId="0" borderId="49" xfId="1" applyNumberFormat="1" applyFont="1" applyBorder="1" applyAlignment="1" applyProtection="1"/>
    <xf numFmtId="179" fontId="4" fillId="0" borderId="49" xfId="3" applyNumberFormat="1" applyFont="1" applyBorder="1" applyAlignment="1" applyProtection="1"/>
    <xf numFmtId="10" fontId="4" fillId="0" borderId="71" xfId="3" applyNumberFormat="1" applyFont="1" applyBorder="1" applyAlignment="1" applyProtection="1">
      <alignment horizontal="center"/>
    </xf>
    <xf numFmtId="10" fontId="4" fillId="0" borderId="11" xfId="3" applyNumberFormat="1" applyFont="1" applyBorder="1" applyAlignment="1" applyProtection="1"/>
    <xf numFmtId="10" fontId="4" fillId="0" borderId="13" xfId="3" applyNumberFormat="1" applyFont="1" applyBorder="1" applyAlignment="1" applyProtection="1"/>
    <xf numFmtId="10" fontId="4" fillId="0" borderId="51" xfId="2" applyNumberFormat="1" applyFont="1" applyBorder="1" applyAlignment="1" applyProtection="1"/>
    <xf numFmtId="0" fontId="4" fillId="0" borderId="66" xfId="3" applyFont="1" applyFill="1" applyBorder="1" applyAlignment="1">
      <alignment horizontal="left"/>
    </xf>
    <xf numFmtId="0" fontId="4" fillId="0" borderId="35" xfId="3" applyFont="1" applyFill="1" applyBorder="1" applyAlignment="1">
      <alignment horizontal="center"/>
    </xf>
    <xf numFmtId="3" fontId="4" fillId="0" borderId="39" xfId="3" applyNumberFormat="1" applyFont="1" applyBorder="1" applyAlignment="1">
      <alignment horizontal="right"/>
    </xf>
    <xf numFmtId="38" fontId="4" fillId="0" borderId="35" xfId="3" applyNumberFormat="1" applyFont="1" applyBorder="1" applyAlignment="1">
      <alignment horizontal="right"/>
    </xf>
    <xf numFmtId="179" fontId="4" fillId="0" borderId="35" xfId="1" applyNumberFormat="1" applyFont="1" applyBorder="1" applyAlignment="1" applyProtection="1">
      <alignment horizontal="center"/>
    </xf>
    <xf numFmtId="179" fontId="4" fillId="0" borderId="35" xfId="1" applyNumberFormat="1" applyFont="1" applyBorder="1" applyAlignment="1" applyProtection="1"/>
    <xf numFmtId="10" fontId="4" fillId="0" borderId="38" xfId="3" applyNumberFormat="1" applyFont="1" applyBorder="1" applyAlignment="1" applyProtection="1">
      <alignment horizontal="center"/>
    </xf>
    <xf numFmtId="3" fontId="4" fillId="0" borderId="66" xfId="3" applyNumberFormat="1" applyFont="1" applyBorder="1" applyAlignment="1">
      <alignment horizontal="right"/>
    </xf>
    <xf numFmtId="0" fontId="4" fillId="0" borderId="30" xfId="3" applyFont="1" applyBorder="1" applyAlignment="1">
      <alignment horizontal="center"/>
    </xf>
    <xf numFmtId="38" fontId="4" fillId="0" borderId="30" xfId="3" applyNumberFormat="1" applyFont="1" applyBorder="1" applyAlignment="1">
      <alignment horizontal="right"/>
    </xf>
    <xf numFmtId="179" fontId="4" fillId="0" borderId="30" xfId="1" applyNumberFormat="1" applyFont="1" applyBorder="1" applyAlignment="1" applyProtection="1">
      <alignment horizontal="center"/>
    </xf>
    <xf numFmtId="179" fontId="4" fillId="0" borderId="30" xfId="1" applyNumberFormat="1" applyFont="1" applyBorder="1" applyAlignment="1" applyProtection="1"/>
    <xf numFmtId="10" fontId="4" fillId="0" borderId="32" xfId="3" applyNumberFormat="1" applyFont="1" applyBorder="1" applyAlignment="1" applyProtection="1">
      <alignment horizontal="center"/>
    </xf>
    <xf numFmtId="0" fontId="4" fillId="0" borderId="39" xfId="3" applyFont="1" applyFill="1" applyBorder="1" applyAlignment="1">
      <alignment horizontal="left"/>
    </xf>
    <xf numFmtId="179" fontId="4" fillId="0" borderId="115" xfId="1" applyNumberFormat="1" applyFont="1" applyBorder="1" applyAlignment="1" applyProtection="1"/>
    <xf numFmtId="179" fontId="4" fillId="0" borderId="116" xfId="1" applyNumberFormat="1" applyFont="1" applyBorder="1" applyAlignment="1" applyProtection="1"/>
    <xf numFmtId="3" fontId="4" fillId="0" borderId="45" xfId="3" applyNumberFormat="1" applyFont="1" applyBorder="1" applyAlignment="1">
      <alignment horizontal="right"/>
    </xf>
    <xf numFmtId="0" fontId="4" fillId="0" borderId="43" xfId="3" applyFont="1" applyBorder="1" applyAlignment="1">
      <alignment horizontal="center"/>
    </xf>
    <xf numFmtId="179" fontId="4" fillId="0" borderId="43" xfId="1" applyNumberFormat="1" applyFont="1" applyBorder="1" applyAlignment="1" applyProtection="1">
      <alignment horizontal="center"/>
    </xf>
    <xf numFmtId="179" fontId="4" fillId="0" borderId="43" xfId="1" applyNumberFormat="1" applyFont="1" applyBorder="1" applyAlignment="1" applyProtection="1"/>
    <xf numFmtId="10" fontId="4" fillId="0" borderId="24" xfId="3" applyNumberFormat="1" applyFont="1" applyBorder="1" applyAlignment="1" applyProtection="1">
      <alignment horizontal="center"/>
    </xf>
    <xf numFmtId="3" fontId="4" fillId="0" borderId="67" xfId="3" applyNumberFormat="1" applyFont="1" applyBorder="1" applyAlignment="1">
      <alignment horizontal="right"/>
    </xf>
    <xf numFmtId="3" fontId="4" fillId="0" borderId="21" xfId="3" applyNumberFormat="1" applyFont="1" applyBorder="1" applyAlignment="1">
      <alignment horizontal="right"/>
    </xf>
    <xf numFmtId="38" fontId="4" fillId="0" borderId="21" xfId="3" applyNumberFormat="1" applyFont="1" applyBorder="1" applyAlignment="1">
      <alignment horizontal="right"/>
    </xf>
    <xf numFmtId="179" fontId="4" fillId="0" borderId="21" xfId="1" applyNumberFormat="1" applyFont="1" applyBorder="1" applyAlignment="1" applyProtection="1">
      <alignment horizontal="center"/>
    </xf>
    <xf numFmtId="179" fontId="4" fillId="0" borderId="21" xfId="1" applyNumberFormat="1" applyFont="1" applyBorder="1" applyAlignment="1" applyProtection="1"/>
    <xf numFmtId="179" fontId="4" fillId="0" borderId="21" xfId="3" applyNumberFormat="1" applyFont="1" applyBorder="1" applyAlignment="1" applyProtection="1"/>
    <xf numFmtId="10" fontId="4" fillId="0" borderId="21" xfId="3" applyNumberFormat="1" applyFont="1" applyBorder="1" applyAlignment="1" applyProtection="1">
      <alignment horizontal="center"/>
    </xf>
    <xf numFmtId="10" fontId="4" fillId="0" borderId="44" xfId="3" applyNumberFormat="1" applyFont="1" applyBorder="1" applyAlignment="1" applyProtection="1">
      <alignment horizontal="center"/>
    </xf>
    <xf numFmtId="0" fontId="4" fillId="0" borderId="49" xfId="3" applyFont="1" applyBorder="1" applyAlignment="1" applyProtection="1">
      <alignment horizontal="left"/>
    </xf>
    <xf numFmtId="38" fontId="4" fillId="0" borderId="48" xfId="3" applyNumberFormat="1" applyFont="1" applyBorder="1" applyAlignment="1" applyProtection="1">
      <alignment horizontal="right"/>
    </xf>
    <xf numFmtId="0" fontId="4" fillId="0" borderId="49" xfId="3" applyFont="1" applyBorder="1" applyAlignment="1" applyProtection="1">
      <alignment horizontal="center"/>
    </xf>
    <xf numFmtId="38" fontId="4" fillId="0" borderId="48" xfId="1" applyFont="1" applyBorder="1" applyAlignment="1" applyProtection="1">
      <alignment horizontal="right"/>
    </xf>
    <xf numFmtId="38" fontId="4" fillId="0" borderId="50" xfId="1" applyFont="1" applyBorder="1" applyAlignment="1" applyProtection="1">
      <alignment horizontal="right"/>
    </xf>
    <xf numFmtId="178" fontId="4" fillId="0" borderId="49" xfId="3" applyNumberFormat="1" applyFont="1" applyBorder="1" applyAlignment="1" applyProtection="1">
      <alignment horizontal="center"/>
    </xf>
    <xf numFmtId="38" fontId="4" fillId="0" borderId="49" xfId="1" applyFont="1" applyBorder="1" applyAlignment="1" applyProtection="1">
      <alignment horizontal="center"/>
    </xf>
    <xf numFmtId="179" fontId="4" fillId="0" borderId="49" xfId="3" applyNumberFormat="1" applyFont="1" applyBorder="1" applyAlignment="1" applyProtection="1">
      <alignment horizontal="center"/>
    </xf>
    <xf numFmtId="10" fontId="4" fillId="0" borderId="71" xfId="3" applyNumberFormat="1" applyFont="1" applyBorder="1" applyAlignment="1" applyProtection="1"/>
    <xf numFmtId="10" fontId="4" fillId="0" borderId="72" xfId="3" applyNumberFormat="1" applyFont="1" applyBorder="1" applyAlignment="1" applyProtection="1"/>
    <xf numFmtId="0" fontId="4" fillId="0" borderId="43" xfId="3" applyFont="1" applyBorder="1" applyAlignment="1" applyProtection="1">
      <alignment horizontal="left"/>
    </xf>
    <xf numFmtId="38" fontId="4" fillId="0" borderId="25" xfId="3" applyNumberFormat="1" applyFont="1" applyBorder="1" applyAlignment="1" applyProtection="1">
      <alignment horizontal="right"/>
    </xf>
    <xf numFmtId="0" fontId="4" fillId="0" borderId="43" xfId="3" applyFont="1" applyBorder="1" applyAlignment="1" applyProtection="1">
      <alignment horizontal="center"/>
    </xf>
    <xf numFmtId="38" fontId="4" fillId="0" borderId="45" xfId="1" applyFont="1" applyBorder="1" applyAlignment="1" applyProtection="1">
      <alignment horizontal="right"/>
    </xf>
    <xf numFmtId="38" fontId="4" fillId="0" borderId="43" xfId="1" applyFont="1" applyBorder="1" applyAlignment="1" applyProtection="1">
      <alignment horizontal="right"/>
    </xf>
    <xf numFmtId="38" fontId="4" fillId="0" borderId="43" xfId="1" applyFont="1" applyBorder="1" applyAlignment="1" applyProtection="1">
      <alignment horizontal="center"/>
    </xf>
    <xf numFmtId="179" fontId="4" fillId="0" borderId="43" xfId="3" applyNumberFormat="1" applyFont="1" applyBorder="1" applyAlignment="1" applyProtection="1">
      <alignment horizontal="center"/>
    </xf>
    <xf numFmtId="178" fontId="4" fillId="0" borderId="40" xfId="3" applyNumberFormat="1" applyFont="1" applyBorder="1" applyAlignment="1" applyProtection="1">
      <alignment horizontal="center"/>
    </xf>
    <xf numFmtId="178" fontId="4" fillId="0" borderId="41" xfId="3" applyNumberFormat="1" applyFont="1" applyBorder="1" applyAlignment="1" applyProtection="1">
      <alignment horizontal="center"/>
    </xf>
    <xf numFmtId="10" fontId="4" fillId="0" borderId="59" xfId="2" applyNumberFormat="1" applyFont="1" applyBorder="1" applyAlignment="1" applyProtection="1"/>
    <xf numFmtId="10" fontId="4" fillId="0" borderId="117" xfId="2" applyNumberFormat="1" applyFont="1" applyBorder="1" applyAlignment="1" applyProtection="1"/>
    <xf numFmtId="0" fontId="4" fillId="0" borderId="48" xfId="3" applyFont="1" applyBorder="1" applyAlignment="1" applyProtection="1">
      <alignment horizontal="center"/>
    </xf>
    <xf numFmtId="179" fontId="4" fillId="0" borderId="118" xfId="1" applyNumberFormat="1" applyFont="1" applyBorder="1" applyAlignment="1" applyProtection="1">
      <alignment horizontal="center"/>
    </xf>
    <xf numFmtId="179" fontId="4" fillId="0" borderId="50" xfId="1" applyNumberFormat="1" applyFont="1" applyBorder="1" applyAlignment="1" applyProtection="1"/>
    <xf numFmtId="179" fontId="4" fillId="0" borderId="48" xfId="3" applyNumberFormat="1" applyFont="1" applyBorder="1" applyAlignment="1" applyProtection="1"/>
    <xf numFmtId="10" fontId="4" fillId="0" borderId="30" xfId="3" applyNumberFormat="1" applyFont="1" applyBorder="1" applyAlignment="1" applyProtection="1">
      <alignment horizontal="center"/>
    </xf>
    <xf numFmtId="0" fontId="4" fillId="0" borderId="25" xfId="3" applyFont="1" applyBorder="1" applyAlignment="1" applyProtection="1">
      <alignment horizontal="center"/>
    </xf>
    <xf numFmtId="0" fontId="4" fillId="0" borderId="45" xfId="3" applyFont="1" applyBorder="1" applyAlignment="1" applyProtection="1">
      <alignment horizontal="center"/>
    </xf>
    <xf numFmtId="38" fontId="4" fillId="0" borderId="23" xfId="1" applyFont="1" applyBorder="1" applyAlignment="1" applyProtection="1">
      <alignment horizontal="right"/>
    </xf>
    <xf numFmtId="179" fontId="4" fillId="0" borderId="23" xfId="1" applyNumberFormat="1" applyFont="1" applyBorder="1" applyAlignment="1" applyProtection="1">
      <alignment horizontal="center"/>
    </xf>
    <xf numFmtId="10" fontId="4" fillId="0" borderId="68" xfId="3" applyNumberFormat="1" applyFont="1" applyBorder="1" applyAlignment="1" applyProtection="1">
      <alignment horizontal="center"/>
    </xf>
    <xf numFmtId="0" fontId="4" fillId="0" borderId="21" xfId="3" applyFont="1" applyBorder="1" applyAlignment="1" applyProtection="1">
      <alignment horizontal="left"/>
    </xf>
    <xf numFmtId="0" fontId="4" fillId="0" borderId="21" xfId="3" applyFont="1" applyBorder="1" applyAlignment="1" applyProtection="1">
      <alignment horizontal="center"/>
    </xf>
    <xf numFmtId="38" fontId="4" fillId="0" borderId="25" xfId="1" applyFont="1" applyBorder="1" applyAlignment="1" applyProtection="1">
      <alignment horizontal="right"/>
    </xf>
    <xf numFmtId="178" fontId="4" fillId="0" borderId="23" xfId="3" applyNumberFormat="1" applyFont="1" applyFill="1" applyBorder="1" applyAlignment="1" applyProtection="1"/>
    <xf numFmtId="10" fontId="4" fillId="0" borderId="43" xfId="3" applyNumberFormat="1" applyFont="1" applyFill="1" applyBorder="1" applyAlignment="1" applyProtection="1"/>
    <xf numFmtId="10" fontId="4" fillId="0" borderId="24" xfId="3" applyNumberFormat="1" applyFont="1" applyFill="1" applyBorder="1" applyAlignment="1" applyProtection="1"/>
    <xf numFmtId="10" fontId="4" fillId="0" borderId="45" xfId="3" applyNumberFormat="1" applyFont="1" applyFill="1" applyBorder="1" applyAlignment="1" applyProtection="1"/>
    <xf numFmtId="38" fontId="4" fillId="0" borderId="72" xfId="1" applyFont="1" applyFill="1" applyBorder="1" applyAlignment="1">
      <alignment horizontal="right"/>
    </xf>
    <xf numFmtId="38" fontId="4" fillId="0" borderId="49" xfId="1" applyFont="1" applyFill="1" applyBorder="1" applyAlignment="1">
      <alignment horizontal="right"/>
    </xf>
    <xf numFmtId="38" fontId="4" fillId="0" borderId="49" xfId="1" applyFont="1" applyBorder="1" applyAlignment="1" applyProtection="1">
      <alignment horizontal="right"/>
    </xf>
    <xf numFmtId="179" fontId="4" fillId="0" borderId="49" xfId="3" applyNumberFormat="1" applyFont="1" applyFill="1" applyBorder="1" applyAlignment="1" applyProtection="1"/>
    <xf numFmtId="179" fontId="4" fillId="0" borderId="48" xfId="3" applyNumberFormat="1" applyFont="1" applyFill="1" applyBorder="1" applyAlignment="1" applyProtection="1"/>
    <xf numFmtId="10" fontId="4" fillId="0" borderId="71" xfId="2" applyNumberFormat="1" applyFont="1" applyFill="1" applyBorder="1" applyAlignment="1" applyProtection="1"/>
    <xf numFmtId="0" fontId="9" fillId="0" borderId="39" xfId="3" applyFont="1" applyFill="1" applyBorder="1" applyAlignment="1">
      <alignment horizontal="center"/>
    </xf>
    <xf numFmtId="0" fontId="9" fillId="0" borderId="35" xfId="3" applyFont="1" applyFill="1" applyBorder="1" applyAlignment="1">
      <alignment horizontal="center"/>
    </xf>
    <xf numFmtId="38" fontId="4" fillId="0" borderId="35" xfId="1" applyFont="1" applyFill="1" applyBorder="1" applyAlignment="1" applyProtection="1"/>
    <xf numFmtId="179" fontId="4" fillId="0" borderId="35" xfId="1" applyNumberFormat="1" applyFont="1" applyFill="1" applyBorder="1" applyAlignment="1" applyProtection="1"/>
    <xf numFmtId="179" fontId="4" fillId="0" borderId="35" xfId="3" applyNumberFormat="1" applyFont="1" applyFill="1" applyBorder="1" applyAlignment="1" applyProtection="1">
      <alignment horizontal="right"/>
    </xf>
    <xf numFmtId="179" fontId="4" fillId="0" borderId="34" xfId="3" applyNumberFormat="1" applyFont="1" applyFill="1" applyBorder="1" applyAlignment="1" applyProtection="1">
      <alignment horizontal="center"/>
    </xf>
    <xf numFmtId="178" fontId="4" fillId="0" borderId="35" xfId="3" applyNumberFormat="1" applyFont="1" applyFill="1" applyBorder="1" applyAlignment="1" applyProtection="1">
      <alignment horizontal="center"/>
    </xf>
    <xf numFmtId="10" fontId="4" fillId="0" borderId="35" xfId="3" applyNumberFormat="1" applyFont="1" applyFill="1" applyBorder="1" applyAlignment="1" applyProtection="1">
      <alignment horizontal="right"/>
    </xf>
    <xf numFmtId="10" fontId="4" fillId="0" borderId="38" xfId="3" applyNumberFormat="1" applyFont="1" applyFill="1" applyBorder="1" applyAlignment="1" applyProtection="1">
      <alignment horizontal="right"/>
    </xf>
    <xf numFmtId="10" fontId="4" fillId="0" borderId="39" xfId="3" applyNumberFormat="1" applyFont="1" applyFill="1" applyBorder="1" applyAlignment="1" applyProtection="1">
      <alignment horizontal="right"/>
    </xf>
    <xf numFmtId="10" fontId="4" fillId="0" borderId="38" xfId="2" applyNumberFormat="1" applyFont="1" applyFill="1" applyBorder="1" applyAlignment="1" applyProtection="1"/>
    <xf numFmtId="10" fontId="4" fillId="0" borderId="64" xfId="2" applyNumberFormat="1" applyFont="1" applyFill="1" applyBorder="1" applyAlignment="1" applyProtection="1"/>
    <xf numFmtId="178" fontId="4" fillId="0" borderId="64" xfId="3" applyNumberFormat="1" applyFont="1" applyFill="1" applyBorder="1" applyAlignment="1" applyProtection="1">
      <alignment horizontal="center"/>
    </xf>
    <xf numFmtId="0" fontId="4" fillId="0" borderId="45" xfId="3" applyFont="1" applyFill="1" applyBorder="1" applyAlignment="1">
      <alignment horizontal="center"/>
    </xf>
    <xf numFmtId="0" fontId="4" fillId="0" borderId="43" xfId="3" applyFont="1" applyFill="1" applyBorder="1" applyAlignment="1">
      <alignment horizontal="center"/>
    </xf>
    <xf numFmtId="38" fontId="4" fillId="0" borderId="23" xfId="1" applyFont="1" applyBorder="1" applyAlignment="1" applyProtection="1">
      <alignment horizontal="center"/>
    </xf>
    <xf numFmtId="179" fontId="4" fillId="0" borderId="43" xfId="1" applyNumberFormat="1" applyFont="1" applyFill="1" applyBorder="1" applyAlignment="1" applyProtection="1"/>
    <xf numFmtId="179" fontId="4" fillId="0" borderId="43" xfId="3" applyNumberFormat="1" applyFont="1" applyFill="1" applyBorder="1" applyAlignment="1" applyProtection="1">
      <alignment horizontal="right"/>
    </xf>
    <xf numFmtId="179" fontId="4" fillId="0" borderId="23" xfId="3" applyNumberFormat="1" applyFont="1" applyFill="1" applyBorder="1" applyAlignment="1" applyProtection="1">
      <alignment horizontal="center"/>
    </xf>
    <xf numFmtId="10" fontId="4" fillId="0" borderId="24" xfId="2" applyNumberFormat="1" applyFont="1" applyFill="1" applyBorder="1" applyAlignment="1" applyProtection="1"/>
    <xf numFmtId="178" fontId="4" fillId="0" borderId="79" xfId="3" applyNumberFormat="1" applyFont="1" applyFill="1" applyBorder="1" applyAlignment="1" applyProtection="1">
      <alignment horizontal="center"/>
    </xf>
    <xf numFmtId="38" fontId="4" fillId="0" borderId="72" xfId="3" applyNumberFormat="1" applyFont="1" applyBorder="1" applyAlignment="1" applyProtection="1">
      <alignment horizontal="right"/>
    </xf>
    <xf numFmtId="179" fontId="4" fillId="0" borderId="49" xfId="3" applyNumberFormat="1" applyFont="1" applyBorder="1" applyAlignment="1" applyProtection="1">
      <alignment horizontal="right"/>
    </xf>
    <xf numFmtId="178" fontId="4" fillId="0" borderId="49" xfId="3" applyNumberFormat="1" applyFont="1" applyBorder="1" applyAlignment="1" applyProtection="1">
      <alignment horizontal="right"/>
    </xf>
    <xf numFmtId="10" fontId="4" fillId="0" borderId="49" xfId="3" applyNumberFormat="1" applyFont="1" applyBorder="1" applyAlignment="1" applyProtection="1">
      <alignment horizontal="right"/>
    </xf>
    <xf numFmtId="10" fontId="4" fillId="0" borderId="71" xfId="3" applyNumberFormat="1" applyFont="1" applyBorder="1" applyAlignment="1" applyProtection="1">
      <alignment horizontal="right"/>
    </xf>
    <xf numFmtId="10" fontId="4" fillId="0" borderId="72" xfId="3" applyNumberFormat="1" applyFont="1" applyBorder="1" applyAlignment="1" applyProtection="1">
      <alignment horizontal="right"/>
    </xf>
    <xf numFmtId="10" fontId="4" fillId="0" borderId="117" xfId="3" applyNumberFormat="1" applyFont="1" applyBorder="1" applyAlignment="1" applyProtection="1">
      <alignment horizontal="right"/>
    </xf>
    <xf numFmtId="178" fontId="4" fillId="0" borderId="46" xfId="3" applyNumberFormat="1" applyFont="1" applyFill="1" applyBorder="1" applyAlignment="1" applyProtection="1">
      <alignment horizontal="center"/>
    </xf>
    <xf numFmtId="178" fontId="4" fillId="0" borderId="26" xfId="3" applyNumberFormat="1" applyFont="1" applyFill="1" applyBorder="1" applyAlignment="1" applyProtection="1">
      <alignment horizontal="center"/>
    </xf>
    <xf numFmtId="38" fontId="4" fillId="0" borderId="45" xfId="3" applyNumberFormat="1" applyFont="1" applyBorder="1" applyAlignment="1" applyProtection="1">
      <alignment horizontal="right"/>
    </xf>
    <xf numFmtId="0" fontId="4" fillId="0" borderId="75" xfId="3" applyFont="1" applyBorder="1" applyAlignment="1" applyProtection="1">
      <alignment horizontal="left" vertical="center"/>
    </xf>
    <xf numFmtId="0" fontId="4" fillId="0" borderId="25" xfId="3" applyFont="1" applyBorder="1" applyAlignment="1" applyProtection="1">
      <alignment horizontal="center" vertical="center" wrapText="1"/>
    </xf>
    <xf numFmtId="0" fontId="4" fillId="0" borderId="25" xfId="3" applyFont="1" applyBorder="1" applyAlignment="1" applyProtection="1">
      <alignment horizontal="left"/>
    </xf>
    <xf numFmtId="0" fontId="4" fillId="0" borderId="45" xfId="3" applyFont="1" applyBorder="1" applyAlignment="1" applyProtection="1">
      <alignment horizontal="left"/>
    </xf>
    <xf numFmtId="38" fontId="4" fillId="0" borderId="67" xfId="3" applyNumberFormat="1" applyFont="1" applyBorder="1" applyAlignment="1" applyProtection="1">
      <alignment horizontal="right"/>
    </xf>
    <xf numFmtId="0" fontId="4" fillId="0" borderId="21" xfId="3" applyFont="1" applyBorder="1" applyAlignment="1" applyProtection="1">
      <alignment horizontal="right"/>
    </xf>
    <xf numFmtId="178" fontId="4" fillId="0" borderId="23" xfId="3" applyNumberFormat="1" applyFont="1" applyBorder="1" applyAlignment="1" applyProtection="1">
      <alignment horizontal="center"/>
    </xf>
    <xf numFmtId="179" fontId="4" fillId="0" borderId="23" xfId="3" applyNumberFormat="1" applyFont="1" applyBorder="1" applyAlignment="1" applyProtection="1">
      <alignment horizontal="center"/>
    </xf>
    <xf numFmtId="179" fontId="4" fillId="0" borderId="23" xfId="3" applyNumberFormat="1" applyFont="1" applyBorder="1" applyAlignment="1" applyProtection="1"/>
    <xf numFmtId="10" fontId="4" fillId="0" borderId="43" xfId="3" applyNumberFormat="1" applyFont="1" applyBorder="1" applyAlignment="1" applyProtection="1">
      <alignment horizontal="center"/>
    </xf>
    <xf numFmtId="0" fontId="4" fillId="0" borderId="67" xfId="3" applyFont="1" applyBorder="1" applyAlignment="1" applyProtection="1">
      <alignment horizontal="left"/>
    </xf>
    <xf numFmtId="0" fontId="4" fillId="0" borderId="67" xfId="3" applyFont="1" applyFill="1" applyBorder="1" applyAlignment="1" applyProtection="1">
      <alignment horizontal="left"/>
    </xf>
    <xf numFmtId="38" fontId="4" fillId="0" borderId="21" xfId="1" applyFont="1" applyFill="1" applyBorder="1" applyAlignment="1" applyProtection="1">
      <alignment horizontal="right"/>
    </xf>
    <xf numFmtId="179" fontId="4" fillId="0" borderId="23" xfId="1" applyNumberFormat="1" applyFont="1" applyFill="1" applyBorder="1" applyAlignment="1" applyProtection="1"/>
    <xf numFmtId="179" fontId="4" fillId="0" borderId="25" xfId="3" applyNumberFormat="1" applyFont="1" applyFill="1" applyBorder="1" applyAlignment="1" applyProtection="1">
      <alignment horizontal="right"/>
    </xf>
    <xf numFmtId="10" fontId="4" fillId="0" borderId="26" xfId="2" applyNumberFormat="1" applyFont="1" applyFill="1" applyBorder="1" applyAlignment="1" applyProtection="1"/>
    <xf numFmtId="10" fontId="4" fillId="0" borderId="26" xfId="2" applyNumberFormat="1" applyFont="1" applyFill="1" applyBorder="1" applyAlignment="1" applyProtection="1">
      <alignment horizontal="center"/>
    </xf>
    <xf numFmtId="179" fontId="4" fillId="0" borderId="23" xfId="1" applyNumberFormat="1" applyFont="1" applyFill="1" applyBorder="1" applyAlignment="1" applyProtection="1">
      <alignment horizontal="right"/>
    </xf>
    <xf numFmtId="179" fontId="4" fillId="0" borderId="43" xfId="3" applyNumberFormat="1" applyFont="1" applyBorder="1" applyAlignment="1" applyProtection="1">
      <alignment horizontal="right"/>
    </xf>
    <xf numFmtId="178" fontId="4" fillId="0" borderId="43" xfId="3" applyNumberFormat="1" applyFont="1" applyFill="1" applyBorder="1" applyAlignment="1" applyProtection="1"/>
    <xf numFmtId="10" fontId="4" fillId="0" borderId="86" xfId="3" applyNumberFormat="1" applyFont="1" applyBorder="1" applyAlignment="1" applyProtection="1">
      <alignment horizontal="right"/>
    </xf>
    <xf numFmtId="0" fontId="4" fillId="0" borderId="0" xfId="3" applyFont="1"/>
    <xf numFmtId="0" fontId="4" fillId="0" borderId="10" xfId="3" applyFont="1" applyBorder="1"/>
    <xf numFmtId="38" fontId="4" fillId="0" borderId="12" xfId="1" applyFont="1" applyBorder="1" applyAlignment="1" applyProtection="1">
      <alignment horizontal="right"/>
    </xf>
    <xf numFmtId="179" fontId="4" fillId="0" borderId="12" xfId="1" applyNumberFormat="1" applyFont="1" applyBorder="1" applyAlignment="1" applyProtection="1"/>
    <xf numFmtId="178" fontId="4" fillId="0" borderId="13" xfId="3" applyNumberFormat="1" applyFont="1" applyBorder="1" applyAlignment="1" applyProtection="1">
      <alignment horizontal="center"/>
    </xf>
    <xf numFmtId="10" fontId="4" fillId="0" borderId="11" xfId="3" applyNumberFormat="1" applyFont="1" applyBorder="1" applyAlignment="1" applyProtection="1">
      <alignment horizontal="right"/>
    </xf>
    <xf numFmtId="10" fontId="4" fillId="0" borderId="13" xfId="3" applyNumberFormat="1" applyFont="1" applyBorder="1" applyAlignment="1" applyProtection="1">
      <alignment horizontal="right"/>
    </xf>
    <xf numFmtId="0" fontId="4" fillId="0" borderId="119" xfId="3" applyFont="1" applyBorder="1" applyAlignment="1" applyProtection="1">
      <alignment horizontal="left"/>
    </xf>
    <xf numFmtId="38" fontId="4" fillId="0" borderId="89" xfId="1" applyFont="1" applyBorder="1" applyAlignment="1" applyProtection="1">
      <alignment horizontal="right"/>
    </xf>
    <xf numFmtId="38" fontId="4" fillId="0" borderId="90" xfId="1" applyFont="1" applyBorder="1" applyAlignment="1" applyProtection="1">
      <alignment horizontal="right"/>
    </xf>
    <xf numFmtId="179" fontId="4" fillId="0" borderId="89" xfId="1" applyNumberFormat="1" applyFont="1" applyBorder="1" applyAlignment="1" applyProtection="1"/>
    <xf numFmtId="179" fontId="4" fillId="0" borderId="90" xfId="1" applyNumberFormat="1" applyFont="1" applyBorder="1" applyAlignment="1" applyProtection="1"/>
    <xf numFmtId="179" fontId="4" fillId="0" borderId="90" xfId="1" applyNumberFormat="1" applyFont="1" applyBorder="1" applyAlignment="1" applyProtection="1">
      <alignment horizontal="right"/>
    </xf>
    <xf numFmtId="179" fontId="4" fillId="0" borderId="89" xfId="3" applyNumberFormat="1" applyFont="1" applyBorder="1" applyAlignment="1" applyProtection="1">
      <alignment horizontal="right"/>
    </xf>
    <xf numFmtId="179" fontId="4" fillId="0" borderId="88" xfId="3" applyNumberFormat="1" applyFont="1" applyBorder="1" applyAlignment="1" applyProtection="1">
      <alignment horizontal="right"/>
    </xf>
    <xf numFmtId="178" fontId="4" fillId="0" borderId="89" xfId="3" applyNumberFormat="1" applyFont="1" applyBorder="1" applyAlignment="1" applyProtection="1">
      <alignment horizontal="center"/>
    </xf>
    <xf numFmtId="10" fontId="4" fillId="0" borderId="89" xfId="3" applyNumberFormat="1" applyFont="1" applyBorder="1" applyAlignment="1" applyProtection="1">
      <alignment horizontal="right"/>
    </xf>
    <xf numFmtId="10" fontId="4" fillId="0" borderId="91" xfId="3" applyNumberFormat="1" applyFont="1" applyBorder="1" applyAlignment="1" applyProtection="1">
      <alignment horizontal="right"/>
    </xf>
    <xf numFmtId="10" fontId="4" fillId="0" borderId="119" xfId="3" applyNumberFormat="1" applyFont="1" applyBorder="1" applyAlignment="1" applyProtection="1">
      <alignment horizontal="right"/>
    </xf>
    <xf numFmtId="0" fontId="4" fillId="0" borderId="92" xfId="3" applyFont="1" applyBorder="1" applyAlignment="1">
      <alignment horizontal="left"/>
    </xf>
    <xf numFmtId="0" fontId="4" fillId="0" borderId="93" xfId="3" applyFont="1" applyBorder="1" applyAlignment="1">
      <alignment horizontal="left"/>
    </xf>
    <xf numFmtId="0" fontId="4" fillId="0" borderId="120" xfId="3" applyFont="1" applyBorder="1" applyAlignment="1">
      <alignment horizontal="left"/>
    </xf>
    <xf numFmtId="38" fontId="4" fillId="0" borderId="120" xfId="1" applyFont="1" applyBorder="1" applyAlignment="1">
      <alignment horizontal="right"/>
    </xf>
    <xf numFmtId="38" fontId="4" fillId="0" borderId="94" xfId="1" applyFont="1" applyBorder="1" applyAlignment="1">
      <alignment horizontal="right"/>
    </xf>
    <xf numFmtId="38" fontId="4" fillId="0" borderId="94" xfId="1" applyFont="1" applyBorder="1" applyAlignment="1" applyProtection="1">
      <alignment horizontal="right"/>
    </xf>
    <xf numFmtId="38" fontId="4" fillId="0" borderId="96" xfId="1" applyFont="1" applyBorder="1" applyAlignment="1" applyProtection="1">
      <alignment horizontal="right"/>
    </xf>
    <xf numFmtId="38" fontId="4" fillId="0" borderId="96" xfId="1" applyFont="1" applyBorder="1" applyAlignment="1" applyProtection="1"/>
    <xf numFmtId="38" fontId="4" fillId="0" borderId="121" xfId="1" applyFont="1" applyBorder="1" applyAlignment="1" applyProtection="1"/>
    <xf numFmtId="179" fontId="4" fillId="0" borderId="96" xfId="1" applyNumberFormat="1" applyFont="1" applyBorder="1" applyAlignment="1" applyProtection="1"/>
    <xf numFmtId="179" fontId="4" fillId="0" borderId="121" xfId="1" applyNumberFormat="1" applyFont="1" applyBorder="1" applyAlignment="1" applyProtection="1">
      <alignment horizontal="right"/>
    </xf>
    <xf numFmtId="179" fontId="4" fillId="0" borderId="121" xfId="3" applyNumberFormat="1" applyFont="1" applyBorder="1" applyAlignment="1" applyProtection="1">
      <alignment horizontal="right"/>
    </xf>
    <xf numFmtId="179" fontId="4" fillId="0" borderId="98" xfId="3" applyNumberFormat="1" applyFont="1" applyBorder="1" applyAlignment="1" applyProtection="1">
      <alignment horizontal="right"/>
    </xf>
    <xf numFmtId="178" fontId="4" fillId="0" borderId="121" xfId="3" applyNumberFormat="1" applyFont="1" applyBorder="1" applyAlignment="1" applyProtection="1"/>
    <xf numFmtId="10" fontId="4" fillId="0" borderId="121" xfId="3" applyNumberFormat="1" applyFont="1" applyBorder="1" applyAlignment="1" applyProtection="1"/>
    <xf numFmtId="10" fontId="4" fillId="0" borderId="122" xfId="3" applyNumberFormat="1" applyFont="1" applyBorder="1" applyAlignment="1" applyProtection="1"/>
    <xf numFmtId="0" fontId="7" fillId="0" borderId="0" xfId="4" applyFont="1" applyAlignment="1">
      <alignment vertical="center"/>
    </xf>
    <xf numFmtId="56" fontId="4" fillId="0" borderId="0" xfId="3" applyNumberFormat="1" applyFont="1"/>
    <xf numFmtId="0" fontId="4" fillId="0" borderId="104" xfId="3" applyFont="1" applyBorder="1" applyAlignment="1" applyProtection="1">
      <alignment horizontal="left"/>
    </xf>
    <xf numFmtId="0" fontId="4" fillId="0" borderId="105" xfId="3" applyFont="1" applyBorder="1" applyAlignment="1" applyProtection="1">
      <alignment horizontal="left"/>
    </xf>
    <xf numFmtId="38" fontId="4" fillId="0" borderId="104" xfId="3" applyNumberFormat="1" applyFont="1" applyBorder="1" applyAlignment="1" applyProtection="1">
      <alignment horizontal="right"/>
    </xf>
    <xf numFmtId="38" fontId="4" fillId="0" borderId="106" xfId="1" applyFont="1" applyBorder="1" applyAlignment="1" applyProtection="1">
      <alignment horizontal="right"/>
    </xf>
    <xf numFmtId="38" fontId="4" fillId="0" borderId="104" xfId="1" applyFont="1" applyBorder="1" applyAlignment="1" applyProtection="1">
      <alignment horizontal="right"/>
    </xf>
    <xf numFmtId="38" fontId="4" fillId="0" borderId="106" xfId="1" applyFont="1" applyFill="1" applyBorder="1" applyAlignment="1" applyProtection="1">
      <alignment horizontal="right"/>
    </xf>
    <xf numFmtId="3" fontId="4" fillId="0" borderId="106" xfId="3" applyNumberFormat="1" applyFont="1" applyFill="1" applyBorder="1" applyAlignment="1" applyProtection="1">
      <alignment horizontal="right"/>
    </xf>
    <xf numFmtId="178" fontId="4" fillId="3" borderId="106" xfId="3" applyNumberFormat="1" applyFont="1" applyFill="1" applyBorder="1" applyAlignment="1" applyProtection="1">
      <alignment horizontal="center"/>
    </xf>
    <xf numFmtId="10" fontId="4" fillId="3" borderId="106" xfId="3" applyNumberFormat="1" applyFont="1" applyFill="1" applyBorder="1" applyAlignment="1" applyProtection="1">
      <alignment horizontal="center"/>
    </xf>
    <xf numFmtId="38" fontId="4" fillId="3" borderId="107" xfId="1" applyFont="1" applyFill="1" applyBorder="1" applyAlignment="1" applyProtection="1"/>
    <xf numFmtId="180" fontId="4" fillId="0" borderId="107" xfId="1" applyNumberFormat="1" applyFont="1" applyBorder="1" applyAlignment="1" applyProtection="1"/>
    <xf numFmtId="180" fontId="4" fillId="0" borderId="107" xfId="1" applyNumberFormat="1" applyFont="1" applyBorder="1" applyAlignment="1" applyProtection="1">
      <alignment horizontal="center"/>
    </xf>
    <xf numFmtId="180" fontId="4" fillId="0" borderId="106" xfId="1" applyNumberFormat="1" applyFont="1" applyBorder="1" applyAlignment="1" applyProtection="1"/>
    <xf numFmtId="178" fontId="4" fillId="0" borderId="106" xfId="3" applyNumberFormat="1" applyFont="1" applyFill="1" applyBorder="1" applyAlignment="1" applyProtection="1">
      <alignment horizontal="right"/>
    </xf>
    <xf numFmtId="178" fontId="4" fillId="0" borderId="106" xfId="3" applyNumberFormat="1" applyFont="1" applyFill="1" applyBorder="1" applyAlignment="1" applyProtection="1"/>
    <xf numFmtId="178" fontId="4" fillId="0" borderId="106" xfId="3" applyNumberFormat="1" applyFont="1" applyFill="1" applyBorder="1" applyAlignment="1" applyProtection="1">
      <alignment horizontal="center"/>
    </xf>
    <xf numFmtId="178" fontId="4" fillId="0" borderId="108" xfId="3" applyNumberFormat="1" applyFont="1" applyFill="1" applyBorder="1" applyAlignment="1" applyProtection="1">
      <alignment horizontal="center"/>
    </xf>
    <xf numFmtId="178" fontId="4" fillId="0" borderId="8" xfId="3" applyNumberFormat="1" applyFont="1" applyFill="1" applyBorder="1" applyAlignment="1" applyProtection="1">
      <alignment horizontal="center"/>
    </xf>
    <xf numFmtId="178" fontId="4" fillId="0" borderId="123" xfId="3" applyNumberFormat="1" applyFont="1" applyFill="1" applyBorder="1" applyAlignment="1" applyProtection="1">
      <alignment horizontal="center"/>
    </xf>
    <xf numFmtId="178" fontId="4" fillId="0" borderId="124" xfId="3" applyNumberFormat="1" applyFont="1" applyFill="1" applyBorder="1" applyAlignment="1" applyProtection="1">
      <alignment horizontal="center"/>
    </xf>
    <xf numFmtId="178" fontId="4" fillId="0" borderId="9" xfId="3" applyNumberFormat="1" applyFont="1" applyFill="1" applyBorder="1" applyAlignment="1" applyProtection="1">
      <alignment horizontal="center"/>
    </xf>
    <xf numFmtId="0" fontId="4" fillId="0" borderId="125" xfId="3" applyFont="1" applyBorder="1" applyAlignment="1" applyProtection="1">
      <alignment horizontal="left"/>
    </xf>
    <xf numFmtId="0" fontId="4" fillId="0" borderId="126" xfId="3" applyFont="1" applyBorder="1" applyAlignment="1" applyProtection="1">
      <alignment horizontal="left"/>
    </xf>
    <xf numFmtId="0" fontId="4" fillId="0" borderId="98" xfId="3" applyFont="1" applyBorder="1" applyAlignment="1" applyProtection="1">
      <alignment horizontal="left"/>
    </xf>
    <xf numFmtId="0" fontId="4" fillId="0" borderId="122" xfId="3" applyFont="1" applyBorder="1" applyAlignment="1" applyProtection="1">
      <alignment horizontal="left"/>
    </xf>
    <xf numFmtId="38" fontId="4" fillId="0" borderId="122" xfId="3" applyNumberFormat="1" applyFont="1" applyBorder="1" applyAlignment="1" applyProtection="1">
      <alignment horizontal="right"/>
    </xf>
    <xf numFmtId="38" fontId="4" fillId="0" borderId="122" xfId="1" applyFont="1" applyBorder="1" applyAlignment="1" applyProtection="1">
      <alignment horizontal="right"/>
    </xf>
    <xf numFmtId="180" fontId="4" fillId="0" borderId="96" xfId="1" applyNumberFormat="1" applyFont="1" applyBorder="1" applyAlignment="1" applyProtection="1"/>
    <xf numFmtId="180" fontId="4" fillId="0" borderId="121" xfId="1" applyNumberFormat="1" applyFont="1" applyBorder="1" applyAlignment="1" applyProtection="1"/>
    <xf numFmtId="178" fontId="4" fillId="0" borderId="121" xfId="3" applyNumberFormat="1" applyFont="1" applyBorder="1" applyAlignment="1" applyProtection="1">
      <alignment horizontal="center"/>
    </xf>
    <xf numFmtId="10" fontId="4" fillId="0" borderId="121" xfId="3" applyNumberFormat="1" applyFont="1" applyBorder="1" applyAlignment="1" applyProtection="1">
      <alignment horizontal="center"/>
    </xf>
    <xf numFmtId="10" fontId="4" fillId="0" borderId="97" xfId="3" applyNumberFormat="1" applyFont="1" applyBorder="1" applyAlignment="1" applyProtection="1">
      <alignment horizontal="center"/>
    </xf>
    <xf numFmtId="10" fontId="4" fillId="0" borderId="127" xfId="3" applyNumberFormat="1" applyFont="1" applyBorder="1" applyAlignment="1" applyProtection="1">
      <alignment horizontal="center"/>
    </xf>
    <xf numFmtId="10" fontId="4" fillId="0" borderId="128" xfId="3" applyNumberFormat="1" applyFont="1" applyBorder="1" applyAlignment="1" applyProtection="1">
      <alignment horizontal="center"/>
    </xf>
    <xf numFmtId="178" fontId="4" fillId="0" borderId="129" xfId="3" applyNumberFormat="1" applyFont="1" applyBorder="1" applyAlignment="1" applyProtection="1">
      <alignment horizontal="center"/>
    </xf>
    <xf numFmtId="178" fontId="4" fillId="0" borderId="130" xfId="3" applyNumberFormat="1" applyFont="1" applyBorder="1" applyAlignment="1" applyProtection="1">
      <alignment horizontal="center"/>
    </xf>
    <xf numFmtId="0" fontId="4" fillId="0" borderId="2" xfId="3" applyFont="1" applyBorder="1"/>
    <xf numFmtId="0" fontId="0" fillId="0" borderId="0" xfId="3" applyFont="1" applyBorder="1" applyAlignment="1" applyProtection="1">
      <alignment vertical="center"/>
    </xf>
    <xf numFmtId="0" fontId="4" fillId="0" borderId="67" xfId="3" applyFont="1" applyBorder="1" applyAlignment="1">
      <alignment vertical="center"/>
    </xf>
    <xf numFmtId="0" fontId="4" fillId="0" borderId="21" xfId="3" applyFont="1" applyBorder="1" applyAlignment="1">
      <alignment vertical="center"/>
    </xf>
    <xf numFmtId="0" fontId="6" fillId="0" borderId="21" xfId="3" applyFont="1" applyBorder="1" applyAlignment="1" applyProtection="1">
      <alignment vertical="center"/>
    </xf>
    <xf numFmtId="0" fontId="4" fillId="0" borderId="22" xfId="3" applyFont="1" applyBorder="1" applyAlignment="1">
      <alignment vertical="center"/>
    </xf>
    <xf numFmtId="0" fontId="4" fillId="0" borderId="44" xfId="3" applyFont="1" applyBorder="1" applyAlignment="1" applyProtection="1">
      <alignment horizontal="center" vertical="center"/>
    </xf>
    <xf numFmtId="0" fontId="4" fillId="0" borderId="67" xfId="3" applyFont="1" applyBorder="1" applyAlignment="1" applyProtection="1">
      <alignment horizontal="distributed" justifyLastLine="1"/>
    </xf>
    <xf numFmtId="0" fontId="4" fillId="0" borderId="21" xfId="3" applyFont="1" applyBorder="1" applyAlignment="1" applyProtection="1">
      <alignment horizontal="distributed" justifyLastLine="1"/>
    </xf>
    <xf numFmtId="0" fontId="4" fillId="0" borderId="21" xfId="3" applyFont="1" applyBorder="1" applyAlignment="1" applyProtection="1">
      <alignment horizontal="center" vertical="center"/>
    </xf>
    <xf numFmtId="0" fontId="4" fillId="0" borderId="21" xfId="3" applyFont="1" applyBorder="1" applyAlignment="1" applyProtection="1">
      <alignment justifyLastLine="1"/>
    </xf>
    <xf numFmtId="0" fontId="2" fillId="0" borderId="21" xfId="0" applyFont="1" applyBorder="1" applyAlignment="1">
      <alignment justifyLastLine="1"/>
    </xf>
    <xf numFmtId="0" fontId="4" fillId="0" borderId="44" xfId="3" applyFont="1" applyBorder="1" applyAlignment="1" applyProtection="1">
      <alignment horizontal="distributed" justifyLastLine="1"/>
    </xf>
    <xf numFmtId="0" fontId="4" fillId="0" borderId="44" xfId="3" applyFont="1" applyBorder="1" applyAlignment="1" applyProtection="1">
      <alignment horizontal="right" vertical="center"/>
    </xf>
    <xf numFmtId="0" fontId="4" fillId="0" borderId="67" xfId="3" applyFont="1" applyBorder="1" applyAlignment="1" applyProtection="1">
      <alignment horizontal="right" vertical="center"/>
    </xf>
    <xf numFmtId="0" fontId="4" fillId="0" borderId="21" xfId="3" applyFont="1" applyBorder="1" applyAlignment="1" applyProtection="1">
      <alignment horizontal="right" vertical="center"/>
    </xf>
    <xf numFmtId="56" fontId="4" fillId="0" borderId="21" xfId="3" quotePrefix="1" applyNumberFormat="1" applyFont="1" applyBorder="1" applyAlignment="1" applyProtection="1">
      <alignment horizontal="center" vertical="center"/>
    </xf>
    <xf numFmtId="56" fontId="4" fillId="0" borderId="21" xfId="3" applyNumberFormat="1" applyFont="1" applyBorder="1" applyAlignment="1" applyProtection="1">
      <alignment horizontal="center" vertical="center"/>
    </xf>
    <xf numFmtId="0" fontId="4" fillId="0" borderId="21" xfId="3" applyFont="1" applyFill="1" applyBorder="1" applyAlignment="1" applyProtection="1">
      <alignment horizontal="center" vertical="center"/>
    </xf>
    <xf numFmtId="38" fontId="4" fillId="0" borderId="44" xfId="1" applyFont="1" applyBorder="1" applyAlignment="1" applyProtection="1">
      <alignment horizontal="right"/>
    </xf>
    <xf numFmtId="38" fontId="4" fillId="0" borderId="67" xfId="1" applyFont="1" applyBorder="1" applyAlignment="1" applyProtection="1"/>
    <xf numFmtId="177" fontId="4" fillId="0" borderId="21" xfId="1" applyNumberFormat="1" applyFont="1" applyBorder="1" applyAlignment="1" applyProtection="1">
      <alignment horizontal="right"/>
    </xf>
    <xf numFmtId="10" fontId="4" fillId="0" borderId="21" xfId="2" applyNumberFormat="1" applyFont="1" applyBorder="1" applyAlignment="1" applyProtection="1"/>
    <xf numFmtId="38" fontId="4" fillId="0" borderId="44" xfId="3" applyNumberFormat="1" applyFont="1" applyBorder="1" applyAlignment="1" applyProtection="1">
      <alignment horizontal="right"/>
    </xf>
    <xf numFmtId="38" fontId="4" fillId="0" borderId="44" xfId="1" applyFont="1" applyBorder="1" applyAlignment="1">
      <alignment horizontal="right" vertical="center"/>
    </xf>
    <xf numFmtId="177" fontId="4" fillId="0" borderId="21" xfId="1" applyNumberFormat="1" applyFont="1" applyBorder="1" applyAlignment="1" applyProtection="1"/>
    <xf numFmtId="38" fontId="4" fillId="0" borderId="44" xfId="1" applyFont="1" applyBorder="1" applyAlignment="1">
      <alignment horizontal="right"/>
    </xf>
    <xf numFmtId="178" fontId="4" fillId="0" borderId="21" xfId="3" applyNumberFormat="1" applyFont="1" applyBorder="1" applyAlignment="1" applyProtection="1">
      <alignment horizontal="center"/>
    </xf>
    <xf numFmtId="177" fontId="4" fillId="0" borderId="21" xfId="3" applyNumberFormat="1" applyFont="1" applyBorder="1" applyAlignment="1" applyProtection="1">
      <alignment horizontal="center"/>
    </xf>
    <xf numFmtId="38" fontId="4" fillId="0" borderId="44" xfId="1" applyFont="1" applyFill="1" applyBorder="1" applyAlignment="1">
      <alignment horizontal="right"/>
    </xf>
    <xf numFmtId="38" fontId="4" fillId="0" borderId="21" xfId="1" applyFont="1" applyFill="1" applyBorder="1" applyAlignment="1" applyProtection="1"/>
    <xf numFmtId="177" fontId="4" fillId="0" borderId="21" xfId="1" applyNumberFormat="1" applyFont="1" applyFill="1" applyBorder="1" applyAlignment="1" applyProtection="1"/>
    <xf numFmtId="177" fontId="4" fillId="0" borderId="21" xfId="3" applyNumberFormat="1" applyFont="1" applyFill="1" applyBorder="1" applyAlignment="1" applyProtection="1"/>
    <xf numFmtId="178" fontId="4" fillId="0" borderId="21" xfId="3" applyNumberFormat="1" applyFont="1" applyFill="1" applyBorder="1" applyAlignment="1" applyProtection="1"/>
    <xf numFmtId="10" fontId="4" fillId="0" borderId="21" xfId="3" applyNumberFormat="1" applyFont="1" applyFill="1" applyBorder="1" applyAlignment="1" applyProtection="1"/>
    <xf numFmtId="10" fontId="4" fillId="0" borderId="21" xfId="2" applyNumberFormat="1" applyFont="1" applyFill="1" applyBorder="1" applyAlignment="1" applyProtection="1"/>
    <xf numFmtId="38" fontId="4" fillId="0" borderId="67" xfId="3" applyNumberFormat="1" applyFont="1" applyBorder="1" applyAlignment="1">
      <alignment horizontal="right"/>
    </xf>
    <xf numFmtId="10" fontId="4" fillId="0" borderId="22" xfId="3" applyNumberFormat="1" applyFont="1" applyBorder="1" applyAlignment="1">
      <alignment vertical="center"/>
    </xf>
    <xf numFmtId="10" fontId="4" fillId="0" borderId="21" xfId="3" applyNumberFormat="1" applyFont="1" applyBorder="1" applyAlignment="1" applyProtection="1">
      <alignment horizontal="right"/>
    </xf>
    <xf numFmtId="38" fontId="4" fillId="0" borderId="21" xfId="1" applyFont="1" applyBorder="1" applyAlignment="1" applyProtection="1">
      <alignment horizontal="center"/>
    </xf>
    <xf numFmtId="177" fontId="4" fillId="0" borderId="21" xfId="3" applyNumberFormat="1" applyFont="1" applyBorder="1" applyAlignment="1" applyProtection="1">
      <alignment horizontal="right"/>
    </xf>
    <xf numFmtId="177" fontId="4" fillId="0" borderId="21" xfId="1" applyNumberFormat="1" applyFont="1" applyBorder="1" applyAlignment="1" applyProtection="1">
      <alignment horizontal="center"/>
    </xf>
    <xf numFmtId="38" fontId="4" fillId="0" borderId="129" xfId="1" applyFont="1" applyBorder="1" applyAlignment="1">
      <alignment horizontal="right"/>
    </xf>
    <xf numFmtId="0" fontId="4" fillId="0" borderId="0" xfId="3" applyFont="1" applyBorder="1" applyAlignment="1" applyProtection="1"/>
    <xf numFmtId="0" fontId="4" fillId="0" borderId="0" xfId="3" applyFont="1" applyBorder="1" applyAlignment="1" applyProtection="1">
      <alignment horizontal="centerContinuous"/>
    </xf>
    <xf numFmtId="0" fontId="4" fillId="0" borderId="0" xfId="3" applyFont="1" applyBorder="1" applyAlignment="1">
      <alignment horizontal="centerContinuous"/>
    </xf>
    <xf numFmtId="38" fontId="4" fillId="0" borderId="0" xfId="1" applyFont="1" applyBorder="1" applyAlignment="1">
      <alignment horizontal="right"/>
    </xf>
    <xf numFmtId="38" fontId="4" fillId="0" borderId="129" xfId="1" applyFont="1" applyBorder="1" applyAlignment="1" applyProtection="1">
      <alignment horizontal="right"/>
    </xf>
    <xf numFmtId="0" fontId="4" fillId="0" borderId="0" xfId="3" applyFont="1" applyBorder="1" applyAlignment="1" applyProtection="1">
      <alignment horizontal="center"/>
    </xf>
    <xf numFmtId="38" fontId="4" fillId="0" borderId="124" xfId="1" applyFont="1" applyBorder="1" applyAlignment="1">
      <alignment horizontal="right"/>
    </xf>
    <xf numFmtId="38" fontId="4" fillId="0" borderId="124" xfId="1" applyFont="1" applyBorder="1" applyAlignment="1" applyProtection="1">
      <alignment horizontal="right"/>
    </xf>
    <xf numFmtId="38" fontId="4" fillId="0" borderId="0" xfId="1" applyFont="1" applyBorder="1" applyAlignment="1">
      <alignment horizontal="right" vertical="center"/>
    </xf>
    <xf numFmtId="0" fontId="4" fillId="0" borderId="0" xfId="3" applyFont="1" applyBorder="1" applyAlignment="1" applyProtection="1">
      <alignment horizontal="left"/>
    </xf>
    <xf numFmtId="0" fontId="4" fillId="0" borderId="134" xfId="3" applyFont="1" applyBorder="1" applyAlignment="1" applyProtection="1">
      <alignment horizontal="center" vertical="center"/>
    </xf>
    <xf numFmtId="38" fontId="4" fillId="0" borderId="9" xfId="1" applyFont="1" applyBorder="1" applyAlignment="1" applyProtection="1">
      <alignment horizontal="right"/>
    </xf>
    <xf numFmtId="38" fontId="4" fillId="0" borderId="0" xfId="1" applyFont="1" applyBorder="1" applyAlignment="1" applyProtection="1"/>
    <xf numFmtId="179" fontId="4" fillId="0" borderId="13" xfId="3" applyNumberFormat="1" applyFont="1" applyBorder="1" applyAlignment="1" applyProtection="1"/>
    <xf numFmtId="179" fontId="4" fillId="0" borderId="0" xfId="3" applyNumberFormat="1" applyFont="1" applyBorder="1" applyAlignment="1" applyProtection="1"/>
    <xf numFmtId="38" fontId="4" fillId="0" borderId="99" xfId="1" applyFont="1" applyBorder="1" applyAlignment="1" applyProtection="1">
      <alignment horizontal="right"/>
    </xf>
    <xf numFmtId="0" fontId="4" fillId="0" borderId="2" xfId="3" applyFont="1" applyBorder="1" applyAlignment="1">
      <alignment vertical="center"/>
    </xf>
    <xf numFmtId="179" fontId="4" fillId="0" borderId="0" xfId="1" applyNumberFormat="1" applyFont="1" applyBorder="1" applyAlignment="1" applyProtection="1"/>
    <xf numFmtId="178" fontId="4" fillId="0" borderId="0" xfId="3" applyNumberFormat="1" applyFont="1" applyBorder="1" applyAlignment="1" applyProtection="1"/>
    <xf numFmtId="10" fontId="4" fillId="0" borderId="0" xfId="3" applyNumberFormat="1" applyFont="1" applyBorder="1" applyAlignment="1" applyProtection="1"/>
    <xf numFmtId="10" fontId="4" fillId="0" borderId="0" xfId="2" applyNumberFormat="1" applyFont="1" applyBorder="1" applyAlignment="1" applyProtection="1"/>
    <xf numFmtId="0" fontId="4" fillId="0" borderId="0" xfId="3" applyFont="1" applyBorder="1" applyAlignment="1"/>
    <xf numFmtId="178" fontId="4" fillId="0" borderId="0" xfId="3" applyNumberFormat="1" applyFont="1" applyBorder="1" applyAlignment="1" applyProtection="1">
      <alignment horizontal="center"/>
    </xf>
    <xf numFmtId="38" fontId="4" fillId="0" borderId="0" xfId="1" applyFont="1" applyBorder="1" applyAlignment="1" applyProtection="1">
      <alignment horizontal="center"/>
    </xf>
    <xf numFmtId="179" fontId="4" fillId="0" borderId="0" xfId="1" applyNumberFormat="1" applyFont="1" applyBorder="1" applyAlignment="1" applyProtection="1">
      <alignment horizontal="right"/>
    </xf>
    <xf numFmtId="179" fontId="4" fillId="0" borderId="0" xfId="3" applyNumberFormat="1" applyFont="1" applyBorder="1" applyAlignment="1" applyProtection="1">
      <alignment horizontal="center"/>
    </xf>
    <xf numFmtId="38" fontId="4" fillId="0" borderId="0" xfId="1" applyFont="1" applyFill="1" applyBorder="1" applyAlignment="1" applyProtection="1"/>
    <xf numFmtId="179" fontId="4" fillId="0" borderId="0" xfId="1" applyNumberFormat="1" applyFont="1" applyFill="1" applyBorder="1" applyAlignment="1" applyProtection="1"/>
    <xf numFmtId="178" fontId="4" fillId="0" borderId="0" xfId="3" applyNumberFormat="1" applyFont="1" applyFill="1" applyBorder="1" applyAlignment="1" applyProtection="1"/>
    <xf numFmtId="10" fontId="4" fillId="0" borderId="0" xfId="2" applyNumberFormat="1" applyFont="1" applyFill="1" applyBorder="1" applyAlignment="1" applyProtection="1"/>
    <xf numFmtId="38" fontId="4" fillId="0" borderId="0" xfId="3" applyNumberFormat="1" applyFont="1" applyBorder="1" applyAlignment="1">
      <alignment horizontal="right"/>
    </xf>
    <xf numFmtId="179" fontId="4" fillId="0" borderId="0" xfId="3" applyNumberFormat="1" applyFont="1" applyFill="1" applyBorder="1" applyAlignment="1" applyProtection="1"/>
    <xf numFmtId="179" fontId="4" fillId="0" borderId="0" xfId="3" applyNumberFormat="1" applyFont="1" applyFill="1" applyBorder="1" applyAlignment="1" applyProtection="1">
      <alignment horizontal="right"/>
    </xf>
    <xf numFmtId="179" fontId="4" fillId="0" borderId="0" xfId="3" applyNumberFormat="1" applyFont="1" applyFill="1" applyBorder="1" applyAlignment="1" applyProtection="1">
      <alignment horizontal="center"/>
    </xf>
    <xf numFmtId="178" fontId="4" fillId="0" borderId="0" xfId="3" applyNumberFormat="1" applyFont="1" applyFill="1" applyBorder="1" applyAlignment="1" applyProtection="1">
      <alignment horizontal="center"/>
    </xf>
    <xf numFmtId="10" fontId="4" fillId="0" borderId="0" xfId="3" applyNumberFormat="1" applyFont="1" applyFill="1" applyBorder="1" applyAlignment="1" applyProtection="1">
      <alignment horizontal="right"/>
    </xf>
    <xf numFmtId="179" fontId="4" fillId="0" borderId="0" xfId="3" applyNumberFormat="1" applyFont="1" applyBorder="1" applyAlignment="1" applyProtection="1">
      <alignment horizontal="right"/>
    </xf>
    <xf numFmtId="178" fontId="4" fillId="0" borderId="0" xfId="3" applyNumberFormat="1" applyFont="1" applyBorder="1" applyAlignment="1" applyProtection="1">
      <alignment horizontal="right"/>
    </xf>
    <xf numFmtId="10" fontId="4" fillId="0" borderId="0" xfId="2" applyNumberFormat="1" applyFont="1" applyFill="1" applyBorder="1" applyAlignment="1" applyProtection="1">
      <alignment horizontal="center"/>
    </xf>
    <xf numFmtId="0" fontId="4" fillId="0" borderId="0" xfId="3" applyFont="1" applyBorder="1"/>
    <xf numFmtId="38" fontId="4" fillId="0" borderId="0" xfId="1" applyFont="1" applyBorder="1" applyAlignment="1" applyProtection="1">
      <alignment horizontal="right"/>
    </xf>
    <xf numFmtId="179" fontId="4" fillId="0" borderId="0" xfId="1" applyNumberFormat="1" applyFont="1" applyFill="1" applyBorder="1" applyAlignment="1" applyProtection="1">
      <alignment horizontal="right"/>
    </xf>
    <xf numFmtId="56" fontId="4" fillId="0" borderId="0" xfId="3" applyNumberFormat="1" applyFont="1" applyBorder="1"/>
    <xf numFmtId="0" fontId="4" fillId="0" borderId="0" xfId="3" applyFont="1" applyBorder="1" applyAlignment="1" applyProtection="1">
      <alignment horizontal="distributed" justifyLastLine="1"/>
    </xf>
    <xf numFmtId="0" fontId="4" fillId="0" borderId="0" xfId="3" applyFont="1" applyBorder="1" applyAlignment="1" applyProtection="1">
      <alignment horizontal="center" vertical="center"/>
    </xf>
    <xf numFmtId="0" fontId="2" fillId="0" borderId="0" xfId="0" applyFont="1" applyBorder="1" applyAlignment="1">
      <alignment justifyLastLine="1"/>
    </xf>
    <xf numFmtId="0" fontId="4" fillId="0" borderId="0" xfId="3" applyFont="1" applyBorder="1" applyAlignment="1" applyProtection="1">
      <alignment justifyLastLine="1"/>
    </xf>
    <xf numFmtId="56" fontId="4" fillId="0" borderId="0" xfId="3" quotePrefix="1" applyNumberFormat="1" applyFont="1" applyBorder="1" applyAlignment="1" applyProtection="1">
      <alignment horizontal="center" vertical="center"/>
    </xf>
    <xf numFmtId="56" fontId="4" fillId="0" borderId="0" xfId="3" applyNumberFormat="1" applyFont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right"/>
    </xf>
    <xf numFmtId="3" fontId="4" fillId="0" borderId="0" xfId="3" applyNumberFormat="1" applyFont="1" applyFill="1" applyBorder="1" applyAlignment="1" applyProtection="1">
      <alignment horizontal="right"/>
    </xf>
    <xf numFmtId="178" fontId="4" fillId="3" borderId="0" xfId="3" applyNumberFormat="1" applyFont="1" applyFill="1" applyBorder="1" applyAlignment="1" applyProtection="1">
      <alignment horizontal="center"/>
    </xf>
    <xf numFmtId="10" fontId="4" fillId="3" borderId="0" xfId="3" applyNumberFormat="1" applyFont="1" applyFill="1" applyBorder="1" applyAlignment="1" applyProtection="1">
      <alignment horizontal="center"/>
    </xf>
    <xf numFmtId="38" fontId="4" fillId="3" borderId="0" xfId="1" applyFont="1" applyFill="1" applyBorder="1" applyAlignment="1" applyProtection="1"/>
    <xf numFmtId="180" fontId="4" fillId="0" borderId="0" xfId="1" applyNumberFormat="1" applyFont="1" applyBorder="1" applyAlignment="1" applyProtection="1">
      <alignment horizontal="center"/>
    </xf>
    <xf numFmtId="180" fontId="4" fillId="0" borderId="0" xfId="1" applyNumberFormat="1" applyFont="1" applyBorder="1" applyAlignment="1" applyProtection="1"/>
    <xf numFmtId="178" fontId="4" fillId="0" borderId="0" xfId="3" applyNumberFormat="1" applyFont="1" applyFill="1" applyBorder="1" applyAlignment="1" applyProtection="1">
      <alignment horizontal="right"/>
    </xf>
    <xf numFmtId="10" fontId="4" fillId="0" borderId="0" xfId="3" applyNumberFormat="1" applyFont="1" applyBorder="1" applyAlignment="1" applyProtection="1">
      <alignment horizontal="center"/>
    </xf>
    <xf numFmtId="38" fontId="4" fillId="0" borderId="0" xfId="1" applyFont="1"/>
    <xf numFmtId="0" fontId="7" fillId="0" borderId="0" xfId="4" applyFont="1"/>
    <xf numFmtId="38" fontId="7" fillId="0" borderId="0" xfId="1" applyFont="1"/>
    <xf numFmtId="0" fontId="7" fillId="2" borderId="0" xfId="4" applyFont="1" applyFill="1"/>
    <xf numFmtId="0" fontId="7" fillId="2" borderId="0" xfId="4" applyFont="1" applyFill="1" applyAlignment="1"/>
    <xf numFmtId="38" fontId="7" fillId="0" borderId="0" xfId="1" applyFont="1" applyAlignment="1">
      <alignment vertical="center"/>
    </xf>
    <xf numFmtId="38" fontId="10" fillId="2" borderId="129" xfId="1" applyFont="1" applyFill="1" applyBorder="1" applyAlignment="1" applyProtection="1"/>
    <xf numFmtId="38" fontId="10" fillId="2" borderId="95" xfId="1" applyFont="1" applyFill="1" applyBorder="1" applyAlignment="1" applyProtection="1"/>
    <xf numFmtId="38" fontId="10" fillId="2" borderId="136" xfId="1" applyFont="1" applyFill="1" applyBorder="1" applyAlignment="1" applyProtection="1">
      <alignment horizontal="center"/>
    </xf>
    <xf numFmtId="38" fontId="10" fillId="2" borderId="96" xfId="1" applyFont="1" applyFill="1" applyBorder="1" applyAlignment="1" applyProtection="1"/>
    <xf numFmtId="38" fontId="10" fillId="2" borderId="95" xfId="1" applyFont="1" applyFill="1" applyBorder="1" applyAlignment="1" applyProtection="1">
      <alignment horizontal="center"/>
    </xf>
    <xf numFmtId="38" fontId="10" fillId="2" borderId="93" xfId="1" applyFont="1" applyFill="1" applyBorder="1" applyAlignment="1" applyProtection="1"/>
    <xf numFmtId="38" fontId="10" fillId="2" borderId="94" xfId="1" applyFont="1" applyFill="1" applyBorder="1" applyAlignment="1" applyProtection="1"/>
    <xf numFmtId="38" fontId="10" fillId="2" borderId="136" xfId="1" applyFont="1" applyFill="1" applyBorder="1" applyAlignment="1" applyProtection="1"/>
    <xf numFmtId="38" fontId="10" fillId="2" borderId="44" xfId="1" applyFont="1" applyFill="1" applyBorder="1" applyAlignment="1" applyProtection="1"/>
    <xf numFmtId="38" fontId="10" fillId="2" borderId="14" xfId="1" applyFont="1" applyFill="1" applyBorder="1" applyAlignment="1" applyProtection="1"/>
    <xf numFmtId="38" fontId="10" fillId="2" borderId="101" xfId="1" applyFont="1" applyFill="1" applyBorder="1" applyAlignment="1" applyProtection="1"/>
    <xf numFmtId="38" fontId="10" fillId="2" borderId="102" xfId="1" applyFont="1" applyFill="1" applyBorder="1" applyAlignment="1" applyProtection="1"/>
    <xf numFmtId="38" fontId="4" fillId="2" borderId="102" xfId="1" applyFont="1" applyFill="1" applyBorder="1" applyAlignment="1" applyProtection="1">
      <alignment horizontal="left"/>
    </xf>
    <xf numFmtId="0" fontId="4" fillId="2" borderId="100" xfId="0" applyFont="1" applyFill="1" applyBorder="1" applyAlignment="1" applyProtection="1"/>
    <xf numFmtId="38" fontId="10" fillId="2" borderId="15" xfId="1" applyFont="1" applyFill="1" applyBorder="1" applyAlignment="1" applyProtection="1">
      <alignment horizontal="center"/>
    </xf>
    <xf numFmtId="38" fontId="10" fillId="2" borderId="14" xfId="1" applyFont="1" applyFill="1" applyBorder="1" applyAlignment="1" applyProtection="1">
      <alignment horizontal="center"/>
    </xf>
    <xf numFmtId="38" fontId="10" fillId="2" borderId="43" xfId="1" applyFont="1" applyFill="1" applyBorder="1" applyAlignment="1" applyProtection="1"/>
    <xf numFmtId="38" fontId="10" fillId="2" borderId="25" xfId="1" quotePrefix="1" applyFont="1" applyFill="1" applyBorder="1" applyAlignment="1" applyProtection="1">
      <alignment horizontal="center" vertical="center"/>
    </xf>
    <xf numFmtId="38" fontId="10" fillId="2" borderId="102" xfId="1" quotePrefix="1" applyFont="1" applyFill="1" applyBorder="1" applyAlignment="1" applyProtection="1">
      <alignment horizontal="center" vertical="center"/>
    </xf>
    <xf numFmtId="38" fontId="10" fillId="2" borderId="43" xfId="1" quotePrefix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/>
    <xf numFmtId="38" fontId="10" fillId="2" borderId="23" xfId="1" quotePrefix="1" applyFont="1" applyFill="1" applyBorder="1" applyAlignment="1" applyProtection="1">
      <alignment horizontal="center" vertical="center"/>
    </xf>
    <xf numFmtId="38" fontId="10" fillId="2" borderId="23" xfId="1" applyFont="1" applyFill="1" applyBorder="1" applyAlignment="1" applyProtection="1"/>
    <xf numFmtId="38" fontId="10" fillId="2" borderId="45" xfId="1" applyFont="1" applyFill="1" applyBorder="1" applyAlignment="1" applyProtection="1"/>
    <xf numFmtId="38" fontId="4" fillId="2" borderId="43" xfId="1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/>
    <xf numFmtId="38" fontId="10" fillId="2" borderId="24" xfId="1" applyFont="1" applyFill="1" applyBorder="1" applyAlignment="1" applyProtection="1">
      <alignment horizontal="center"/>
    </xf>
    <xf numFmtId="38" fontId="10" fillId="2" borderId="23" xfId="1" applyFont="1" applyFill="1" applyBorder="1" applyAlignment="1" applyProtection="1">
      <alignment horizontal="center"/>
    </xf>
    <xf numFmtId="38" fontId="10" fillId="2" borderId="24" xfId="1" applyFont="1" applyFill="1" applyBorder="1" applyAlignment="1" applyProtection="1"/>
    <xf numFmtId="38" fontId="10" fillId="2" borderId="108" xfId="1" applyFont="1" applyFill="1" applyBorder="1" applyAlignment="1" applyProtection="1"/>
    <xf numFmtId="38" fontId="4" fillId="2" borderId="106" xfId="1" applyFont="1" applyFill="1" applyBorder="1" applyAlignment="1" applyProtection="1">
      <alignment horizontal="left"/>
    </xf>
    <xf numFmtId="38" fontId="10" fillId="2" borderId="106" xfId="1" quotePrefix="1" applyFont="1" applyFill="1" applyBorder="1" applyAlignment="1" applyProtection="1">
      <alignment horizontal="center" vertical="center"/>
    </xf>
    <xf numFmtId="38" fontId="10" fillId="2" borderId="137" xfId="1" applyFont="1" applyFill="1" applyBorder="1" applyAlignment="1" applyProtection="1"/>
    <xf numFmtId="38" fontId="10" fillId="2" borderId="138" xfId="1" applyFont="1" applyFill="1" applyBorder="1" applyAlignment="1" applyProtection="1"/>
    <xf numFmtId="38" fontId="10" fillId="2" borderId="139" xfId="1" applyFont="1" applyFill="1" applyBorder="1" applyAlignment="1" applyProtection="1"/>
    <xf numFmtId="38" fontId="10" fillId="2" borderId="140" xfId="1" applyFont="1" applyFill="1" applyBorder="1" applyAlignment="1" applyProtection="1"/>
    <xf numFmtId="38" fontId="10" fillId="2" borderId="137" xfId="1" applyFont="1" applyFill="1" applyBorder="1" applyAlignment="1" applyProtection="1">
      <alignment horizontal="center"/>
    </xf>
    <xf numFmtId="38" fontId="10" fillId="2" borderId="138" xfId="1" applyFont="1" applyFill="1" applyBorder="1" applyAlignment="1" applyProtection="1">
      <alignment horizontal="center"/>
    </xf>
    <xf numFmtId="38" fontId="10" fillId="2" borderId="23" xfId="1" quotePrefix="1" applyFont="1" applyFill="1" applyBorder="1" applyAlignment="1" applyProtection="1"/>
    <xf numFmtId="38" fontId="10" fillId="2" borderId="45" xfId="1" quotePrefix="1" applyFont="1" applyFill="1" applyBorder="1" applyAlignment="1" applyProtection="1"/>
    <xf numFmtId="38" fontId="10" fillId="2" borderId="43" xfId="1" quotePrefix="1" applyFont="1" applyFill="1" applyBorder="1" applyAlignment="1" applyProtection="1"/>
    <xf numFmtId="38" fontId="10" fillId="2" borderId="25" xfId="1" quotePrefix="1" applyFont="1" applyFill="1" applyBorder="1" applyAlignment="1" applyProtection="1"/>
    <xf numFmtId="37" fontId="12" fillId="2" borderId="143" xfId="6" applyFont="1" applyFill="1" applyBorder="1" applyAlignment="1" applyProtection="1">
      <alignment horizontal="left"/>
    </xf>
    <xf numFmtId="38" fontId="10" fillId="2" borderId="43" xfId="1" applyFont="1" applyFill="1" applyBorder="1" applyAlignment="1" applyProtection="1">
      <alignment horizontal="center"/>
    </xf>
    <xf numFmtId="38" fontId="10" fillId="2" borderId="24" xfId="1" quotePrefix="1" applyFont="1" applyFill="1" applyBorder="1" applyAlignment="1" applyProtection="1">
      <alignment horizontal="center" vertical="center"/>
    </xf>
    <xf numFmtId="38" fontId="10" fillId="2" borderId="144" xfId="1" quotePrefix="1" applyFont="1" applyFill="1" applyBorder="1" applyAlignment="1" applyProtection="1">
      <alignment horizontal="center" vertical="center"/>
    </xf>
    <xf numFmtId="38" fontId="10" fillId="2" borderId="22" xfId="1" quotePrefix="1" applyFont="1" applyFill="1" applyBorder="1" applyAlignment="1" applyProtection="1"/>
    <xf numFmtId="38" fontId="10" fillId="2" borderId="67" xfId="1" quotePrefix="1" applyFont="1" applyFill="1" applyBorder="1" applyAlignment="1" applyProtection="1"/>
    <xf numFmtId="38" fontId="10" fillId="2" borderId="21" xfId="1" quotePrefix="1" applyFont="1" applyFill="1" applyBorder="1" applyAlignment="1" applyProtection="1"/>
    <xf numFmtId="38" fontId="10" fillId="2" borderId="20" xfId="1" quotePrefix="1" applyFont="1" applyFill="1" applyBorder="1" applyAlignment="1" applyProtection="1"/>
    <xf numFmtId="37" fontId="12" fillId="2" borderId="145" xfId="6" applyFont="1" applyFill="1" applyBorder="1" applyAlignment="1" applyProtection="1">
      <alignment horizontal="left"/>
    </xf>
    <xf numFmtId="0" fontId="4" fillId="2" borderId="27" xfId="0" applyFont="1" applyFill="1" applyBorder="1" applyAlignment="1" applyProtection="1"/>
    <xf numFmtId="38" fontId="10" fillId="2" borderId="44" xfId="1" applyFont="1" applyFill="1" applyBorder="1" applyAlignment="1" applyProtection="1">
      <alignment horizontal="center"/>
    </xf>
    <xf numFmtId="38" fontId="10" fillId="2" borderId="21" xfId="1" applyFont="1" applyFill="1" applyBorder="1" applyAlignment="1" applyProtection="1">
      <alignment horizontal="center"/>
    </xf>
    <xf numFmtId="38" fontId="10" fillId="2" borderId="90" xfId="1" applyFont="1" applyFill="1" applyBorder="1" applyAlignment="1" applyProtection="1"/>
    <xf numFmtId="38" fontId="10" fillId="2" borderId="22" xfId="1" applyFont="1" applyFill="1" applyBorder="1" applyAlignment="1" applyProtection="1">
      <alignment horizontal="center"/>
    </xf>
    <xf numFmtId="38" fontId="10" fillId="2" borderId="21" xfId="1" quotePrefix="1" applyFont="1" applyFill="1" applyBorder="1" applyAlignment="1" applyProtection="1">
      <alignment horizontal="center" vertical="center"/>
    </xf>
    <xf numFmtId="38" fontId="10" fillId="2" borderId="44" xfId="1" quotePrefix="1" applyFont="1" applyFill="1" applyBorder="1" applyAlignment="1" applyProtection="1">
      <alignment horizontal="center" vertical="center"/>
    </xf>
    <xf numFmtId="38" fontId="10" fillId="2" borderId="22" xfId="1" applyFont="1" applyFill="1" applyBorder="1" applyAlignment="1" applyProtection="1"/>
    <xf numFmtId="38" fontId="10" fillId="2" borderId="22" xfId="1" quotePrefix="1" applyFont="1" applyFill="1" applyBorder="1" applyAlignment="1" applyProtection="1">
      <alignment horizontal="center" vertical="center"/>
    </xf>
    <xf numFmtId="38" fontId="10" fillId="2" borderId="25" xfId="1" applyFont="1" applyFill="1" applyBorder="1" applyAlignment="1" applyProtection="1"/>
    <xf numFmtId="38" fontId="10" fillId="2" borderId="105" xfId="1" quotePrefix="1" applyFont="1" applyFill="1" applyBorder="1" applyAlignment="1" applyProtection="1"/>
    <xf numFmtId="38" fontId="10" fillId="2" borderId="106" xfId="1" quotePrefix="1" applyFont="1" applyFill="1" applyBorder="1" applyAlignment="1" applyProtection="1"/>
    <xf numFmtId="37" fontId="12" fillId="2" borderId="146" xfId="6" applyFont="1" applyFill="1" applyBorder="1" applyAlignment="1" applyProtection="1">
      <alignment horizontal="left"/>
    </xf>
    <xf numFmtId="38" fontId="10" fillId="2" borderId="24" xfId="1" quotePrefix="1" applyFont="1" applyFill="1" applyBorder="1" applyAlignment="1" applyProtection="1">
      <alignment horizontal="center"/>
    </xf>
    <xf numFmtId="38" fontId="10" fillId="2" borderId="43" xfId="1" quotePrefix="1" applyFont="1" applyFill="1" applyBorder="1" applyAlignment="1" applyProtection="1">
      <alignment horizontal="center"/>
    </xf>
    <xf numFmtId="38" fontId="10" fillId="2" borderId="23" xfId="1" quotePrefix="1" applyFont="1" applyFill="1" applyBorder="1" applyAlignment="1" applyProtection="1">
      <alignment horizontal="center"/>
    </xf>
    <xf numFmtId="38" fontId="10" fillId="2" borderId="147" xfId="1" quotePrefix="1" applyFont="1" applyFill="1" applyBorder="1" applyAlignment="1" applyProtection="1">
      <alignment horizontal="center" vertical="center"/>
    </xf>
    <xf numFmtId="0" fontId="13" fillId="0" borderId="0" xfId="4" applyFont="1" applyAlignment="1">
      <alignment vertical="center"/>
    </xf>
    <xf numFmtId="38" fontId="10" fillId="2" borderId="91" xfId="1" applyFont="1" applyFill="1" applyBorder="1" applyAlignment="1" applyProtection="1"/>
    <xf numFmtId="38" fontId="10" fillId="2" borderId="119" xfId="1" applyFont="1" applyFill="1" applyBorder="1" applyAlignment="1" applyProtection="1"/>
    <xf numFmtId="38" fontId="10" fillId="2" borderId="89" xfId="1" applyFont="1" applyFill="1" applyBorder="1" applyAlignment="1" applyProtection="1"/>
    <xf numFmtId="38" fontId="10" fillId="2" borderId="88" xfId="1" applyFont="1" applyFill="1" applyBorder="1" applyAlignment="1" applyProtection="1"/>
    <xf numFmtId="38" fontId="10" fillId="2" borderId="91" xfId="1" applyFont="1" applyFill="1" applyBorder="1" applyAlignment="1" applyProtection="1">
      <alignment horizontal="center"/>
    </xf>
    <xf numFmtId="38" fontId="10" fillId="2" borderId="89" xfId="1" applyFont="1" applyFill="1" applyBorder="1" applyAlignment="1" applyProtection="1">
      <alignment horizontal="center"/>
    </xf>
    <xf numFmtId="38" fontId="10" fillId="2" borderId="119" xfId="1" quotePrefix="1" applyFont="1" applyFill="1" applyBorder="1" applyAlignment="1" applyProtection="1"/>
    <xf numFmtId="38" fontId="10" fillId="2" borderId="119" xfId="1" quotePrefix="1" applyFont="1" applyFill="1" applyBorder="1" applyAlignment="1" applyProtection="1">
      <alignment horizontal="center" vertical="center"/>
    </xf>
    <xf numFmtId="38" fontId="10" fillId="2" borderId="89" xfId="1" quotePrefix="1" applyFont="1" applyFill="1" applyBorder="1" applyAlignment="1" applyProtection="1">
      <alignment horizontal="center" vertical="center"/>
    </xf>
    <xf numFmtId="38" fontId="10" fillId="2" borderId="67" xfId="1" applyFont="1" applyFill="1" applyBorder="1" applyAlignment="1" applyProtection="1"/>
    <xf numFmtId="38" fontId="10" fillId="2" borderId="21" xfId="1" applyFont="1" applyFill="1" applyBorder="1" applyAlignment="1" applyProtection="1"/>
    <xf numFmtId="38" fontId="10" fillId="2" borderId="20" xfId="1" applyFont="1" applyFill="1" applyBorder="1" applyAlignment="1" applyProtection="1"/>
    <xf numFmtId="38" fontId="10" fillId="2" borderId="67" xfId="1" applyFont="1" applyFill="1" applyBorder="1" applyAlignment="1" applyProtection="1">
      <alignment horizontal="center"/>
    </xf>
    <xf numFmtId="38" fontId="10" fillId="2" borderId="20" xfId="1" applyFont="1" applyFill="1" applyBorder="1" applyAlignment="1" applyProtection="1">
      <alignment horizontal="right"/>
    </xf>
    <xf numFmtId="38" fontId="10" fillId="2" borderId="106" xfId="1" applyFont="1" applyFill="1" applyBorder="1" applyAlignment="1" applyProtection="1">
      <alignment horizontal="center"/>
    </xf>
    <xf numFmtId="38" fontId="7" fillId="0" borderId="0" xfId="1" applyFont="1" applyBorder="1" applyAlignment="1">
      <alignment vertical="center"/>
    </xf>
    <xf numFmtId="0" fontId="4" fillId="2" borderId="14" xfId="4" applyFont="1" applyFill="1" applyBorder="1" applyAlignment="1" applyProtection="1">
      <alignment horizontal="center" vertical="center"/>
    </xf>
    <xf numFmtId="0" fontId="4" fillId="2" borderId="102" xfId="4" applyFont="1" applyFill="1" applyBorder="1" applyAlignment="1" applyProtection="1">
      <alignment horizontal="center" vertical="center"/>
    </xf>
    <xf numFmtId="0" fontId="4" fillId="2" borderId="16" xfId="4" applyFont="1" applyFill="1" applyBorder="1" applyAlignment="1" applyProtection="1">
      <alignment horizontal="center" vertical="center"/>
    </xf>
    <xf numFmtId="0" fontId="4" fillId="2" borderId="89" xfId="4" applyFont="1" applyFill="1" applyBorder="1" applyAlignment="1" applyProtection="1">
      <alignment horizontal="center" vertical="center"/>
    </xf>
    <xf numFmtId="0" fontId="9" fillId="2" borderId="14" xfId="4" applyFont="1" applyFill="1" applyBorder="1" applyAlignment="1" applyProtection="1">
      <alignment horizontal="center" vertical="center" wrapText="1"/>
    </xf>
    <xf numFmtId="0" fontId="7" fillId="2" borderId="14" xfId="4" applyFont="1" applyFill="1" applyBorder="1" applyAlignment="1" applyProtection="1">
      <alignment horizontal="center" vertical="center" wrapText="1"/>
    </xf>
    <xf numFmtId="0" fontId="7" fillId="2" borderId="15" xfId="4" applyFont="1" applyFill="1" applyBorder="1" applyAlignment="1" applyProtection="1">
      <alignment horizontal="center" vertical="center" wrapText="1"/>
    </xf>
    <xf numFmtId="0" fontId="7" fillId="2" borderId="102" xfId="4" applyFont="1" applyFill="1" applyBorder="1" applyAlignment="1" applyProtection="1">
      <alignment horizontal="center" vertical="center" wrapText="1"/>
    </xf>
    <xf numFmtId="0" fontId="14" fillId="2" borderId="14" xfId="4" applyFont="1" applyFill="1" applyBorder="1" applyAlignment="1" applyProtection="1">
      <alignment horizontal="center" vertical="center"/>
    </xf>
    <xf numFmtId="0" fontId="9" fillId="2" borderId="102" xfId="4" applyFont="1" applyFill="1" applyBorder="1" applyAlignment="1" applyProtection="1">
      <alignment horizontal="center" vertical="center" wrapText="1"/>
    </xf>
    <xf numFmtId="0" fontId="7" fillId="2" borderId="101" xfId="4" applyFont="1" applyFill="1" applyBorder="1" applyAlignment="1" applyProtection="1">
      <alignment horizontal="center" vertical="center" wrapText="1"/>
    </xf>
    <xf numFmtId="0" fontId="9" fillId="2" borderId="89" xfId="4" applyFont="1" applyFill="1" applyBorder="1" applyAlignment="1" applyProtection="1">
      <alignment horizontal="center" vertical="center" wrapText="1"/>
    </xf>
    <xf numFmtId="0" fontId="9" fillId="2" borderId="14" xfId="4" applyFont="1" applyFill="1" applyBorder="1" applyAlignment="1" applyProtection="1">
      <alignment horizontal="center" vertical="center" wrapText="1" justifyLastLine="1"/>
    </xf>
    <xf numFmtId="0" fontId="9" fillId="2" borderId="14" xfId="4" applyFont="1" applyFill="1" applyBorder="1" applyAlignment="1" applyProtection="1">
      <alignment horizontal="center" vertical="center"/>
    </xf>
    <xf numFmtId="0" fontId="4" fillId="2" borderId="3" xfId="4" applyFont="1" applyFill="1" applyBorder="1" applyAlignment="1" applyProtection="1">
      <alignment horizontal="center" vertical="center"/>
    </xf>
    <xf numFmtId="0" fontId="4" fillId="2" borderId="7" xfId="4" applyFont="1" applyFill="1" applyBorder="1" applyAlignment="1">
      <alignment horizontal="centerContinuous" vertical="center"/>
    </xf>
    <xf numFmtId="0" fontId="4" fillId="2" borderId="7" xfId="4" applyFont="1" applyFill="1" applyBorder="1" applyAlignment="1" applyProtection="1">
      <alignment horizontal="centerContinuous" vertical="center"/>
    </xf>
    <xf numFmtId="0" fontId="4" fillId="2" borderId="6" xfId="4" applyFont="1" applyFill="1" applyBorder="1" applyAlignment="1" applyProtection="1">
      <alignment horizontal="centerContinuous" vertical="center"/>
    </xf>
    <xf numFmtId="0" fontId="7" fillId="2" borderId="46" xfId="4" applyFont="1" applyFill="1" applyBorder="1" applyAlignment="1" applyProtection="1">
      <alignment horizontal="right" vertical="center"/>
    </xf>
    <xf numFmtId="0" fontId="7" fillId="2" borderId="0" xfId="4" applyFont="1" applyFill="1" applyBorder="1" applyAlignment="1">
      <alignment vertical="center"/>
    </xf>
    <xf numFmtId="0" fontId="7" fillId="2" borderId="0" xfId="4" applyFont="1" applyFill="1" applyBorder="1" applyAlignment="1">
      <alignment horizontal="right" vertical="center"/>
    </xf>
    <xf numFmtId="0" fontId="15" fillId="2" borderId="0" xfId="4" applyFont="1" applyFill="1" applyBorder="1" applyAlignment="1" applyProtection="1">
      <alignment vertical="center"/>
    </xf>
    <xf numFmtId="0" fontId="7" fillId="2" borderId="0" xfId="0" applyFont="1" applyFill="1" applyBorder="1"/>
    <xf numFmtId="0" fontId="7" fillId="2" borderId="10" xfId="4" applyFont="1" applyFill="1" applyBorder="1" applyAlignment="1">
      <alignment vertical="center"/>
    </xf>
    <xf numFmtId="0" fontId="7" fillId="2" borderId="0" xfId="4" applyFont="1" applyFill="1" applyBorder="1" applyAlignment="1" applyProtection="1">
      <alignment horizontal="right" vertical="center"/>
    </xf>
    <xf numFmtId="0" fontId="7" fillId="2" borderId="0" xfId="4" applyFont="1" applyFill="1" applyAlignment="1">
      <alignment vertical="center"/>
    </xf>
    <xf numFmtId="0" fontId="7" fillId="2" borderId="0" xfId="4" applyFont="1" applyFill="1" applyBorder="1" applyAlignment="1" applyProtection="1">
      <alignment horizontal="left" vertical="center"/>
    </xf>
    <xf numFmtId="0" fontId="7" fillId="2" borderId="134" xfId="4" applyFont="1" applyFill="1" applyBorder="1" applyAlignment="1" applyProtection="1">
      <alignment horizontal="right" vertical="center"/>
    </xf>
    <xf numFmtId="0" fontId="7" fillId="2" borderId="2" xfId="4" applyFont="1" applyFill="1" applyBorder="1" applyAlignment="1">
      <alignment vertical="center"/>
    </xf>
    <xf numFmtId="0" fontId="15" fillId="2" borderId="2" xfId="4" applyFont="1" applyFill="1" applyBorder="1" applyAlignment="1" applyProtection="1">
      <alignment vertical="center"/>
    </xf>
    <xf numFmtId="0" fontId="7" fillId="2" borderId="2" xfId="0" applyFont="1" applyFill="1" applyBorder="1"/>
    <xf numFmtId="0" fontId="2" fillId="2" borderId="1" xfId="4" applyFont="1" applyFill="1" applyBorder="1" applyAlignment="1" applyProtection="1">
      <alignment horizontal="left" vertical="center"/>
    </xf>
    <xf numFmtId="0" fontId="7" fillId="2" borderId="2" xfId="4" applyFont="1" applyFill="1" applyBorder="1" applyAlignment="1" applyProtection="1">
      <alignment horizontal="right" vertical="center"/>
    </xf>
    <xf numFmtId="0" fontId="2" fillId="2" borderId="0" xfId="4" applyFont="1" applyFill="1" applyBorder="1" applyAlignment="1" applyProtection="1">
      <alignment horizontal="left" vertical="center"/>
    </xf>
    <xf numFmtId="0" fontId="4" fillId="4" borderId="0" xfId="4" applyFont="1" applyFill="1"/>
    <xf numFmtId="0" fontId="4" fillId="2" borderId="0" xfId="4" applyFont="1" applyFill="1"/>
    <xf numFmtId="38" fontId="4" fillId="4" borderId="0" xfId="1" applyFont="1" applyFill="1"/>
    <xf numFmtId="38" fontId="4" fillId="2" borderId="0" xfId="1" applyFont="1" applyFill="1"/>
    <xf numFmtId="0" fontId="16" fillId="4" borderId="0" xfId="4" applyFont="1" applyFill="1" applyAlignment="1">
      <alignment vertical="center"/>
    </xf>
    <xf numFmtId="38" fontId="17" fillId="0" borderId="136" xfId="1" applyFont="1" applyFill="1" applyBorder="1" applyAlignment="1" applyProtection="1"/>
    <xf numFmtId="38" fontId="17" fillId="0" borderId="94" xfId="1" quotePrefix="1" applyFont="1" applyFill="1" applyBorder="1" applyAlignment="1" applyProtection="1"/>
    <xf numFmtId="10" fontId="17" fillId="0" borderId="94" xfId="2" applyNumberFormat="1" applyFont="1" applyFill="1" applyBorder="1" applyAlignment="1"/>
    <xf numFmtId="10" fontId="17" fillId="0" borderId="94" xfId="2" applyNumberFormat="1" applyFont="1" applyFill="1" applyBorder="1" applyAlignment="1" applyProtection="1">
      <protection locked="0"/>
    </xf>
    <xf numFmtId="38" fontId="17" fillId="0" borderId="136" xfId="1" quotePrefix="1" applyFont="1" applyFill="1" applyBorder="1" applyAlignment="1" applyProtection="1"/>
    <xf numFmtId="38" fontId="17" fillId="2" borderId="94" xfId="1" quotePrefix="1" applyFont="1" applyFill="1" applyBorder="1" applyAlignment="1" applyProtection="1"/>
    <xf numFmtId="0" fontId="17" fillId="2" borderId="120" xfId="0" applyFont="1" applyFill="1" applyBorder="1" applyAlignment="1">
      <alignment horizontal="center" justifyLastLine="1"/>
    </xf>
    <xf numFmtId="38" fontId="10" fillId="0" borderId="0" xfId="1" quotePrefix="1" applyFont="1" applyFill="1" applyBorder="1" applyAlignment="1" applyProtection="1"/>
    <xf numFmtId="38" fontId="17" fillId="2" borderId="136" xfId="1" applyFont="1" applyFill="1" applyBorder="1" applyAlignment="1" applyProtection="1"/>
    <xf numFmtId="38" fontId="17" fillId="2" borderId="95" xfId="1" applyFont="1" applyFill="1" applyBorder="1" applyAlignment="1" applyProtection="1"/>
    <xf numFmtId="38" fontId="17" fillId="2" borderId="136" xfId="1" applyFont="1" applyFill="1" applyBorder="1" applyAlignment="1" applyProtection="1">
      <alignment horizontal="center"/>
    </xf>
    <xf numFmtId="38" fontId="17" fillId="2" borderId="95" xfId="1" applyFont="1" applyFill="1" applyBorder="1" applyAlignment="1" applyProtection="1">
      <alignment horizontal="center"/>
    </xf>
    <xf numFmtId="38" fontId="10" fillId="0" borderId="16" xfId="1" applyFont="1" applyFill="1" applyBorder="1" applyAlignment="1" applyProtection="1"/>
    <xf numFmtId="0" fontId="4" fillId="4" borderId="0" xfId="4" applyFont="1" applyFill="1" applyAlignment="1">
      <alignment vertical="center"/>
    </xf>
    <xf numFmtId="38" fontId="10" fillId="0" borderId="51" xfId="1" applyFont="1" applyFill="1" applyBorder="1" applyAlignment="1" applyProtection="1"/>
    <xf numFmtId="38" fontId="10" fillId="0" borderId="13" xfId="1" quotePrefix="1" applyFont="1" applyFill="1" applyBorder="1" applyAlignment="1" applyProtection="1"/>
    <xf numFmtId="38" fontId="4" fillId="0" borderId="43" xfId="1" applyFont="1" applyFill="1" applyBorder="1" applyAlignment="1" applyProtection="1">
      <alignment horizontal="center"/>
      <protection locked="0"/>
    </xf>
    <xf numFmtId="10" fontId="10" fillId="0" borderId="13" xfId="2" applyNumberFormat="1" applyFont="1" applyFill="1" applyBorder="1" applyAlignment="1" applyProtection="1">
      <protection locked="0"/>
    </xf>
    <xf numFmtId="38" fontId="4" fillId="0" borderId="102" xfId="1" applyFont="1" applyFill="1" applyBorder="1" applyAlignment="1" applyProtection="1">
      <alignment horizontal="left"/>
    </xf>
    <xf numFmtId="0" fontId="4" fillId="0" borderId="100" xfId="0" applyFont="1" applyFill="1" applyBorder="1" applyAlignment="1" applyProtection="1"/>
    <xf numFmtId="38" fontId="10" fillId="0" borderId="51" xfId="1" quotePrefix="1" applyFont="1" applyFill="1" applyBorder="1" applyAlignment="1" applyProtection="1"/>
    <xf numFmtId="38" fontId="10" fillId="0" borderId="43" xfId="1" quotePrefix="1" applyFont="1" applyFill="1" applyBorder="1" applyAlignment="1" applyProtection="1"/>
    <xf numFmtId="38" fontId="10" fillId="0" borderId="23" xfId="1" applyFont="1" applyFill="1" applyBorder="1" applyAlignment="1" applyProtection="1"/>
    <xf numFmtId="38" fontId="10" fillId="0" borderId="43" xfId="1" applyFont="1" applyFill="1" applyBorder="1" applyAlignment="1" applyProtection="1"/>
    <xf numFmtId="38" fontId="10" fillId="0" borderId="43" xfId="1" applyFont="1" applyFill="1" applyBorder="1" applyAlignment="1" applyProtection="1">
      <alignment horizontal="right"/>
    </xf>
    <xf numFmtId="38" fontId="10" fillId="2" borderId="12" xfId="1" quotePrefix="1" applyFont="1" applyFill="1" applyBorder="1" applyAlignment="1" applyProtection="1"/>
    <xf numFmtId="38" fontId="10" fillId="2" borderId="13" xfId="1" quotePrefix="1" applyFont="1" applyFill="1" applyBorder="1" applyAlignment="1" applyProtection="1"/>
    <xf numFmtId="38" fontId="10" fillId="2" borderId="13" xfId="1" applyFont="1" applyFill="1" applyBorder="1" applyAlignment="1" applyProtection="1">
      <alignment horizontal="center"/>
    </xf>
    <xf numFmtId="38" fontId="10" fillId="2" borderId="24" xfId="1" quotePrefix="1" applyFont="1" applyFill="1" applyBorder="1" applyAlignment="1" applyProtection="1"/>
    <xf numFmtId="38" fontId="10" fillId="0" borderId="43" xfId="1" quotePrefix="1" applyFont="1" applyFill="1" applyBorder="1" applyAlignment="1" applyProtection="1">
      <alignment horizontal="center" vertical="center"/>
    </xf>
    <xf numFmtId="38" fontId="10" fillId="0" borderId="102" xfId="1" quotePrefix="1" applyFont="1" applyFill="1" applyBorder="1" applyAlignment="1" applyProtection="1">
      <alignment horizontal="center"/>
    </xf>
    <xf numFmtId="38" fontId="10" fillId="2" borderId="51" xfId="1" quotePrefix="1" applyFont="1" applyFill="1" applyBorder="1" applyAlignment="1" applyProtection="1">
      <alignment horizontal="center"/>
    </xf>
    <xf numFmtId="38" fontId="10" fillId="2" borderId="12" xfId="1" applyFont="1" applyFill="1" applyBorder="1" applyAlignment="1" applyProtection="1">
      <alignment horizontal="center"/>
    </xf>
    <xf numFmtId="38" fontId="10" fillId="2" borderId="12" xfId="1" applyFont="1" applyFill="1" applyBorder="1" applyAlignment="1" applyProtection="1"/>
    <xf numFmtId="38" fontId="10" fillId="2" borderId="51" xfId="1" quotePrefix="1" applyFont="1" applyFill="1" applyBorder="1" applyAlignment="1" applyProtection="1"/>
    <xf numFmtId="38" fontId="10" fillId="0" borderId="24" xfId="1" applyFont="1" applyFill="1" applyBorder="1" applyAlignment="1" applyProtection="1"/>
    <xf numFmtId="10" fontId="10" fillId="0" borderId="43" xfId="2" applyNumberFormat="1" applyFont="1" applyFill="1" applyBorder="1" applyAlignment="1" applyProtection="1">
      <protection locked="0"/>
    </xf>
    <xf numFmtId="38" fontId="4" fillId="0" borderId="43" xfId="1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/>
    <xf numFmtId="38" fontId="10" fillId="0" borderId="24" xfId="1" quotePrefix="1" applyFont="1" applyFill="1" applyBorder="1" applyAlignment="1" applyProtection="1"/>
    <xf numFmtId="38" fontId="10" fillId="0" borderId="43" xfId="1" quotePrefix="1" applyFont="1" applyFill="1" applyBorder="1" applyAlignment="1" applyProtection="1">
      <alignment horizontal="center"/>
    </xf>
    <xf numFmtId="10" fontId="10" fillId="0" borderId="21" xfId="2" applyNumberFormat="1" applyFont="1" applyFill="1" applyBorder="1" applyAlignment="1"/>
    <xf numFmtId="10" fontId="10" fillId="0" borderId="43" xfId="2" applyNumberFormat="1" applyFont="1" applyFill="1" applyBorder="1" applyAlignment="1"/>
    <xf numFmtId="38" fontId="4" fillId="0" borderId="106" xfId="1" applyFont="1" applyFill="1" applyBorder="1" applyAlignment="1" applyProtection="1">
      <alignment horizontal="left"/>
    </xf>
    <xf numFmtId="38" fontId="10" fillId="0" borderId="106" xfId="1" quotePrefix="1" applyFont="1" applyFill="1" applyBorder="1" applyAlignment="1" applyProtection="1">
      <alignment horizontal="center"/>
    </xf>
    <xf numFmtId="38" fontId="10" fillId="0" borderId="137" xfId="1" applyFont="1" applyFill="1" applyBorder="1" applyAlignment="1" applyProtection="1">
      <alignment horizontal="right"/>
    </xf>
    <xf numFmtId="38" fontId="10" fillId="0" borderId="140" xfId="1" quotePrefix="1" applyFont="1" applyFill="1" applyBorder="1" applyAlignment="1" applyProtection="1"/>
    <xf numFmtId="38" fontId="10" fillId="0" borderId="140" xfId="1" quotePrefix="1" applyFont="1" applyFill="1" applyBorder="1" applyAlignment="1" applyProtection="1">
      <alignment horizontal="right"/>
    </xf>
    <xf numFmtId="10" fontId="10" fillId="0" borderId="140" xfId="2" applyNumberFormat="1" applyFont="1" applyFill="1" applyBorder="1" applyAlignment="1"/>
    <xf numFmtId="10" fontId="10" fillId="0" borderId="140" xfId="2" applyNumberFormat="1" applyFont="1" applyFill="1" applyBorder="1" applyAlignment="1" applyProtection="1">
      <protection locked="0"/>
    </xf>
    <xf numFmtId="38" fontId="10" fillId="0" borderId="137" xfId="1" quotePrefix="1" applyFont="1" applyFill="1" applyBorder="1" applyAlignment="1" applyProtection="1"/>
    <xf numFmtId="37" fontId="10" fillId="0" borderId="141" xfId="0" applyNumberFormat="1" applyFont="1" applyFill="1" applyBorder="1" applyAlignment="1">
      <alignment horizontal="right" justifyLastLine="1"/>
    </xf>
    <xf numFmtId="37" fontId="10" fillId="2" borderId="141" xfId="0" applyNumberFormat="1" applyFont="1" applyFill="1" applyBorder="1" applyAlignment="1">
      <alignment horizontal="right" justifyLastLine="1"/>
    </xf>
    <xf numFmtId="38" fontId="10" fillId="0" borderId="137" xfId="1" applyFont="1" applyFill="1" applyBorder="1" applyAlignment="1" applyProtection="1"/>
    <xf numFmtId="38" fontId="10" fillId="0" borderId="138" xfId="1" applyFont="1" applyFill="1" applyBorder="1" applyAlignment="1" applyProtection="1"/>
    <xf numFmtId="38" fontId="10" fillId="0" borderId="138" xfId="1" applyFont="1" applyFill="1" applyBorder="1" applyAlignment="1" applyProtection="1">
      <alignment horizontal="center"/>
    </xf>
    <xf numFmtId="38" fontId="10" fillId="2" borderId="140" xfId="1" quotePrefix="1" applyFont="1" applyFill="1" applyBorder="1" applyAlignment="1" applyProtection="1"/>
    <xf numFmtId="37" fontId="12" fillId="0" borderId="143" xfId="6" applyFont="1" applyFill="1" applyBorder="1" applyAlignment="1" applyProtection="1">
      <alignment horizontal="left"/>
    </xf>
    <xf numFmtId="38" fontId="10" fillId="0" borderId="23" xfId="1" quotePrefix="1" applyFont="1" applyFill="1" applyBorder="1" applyAlignment="1" applyProtection="1"/>
    <xf numFmtId="37" fontId="10" fillId="0" borderId="23" xfId="6" applyFont="1" applyFill="1" applyBorder="1" applyAlignment="1" applyProtection="1">
      <alignment horizontal="right"/>
    </xf>
    <xf numFmtId="38" fontId="10" fillId="0" borderId="24" xfId="1" applyFont="1" applyFill="1" applyBorder="1" applyAlignment="1" applyProtection="1">
      <alignment horizontal="right"/>
    </xf>
    <xf numFmtId="38" fontId="10" fillId="0" borderId="43" xfId="1" quotePrefix="1" applyFont="1" applyFill="1" applyBorder="1" applyAlignment="1" applyProtection="1">
      <alignment horizontal="right"/>
    </xf>
    <xf numFmtId="0" fontId="4" fillId="0" borderId="27" xfId="0" applyFont="1" applyFill="1" applyBorder="1" applyAlignment="1" applyProtection="1"/>
    <xf numFmtId="0" fontId="4" fillId="4" borderId="0" xfId="4" applyFont="1" applyFill="1" applyBorder="1" applyAlignment="1">
      <alignment vertical="center"/>
    </xf>
    <xf numFmtId="38" fontId="10" fillId="0" borderId="44" xfId="1" applyFont="1" applyFill="1" applyBorder="1" applyAlignment="1" applyProtection="1"/>
    <xf numFmtId="38" fontId="10" fillId="0" borderId="21" xfId="1" quotePrefix="1" applyFont="1" applyFill="1" applyBorder="1" applyAlignment="1" applyProtection="1"/>
    <xf numFmtId="10" fontId="10" fillId="0" borderId="21" xfId="2" applyNumberFormat="1" applyFont="1" applyFill="1" applyBorder="1" applyAlignment="1" applyProtection="1">
      <protection locked="0"/>
    </xf>
    <xf numFmtId="37" fontId="12" fillId="0" borderId="145" xfId="6" applyFont="1" applyFill="1" applyBorder="1" applyAlignment="1" applyProtection="1">
      <alignment horizontal="left"/>
    </xf>
    <xf numFmtId="38" fontId="10" fillId="0" borderId="44" xfId="1" quotePrefix="1" applyFont="1" applyFill="1" applyBorder="1" applyAlignment="1" applyProtection="1"/>
    <xf numFmtId="38" fontId="10" fillId="0" borderId="21" xfId="1" applyFont="1" applyFill="1" applyBorder="1" applyAlignment="1" applyProtection="1"/>
    <xf numFmtId="38" fontId="10" fillId="0" borderId="21" xfId="1" applyFont="1" applyFill="1" applyBorder="1" applyAlignment="1" applyProtection="1">
      <alignment horizontal="right"/>
    </xf>
    <xf numFmtId="37" fontId="10" fillId="0" borderId="22" xfId="6" applyFont="1" applyFill="1" applyBorder="1" applyAlignment="1" applyProtection="1">
      <alignment horizontal="right"/>
    </xf>
    <xf numFmtId="38" fontId="10" fillId="0" borderId="21" xfId="1" quotePrefix="1" applyFont="1" applyFill="1" applyBorder="1" applyAlignment="1" applyProtection="1">
      <alignment horizontal="center"/>
    </xf>
    <xf numFmtId="38" fontId="10" fillId="0" borderId="22" xfId="1" applyFont="1" applyFill="1" applyBorder="1" applyAlignment="1" applyProtection="1"/>
    <xf numFmtId="38" fontId="10" fillId="0" borderId="144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2" borderId="144" xfId="1" quotePrefix="1" applyFont="1" applyFill="1" applyBorder="1" applyAlignment="1" applyProtection="1"/>
    <xf numFmtId="10" fontId="10" fillId="0" borderId="106" xfId="2" applyNumberFormat="1" applyFont="1" applyFill="1" applyBorder="1" applyAlignment="1"/>
    <xf numFmtId="37" fontId="12" fillId="0" borderId="146" xfId="6" applyFont="1" applyFill="1" applyBorder="1" applyAlignment="1" applyProtection="1">
      <alignment horizontal="left"/>
    </xf>
    <xf numFmtId="38" fontId="10" fillId="0" borderId="15" xfId="1" applyFont="1" applyFill="1" applyBorder="1" applyAlignment="1">
      <alignment horizontal="right"/>
    </xf>
    <xf numFmtId="38" fontId="10" fillId="0" borderId="102" xfId="1" applyFont="1" applyFill="1" applyBorder="1" applyAlignment="1" applyProtection="1"/>
    <xf numFmtId="38" fontId="10" fillId="0" borderId="102" xfId="1" applyFont="1" applyFill="1" applyBorder="1" applyAlignment="1" applyProtection="1">
      <alignment horizontal="right"/>
    </xf>
    <xf numFmtId="10" fontId="10" fillId="0" borderId="102" xfId="2" applyNumberFormat="1" applyFont="1" applyFill="1" applyBorder="1" applyAlignment="1"/>
    <xf numFmtId="38" fontId="10" fillId="0" borderId="15" xfId="1" applyFont="1" applyFill="1" applyBorder="1" applyAlignment="1" applyProtection="1"/>
    <xf numFmtId="38" fontId="10" fillId="0" borderId="14" xfId="1" applyFont="1" applyFill="1" applyBorder="1" applyAlignment="1" applyProtection="1"/>
    <xf numFmtId="38" fontId="10" fillId="0" borderId="102" xfId="1" applyFont="1" applyFill="1" applyBorder="1" applyAlignment="1" applyProtection="1">
      <alignment horizontal="right" justifyLastLine="1"/>
    </xf>
    <xf numFmtId="0" fontId="10" fillId="0" borderId="101" xfId="4" applyFont="1" applyFill="1" applyBorder="1" applyAlignment="1" applyProtection="1">
      <alignment horizontal="right" justifyLastLine="1"/>
    </xf>
    <xf numFmtId="38" fontId="10" fillId="0" borderId="102" xfId="1" applyFont="1" applyFill="1" applyBorder="1" applyAlignment="1" applyProtection="1">
      <alignment horizontal="center" justifyLastLine="1"/>
    </xf>
    <xf numFmtId="38" fontId="10" fillId="0" borderId="44" xfId="1" applyFont="1" applyFill="1" applyBorder="1" applyAlignment="1"/>
    <xf numFmtId="38" fontId="10" fillId="0" borderId="44" xfId="7" applyFont="1" applyFill="1" applyBorder="1" applyAlignment="1" applyProtection="1"/>
    <xf numFmtId="38" fontId="10" fillId="0" borderId="21" xfId="7" applyFont="1" applyFill="1" applyBorder="1" applyAlignment="1" applyProtection="1"/>
    <xf numFmtId="38" fontId="10" fillId="0" borderId="22" xfId="7" applyFont="1" applyFill="1" applyBorder="1" applyAlignment="1" applyProtection="1"/>
    <xf numFmtId="38" fontId="10" fillId="2" borderId="21" xfId="7" applyFont="1" applyFill="1" applyBorder="1" applyAlignment="1" applyProtection="1"/>
    <xf numFmtId="38" fontId="10" fillId="0" borderId="21" xfId="7" applyFont="1" applyFill="1" applyBorder="1" applyAlignment="1" applyProtection="1">
      <alignment horizontal="right" justifyLastLine="1"/>
    </xf>
    <xf numFmtId="0" fontId="10" fillId="0" borderId="67" xfId="0" applyFont="1" applyFill="1" applyBorder="1" applyAlignment="1">
      <alignment horizontal="center" justifyLastLine="1"/>
    </xf>
    <xf numFmtId="38" fontId="10" fillId="0" borderId="20" xfId="7" applyFont="1" applyFill="1" applyBorder="1" applyAlignment="1" applyProtection="1"/>
    <xf numFmtId="38" fontId="10" fillId="0" borderId="21" xfId="7" applyFont="1" applyFill="1" applyBorder="1" applyAlignment="1" applyProtection="1">
      <alignment horizontal="right"/>
    </xf>
    <xf numFmtId="38" fontId="10" fillId="0" borderId="21" xfId="7" quotePrefix="1" applyFont="1" applyFill="1" applyBorder="1" applyAlignment="1" applyProtection="1">
      <alignment horizontal="center"/>
    </xf>
    <xf numFmtId="38" fontId="10" fillId="0" borderId="67" xfId="7" applyFont="1" applyFill="1" applyBorder="1" applyAlignment="1" applyProtection="1"/>
    <xf numFmtId="38" fontId="10" fillId="0" borderId="67" xfId="7" applyFont="1" applyFill="1" applyBorder="1" applyAlignment="1" applyProtection="1">
      <alignment horizontal="right" justifyLastLine="1"/>
    </xf>
    <xf numFmtId="38" fontId="10" fillId="0" borderId="44" xfId="7" applyFont="1" applyFill="1" applyBorder="1" applyAlignment="1" applyProtection="1">
      <alignment horizontal="center"/>
    </xf>
    <xf numFmtId="38" fontId="10" fillId="0" borderId="22" xfId="7" applyFont="1" applyFill="1" applyBorder="1" applyAlignment="1" applyProtection="1">
      <alignment horizontal="center"/>
    </xf>
    <xf numFmtId="38" fontId="10" fillId="0" borderId="51" xfId="1" applyFont="1" applyFill="1" applyBorder="1" applyAlignment="1"/>
    <xf numFmtId="38" fontId="10" fillId="0" borderId="13" xfId="1" applyFont="1" applyFill="1" applyBorder="1" applyAlignment="1" applyProtection="1"/>
    <xf numFmtId="10" fontId="10" fillId="0" borderId="13" xfId="2" applyNumberFormat="1" applyFont="1" applyFill="1" applyBorder="1" applyAlignment="1"/>
    <xf numFmtId="38" fontId="10" fillId="0" borderId="51" xfId="7" applyFont="1" applyFill="1" applyBorder="1" applyAlignment="1" applyProtection="1"/>
    <xf numFmtId="38" fontId="10" fillId="0" borderId="13" xfId="7" applyFont="1" applyFill="1" applyBorder="1" applyAlignment="1" applyProtection="1"/>
    <xf numFmtId="38" fontId="10" fillId="0" borderId="12" xfId="7" applyFont="1" applyFill="1" applyBorder="1" applyAlignment="1" applyProtection="1"/>
    <xf numFmtId="38" fontId="10" fillId="2" borderId="13" xfId="7" applyFont="1" applyFill="1" applyBorder="1" applyAlignment="1" applyProtection="1"/>
    <xf numFmtId="38" fontId="10" fillId="0" borderId="13" xfId="7" applyFont="1" applyFill="1" applyBorder="1" applyAlignment="1" applyProtection="1">
      <alignment horizontal="right" justifyLastLine="1"/>
    </xf>
    <xf numFmtId="0" fontId="10" fillId="0" borderId="11" xfId="4" applyFont="1" applyFill="1" applyBorder="1" applyAlignment="1" applyProtection="1">
      <alignment horizontal="center" justifyLastLine="1"/>
    </xf>
    <xf numFmtId="38" fontId="10" fillId="0" borderId="0" xfId="7" applyFont="1" applyFill="1" applyBorder="1" applyAlignment="1" applyProtection="1"/>
    <xf numFmtId="38" fontId="10" fillId="0" borderId="13" xfId="7" applyFont="1" applyFill="1" applyBorder="1" applyAlignment="1" applyProtection="1">
      <alignment horizontal="right"/>
    </xf>
    <xf numFmtId="38" fontId="10" fillId="0" borderId="13" xfId="7" quotePrefix="1" applyFont="1" applyFill="1" applyBorder="1" applyAlignment="1" applyProtection="1">
      <alignment horizontal="center"/>
    </xf>
    <xf numFmtId="38" fontId="10" fillId="0" borderId="11" xfId="7" applyFont="1" applyFill="1" applyBorder="1" applyAlignment="1" applyProtection="1"/>
    <xf numFmtId="38" fontId="10" fillId="0" borderId="11" xfId="7" applyFont="1" applyFill="1" applyBorder="1" applyAlignment="1" applyProtection="1">
      <alignment horizontal="right" justifyLastLine="1"/>
    </xf>
    <xf numFmtId="38" fontId="10" fillId="0" borderId="51" xfId="7" applyFont="1" applyFill="1" applyBorder="1" applyAlignment="1" applyProtection="1">
      <alignment horizontal="center"/>
    </xf>
    <xf numFmtId="38" fontId="10" fillId="0" borderId="12" xfId="7" applyFont="1" applyFill="1" applyBorder="1" applyAlignment="1" applyProtection="1">
      <alignment horizontal="center"/>
    </xf>
    <xf numFmtId="38" fontId="10" fillId="0" borderId="20" xfId="1" applyFont="1" applyFill="1" applyBorder="1" applyAlignment="1" applyProtection="1">
      <alignment horizontal="right"/>
    </xf>
    <xf numFmtId="38" fontId="10" fillId="0" borderId="44" xfId="1" applyFont="1" applyFill="1" applyBorder="1" applyAlignment="1" applyProtection="1">
      <alignment horizontal="right"/>
    </xf>
    <xf numFmtId="38" fontId="10" fillId="0" borderId="22" xfId="1" applyFont="1" applyFill="1" applyBorder="1" applyAlignment="1" applyProtection="1">
      <alignment horizontal="right"/>
    </xf>
    <xf numFmtId="38" fontId="10" fillId="0" borderId="67" xfId="1" applyFont="1" applyFill="1" applyBorder="1" applyAlignment="1" applyProtection="1"/>
    <xf numFmtId="38" fontId="10" fillId="0" borderId="67" xfId="1" applyFont="1" applyFill="1" applyBorder="1" applyAlignment="1" applyProtection="1">
      <alignment horizontal="right"/>
    </xf>
    <xf numFmtId="38" fontId="10" fillId="0" borderId="44" xfId="1" applyFont="1" applyFill="1" applyBorder="1" applyAlignment="1" applyProtection="1">
      <alignment horizontal="center"/>
    </xf>
    <xf numFmtId="38" fontId="10" fillId="0" borderId="22" xfId="1" applyFont="1" applyFill="1" applyBorder="1" applyAlignment="1" applyProtection="1">
      <alignment horizontal="center"/>
    </xf>
    <xf numFmtId="38" fontId="10" fillId="0" borderId="20" xfId="1" applyFont="1" applyFill="1" applyBorder="1" applyAlignment="1" applyProtection="1"/>
    <xf numFmtId="0" fontId="10" fillId="0" borderId="67" xfId="4" applyFont="1" applyFill="1" applyBorder="1" applyAlignment="1" applyProtection="1">
      <alignment horizontal="center" justifyLastLine="1"/>
    </xf>
    <xf numFmtId="0" fontId="4" fillId="0" borderId="15" xfId="4" applyFont="1" applyFill="1" applyBorder="1" applyAlignment="1" applyProtection="1">
      <alignment horizontal="center" vertical="center"/>
    </xf>
    <xf numFmtId="0" fontId="4" fillId="0" borderId="14" xfId="4" applyFont="1" applyFill="1" applyBorder="1" applyAlignment="1" applyProtection="1">
      <alignment horizontal="center" vertical="center"/>
    </xf>
    <xf numFmtId="10" fontId="4" fillId="0" borderId="89" xfId="4" applyNumberFormat="1" applyFont="1" applyFill="1" applyBorder="1" applyAlignment="1" applyProtection="1">
      <alignment horizontal="center" vertical="center"/>
    </xf>
    <xf numFmtId="0" fontId="4" fillId="0" borderId="14" xfId="4" applyFont="1" applyFill="1" applyBorder="1" applyAlignment="1" applyProtection="1">
      <alignment horizontal="center" vertical="center" wrapText="1"/>
    </xf>
    <xf numFmtId="0" fontId="4" fillId="0" borderId="14" xfId="4" applyFont="1" applyFill="1" applyBorder="1" applyAlignment="1">
      <alignment vertical="center"/>
    </xf>
    <xf numFmtId="0" fontId="4" fillId="0" borderId="16" xfId="4" applyFont="1" applyFill="1" applyBorder="1" applyAlignment="1" applyProtection="1">
      <alignment horizontal="center" vertical="center"/>
    </xf>
    <xf numFmtId="0" fontId="9" fillId="0" borderId="14" xfId="4" applyFont="1" applyFill="1" applyBorder="1" applyAlignment="1">
      <alignment horizontal="center" vertical="center"/>
    </xf>
    <xf numFmtId="0" fontId="7" fillId="0" borderId="14" xfId="4" applyFont="1" applyFill="1" applyBorder="1" applyAlignment="1" applyProtection="1">
      <alignment horizontal="center" vertical="center"/>
    </xf>
    <xf numFmtId="0" fontId="9" fillId="0" borderId="102" xfId="4" applyFont="1" applyFill="1" applyBorder="1" applyAlignment="1" applyProtection="1">
      <alignment horizontal="center" vertical="center"/>
    </xf>
    <xf numFmtId="38" fontId="4" fillId="2" borderId="102" xfId="1" applyFont="1" applyFill="1" applyBorder="1" applyAlignment="1">
      <alignment vertical="center"/>
    </xf>
    <xf numFmtId="0" fontId="4" fillId="0" borderId="86" xfId="4" applyFont="1" applyFill="1" applyBorder="1" applyAlignment="1">
      <alignment horizontal="centerContinuous" vertical="center"/>
    </xf>
    <xf numFmtId="0" fontId="4" fillId="0" borderId="20" xfId="4" applyFont="1" applyFill="1" applyBorder="1" applyAlignment="1">
      <alignment horizontal="centerContinuous" vertical="center"/>
    </xf>
    <xf numFmtId="0" fontId="4" fillId="0" borderId="22" xfId="4" applyFont="1" applyFill="1" applyBorder="1" applyAlignment="1" applyProtection="1">
      <alignment horizontal="centerContinuous" vertical="center"/>
    </xf>
    <xf numFmtId="0" fontId="4" fillId="0" borderId="67" xfId="4" applyFont="1" applyFill="1" applyBorder="1" applyAlignment="1">
      <alignment horizontal="centerContinuous" vertical="center"/>
    </xf>
    <xf numFmtId="2" fontId="4" fillId="0" borderId="20" xfId="4" applyNumberFormat="1" applyFont="1" applyFill="1" applyBorder="1" applyAlignment="1" applyProtection="1">
      <alignment horizontal="centerContinuous" vertical="center"/>
    </xf>
    <xf numFmtId="0" fontId="4" fillId="0" borderId="51" xfId="4" applyFont="1" applyFill="1" applyBorder="1" applyAlignment="1" applyProtection="1">
      <alignment horizontal="center" vertical="center"/>
    </xf>
    <xf numFmtId="0" fontId="4" fillId="0" borderId="12" xfId="4" applyFont="1" applyFill="1" applyBorder="1" applyAlignment="1" applyProtection="1">
      <alignment horizontal="center" vertical="center"/>
    </xf>
    <xf numFmtId="0" fontId="4" fillId="0" borderId="0" xfId="4" applyFont="1" applyFill="1" applyBorder="1" applyAlignment="1" applyProtection="1">
      <alignment horizontal="center" vertical="center"/>
    </xf>
    <xf numFmtId="0" fontId="9" fillId="0" borderId="12" xfId="4" applyFont="1" applyFill="1" applyBorder="1" applyAlignment="1" applyProtection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4" fillId="0" borderId="45" xfId="4" applyFont="1" applyFill="1" applyBorder="1" applyAlignment="1" applyProtection="1">
      <alignment horizontal="centerContinuous" vertical="center"/>
    </xf>
    <xf numFmtId="2" fontId="4" fillId="0" borderId="25" xfId="4" applyNumberFormat="1" applyFont="1" applyFill="1" applyBorder="1" applyAlignment="1" applyProtection="1">
      <alignment horizontal="centerContinuous" vertical="center"/>
    </xf>
    <xf numFmtId="0" fontId="4" fillId="0" borderId="25" xfId="4" applyFont="1" applyFill="1" applyBorder="1" applyAlignment="1">
      <alignment horizontal="centerContinuous" vertical="center"/>
    </xf>
    <xf numFmtId="0" fontId="4" fillId="0" borderId="23" xfId="4" applyFont="1" applyFill="1" applyBorder="1" applyAlignment="1" applyProtection="1">
      <alignment horizontal="centerContinuous" vertical="center"/>
    </xf>
    <xf numFmtId="38" fontId="4" fillId="2" borderId="13" xfId="1" applyFont="1" applyFill="1" applyBorder="1" applyAlignment="1" applyProtection="1">
      <alignment horizontal="center" vertical="center"/>
    </xf>
    <xf numFmtId="0" fontId="4" fillId="0" borderId="9" xfId="4" applyFont="1" applyFill="1" applyBorder="1" applyAlignment="1">
      <alignment horizontal="centerContinuous" vertical="center"/>
    </xf>
    <xf numFmtId="0" fontId="4" fillId="0" borderId="2" xfId="4" applyFont="1" applyFill="1" applyBorder="1" applyAlignment="1">
      <alignment horizontal="centerContinuous" vertical="center"/>
    </xf>
    <xf numFmtId="0" fontId="4" fillId="0" borderId="6" xfId="4" applyFont="1" applyFill="1" applyBorder="1" applyAlignment="1" applyProtection="1">
      <alignment horizontal="centerContinuous" vertical="center"/>
    </xf>
    <xf numFmtId="0" fontId="4" fillId="0" borderId="7" xfId="4" applyFont="1" applyFill="1" applyBorder="1" applyAlignment="1">
      <alignment horizontal="centerContinuous" vertical="center"/>
    </xf>
    <xf numFmtId="0" fontId="4" fillId="0" borderId="9" xfId="4" applyFont="1" applyFill="1" applyBorder="1" applyAlignment="1" applyProtection="1">
      <alignment horizontal="centerContinuous" vertical="center"/>
    </xf>
    <xf numFmtId="0" fontId="4" fillId="0" borderId="6" xfId="4" applyFont="1" applyFill="1" applyBorder="1" applyAlignment="1" applyProtection="1">
      <alignment horizontal="centerContinuous" vertical="center" wrapText="1"/>
    </xf>
    <xf numFmtId="0" fontId="4" fillId="0" borderId="4" xfId="4" applyFont="1" applyFill="1" applyBorder="1" applyAlignment="1">
      <alignment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2" xfId="4" applyFont="1" applyFill="1" applyBorder="1" applyAlignment="1" applyProtection="1">
      <alignment horizontal="center" vertical="center"/>
    </xf>
    <xf numFmtId="38" fontId="4" fillId="2" borderId="5" xfId="1" applyFont="1" applyFill="1" applyBorder="1" applyAlignment="1">
      <alignment vertical="center"/>
    </xf>
    <xf numFmtId="0" fontId="4" fillId="0" borderId="0" xfId="4" applyFont="1" applyFill="1" applyAlignment="1">
      <alignment horizontal="right"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Border="1" applyAlignment="1" applyProtection="1">
      <alignment horizontal="right" vertical="center"/>
    </xf>
    <xf numFmtId="0" fontId="4" fillId="0" borderId="0" xfId="4" applyFont="1" applyFill="1" applyAlignment="1">
      <alignment vertical="center"/>
    </xf>
    <xf numFmtId="0" fontId="4" fillId="0" borderId="0" xfId="4" applyFont="1" applyFill="1" applyBorder="1" applyAlignment="1" applyProtection="1">
      <alignment horizontal="left" vertical="center"/>
    </xf>
    <xf numFmtId="0" fontId="4" fillId="2" borderId="0" xfId="4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6" fillId="0" borderId="0" xfId="4" applyFont="1" applyFill="1" applyBorder="1" applyAlignment="1" applyProtection="1">
      <alignment vertical="center"/>
    </xf>
    <xf numFmtId="38" fontId="4" fillId="0" borderId="0" xfId="1" applyFont="1" applyFill="1" applyAlignment="1">
      <alignment vertical="center"/>
    </xf>
    <xf numFmtId="38" fontId="4" fillId="2" borderId="0" xfId="1" applyFont="1" applyFill="1" applyBorder="1" applyAlignment="1" applyProtection="1">
      <alignment horizontal="left" vertical="center"/>
    </xf>
    <xf numFmtId="0" fontId="4" fillId="0" borderId="0" xfId="0" applyFont="1" applyFill="1"/>
    <xf numFmtId="0" fontId="2" fillId="0" borderId="0" xfId="4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left" vertical="center"/>
    </xf>
    <xf numFmtId="0" fontId="0" fillId="0" borderId="0" xfId="4" applyFont="1" applyFill="1" applyBorder="1" applyAlignment="1" applyProtection="1">
      <alignment horizontal="left" vertical="center"/>
    </xf>
    <xf numFmtId="38" fontId="4" fillId="0" borderId="0" xfId="4" applyNumberFormat="1" applyFont="1" applyFill="1" applyBorder="1" applyAlignment="1" applyProtection="1">
      <alignment horizontal="right" vertical="center"/>
    </xf>
    <xf numFmtId="0" fontId="4" fillId="2" borderId="0" xfId="4" applyFont="1" applyFill="1" applyAlignment="1">
      <alignment vertical="center"/>
    </xf>
    <xf numFmtId="38" fontId="2" fillId="0" borderId="0" xfId="1" applyFont="1" applyFill="1" applyBorder="1" applyAlignment="1" applyProtection="1">
      <alignment horizontal="left" vertical="center"/>
    </xf>
    <xf numFmtId="10" fontId="4" fillId="0" borderId="0" xfId="8" applyNumberFormat="1" applyFont="1" applyAlignment="1" applyProtection="1">
      <alignment vertical="center"/>
    </xf>
    <xf numFmtId="0" fontId="4" fillId="0" borderId="0" xfId="8" applyFont="1" applyAlignment="1">
      <alignment vertical="center"/>
    </xf>
    <xf numFmtId="0" fontId="4" fillId="0" borderId="0" xfId="8" applyFont="1" applyAlignment="1" applyProtection="1">
      <alignment horizontal="left" vertical="center"/>
    </xf>
    <xf numFmtId="10" fontId="4" fillId="0" borderId="129" xfId="2" quotePrefix="1" applyNumberFormat="1" applyFont="1" applyFill="1" applyBorder="1" applyAlignment="1" applyProtection="1">
      <alignment vertical="center"/>
    </xf>
    <xf numFmtId="10" fontId="4" fillId="0" borderId="128" xfId="2" quotePrefix="1" applyNumberFormat="1" applyFont="1" applyFill="1" applyBorder="1" applyAlignment="1" applyProtection="1">
      <alignment vertical="center"/>
    </xf>
    <xf numFmtId="10" fontId="4" fillId="0" borderId="149" xfId="2" quotePrefix="1" applyNumberFormat="1" applyFont="1" applyFill="1" applyBorder="1" applyAlignment="1" applyProtection="1">
      <alignment vertical="center"/>
    </xf>
    <xf numFmtId="10" fontId="4" fillId="0" borderId="150" xfId="2" quotePrefix="1" applyNumberFormat="1" applyFont="1" applyFill="1" applyBorder="1" applyAlignment="1" applyProtection="1">
      <alignment vertical="center"/>
    </xf>
    <xf numFmtId="10" fontId="4" fillId="0" borderId="127" xfId="2" quotePrefix="1" applyNumberFormat="1" applyFont="1" applyBorder="1" applyAlignment="1" applyProtection="1">
      <alignment vertical="center"/>
    </xf>
    <xf numFmtId="10" fontId="4" fillId="0" borderId="44" xfId="2" quotePrefix="1" applyNumberFormat="1" applyFont="1" applyFill="1" applyBorder="1" applyAlignment="1" applyProtection="1">
      <alignment vertical="center"/>
    </xf>
    <xf numFmtId="10" fontId="4" fillId="0" borderId="21" xfId="2" quotePrefix="1" applyNumberFormat="1" applyFont="1" applyFill="1" applyBorder="1" applyAlignment="1" applyProtection="1">
      <alignment vertical="center"/>
    </xf>
    <xf numFmtId="10" fontId="4" fillId="0" borderId="111" xfId="2" quotePrefix="1" applyNumberFormat="1" applyFont="1" applyFill="1" applyBorder="1" applyAlignment="1" applyProtection="1">
      <alignment vertical="center"/>
    </xf>
    <xf numFmtId="10" fontId="4" fillId="0" borderId="22" xfId="2" quotePrefix="1" applyNumberFormat="1" applyFont="1" applyFill="1" applyBorder="1" applyAlignment="1" applyProtection="1">
      <alignment vertical="center"/>
    </xf>
    <xf numFmtId="10" fontId="4" fillId="0" borderId="67" xfId="2" quotePrefix="1" applyNumberFormat="1" applyFont="1" applyBorder="1" applyAlignment="1" applyProtection="1">
      <alignment vertical="center"/>
    </xf>
    <xf numFmtId="0" fontId="4" fillId="0" borderId="44" xfId="8" applyFont="1" applyBorder="1" applyAlignment="1" applyProtection="1">
      <alignment horizontal="left" vertical="center"/>
    </xf>
    <xf numFmtId="0" fontId="4" fillId="0" borderId="111" xfId="8" applyFont="1" applyBorder="1" applyAlignment="1" applyProtection="1">
      <alignment vertical="center"/>
    </xf>
    <xf numFmtId="0" fontId="12" fillId="0" borderId="44" xfId="8" applyFont="1" applyBorder="1" applyAlignment="1" applyProtection="1">
      <alignment horizontal="left" vertical="center"/>
    </xf>
    <xf numFmtId="10" fontId="4" fillId="0" borderId="24" xfId="2" quotePrefix="1" applyNumberFormat="1" applyFont="1" applyFill="1" applyBorder="1" applyAlignment="1" applyProtection="1">
      <alignment vertical="center"/>
    </xf>
    <xf numFmtId="10" fontId="4" fillId="0" borderId="43" xfId="2" quotePrefix="1" applyNumberFormat="1" applyFont="1" applyFill="1" applyBorder="1" applyAlignment="1" applyProtection="1">
      <alignment vertical="center"/>
    </xf>
    <xf numFmtId="10" fontId="4" fillId="0" borderId="42" xfId="2" quotePrefix="1" applyNumberFormat="1" applyFont="1" applyFill="1" applyBorder="1" applyAlignment="1" applyProtection="1">
      <alignment vertical="center"/>
    </xf>
    <xf numFmtId="10" fontId="4" fillId="0" borderId="23" xfId="2" quotePrefix="1" applyNumberFormat="1" applyFont="1" applyFill="1" applyBorder="1" applyAlignment="1" applyProtection="1">
      <alignment vertical="center"/>
    </xf>
    <xf numFmtId="10" fontId="4" fillId="0" borderId="45" xfId="2" quotePrefix="1" applyNumberFormat="1" applyFont="1" applyBorder="1" applyAlignment="1" applyProtection="1">
      <alignment vertical="center"/>
    </xf>
    <xf numFmtId="0" fontId="12" fillId="0" borderId="24" xfId="8" applyFont="1" applyBorder="1" applyAlignment="1" applyProtection="1">
      <alignment horizontal="left" vertical="center"/>
    </xf>
    <xf numFmtId="0" fontId="4" fillId="0" borderId="42" xfId="8" applyFont="1" applyBorder="1" applyAlignment="1" applyProtection="1">
      <alignment vertical="center"/>
    </xf>
    <xf numFmtId="10" fontId="4" fillId="0" borderId="91" xfId="2" quotePrefix="1" applyNumberFormat="1" applyFont="1" applyFill="1" applyBorder="1" applyAlignment="1" applyProtection="1">
      <alignment vertical="center"/>
    </xf>
    <xf numFmtId="10" fontId="4" fillId="0" borderId="89" xfId="2" quotePrefix="1" applyNumberFormat="1" applyFont="1" applyFill="1" applyBorder="1" applyAlignment="1" applyProtection="1">
      <alignment vertical="center"/>
    </xf>
    <xf numFmtId="10" fontId="4" fillId="0" borderId="151" xfId="2" quotePrefix="1" applyNumberFormat="1" applyFont="1" applyFill="1" applyBorder="1" applyAlignment="1" applyProtection="1">
      <alignment vertical="center"/>
    </xf>
    <xf numFmtId="10" fontId="4" fillId="0" borderId="90" xfId="2" quotePrefix="1" applyNumberFormat="1" applyFont="1" applyFill="1" applyBorder="1" applyAlignment="1" applyProtection="1">
      <alignment vertical="center"/>
    </xf>
    <xf numFmtId="10" fontId="4" fillId="0" borderId="119" xfId="2" quotePrefix="1" applyNumberFormat="1" applyFont="1" applyBorder="1" applyAlignment="1" applyProtection="1">
      <alignment vertical="center"/>
    </xf>
    <xf numFmtId="10" fontId="4" fillId="0" borderId="44" xfId="2" applyNumberFormat="1" applyFont="1" applyBorder="1" applyAlignment="1" applyProtection="1">
      <alignment vertical="center"/>
    </xf>
    <xf numFmtId="10" fontId="4" fillId="0" borderId="21" xfId="2" applyNumberFormat="1" applyFont="1" applyBorder="1" applyAlignment="1" applyProtection="1">
      <alignment vertical="center"/>
    </xf>
    <xf numFmtId="10" fontId="4" fillId="0" borderId="111" xfId="2" applyNumberFormat="1" applyFont="1" applyBorder="1" applyAlignment="1" applyProtection="1">
      <alignment vertical="center"/>
    </xf>
    <xf numFmtId="10" fontId="4" fillId="0" borderId="22" xfId="2" applyNumberFormat="1" applyFont="1" applyBorder="1" applyAlignment="1" applyProtection="1">
      <alignment vertical="center"/>
    </xf>
    <xf numFmtId="10" fontId="4" fillId="0" borderId="67" xfId="2" applyNumberFormat="1" applyFont="1" applyBorder="1" applyAlignment="1" applyProtection="1">
      <alignment vertical="center"/>
    </xf>
    <xf numFmtId="0" fontId="4" fillId="0" borderId="51" xfId="8" applyFont="1" applyBorder="1" applyAlignment="1" applyProtection="1">
      <alignment horizontal="center" vertical="top"/>
    </xf>
    <xf numFmtId="0" fontId="4" fillId="0" borderId="12" xfId="8" applyFont="1" applyBorder="1" applyAlignment="1" applyProtection="1">
      <alignment horizontal="center" vertical="top"/>
    </xf>
    <xf numFmtId="0" fontId="4" fillId="0" borderId="10" xfId="8" applyFont="1" applyBorder="1" applyAlignment="1" applyProtection="1">
      <alignment horizontal="center" vertical="top"/>
    </xf>
    <xf numFmtId="0" fontId="4" fillId="0" borderId="0" xfId="8" applyFont="1" applyBorder="1" applyAlignment="1" applyProtection="1">
      <alignment horizontal="center" vertical="top"/>
    </xf>
    <xf numFmtId="0" fontId="4" fillId="0" borderId="46" xfId="8" applyFont="1" applyBorder="1" applyAlignment="1">
      <alignment horizontal="centerContinuous" vertical="center"/>
    </xf>
    <xf numFmtId="0" fontId="4" fillId="0" borderId="10" xfId="8" applyFont="1" applyBorder="1" applyAlignment="1" applyProtection="1">
      <alignment horizontal="left" vertical="center"/>
    </xf>
    <xf numFmtId="0" fontId="4" fillId="0" borderId="51" xfId="8" applyFont="1" applyBorder="1" applyAlignment="1" applyProtection="1">
      <alignment horizontal="center" justifyLastLine="1"/>
    </xf>
    <xf numFmtId="0" fontId="4" fillId="0" borderId="12" xfId="8" applyFont="1" applyBorder="1" applyAlignment="1" applyProtection="1">
      <alignment horizontal="center" justifyLastLine="1"/>
    </xf>
    <xf numFmtId="0" fontId="4" fillId="0" borderId="47" xfId="8" applyFont="1" applyBorder="1" applyAlignment="1" applyProtection="1">
      <alignment horizontal="center" justifyLastLine="1"/>
    </xf>
    <xf numFmtId="0" fontId="4" fillId="0" borderId="70" xfId="8" applyFont="1" applyBorder="1" applyAlignment="1" applyProtection="1">
      <alignment horizontal="center" justifyLastLine="1"/>
    </xf>
    <xf numFmtId="0" fontId="4" fillId="0" borderId="46" xfId="8" applyFont="1" applyBorder="1" applyAlignment="1" applyProtection="1">
      <alignment horizontal="right" vertical="center"/>
    </xf>
    <xf numFmtId="0" fontId="4" fillId="0" borderId="10" xfId="8" applyFont="1" applyBorder="1" applyAlignment="1">
      <alignment vertical="center"/>
    </xf>
    <xf numFmtId="0" fontId="4" fillId="0" borderId="134" xfId="8" applyFont="1" applyBorder="1" applyAlignment="1">
      <alignment vertical="center"/>
    </xf>
    <xf numFmtId="0" fontId="4" fillId="0" borderId="1" xfId="8" applyFont="1" applyBorder="1" applyAlignment="1">
      <alignment vertical="center"/>
    </xf>
    <xf numFmtId="0" fontId="7" fillId="0" borderId="0" xfId="8" applyFont="1" applyBorder="1" applyAlignment="1">
      <alignment vertical="center"/>
    </xf>
    <xf numFmtId="0" fontId="15" fillId="0" borderId="0" xfId="8" applyFont="1" applyBorder="1" applyAlignment="1" applyProtection="1">
      <alignment vertical="center"/>
    </xf>
    <xf numFmtId="0" fontId="7" fillId="0" borderId="0" xfId="8" applyFont="1" applyAlignment="1">
      <alignment vertical="center"/>
    </xf>
    <xf numFmtId="0" fontId="7" fillId="0" borderId="0" xfId="8" applyFont="1" applyBorder="1" applyAlignment="1" applyProtection="1">
      <alignment horizontal="left" vertical="center"/>
    </xf>
    <xf numFmtId="0" fontId="2" fillId="0" borderId="0" xfId="8" applyFont="1" applyBorder="1" applyAlignment="1" applyProtection="1">
      <alignment horizontal="left" vertical="center"/>
    </xf>
    <xf numFmtId="37" fontId="4" fillId="0" borderId="0" xfId="9" applyFont="1"/>
    <xf numFmtId="37" fontId="18" fillId="0" borderId="0" xfId="9" applyFont="1"/>
    <xf numFmtId="37" fontId="4" fillId="2" borderId="0" xfId="9" applyFont="1" applyFill="1"/>
    <xf numFmtId="37" fontId="4" fillId="2" borderId="0" xfId="9" applyFont="1" applyFill="1" applyBorder="1"/>
    <xf numFmtId="2" fontId="4" fillId="2" borderId="0" xfId="9" applyNumberFormat="1" applyFont="1" applyFill="1" applyProtection="1"/>
    <xf numFmtId="37" fontId="4" fillId="2" borderId="0" xfId="9" applyNumberFormat="1" applyFont="1" applyFill="1" applyAlignment="1" applyProtection="1">
      <alignment horizontal="centerContinuous"/>
    </xf>
    <xf numFmtId="37" fontId="4" fillId="2" borderId="0" xfId="9" applyFont="1" applyFill="1" applyAlignment="1">
      <alignment horizontal="centerContinuous"/>
    </xf>
    <xf numFmtId="37" fontId="4" fillId="0" borderId="97" xfId="9" applyNumberFormat="1" applyFont="1" applyBorder="1" applyProtection="1"/>
    <xf numFmtId="37" fontId="18" fillId="0" borderId="96" xfId="9" applyNumberFormat="1" applyFont="1" applyBorder="1" applyProtection="1"/>
    <xf numFmtId="37" fontId="4" fillId="2" borderId="96" xfId="9" applyNumberFormat="1" applyFont="1" applyFill="1" applyBorder="1" applyProtection="1"/>
    <xf numFmtId="37" fontId="4" fillId="2" borderId="135" xfId="9" applyNumberFormat="1" applyFont="1" applyFill="1" applyBorder="1" applyProtection="1"/>
    <xf numFmtId="37" fontId="4" fillId="2" borderId="98" xfId="9" applyFont="1" applyFill="1" applyBorder="1"/>
    <xf numFmtId="39" fontId="4" fillId="2" borderId="152" xfId="9" applyNumberFormat="1" applyFont="1" applyFill="1" applyBorder="1" applyProtection="1"/>
    <xf numFmtId="39" fontId="4" fillId="2" borderId="153" xfId="9" applyNumberFormat="1" applyFont="1" applyFill="1" applyBorder="1" applyProtection="1"/>
    <xf numFmtId="39" fontId="4" fillId="2" borderId="154" xfId="9" applyNumberFormat="1" applyFont="1" applyFill="1" applyBorder="1" applyProtection="1"/>
    <xf numFmtId="37" fontId="4" fillId="2" borderId="98" xfId="9" applyNumberFormat="1" applyFont="1" applyFill="1" applyBorder="1" applyProtection="1"/>
    <xf numFmtId="37" fontId="4" fillId="2" borderId="97" xfId="9" applyNumberFormat="1" applyFont="1" applyFill="1" applyBorder="1" applyProtection="1"/>
    <xf numFmtId="37" fontId="4" fillId="2" borderId="98" xfId="9" applyFont="1" applyFill="1" applyBorder="1" applyAlignment="1" applyProtection="1">
      <alignment horizontal="center"/>
    </xf>
    <xf numFmtId="37" fontId="4" fillId="2" borderId="135" xfId="9" applyFont="1" applyFill="1" applyBorder="1" applyAlignment="1" applyProtection="1">
      <alignment horizontal="center"/>
    </xf>
    <xf numFmtId="37" fontId="4" fillId="2" borderId="135" xfId="9" applyFont="1" applyFill="1" applyBorder="1" applyAlignment="1" applyProtection="1">
      <alignment horizontal="left"/>
    </xf>
    <xf numFmtId="37" fontId="4" fillId="2" borderId="135" xfId="9" applyFont="1" applyFill="1" applyBorder="1"/>
    <xf numFmtId="37" fontId="4" fillId="2" borderId="97" xfId="9" applyFont="1" applyFill="1" applyBorder="1" applyAlignment="1" applyProtection="1">
      <alignment horizontal="center"/>
    </xf>
    <xf numFmtId="37" fontId="4" fillId="2" borderId="96" xfId="9" applyFont="1" applyFill="1" applyBorder="1" applyAlignment="1" applyProtection="1">
      <alignment horizontal="center"/>
    </xf>
    <xf numFmtId="1" fontId="4" fillId="2" borderId="96" xfId="9" applyNumberFormat="1" applyFont="1" applyFill="1" applyBorder="1" applyAlignment="1" applyProtection="1">
      <alignment horizontal="center"/>
    </xf>
    <xf numFmtId="37" fontId="4" fillId="2" borderId="98" xfId="9" applyNumberFormat="1" applyFont="1" applyFill="1" applyBorder="1" applyAlignment="1" applyProtection="1">
      <alignment horizontal="centerContinuous"/>
    </xf>
    <xf numFmtId="37" fontId="4" fillId="2" borderId="96" xfId="9" applyNumberFormat="1" applyFont="1" applyFill="1" applyBorder="1" applyAlignment="1" applyProtection="1">
      <alignment horizontal="centerContinuous"/>
    </xf>
    <xf numFmtId="37" fontId="4" fillId="2" borderId="121" xfId="9" applyNumberFormat="1" applyFont="1" applyFill="1" applyBorder="1" applyAlignment="1" applyProtection="1">
      <alignment shrinkToFit="1"/>
    </xf>
    <xf numFmtId="37" fontId="4" fillId="2" borderId="96" xfId="9" applyNumberFormat="1" applyFont="1" applyFill="1" applyBorder="1" applyAlignment="1" applyProtection="1">
      <alignment horizontal="center"/>
    </xf>
    <xf numFmtId="37" fontId="4" fillId="2" borderId="122" xfId="9" applyFont="1" applyFill="1" applyBorder="1" applyAlignment="1" applyProtection="1">
      <alignment horizontal="center"/>
    </xf>
    <xf numFmtId="37" fontId="4" fillId="0" borderId="15" xfId="9" applyNumberFormat="1" applyFont="1" applyBorder="1" applyProtection="1"/>
    <xf numFmtId="2" fontId="18" fillId="0" borderId="14" xfId="9" quotePrefix="1" applyNumberFormat="1" applyFont="1" applyBorder="1" applyAlignment="1" applyProtection="1">
      <alignment horizontal="center"/>
    </xf>
    <xf numFmtId="2" fontId="18" fillId="0" borderId="89" xfId="9" quotePrefix="1" applyNumberFormat="1" applyFont="1" applyBorder="1" applyAlignment="1" applyProtection="1">
      <alignment horizontal="center"/>
    </xf>
    <xf numFmtId="38" fontId="4" fillId="2" borderId="89" xfId="9" quotePrefix="1" applyNumberFormat="1" applyFont="1" applyFill="1" applyBorder="1" applyAlignment="1" applyProtection="1">
      <alignment horizontal="center"/>
    </xf>
    <xf numFmtId="2" fontId="4" fillId="2" borderId="89" xfId="9" quotePrefix="1" applyNumberFormat="1" applyFont="1" applyFill="1" applyBorder="1" applyAlignment="1" applyProtection="1">
      <alignment horizontal="center"/>
    </xf>
    <xf numFmtId="37" fontId="4" fillId="2" borderId="100" xfId="9" applyNumberFormat="1" applyFont="1" applyFill="1" applyBorder="1" applyProtection="1"/>
    <xf numFmtId="2" fontId="4" fillId="2" borderId="155" xfId="9" quotePrefix="1" applyNumberFormat="1" applyFont="1" applyFill="1" applyBorder="1" applyAlignment="1" applyProtection="1">
      <alignment horizontal="center"/>
    </xf>
    <xf numFmtId="2" fontId="4" fillId="2" borderId="90" xfId="9" quotePrefix="1" applyNumberFormat="1" applyFont="1" applyFill="1" applyBorder="1" applyAlignment="1" applyProtection="1">
      <alignment horizontal="center"/>
    </xf>
    <xf numFmtId="2" fontId="4" fillId="2" borderId="156" xfId="9" quotePrefix="1" applyNumberFormat="1" applyFont="1" applyFill="1" applyBorder="1" applyAlignment="1" applyProtection="1">
      <alignment horizontal="center"/>
    </xf>
    <xf numFmtId="2" fontId="4" fillId="2" borderId="157" xfId="9" quotePrefix="1" applyNumberFormat="1" applyFont="1" applyFill="1" applyBorder="1" applyAlignment="1" applyProtection="1">
      <alignment horizontal="center"/>
    </xf>
    <xf numFmtId="2" fontId="4" fillId="2" borderId="88" xfId="9" quotePrefix="1" applyNumberFormat="1" applyFont="1" applyFill="1" applyBorder="1" applyAlignment="1" applyProtection="1">
      <alignment horizontal="center"/>
    </xf>
    <xf numFmtId="2" fontId="4" fillId="2" borderId="91" xfId="9" quotePrefix="1" applyNumberFormat="1" applyFont="1" applyFill="1" applyBorder="1" applyAlignment="1" applyProtection="1">
      <alignment horizontal="center"/>
    </xf>
    <xf numFmtId="37" fontId="4" fillId="2" borderId="16" xfId="9" applyFont="1" applyFill="1" applyBorder="1"/>
    <xf numFmtId="39" fontId="4" fillId="2" borderId="16" xfId="9" applyNumberFormat="1" applyFont="1" applyFill="1" applyBorder="1" applyAlignment="1" applyProtection="1">
      <alignment horizontal="left"/>
    </xf>
    <xf numFmtId="39" fontId="4" fillId="2" borderId="100" xfId="9" applyNumberFormat="1" applyFont="1" applyFill="1" applyBorder="1" applyProtection="1"/>
    <xf numFmtId="37" fontId="4" fillId="2" borderId="100" xfId="9" applyFont="1" applyFill="1" applyBorder="1" applyAlignment="1" applyProtection="1">
      <alignment horizontal="left"/>
    </xf>
    <xf numFmtId="37" fontId="4" fillId="2" borderId="100" xfId="9" applyFont="1" applyFill="1" applyBorder="1"/>
    <xf numFmtId="37" fontId="4" fillId="2" borderId="17" xfId="9" applyFont="1" applyFill="1" applyBorder="1" applyAlignment="1" applyProtection="1">
      <alignment horizontal="center"/>
    </xf>
    <xf numFmtId="37" fontId="4" fillId="2" borderId="90" xfId="9" quotePrefix="1" applyFont="1" applyFill="1" applyBorder="1" applyAlignment="1" applyProtection="1">
      <alignment horizontal="center"/>
    </xf>
    <xf numFmtId="37" fontId="4" fillId="2" borderId="89" xfId="9" quotePrefix="1" applyFont="1" applyFill="1" applyBorder="1" applyAlignment="1" applyProtection="1">
      <alignment horizontal="center"/>
    </xf>
    <xf numFmtId="37" fontId="4" fillId="2" borderId="101" xfId="9" applyFont="1" applyFill="1" applyBorder="1" applyAlignment="1" applyProtection="1">
      <alignment horizontal="center"/>
    </xf>
    <xf numFmtId="37" fontId="4" fillId="2" borderId="119" xfId="9" applyNumberFormat="1" applyFont="1" applyFill="1" applyBorder="1" applyAlignment="1" applyProtection="1">
      <alignment horizontal="centerContinuous" shrinkToFit="1"/>
    </xf>
    <xf numFmtId="37" fontId="4" fillId="2" borderId="90" xfId="9" applyNumberFormat="1" applyFont="1" applyFill="1" applyBorder="1" applyAlignment="1" applyProtection="1">
      <alignment horizontal="centerContinuous" shrinkToFit="1"/>
    </xf>
    <xf numFmtId="37" fontId="4" fillId="2" borderId="89" xfId="9" applyNumberFormat="1" applyFont="1" applyFill="1" applyBorder="1" applyAlignment="1" applyProtection="1">
      <alignment shrinkToFit="1"/>
    </xf>
    <xf numFmtId="37" fontId="4" fillId="0" borderId="24" xfId="9" applyNumberFormat="1" applyFont="1" applyBorder="1" applyProtection="1"/>
    <xf numFmtId="37" fontId="18" fillId="0" borderId="23" xfId="9" applyNumberFormat="1" applyFont="1" applyBorder="1" applyProtection="1"/>
    <xf numFmtId="37" fontId="4" fillId="2" borderId="23" xfId="9" applyNumberFormat="1" applyFont="1" applyFill="1" applyBorder="1" applyProtection="1"/>
    <xf numFmtId="37" fontId="4" fillId="2" borderId="75" xfId="9" applyNumberFormat="1" applyFont="1" applyFill="1" applyBorder="1" applyProtection="1"/>
    <xf numFmtId="39" fontId="4" fillId="2" borderId="158" xfId="9" applyNumberFormat="1" applyFont="1" applyFill="1" applyBorder="1" applyProtection="1"/>
    <xf numFmtId="39" fontId="4" fillId="2" borderId="159" xfId="9" applyNumberFormat="1" applyFont="1" applyFill="1" applyBorder="1" applyProtection="1"/>
    <xf numFmtId="39" fontId="4" fillId="2" borderId="160" xfId="9" applyNumberFormat="1" applyFont="1" applyFill="1" applyBorder="1" applyProtection="1"/>
    <xf numFmtId="37" fontId="4" fillId="2" borderId="24" xfId="9" applyNumberFormat="1" applyFont="1" applyFill="1" applyBorder="1" applyProtection="1"/>
    <xf numFmtId="37" fontId="4" fillId="2" borderId="25" xfId="9" applyFont="1" applyFill="1" applyBorder="1" applyAlignment="1" applyProtection="1">
      <alignment horizontal="center"/>
    </xf>
    <xf numFmtId="37" fontId="4" fillId="2" borderId="75" xfId="9" applyFont="1" applyFill="1" applyBorder="1" applyAlignment="1" applyProtection="1">
      <alignment horizontal="center"/>
    </xf>
    <xf numFmtId="37" fontId="4" fillId="2" borderId="75" xfId="9" applyFont="1" applyFill="1" applyBorder="1" applyAlignment="1" applyProtection="1">
      <alignment horizontal="left"/>
    </xf>
    <xf numFmtId="37" fontId="4" fillId="2" borderId="10" xfId="9" applyFont="1" applyFill="1" applyBorder="1"/>
    <xf numFmtId="37" fontId="4" fillId="2" borderId="24" xfId="9" applyNumberFormat="1" applyFont="1" applyFill="1" applyBorder="1" applyAlignment="1" applyProtection="1">
      <alignment horizontal="center"/>
    </xf>
    <xf numFmtId="37" fontId="4" fillId="2" borderId="23" xfId="9" applyFont="1" applyFill="1" applyBorder="1" applyAlignment="1" applyProtection="1">
      <alignment horizontal="center"/>
    </xf>
    <xf numFmtId="1" fontId="4" fillId="2" borderId="23" xfId="9" applyNumberFormat="1" applyFont="1" applyFill="1" applyBorder="1" applyAlignment="1" applyProtection="1">
      <alignment horizontal="center"/>
    </xf>
    <xf numFmtId="37" fontId="4" fillId="2" borderId="23" xfId="9" applyNumberFormat="1" applyFont="1" applyFill="1" applyBorder="1" applyAlignment="1" applyProtection="1">
      <alignment horizontal="center"/>
    </xf>
    <xf numFmtId="37" fontId="4" fillId="2" borderId="25" xfId="9" applyNumberFormat="1" applyFont="1" applyFill="1" applyBorder="1" applyAlignment="1" applyProtection="1">
      <alignment horizontal="centerContinuous" shrinkToFit="1"/>
    </xf>
    <xf numFmtId="37" fontId="4" fillId="2" borderId="22" xfId="9" applyNumberFormat="1" applyFont="1" applyFill="1" applyBorder="1" applyAlignment="1" applyProtection="1">
      <alignment horizontal="centerContinuous" shrinkToFit="1"/>
    </xf>
    <xf numFmtId="37" fontId="4" fillId="2" borderId="43" xfId="9" applyNumberFormat="1" applyFont="1" applyFill="1" applyBorder="1" applyAlignment="1" applyProtection="1">
      <alignment shrinkToFit="1"/>
    </xf>
    <xf numFmtId="37" fontId="4" fillId="2" borderId="45" xfId="9" applyFont="1" applyFill="1" applyBorder="1" applyAlignment="1" applyProtection="1">
      <alignment horizontal="center"/>
    </xf>
    <xf numFmtId="37" fontId="4" fillId="2" borderId="13" xfId="9" applyNumberFormat="1" applyFont="1" applyFill="1" applyBorder="1" applyAlignment="1" applyProtection="1">
      <alignment shrinkToFit="1"/>
    </xf>
    <xf numFmtId="37" fontId="4" fillId="0" borderId="108" xfId="9" applyNumberFormat="1" applyFont="1" applyBorder="1" applyProtection="1"/>
    <xf numFmtId="37" fontId="4" fillId="2" borderId="107" xfId="9" applyNumberFormat="1" applyFont="1" applyFill="1" applyBorder="1" applyProtection="1"/>
    <xf numFmtId="37" fontId="4" fillId="2" borderId="103" xfId="9" applyNumberFormat="1" applyFont="1" applyFill="1" applyBorder="1" applyProtection="1"/>
    <xf numFmtId="37" fontId="4" fillId="2" borderId="108" xfId="9" applyNumberFormat="1" applyFont="1" applyFill="1" applyBorder="1" applyProtection="1"/>
    <xf numFmtId="37" fontId="4" fillId="2" borderId="104" xfId="9" applyFont="1" applyFill="1" applyBorder="1" applyAlignment="1" applyProtection="1">
      <alignment horizontal="right"/>
    </xf>
    <xf numFmtId="37" fontId="4" fillId="2" borderId="103" xfId="9" applyFont="1" applyFill="1" applyBorder="1" applyAlignment="1" applyProtection="1">
      <alignment horizontal="right"/>
    </xf>
    <xf numFmtId="37" fontId="4" fillId="2" borderId="103" xfId="9" applyFont="1" applyFill="1" applyBorder="1" applyAlignment="1" applyProtection="1">
      <alignment horizontal="left"/>
    </xf>
    <xf numFmtId="1" fontId="4" fillId="2" borderId="23" xfId="9" applyNumberFormat="1" applyFont="1" applyFill="1" applyBorder="1" applyAlignment="1" applyProtection="1">
      <alignment horizontal="centerContinuous"/>
    </xf>
    <xf numFmtId="37" fontId="4" fillId="2" borderId="25" xfId="9" applyFont="1" applyFill="1" applyBorder="1"/>
    <xf numFmtId="37" fontId="4" fillId="2" borderId="23" xfId="9" applyFont="1" applyFill="1" applyBorder="1"/>
    <xf numFmtId="37" fontId="4" fillId="2" borderId="163" xfId="9" applyFont="1" applyFill="1" applyBorder="1" applyAlignment="1">
      <alignment shrinkToFit="1"/>
    </xf>
    <xf numFmtId="37" fontId="4" fillId="2" borderId="45" xfId="9" quotePrefix="1" applyFont="1" applyFill="1" applyBorder="1" applyAlignment="1" applyProtection="1">
      <alignment horizontal="center"/>
    </xf>
    <xf numFmtId="37" fontId="4" fillId="0" borderId="0" xfId="9" applyFont="1" applyFill="1" applyAlignment="1"/>
    <xf numFmtId="181" fontId="4" fillId="0" borderId="91" xfId="9" applyNumberFormat="1" applyFont="1" applyFill="1" applyBorder="1" applyAlignment="1" applyProtection="1"/>
    <xf numFmtId="37" fontId="18" fillId="0" borderId="14" xfId="9" applyNumberFormat="1" applyFont="1" applyFill="1" applyBorder="1" applyAlignment="1" applyProtection="1"/>
    <xf numFmtId="38" fontId="4" fillId="2" borderId="14" xfId="9" applyNumberFormat="1" applyFont="1" applyFill="1" applyBorder="1" applyAlignment="1" applyProtection="1"/>
    <xf numFmtId="37" fontId="4" fillId="2" borderId="14" xfId="9" applyNumberFormat="1" applyFont="1" applyFill="1" applyBorder="1" applyAlignment="1" applyProtection="1"/>
    <xf numFmtId="37" fontId="4" fillId="2" borderId="151" xfId="9" applyNumberFormat="1" applyFont="1" applyFill="1" applyBorder="1" applyAlignment="1" applyProtection="1"/>
    <xf numFmtId="37" fontId="4" fillId="2" borderId="0" xfId="9" applyFont="1" applyFill="1" applyBorder="1" applyAlignment="1"/>
    <xf numFmtId="37" fontId="4" fillId="2" borderId="164" xfId="9" applyNumberFormat="1" applyFont="1" applyFill="1" applyBorder="1" applyAlignment="1" applyProtection="1"/>
    <xf numFmtId="37" fontId="4" fillId="2" borderId="165" xfId="9" applyNumberFormat="1" applyFont="1" applyFill="1" applyBorder="1" applyAlignment="1" applyProtection="1"/>
    <xf numFmtId="37" fontId="4" fillId="2" borderId="166" xfId="9" applyNumberFormat="1" applyFont="1" applyFill="1" applyBorder="1" applyAlignment="1" applyProtection="1"/>
    <xf numFmtId="37" fontId="4" fillId="2" borderId="166" xfId="9" applyFont="1" applyFill="1" applyBorder="1" applyAlignment="1"/>
    <xf numFmtId="37" fontId="4" fillId="2" borderId="16" xfId="9" applyNumberFormat="1" applyFont="1" applyFill="1" applyBorder="1" applyAlignment="1" applyProtection="1"/>
    <xf numFmtId="37" fontId="12" fillId="2" borderId="102" xfId="9" applyFont="1" applyFill="1" applyBorder="1" applyAlignment="1" applyProtection="1">
      <alignment horizontal="left"/>
    </xf>
    <xf numFmtId="37" fontId="4" fillId="2" borderId="100" xfId="9" applyFont="1" applyFill="1" applyBorder="1" applyAlignment="1" applyProtection="1"/>
    <xf numFmtId="37" fontId="4" fillId="2" borderId="46" xfId="9" applyNumberFormat="1" applyFont="1" applyFill="1" applyBorder="1" applyAlignment="1" applyProtection="1"/>
    <xf numFmtId="37" fontId="4" fillId="2" borderId="0" xfId="9" applyNumberFormat="1" applyFont="1" applyFill="1" applyBorder="1" applyAlignment="1" applyProtection="1"/>
    <xf numFmtId="39" fontId="4" fillId="2" borderId="0" xfId="9" applyNumberFormat="1" applyFont="1" applyFill="1" applyBorder="1" applyAlignment="1" applyProtection="1"/>
    <xf numFmtId="39" fontId="4" fillId="2" borderId="10" xfId="9" applyNumberFormat="1" applyFont="1" applyFill="1" applyBorder="1" applyAlignment="1" applyProtection="1">
      <alignment horizontal="left"/>
    </xf>
    <xf numFmtId="37" fontId="4" fillId="2" borderId="10" xfId="9" applyFont="1" applyFill="1" applyBorder="1" applyAlignment="1" applyProtection="1">
      <alignment horizontal="left"/>
    </xf>
    <xf numFmtId="37" fontId="4" fillId="2" borderId="15" xfId="9" applyFont="1" applyFill="1" applyBorder="1" applyAlignment="1"/>
    <xf numFmtId="37" fontId="4" fillId="2" borderId="14" xfId="9" applyFont="1" applyFill="1" applyBorder="1" applyAlignment="1"/>
    <xf numFmtId="37" fontId="4" fillId="2" borderId="102" xfId="9" applyNumberFormat="1" applyFont="1" applyFill="1" applyBorder="1" applyAlignment="1" applyProtection="1">
      <alignment horizontal="centerContinuous"/>
    </xf>
    <xf numFmtId="37" fontId="4" fillId="2" borderId="89" xfId="9" applyNumberFormat="1" applyFont="1" applyFill="1" applyBorder="1" applyAlignment="1" applyProtection="1">
      <alignment horizontal="center"/>
    </xf>
    <xf numFmtId="39" fontId="4" fillId="2" borderId="14" xfId="9" applyNumberFormat="1" applyFont="1" applyFill="1" applyBorder="1" applyAlignment="1" applyProtection="1">
      <alignment horizontal="centerContinuous"/>
    </xf>
    <xf numFmtId="2" fontId="4" fillId="2" borderId="14" xfId="9" applyNumberFormat="1" applyFont="1" applyFill="1" applyBorder="1" applyAlignment="1" applyProtection="1"/>
    <xf numFmtId="37" fontId="12" fillId="0" borderId="102" xfId="9" applyFont="1" applyFill="1" applyBorder="1" applyAlignment="1" applyProtection="1">
      <alignment horizontal="left"/>
    </xf>
    <xf numFmtId="37" fontId="4" fillId="0" borderId="100" xfId="9" applyFont="1" applyFill="1" applyBorder="1" applyAlignment="1" applyProtection="1"/>
    <xf numFmtId="181" fontId="4" fillId="0" borderId="24" xfId="9" applyNumberFormat="1" applyFont="1" applyFill="1" applyBorder="1" applyAlignment="1" applyProtection="1"/>
    <xf numFmtId="37" fontId="18" fillId="0" borderId="12" xfId="9" applyNumberFormat="1" applyFont="1" applyFill="1" applyBorder="1" applyAlignment="1" applyProtection="1"/>
    <xf numFmtId="38" fontId="4" fillId="2" borderId="12" xfId="9" applyNumberFormat="1" applyFont="1" applyFill="1" applyBorder="1" applyAlignment="1" applyProtection="1"/>
    <xf numFmtId="37" fontId="4" fillId="2" borderId="12" xfId="9" applyNumberFormat="1" applyFont="1" applyFill="1" applyBorder="1" applyAlignment="1" applyProtection="1"/>
    <xf numFmtId="37" fontId="4" fillId="2" borderId="75" xfId="9" applyNumberFormat="1" applyFont="1" applyFill="1" applyBorder="1" applyAlignment="1" applyProtection="1"/>
    <xf numFmtId="37" fontId="4" fillId="2" borderId="167" xfId="9" applyNumberFormat="1" applyFont="1" applyFill="1" applyBorder="1" applyAlignment="1" applyProtection="1"/>
    <xf numFmtId="37" fontId="4" fillId="2" borderId="168" xfId="9" applyNumberFormat="1" applyFont="1" applyFill="1" applyBorder="1" applyAlignment="1" applyProtection="1"/>
    <xf numFmtId="37" fontId="4" fillId="2" borderId="169" xfId="9" applyNumberFormat="1" applyFont="1" applyFill="1" applyBorder="1" applyAlignment="1" applyProtection="1"/>
    <xf numFmtId="37" fontId="4" fillId="2" borderId="169" xfId="9" applyFont="1" applyFill="1" applyBorder="1" applyAlignment="1"/>
    <xf numFmtId="37" fontId="12" fillId="2" borderId="43" xfId="9" applyFont="1" applyFill="1" applyBorder="1" applyAlignment="1" applyProtection="1">
      <alignment horizontal="left"/>
    </xf>
    <xf numFmtId="37" fontId="4" fillId="2" borderId="10" xfId="9" applyFont="1" applyFill="1" applyBorder="1" applyAlignment="1" applyProtection="1"/>
    <xf numFmtId="37" fontId="4" fillId="2" borderId="26" xfId="9" applyNumberFormat="1" applyFont="1" applyFill="1" applyBorder="1" applyAlignment="1" applyProtection="1"/>
    <xf numFmtId="37" fontId="4" fillId="2" borderId="25" xfId="9" applyNumberFormat="1" applyFont="1" applyFill="1" applyBorder="1" applyAlignment="1" applyProtection="1"/>
    <xf numFmtId="37" fontId="4" fillId="2" borderId="25" xfId="9" applyFont="1" applyFill="1" applyBorder="1" applyAlignment="1"/>
    <xf numFmtId="39" fontId="4" fillId="2" borderId="25" xfId="9" applyNumberFormat="1" applyFont="1" applyFill="1" applyBorder="1" applyAlignment="1" applyProtection="1"/>
    <xf numFmtId="39" fontId="4" fillId="2" borderId="75" xfId="9" applyNumberFormat="1" applyFont="1" applyFill="1" applyBorder="1" applyAlignment="1" applyProtection="1">
      <alignment horizontal="left"/>
    </xf>
    <xf numFmtId="37" fontId="4" fillId="2" borderId="51" xfId="9" applyFont="1" applyFill="1" applyBorder="1" applyAlignment="1"/>
    <xf numFmtId="37" fontId="4" fillId="2" borderId="12" xfId="9" applyFont="1" applyFill="1" applyBorder="1" applyAlignment="1"/>
    <xf numFmtId="37" fontId="4" fillId="2" borderId="13" xfId="9" applyNumberFormat="1" applyFont="1" applyFill="1" applyBorder="1" applyAlignment="1" applyProtection="1">
      <alignment horizontal="centerContinuous"/>
    </xf>
    <xf numFmtId="37" fontId="4" fillId="2" borderId="21" xfId="9" applyNumberFormat="1" applyFont="1" applyFill="1" applyBorder="1" applyAlignment="1" applyProtection="1">
      <alignment horizontal="center"/>
    </xf>
    <xf numFmtId="39" fontId="4" fillId="2" borderId="23" xfId="9" applyNumberFormat="1" applyFont="1" applyFill="1" applyBorder="1" applyAlignment="1" applyProtection="1">
      <alignment horizontal="centerContinuous"/>
    </xf>
    <xf numFmtId="2" fontId="4" fillId="2" borderId="23" xfId="9" applyNumberFormat="1" applyFont="1" applyFill="1" applyBorder="1" applyAlignment="1" applyProtection="1"/>
    <xf numFmtId="37" fontId="12" fillId="0" borderId="43" xfId="9" applyFont="1" applyFill="1" applyBorder="1" applyAlignment="1" applyProtection="1">
      <alignment horizontal="left"/>
    </xf>
    <xf numFmtId="37" fontId="4" fillId="0" borderId="10" xfId="9" applyFont="1" applyFill="1" applyBorder="1" applyAlignment="1" applyProtection="1"/>
    <xf numFmtId="37" fontId="4" fillId="0" borderId="0" xfId="9" applyFont="1" applyFill="1" applyAlignment="1">
      <alignment vertical="center"/>
    </xf>
    <xf numFmtId="181" fontId="4" fillId="0" borderId="24" xfId="9" applyNumberFormat="1" applyFont="1" applyFill="1" applyBorder="1" applyAlignment="1" applyProtection="1">
      <alignment vertical="center"/>
    </xf>
    <xf numFmtId="37" fontId="18" fillId="0" borderId="12" xfId="9" applyNumberFormat="1" applyFont="1" applyFill="1" applyBorder="1" applyAlignment="1" applyProtection="1">
      <alignment vertical="center"/>
    </xf>
    <xf numFmtId="38" fontId="4" fillId="2" borderId="12" xfId="9" applyNumberFormat="1" applyFont="1" applyFill="1" applyBorder="1" applyAlignment="1" applyProtection="1">
      <alignment vertical="center"/>
    </xf>
    <xf numFmtId="37" fontId="4" fillId="2" borderId="12" xfId="9" applyNumberFormat="1" applyFont="1" applyFill="1" applyBorder="1" applyAlignment="1" applyProtection="1">
      <alignment vertical="center"/>
    </xf>
    <xf numFmtId="37" fontId="4" fillId="2" borderId="75" xfId="9" applyNumberFormat="1" applyFont="1" applyFill="1" applyBorder="1" applyAlignment="1" applyProtection="1">
      <alignment vertical="center"/>
    </xf>
    <xf numFmtId="37" fontId="4" fillId="2" borderId="0" xfId="9" applyFont="1" applyFill="1" applyBorder="1" applyAlignment="1">
      <alignment vertical="center"/>
    </xf>
    <xf numFmtId="37" fontId="4" fillId="2" borderId="167" xfId="9" applyNumberFormat="1" applyFont="1" applyFill="1" applyBorder="1" applyAlignment="1" applyProtection="1">
      <alignment vertical="center"/>
    </xf>
    <xf numFmtId="37" fontId="4" fillId="2" borderId="168" xfId="9" applyNumberFormat="1" applyFont="1" applyFill="1" applyBorder="1" applyAlignment="1" applyProtection="1">
      <alignment vertical="center"/>
    </xf>
    <xf numFmtId="37" fontId="4" fillId="2" borderId="169" xfId="9" applyNumberFormat="1" applyFont="1" applyFill="1" applyBorder="1" applyAlignment="1" applyProtection="1">
      <alignment vertical="center"/>
    </xf>
    <xf numFmtId="37" fontId="4" fillId="2" borderId="169" xfId="9" applyFont="1" applyFill="1" applyBorder="1" applyAlignment="1">
      <alignment vertical="center"/>
    </xf>
    <xf numFmtId="37" fontId="4" fillId="2" borderId="0" xfId="9" applyNumberFormat="1" applyFont="1" applyFill="1" applyBorder="1" applyAlignment="1" applyProtection="1">
      <alignment vertical="center"/>
    </xf>
    <xf numFmtId="37" fontId="12" fillId="2" borderId="43" xfId="9" applyFont="1" applyFill="1" applyBorder="1" applyAlignment="1" applyProtection="1">
      <alignment horizontal="left" vertical="center"/>
    </xf>
    <xf numFmtId="37" fontId="4" fillId="2" borderId="10" xfId="9" applyFont="1" applyFill="1" applyBorder="1" applyAlignment="1" applyProtection="1">
      <alignment vertical="center"/>
    </xf>
    <xf numFmtId="39" fontId="4" fillId="2" borderId="19" xfId="9" applyNumberFormat="1" applyFont="1" applyFill="1" applyBorder="1" applyAlignment="1" applyProtection="1">
      <alignment vertical="center"/>
    </xf>
    <xf numFmtId="37" fontId="4" fillId="2" borderId="75" xfId="9" applyFont="1" applyFill="1" applyBorder="1" applyAlignment="1" applyProtection="1">
      <alignment horizontal="left" vertical="center"/>
    </xf>
    <xf numFmtId="37" fontId="4" fillId="2" borderId="51" xfId="9" applyFont="1" applyFill="1" applyBorder="1" applyAlignment="1">
      <alignment vertical="center"/>
    </xf>
    <xf numFmtId="37" fontId="4" fillId="2" borderId="12" xfId="9" applyFont="1" applyFill="1" applyBorder="1" applyAlignment="1">
      <alignment vertical="center"/>
    </xf>
    <xf numFmtId="37" fontId="4" fillId="2" borderId="13" xfId="9" applyNumberFormat="1" applyFont="1" applyFill="1" applyBorder="1" applyAlignment="1" applyProtection="1">
      <alignment horizontal="centerContinuous" vertical="center"/>
    </xf>
    <xf numFmtId="37" fontId="4" fillId="2" borderId="21" xfId="9" applyNumberFormat="1" applyFont="1" applyFill="1" applyBorder="1" applyAlignment="1" applyProtection="1">
      <alignment horizontal="center" vertical="center"/>
    </xf>
    <xf numFmtId="39" fontId="4" fillId="2" borderId="23" xfId="9" applyNumberFormat="1" applyFont="1" applyFill="1" applyBorder="1" applyAlignment="1" applyProtection="1">
      <alignment horizontal="centerContinuous" vertical="center"/>
    </xf>
    <xf numFmtId="2" fontId="4" fillId="2" borderId="23" xfId="9" applyNumberFormat="1" applyFont="1" applyFill="1" applyBorder="1" applyAlignment="1" applyProtection="1">
      <alignment vertical="center"/>
    </xf>
    <xf numFmtId="37" fontId="4" fillId="2" borderId="45" xfId="9" applyFont="1" applyFill="1" applyBorder="1" applyAlignment="1" applyProtection="1">
      <alignment horizontal="center" vertical="center"/>
    </xf>
    <xf numFmtId="37" fontId="12" fillId="0" borderId="43" xfId="9" applyFont="1" applyFill="1" applyBorder="1" applyAlignment="1" applyProtection="1">
      <alignment horizontal="left" vertical="center"/>
    </xf>
    <xf numFmtId="37" fontId="4" fillId="0" borderId="10" xfId="9" applyFont="1" applyFill="1" applyBorder="1" applyAlignment="1" applyProtection="1">
      <alignment vertical="center"/>
    </xf>
    <xf numFmtId="37" fontId="4" fillId="2" borderId="163" xfId="9" applyNumberFormat="1" applyFont="1" applyFill="1" applyBorder="1" applyAlignment="1" applyProtection="1">
      <alignment horizontal="centerContinuous"/>
    </xf>
    <xf numFmtId="37" fontId="4" fillId="2" borderId="106" xfId="9" applyNumberFormat="1" applyFont="1" applyFill="1" applyBorder="1" applyAlignment="1" applyProtection="1">
      <alignment horizontal="center"/>
    </xf>
    <xf numFmtId="37" fontId="4" fillId="0" borderId="15" xfId="9" applyNumberFormat="1" applyFont="1" applyFill="1" applyBorder="1" applyAlignment="1" applyProtection="1"/>
    <xf numFmtId="181" fontId="18" fillId="0" borderId="14" xfId="9" applyNumberFormat="1" applyFont="1" applyFill="1" applyBorder="1" applyAlignment="1" applyProtection="1"/>
    <xf numFmtId="181" fontId="18" fillId="0" borderId="89" xfId="9" applyNumberFormat="1" applyFont="1" applyFill="1" applyBorder="1" applyAlignment="1" applyProtection="1"/>
    <xf numFmtId="37" fontId="4" fillId="2" borderId="100" xfId="9" applyNumberFormat="1" applyFont="1" applyFill="1" applyBorder="1" applyAlignment="1" applyProtection="1"/>
    <xf numFmtId="37" fontId="4" fillId="2" borderId="16" xfId="9" applyFont="1" applyFill="1" applyBorder="1" applyAlignment="1"/>
    <xf numFmtId="39" fontId="4" fillId="2" borderId="164" xfId="9" applyNumberFormat="1" applyFont="1" applyFill="1" applyBorder="1" applyAlignment="1" applyProtection="1"/>
    <xf numFmtId="39" fontId="4" fillId="2" borderId="165" xfId="9" applyNumberFormat="1" applyFont="1" applyFill="1" applyBorder="1" applyAlignment="1" applyProtection="1"/>
    <xf numFmtId="39" fontId="4" fillId="2" borderId="166" xfId="9" applyNumberFormat="1" applyFont="1" applyFill="1" applyBorder="1" applyAlignment="1" applyProtection="1"/>
    <xf numFmtId="37" fontId="4" fillId="2" borderId="15" xfId="9" applyNumberFormat="1" applyFont="1" applyFill="1" applyBorder="1" applyAlignment="1" applyProtection="1"/>
    <xf numFmtId="37" fontId="4" fillId="2" borderId="89" xfId="9" applyNumberFormat="1" applyFont="1" applyFill="1" applyBorder="1" applyAlignment="1" applyProtection="1"/>
    <xf numFmtId="1" fontId="4" fillId="2" borderId="89" xfId="10" applyNumberFormat="1" applyFont="1" applyFill="1" applyBorder="1" applyAlignment="1"/>
    <xf numFmtId="3" fontId="4" fillId="2" borderId="89" xfId="10" applyNumberFormat="1" applyFont="1" applyFill="1" applyBorder="1" applyAlignment="1"/>
    <xf numFmtId="2" fontId="4" fillId="2" borderId="89" xfId="10" applyNumberFormat="1" applyFont="1" applyFill="1" applyBorder="1" applyAlignment="1"/>
    <xf numFmtId="2" fontId="4" fillId="2" borderId="151" xfId="10" applyNumberFormat="1" applyFont="1" applyFill="1" applyBorder="1" applyAlignment="1"/>
    <xf numFmtId="37" fontId="4" fillId="2" borderId="15" xfId="9" applyFont="1" applyFill="1" applyBorder="1" applyAlignment="1" applyProtection="1">
      <alignment horizontal="center"/>
    </xf>
    <xf numFmtId="37" fontId="4" fillId="2" borderId="14" xfId="9" applyFont="1" applyFill="1" applyBorder="1" applyAlignment="1" applyProtection="1">
      <alignment horizontal="center"/>
    </xf>
    <xf numFmtId="1" fontId="4" fillId="2" borderId="132" xfId="10" applyNumberFormat="1" applyFont="1" applyFill="1" applyBorder="1" applyAlignment="1">
      <alignment horizontal="center" shrinkToFit="1"/>
    </xf>
    <xf numFmtId="3" fontId="4" fillId="2" borderId="132" xfId="10" applyNumberFormat="1" applyFont="1" applyFill="1" applyBorder="1" applyAlignment="1">
      <alignment horizontal="center"/>
    </xf>
    <xf numFmtId="3" fontId="4" fillId="2" borderId="89" xfId="10" applyNumberFormat="1" applyFont="1" applyFill="1" applyBorder="1" applyAlignment="1">
      <alignment horizontal="center"/>
    </xf>
    <xf numFmtId="1" fontId="4" fillId="2" borderId="89" xfId="10" applyNumberFormat="1" applyFont="1" applyFill="1" applyBorder="1" applyAlignment="1">
      <alignment horizontal="center"/>
    </xf>
    <xf numFmtId="4" fontId="4" fillId="2" borderId="119" xfId="10" applyNumberFormat="1" applyFont="1" applyFill="1" applyBorder="1" applyAlignment="1"/>
    <xf numFmtId="37" fontId="4" fillId="0" borderId="24" xfId="9" applyNumberFormat="1" applyFont="1" applyFill="1" applyBorder="1" applyAlignment="1" applyProtection="1"/>
    <xf numFmtId="181" fontId="18" fillId="0" borderId="23" xfId="9" applyNumberFormat="1" applyFont="1" applyFill="1" applyBorder="1" applyAlignment="1" applyProtection="1"/>
    <xf numFmtId="181" fontId="18" fillId="0" borderId="21" xfId="9" applyNumberFormat="1" applyFont="1" applyFill="1" applyBorder="1" applyAlignment="1" applyProtection="1"/>
    <xf numFmtId="38" fontId="4" fillId="2" borderId="23" xfId="9" applyNumberFormat="1" applyFont="1" applyFill="1" applyBorder="1" applyAlignment="1" applyProtection="1"/>
    <xf numFmtId="37" fontId="4" fillId="2" borderId="23" xfId="9" applyNumberFormat="1" applyFont="1" applyFill="1" applyBorder="1" applyAlignment="1" applyProtection="1"/>
    <xf numFmtId="39" fontId="4" fillId="2" borderId="158" xfId="9" applyNumberFormat="1" applyFont="1" applyFill="1" applyBorder="1" applyAlignment="1" applyProtection="1"/>
    <xf numFmtId="39" fontId="4" fillId="2" borderId="159" xfId="9" applyNumberFormat="1" applyFont="1" applyFill="1" applyBorder="1" applyAlignment="1" applyProtection="1"/>
    <xf numFmtId="39" fontId="4" fillId="2" borderId="160" xfId="9" applyNumberFormat="1" applyFont="1" applyFill="1" applyBorder="1" applyAlignment="1" applyProtection="1"/>
    <xf numFmtId="37" fontId="4" fillId="2" borderId="24" xfId="9" applyNumberFormat="1" applyFont="1" applyFill="1" applyBorder="1" applyAlignment="1" applyProtection="1"/>
    <xf numFmtId="1" fontId="4" fillId="2" borderId="21" xfId="10" applyNumberFormat="1" applyFont="1" applyFill="1" applyBorder="1" applyAlignment="1"/>
    <xf numFmtId="3" fontId="4" fillId="2" borderId="21" xfId="10" applyNumberFormat="1" applyFont="1" applyFill="1" applyBorder="1" applyAlignment="1"/>
    <xf numFmtId="2" fontId="4" fillId="2" borderId="21" xfId="10" applyNumberFormat="1" applyFont="1" applyFill="1" applyBorder="1" applyAlignment="1"/>
    <xf numFmtId="2" fontId="4" fillId="2" borderId="111" xfId="10" applyNumberFormat="1" applyFont="1" applyFill="1" applyBorder="1" applyAlignment="1"/>
    <xf numFmtId="37" fontId="4" fillId="2" borderId="24" xfId="9" applyFont="1" applyFill="1" applyBorder="1" applyAlignment="1" applyProtection="1">
      <alignment horizontal="center"/>
    </xf>
    <xf numFmtId="37" fontId="4" fillId="2" borderId="23" xfId="9" applyFont="1" applyFill="1" applyBorder="1" applyAlignment="1"/>
    <xf numFmtId="1" fontId="4" fillId="2" borderId="21" xfId="10" applyNumberFormat="1" applyFont="1" applyFill="1" applyBorder="1" applyAlignment="1">
      <alignment horizontal="center" shrinkToFit="1"/>
    </xf>
    <xf numFmtId="3" fontId="4" fillId="2" borderId="21" xfId="10" applyNumberFormat="1" applyFont="1" applyFill="1" applyBorder="1" applyAlignment="1">
      <alignment horizontal="center"/>
    </xf>
    <xf numFmtId="1" fontId="4" fillId="2" borderId="21" xfId="10" applyNumberFormat="1" applyFont="1" applyFill="1" applyBorder="1" applyAlignment="1">
      <alignment horizontal="center"/>
    </xf>
    <xf numFmtId="4" fontId="4" fillId="2" borderId="67" xfId="10" applyNumberFormat="1" applyFont="1" applyFill="1" applyBorder="1" applyAlignment="1"/>
    <xf numFmtId="181" fontId="18" fillId="0" borderId="43" xfId="9" applyNumberFormat="1" applyFont="1" applyFill="1" applyBorder="1" applyAlignment="1" applyProtection="1"/>
    <xf numFmtId="1" fontId="4" fillId="2" borderId="43" xfId="10" applyNumberFormat="1" applyFont="1" applyFill="1" applyBorder="1" applyAlignment="1"/>
    <xf numFmtId="3" fontId="4" fillId="2" borderId="43" xfId="10" applyNumberFormat="1" applyFont="1" applyFill="1" applyBorder="1" applyAlignment="1"/>
    <xf numFmtId="2" fontId="4" fillId="2" borderId="43" xfId="10" applyNumberFormat="1" applyFont="1" applyFill="1" applyBorder="1" applyAlignment="1"/>
    <xf numFmtId="2" fontId="4" fillId="2" borderId="42" xfId="10" applyNumberFormat="1" applyFont="1" applyFill="1" applyBorder="1" applyAlignment="1"/>
    <xf numFmtId="1" fontId="4" fillId="2" borderId="43" xfId="10" applyNumberFormat="1" applyFont="1" applyFill="1" applyBorder="1" applyAlignment="1">
      <alignment horizontal="center" shrinkToFit="1"/>
    </xf>
    <xf numFmtId="3" fontId="4" fillId="2" borderId="43" xfId="10" applyNumberFormat="1" applyFont="1" applyFill="1" applyBorder="1" applyAlignment="1">
      <alignment horizontal="center"/>
    </xf>
    <xf numFmtId="1" fontId="4" fillId="2" borderId="43" xfId="10" applyNumberFormat="1" applyFont="1" applyFill="1" applyBorder="1" applyAlignment="1">
      <alignment horizontal="center"/>
    </xf>
    <xf numFmtId="4" fontId="4" fillId="2" borderId="45" xfId="10" applyNumberFormat="1" applyFont="1" applyFill="1" applyBorder="1" applyAlignment="1"/>
    <xf numFmtId="38" fontId="18" fillId="0" borderId="14" xfId="9" applyNumberFormat="1" applyFont="1" applyFill="1" applyBorder="1" applyAlignment="1" applyProtection="1"/>
    <xf numFmtId="38" fontId="18" fillId="0" borderId="89" xfId="9" applyNumberFormat="1" applyFont="1" applyFill="1" applyBorder="1" applyAlignment="1" applyProtection="1"/>
    <xf numFmtId="37" fontId="4" fillId="2" borderId="91" xfId="9" quotePrefix="1" applyFont="1" applyFill="1" applyBorder="1" applyAlignment="1" applyProtection="1">
      <alignment horizontal="center"/>
    </xf>
    <xf numFmtId="37" fontId="4" fillId="2" borderId="90" xfId="9" applyFont="1" applyFill="1" applyBorder="1" applyAlignment="1"/>
    <xf numFmtId="2" fontId="4" fillId="2" borderId="90" xfId="9" applyNumberFormat="1" applyFont="1" applyFill="1" applyBorder="1" applyAlignment="1" applyProtection="1"/>
    <xf numFmtId="37" fontId="4" fillId="2" borderId="90" xfId="9" applyFont="1" applyFill="1" applyBorder="1" applyAlignment="1" applyProtection="1">
      <alignment horizontal="center"/>
    </xf>
    <xf numFmtId="4" fontId="4" fillId="2" borderId="89" xfId="10" applyNumberFormat="1" applyFont="1" applyFill="1" applyBorder="1" applyAlignment="1"/>
    <xf numFmtId="38" fontId="18" fillId="0" borderId="23" xfId="9" applyNumberFormat="1" applyFont="1" applyFill="1" applyBorder="1" applyAlignment="1" applyProtection="1"/>
    <xf numFmtId="38" fontId="18" fillId="0" borderId="21" xfId="9" applyNumberFormat="1" applyFont="1" applyFill="1" applyBorder="1" applyAlignment="1" applyProtection="1"/>
    <xf numFmtId="3" fontId="4" fillId="2" borderId="67" xfId="10" applyNumberFormat="1" applyFont="1" applyFill="1" applyBorder="1" applyAlignment="1"/>
    <xf numFmtId="37" fontId="4" fillId="2" borderId="21" xfId="9" quotePrefix="1" applyFont="1" applyFill="1" applyBorder="1" applyAlignment="1" applyProtection="1">
      <alignment horizontal="center"/>
    </xf>
    <xf numFmtId="37" fontId="4" fillId="2" borderId="44" xfId="9" quotePrefix="1" applyFont="1" applyFill="1" applyBorder="1" applyAlignment="1" applyProtection="1">
      <alignment horizontal="center"/>
    </xf>
    <xf numFmtId="4" fontId="4" fillId="2" borderId="21" xfId="10" applyNumberFormat="1" applyFont="1" applyFill="1" applyBorder="1" applyAlignment="1"/>
    <xf numFmtId="2" fontId="4" fillId="2" borderId="21" xfId="10" applyNumberFormat="1" applyFont="1" applyFill="1" applyBorder="1" applyAlignment="1">
      <alignment horizontal="center"/>
    </xf>
    <xf numFmtId="37" fontId="4" fillId="2" borderId="27" xfId="9" applyFont="1" applyFill="1" applyBorder="1" applyAlignment="1" applyProtection="1"/>
    <xf numFmtId="2" fontId="4" fillId="2" borderId="21" xfId="10" applyNumberFormat="1" applyFont="1" applyFill="1" applyBorder="1" applyAlignment="1">
      <alignment horizontal="center" vertical="center"/>
    </xf>
    <xf numFmtId="37" fontId="4" fillId="2" borderId="170" xfId="9" applyNumberFormat="1" applyFont="1" applyFill="1" applyBorder="1" applyAlignment="1" applyProtection="1"/>
    <xf numFmtId="37" fontId="4" fillId="0" borderId="27" xfId="9" applyFont="1" applyFill="1" applyBorder="1" applyAlignment="1" applyProtection="1"/>
    <xf numFmtId="38" fontId="18" fillId="0" borderId="43" xfId="9" applyNumberFormat="1" applyFont="1" applyFill="1" applyBorder="1" applyAlignment="1" applyProtection="1"/>
    <xf numFmtId="37" fontId="4" fillId="0" borderId="44" xfId="9" applyNumberFormat="1" applyFont="1" applyFill="1" applyBorder="1" applyAlignment="1" applyProtection="1"/>
    <xf numFmtId="38" fontId="4" fillId="2" borderId="21" xfId="9" applyNumberFormat="1" applyFont="1" applyFill="1" applyBorder="1" applyAlignment="1" applyProtection="1"/>
    <xf numFmtId="37" fontId="4" fillId="2" borderId="21" xfId="9" applyNumberFormat="1" applyFont="1" applyFill="1" applyBorder="1" applyAlignment="1" applyProtection="1"/>
    <xf numFmtId="37" fontId="4" fillId="2" borderId="111" xfId="9" applyNumberFormat="1" applyFont="1" applyFill="1" applyBorder="1" applyAlignment="1" applyProtection="1"/>
    <xf numFmtId="37" fontId="4" fillId="2" borderId="20" xfId="9" applyFont="1" applyFill="1" applyBorder="1" applyAlignment="1"/>
    <xf numFmtId="39" fontId="4" fillId="2" borderId="171" xfId="9" applyNumberFormat="1" applyFont="1" applyFill="1" applyBorder="1" applyAlignment="1" applyProtection="1"/>
    <xf numFmtId="37" fontId="4" fillId="2" borderId="172" xfId="9" applyNumberFormat="1" applyFont="1" applyFill="1" applyBorder="1" applyAlignment="1" applyProtection="1"/>
    <xf numFmtId="39" fontId="4" fillId="2" borderId="173" xfId="9" applyNumberFormat="1" applyFont="1" applyFill="1" applyBorder="1" applyAlignment="1" applyProtection="1"/>
    <xf numFmtId="37" fontId="12" fillId="2" borderId="21" xfId="9" applyFont="1" applyFill="1" applyBorder="1" applyAlignment="1" applyProtection="1">
      <alignment horizontal="left"/>
    </xf>
    <xf numFmtId="2" fontId="4" fillId="2" borderId="43" xfId="10" applyNumberFormat="1" applyFont="1" applyFill="1" applyBorder="1" applyAlignment="1">
      <alignment horizontal="center" vertical="center"/>
    </xf>
    <xf numFmtId="4" fontId="4" fillId="2" borderId="43" xfId="10" applyNumberFormat="1" applyFont="1" applyFill="1" applyBorder="1" applyAlignment="1"/>
    <xf numFmtId="37" fontId="4" fillId="2" borderId="44" xfId="9" applyNumberFormat="1" applyFont="1" applyFill="1" applyBorder="1" applyAlignment="1" applyProtection="1"/>
    <xf numFmtId="37" fontId="4" fillId="2" borderId="22" xfId="9" applyFont="1" applyFill="1" applyBorder="1" applyAlignment="1" applyProtection="1">
      <alignment horizontal="left"/>
    </xf>
    <xf numFmtId="37" fontId="4" fillId="2" borderId="21" xfId="9" applyFont="1" applyFill="1" applyBorder="1" applyAlignment="1" applyProtection="1"/>
    <xf numFmtId="37" fontId="4" fillId="2" borderId="67" xfId="9" applyFont="1" applyFill="1" applyBorder="1" applyAlignment="1"/>
    <xf numFmtId="37" fontId="4" fillId="2" borderId="44" xfId="9" applyFont="1" applyFill="1" applyBorder="1" applyAlignment="1" applyProtection="1">
      <alignment horizontal="center"/>
    </xf>
    <xf numFmtId="37" fontId="4" fillId="2" borderId="21" xfId="9" applyFont="1" applyFill="1" applyBorder="1" applyAlignment="1"/>
    <xf numFmtId="2" fontId="4" fillId="2" borderId="21" xfId="9" applyNumberFormat="1" applyFont="1" applyFill="1" applyBorder="1" applyAlignment="1" applyProtection="1"/>
    <xf numFmtId="37" fontId="4" fillId="2" borderId="21" xfId="9" applyFont="1" applyFill="1" applyBorder="1" applyAlignment="1" applyProtection="1">
      <alignment horizontal="center"/>
    </xf>
    <xf numFmtId="37" fontId="12" fillId="0" borderId="21" xfId="9" applyFont="1" applyFill="1" applyBorder="1" applyAlignment="1" applyProtection="1">
      <alignment horizontal="left"/>
    </xf>
    <xf numFmtId="37" fontId="4" fillId="2" borderId="21" xfId="9" applyFont="1" applyFill="1" applyBorder="1" applyAlignment="1">
      <alignment horizontal="center"/>
    </xf>
    <xf numFmtId="4" fontId="4" fillId="2" borderId="21" xfId="10" applyNumberFormat="1" applyFont="1" applyFill="1" applyBorder="1" applyAlignment="1">
      <alignment horizontal="center"/>
    </xf>
    <xf numFmtId="37" fontId="4" fillId="0" borderId="51" xfId="9" applyNumberFormat="1" applyFont="1" applyFill="1" applyBorder="1" applyAlignment="1" applyProtection="1"/>
    <xf numFmtId="38" fontId="18" fillId="0" borderId="12" xfId="9" applyNumberFormat="1" applyFont="1" applyFill="1" applyBorder="1" applyAlignment="1" applyProtection="1"/>
    <xf numFmtId="38" fontId="18" fillId="0" borderId="13" xfId="9" applyNumberFormat="1" applyFont="1" applyFill="1" applyBorder="1" applyAlignment="1" applyProtection="1"/>
    <xf numFmtId="37" fontId="4" fillId="2" borderId="10" xfId="9" applyNumberFormat="1" applyFont="1" applyFill="1" applyBorder="1" applyAlignment="1" applyProtection="1"/>
    <xf numFmtId="39" fontId="4" fillId="2" borderId="174" xfId="9" applyNumberFormat="1" applyFont="1" applyFill="1" applyBorder="1" applyAlignment="1" applyProtection="1"/>
    <xf numFmtId="37" fontId="4" fillId="2" borderId="175" xfId="9" applyNumberFormat="1" applyFont="1" applyFill="1" applyBorder="1" applyAlignment="1" applyProtection="1"/>
    <xf numFmtId="39" fontId="4" fillId="2" borderId="168" xfId="9" applyNumberFormat="1" applyFont="1" applyFill="1" applyBorder="1" applyAlignment="1" applyProtection="1"/>
    <xf numFmtId="39" fontId="4" fillId="2" borderId="176" xfId="9" applyNumberFormat="1" applyFont="1" applyFill="1" applyBorder="1" applyAlignment="1" applyProtection="1"/>
    <xf numFmtId="39" fontId="4" fillId="2" borderId="169" xfId="9" applyNumberFormat="1" applyFont="1" applyFill="1" applyBorder="1" applyAlignment="1" applyProtection="1"/>
    <xf numFmtId="37" fontId="4" fillId="2" borderId="177" xfId="9" applyNumberFormat="1" applyFont="1" applyFill="1" applyBorder="1" applyAlignment="1" applyProtection="1"/>
    <xf numFmtId="37" fontId="12" fillId="2" borderId="13" xfId="9" applyFont="1" applyFill="1" applyBorder="1" applyAlignment="1" applyProtection="1">
      <alignment horizontal="left"/>
    </xf>
    <xf numFmtId="37" fontId="4" fillId="2" borderId="51" xfId="9" applyNumberFormat="1" applyFont="1" applyFill="1" applyBorder="1" applyAlignment="1" applyProtection="1"/>
    <xf numFmtId="1" fontId="4" fillId="2" borderId="132" xfId="10" applyNumberFormat="1" applyFont="1" applyFill="1" applyBorder="1" applyAlignment="1"/>
    <xf numFmtId="3" fontId="4" fillId="2" borderId="132" xfId="10" applyNumberFormat="1" applyFont="1" applyFill="1" applyBorder="1" applyAlignment="1"/>
    <xf numFmtId="3" fontId="4" fillId="2" borderId="70" xfId="10" applyNumberFormat="1" applyFont="1" applyFill="1" applyBorder="1" applyAlignment="1"/>
    <xf numFmtId="2" fontId="4" fillId="2" borderId="132" xfId="10" applyNumberFormat="1" applyFont="1" applyFill="1" applyBorder="1" applyAlignment="1">
      <alignment horizontal="center"/>
    </xf>
    <xf numFmtId="2" fontId="4" fillId="2" borderId="47" xfId="10" applyNumberFormat="1" applyFont="1" applyFill="1" applyBorder="1" applyAlignment="1"/>
    <xf numFmtId="37" fontId="4" fillId="2" borderId="51" xfId="9" applyFont="1" applyFill="1" applyBorder="1" applyAlignment="1" applyProtection="1">
      <alignment horizontal="center"/>
    </xf>
    <xf numFmtId="2" fontId="4" fillId="2" borderId="12" xfId="9" applyNumberFormat="1" applyFont="1" applyFill="1" applyBorder="1" applyAlignment="1" applyProtection="1"/>
    <xf numFmtId="37" fontId="4" fillId="2" borderId="12" xfId="9" applyFont="1" applyFill="1" applyBorder="1" applyAlignment="1" applyProtection="1">
      <alignment horizontal="center"/>
    </xf>
    <xf numFmtId="1" fontId="4" fillId="2" borderId="132" xfId="10" applyNumberFormat="1" applyFont="1" applyFill="1" applyBorder="1" applyAlignment="1">
      <alignment horizontal="center"/>
    </xf>
    <xf numFmtId="4" fontId="4" fillId="2" borderId="132" xfId="10" applyNumberFormat="1" applyFont="1" applyFill="1" applyBorder="1" applyAlignment="1"/>
    <xf numFmtId="37" fontId="12" fillId="0" borderId="13" xfId="9" applyFont="1" applyFill="1" applyBorder="1" applyAlignment="1" applyProtection="1">
      <alignment horizontal="left"/>
    </xf>
    <xf numFmtId="37" fontId="4" fillId="2" borderId="23" xfId="9" applyFont="1" applyFill="1" applyBorder="1" applyAlignment="1">
      <alignment horizontal="center"/>
    </xf>
    <xf numFmtId="37" fontId="4" fillId="2" borderId="23" xfId="9" applyFont="1" applyFill="1" applyBorder="1" applyAlignment="1">
      <alignment horizontal="centerContinuous"/>
    </xf>
    <xf numFmtId="37" fontId="4" fillId="2" borderId="23" xfId="9" applyFont="1" applyFill="1" applyBorder="1" applyAlignment="1" applyProtection="1">
      <alignment horizontal="centerContinuous"/>
    </xf>
    <xf numFmtId="0" fontId="21" fillId="2" borderId="21" xfId="10" applyNumberFormat="1" applyFont="1" applyFill="1" applyBorder="1"/>
    <xf numFmtId="38" fontId="18" fillId="0" borderId="106" xfId="9" applyNumberFormat="1" applyFont="1" applyFill="1" applyBorder="1" applyAlignment="1" applyProtection="1"/>
    <xf numFmtId="38" fontId="18" fillId="0" borderId="107" xfId="9" applyNumberFormat="1" applyFont="1" applyFill="1" applyBorder="1" applyAlignment="1" applyProtection="1"/>
    <xf numFmtId="38" fontId="4" fillId="2" borderId="107" xfId="9" applyNumberFormat="1" applyFont="1" applyFill="1" applyBorder="1" applyAlignment="1" applyProtection="1"/>
    <xf numFmtId="37" fontId="4" fillId="2" borderId="163" xfId="9" quotePrefix="1" applyFont="1" applyFill="1" applyBorder="1" applyAlignment="1" applyProtection="1">
      <alignment horizontal="center"/>
    </xf>
    <xf numFmtId="3" fontId="4" fillId="2" borderId="45" xfId="10" applyNumberFormat="1" applyFont="1" applyFill="1" applyBorder="1" applyAlignment="1"/>
    <xf numFmtId="37" fontId="4" fillId="2" borderId="51" xfId="9" quotePrefix="1" applyFont="1" applyFill="1" applyBorder="1" applyAlignment="1" applyProtection="1">
      <alignment horizontal="center"/>
    </xf>
    <xf numFmtId="37" fontId="4" fillId="0" borderId="15" xfId="9" applyFont="1" applyBorder="1" applyAlignment="1" applyProtection="1">
      <alignment horizontal="left"/>
    </xf>
    <xf numFmtId="37" fontId="18" fillId="5" borderId="14" xfId="9" applyFont="1" applyFill="1" applyBorder="1" applyAlignment="1" applyProtection="1">
      <alignment horizontal="right"/>
    </xf>
    <xf numFmtId="37" fontId="4" fillId="2" borderId="14" xfId="9" applyFont="1" applyFill="1" applyBorder="1" applyAlignment="1" applyProtection="1">
      <alignment horizontal="right"/>
    </xf>
    <xf numFmtId="37" fontId="4" fillId="2" borderId="100" xfId="9" applyFont="1" applyFill="1" applyBorder="1" applyAlignment="1" applyProtection="1">
      <alignment horizontal="right"/>
    </xf>
    <xf numFmtId="37" fontId="4" fillId="2" borderId="155" xfId="9" applyFont="1" applyFill="1" applyBorder="1" applyAlignment="1" applyProtection="1">
      <alignment horizontal="center"/>
    </xf>
    <xf numFmtId="37" fontId="4" fillId="2" borderId="156" xfId="9" applyFont="1" applyFill="1" applyBorder="1" applyAlignment="1" applyProtection="1">
      <alignment horizontal="center"/>
    </xf>
    <xf numFmtId="37" fontId="4" fillId="2" borderId="157" xfId="9" applyFont="1" applyFill="1" applyBorder="1" applyAlignment="1" applyProtection="1">
      <alignment horizontal="center"/>
    </xf>
    <xf numFmtId="37" fontId="4" fillId="2" borderId="16" xfId="9" applyFont="1" applyFill="1" applyBorder="1" applyAlignment="1" applyProtection="1">
      <alignment horizontal="center"/>
    </xf>
    <xf numFmtId="37" fontId="4" fillId="2" borderId="15" xfId="9" applyFont="1" applyFill="1" applyBorder="1" applyAlignment="1" applyProtection="1">
      <alignment horizontal="right"/>
    </xf>
    <xf numFmtId="37" fontId="4" fillId="2" borderId="16" xfId="9" applyFont="1" applyFill="1" applyBorder="1" applyAlignment="1" applyProtection="1">
      <alignment horizontal="right"/>
    </xf>
    <xf numFmtId="37" fontId="4" fillId="2" borderId="102" xfId="9" applyFont="1" applyFill="1" applyBorder="1" applyAlignment="1" applyProtection="1">
      <alignment horizontal="right"/>
    </xf>
    <xf numFmtId="37" fontId="4" fillId="2" borderId="14" xfId="9" applyFont="1" applyFill="1" applyBorder="1" applyAlignment="1" applyProtection="1">
      <alignment horizontal="center" vertical="center"/>
    </xf>
    <xf numFmtId="37" fontId="4" fillId="0" borderId="51" xfId="9" applyFont="1" applyBorder="1" applyAlignment="1" applyProtection="1">
      <alignment horizontal="center"/>
    </xf>
    <xf numFmtId="37" fontId="4" fillId="2" borderId="12" xfId="9" applyFont="1" applyFill="1" applyBorder="1" applyAlignment="1" applyProtection="1">
      <alignment horizontal="distributed" justifyLastLine="1"/>
    </xf>
    <xf numFmtId="37" fontId="4" fillId="2" borderId="51" xfId="9" applyFont="1" applyFill="1" applyBorder="1" applyAlignment="1" applyProtection="1">
      <alignment horizontal="distributed" justifyLastLine="1"/>
    </xf>
    <xf numFmtId="37" fontId="4" fillId="2" borderId="0" xfId="9" applyFont="1" applyFill="1" applyBorder="1" applyAlignment="1" applyProtection="1">
      <alignment horizontal="distributed" justifyLastLine="1"/>
    </xf>
    <xf numFmtId="37" fontId="4" fillId="2" borderId="13" xfId="9" applyFont="1" applyFill="1" applyBorder="1" applyAlignment="1" applyProtection="1">
      <alignment horizontal="center"/>
    </xf>
    <xf numFmtId="37" fontId="4" fillId="2" borderId="10" xfId="9" applyFont="1" applyFill="1" applyBorder="1" applyAlignment="1" applyProtection="1">
      <alignment horizontal="distributed" justifyLastLine="1"/>
    </xf>
    <xf numFmtId="37" fontId="4" fillId="2" borderId="10" xfId="9" applyFont="1" applyFill="1" applyBorder="1" applyAlignment="1" applyProtection="1">
      <alignment horizontal="center"/>
    </xf>
    <xf numFmtId="37" fontId="4" fillId="2" borderId="53" xfId="9" applyFont="1" applyFill="1" applyBorder="1" applyAlignment="1" applyProtection="1">
      <alignment horizontal="center"/>
    </xf>
    <xf numFmtId="37" fontId="4" fillId="2" borderId="52" xfId="9" applyFont="1" applyFill="1" applyBorder="1" applyAlignment="1" applyProtection="1">
      <alignment horizontal="center" vertical="center"/>
    </xf>
    <xf numFmtId="37" fontId="4" fillId="2" borderId="52" xfId="9" applyFont="1" applyFill="1" applyBorder="1" applyAlignment="1" applyProtection="1">
      <alignment horizontal="center"/>
    </xf>
    <xf numFmtId="37" fontId="4" fillId="0" borderId="0" xfId="9" applyFont="1" applyAlignment="1"/>
    <xf numFmtId="37" fontId="4" fillId="0" borderId="148" xfId="9" applyFont="1" applyBorder="1" applyAlignment="1" applyProtection="1">
      <alignment horizontal="distributed" justifyLastLine="1"/>
    </xf>
    <xf numFmtId="37" fontId="4" fillId="2" borderId="4" xfId="9" applyFont="1" applyFill="1" applyBorder="1" applyAlignment="1" applyProtection="1">
      <alignment horizontal="distributed" justifyLastLine="1"/>
    </xf>
    <xf numFmtId="37" fontId="4" fillId="2" borderId="2" xfId="9" applyFont="1" applyFill="1" applyBorder="1" applyAlignment="1"/>
    <xf numFmtId="37" fontId="4" fillId="2" borderId="5" xfId="9" applyFont="1" applyFill="1" applyBorder="1" applyAlignment="1" applyProtection="1">
      <alignment horizontal="center"/>
    </xf>
    <xf numFmtId="37" fontId="4" fillId="2" borderId="1" xfId="9" applyFont="1" applyFill="1" applyBorder="1" applyAlignment="1"/>
    <xf numFmtId="37" fontId="4" fillId="2" borderId="124" xfId="9" applyFont="1" applyFill="1" applyBorder="1" applyAlignment="1" applyProtection="1">
      <alignment horizontal="distributed" justifyLastLine="1"/>
    </xf>
    <xf numFmtId="0" fontId="20" fillId="2" borderId="7" xfId="10" applyFill="1" applyBorder="1" applyAlignment="1">
      <alignment horizontal="center"/>
    </xf>
    <xf numFmtId="37" fontId="18" fillId="0" borderId="0" xfId="9" applyFont="1" applyBorder="1"/>
    <xf numFmtId="37" fontId="4" fillId="2" borderId="0" xfId="9" quotePrefix="1" applyFont="1" applyFill="1" applyBorder="1"/>
    <xf numFmtId="37" fontId="4" fillId="0" borderId="0" xfId="9" applyFont="1" applyBorder="1"/>
    <xf numFmtId="37" fontId="6" fillId="2" borderId="0" xfId="9" applyFont="1" applyFill="1" applyBorder="1" applyProtection="1"/>
    <xf numFmtId="37" fontId="2" fillId="2" borderId="0" xfId="9" applyFont="1" applyFill="1" applyAlignment="1" applyProtection="1">
      <alignment horizontal="left"/>
    </xf>
    <xf numFmtId="37" fontId="4" fillId="2" borderId="0" xfId="9" applyFont="1" applyFill="1" applyBorder="1" applyAlignment="1" applyProtection="1">
      <alignment horizontal="left"/>
    </xf>
    <xf numFmtId="37" fontId="2" fillId="2" borderId="0" xfId="9" applyFont="1" applyFill="1" applyBorder="1" applyAlignment="1" applyProtection="1">
      <alignment horizontal="left"/>
    </xf>
    <xf numFmtId="37" fontId="2" fillId="2" borderId="0" xfId="9" applyFont="1" applyFill="1" applyBorder="1" applyProtection="1"/>
    <xf numFmtId="37" fontId="6" fillId="0" borderId="0" xfId="9" applyFont="1" applyBorder="1" applyProtection="1"/>
    <xf numFmtId="37" fontId="2" fillId="0" borderId="0" xfId="9" applyFont="1" applyFill="1" applyBorder="1" applyAlignment="1" applyProtection="1">
      <alignment horizontal="left"/>
    </xf>
    <xf numFmtId="37" fontId="18" fillId="2" borderId="0" xfId="9" applyFont="1" applyFill="1"/>
    <xf numFmtId="37" fontId="18" fillId="2" borderId="0" xfId="9" applyFont="1" applyFill="1" applyBorder="1"/>
    <xf numFmtId="2" fontId="4" fillId="2" borderId="0" xfId="9" applyNumberFormat="1" applyFont="1" applyFill="1" applyBorder="1" applyProtection="1"/>
    <xf numFmtId="37" fontId="4" fillId="2" borderId="0" xfId="9" applyNumberFormat="1" applyFont="1" applyFill="1" applyBorder="1" applyAlignment="1" applyProtection="1">
      <alignment horizontal="centerContinuous"/>
    </xf>
    <xf numFmtId="37" fontId="4" fillId="2" borderId="0" xfId="9" applyFont="1" applyFill="1" applyBorder="1" applyAlignment="1">
      <alignment horizontal="centerContinuous"/>
    </xf>
    <xf numFmtId="37" fontId="18" fillId="2" borderId="96" xfId="9" applyNumberFormat="1" applyFont="1" applyFill="1" applyBorder="1" applyProtection="1"/>
    <xf numFmtId="4" fontId="4" fillId="2" borderId="152" xfId="9" applyNumberFormat="1" applyFont="1" applyFill="1" applyBorder="1" applyProtection="1"/>
    <xf numFmtId="4" fontId="4" fillId="2" borderId="153" xfId="9" applyNumberFormat="1" applyFont="1" applyFill="1" applyBorder="1" applyProtection="1"/>
    <xf numFmtId="4" fontId="4" fillId="2" borderId="154" xfId="9" applyNumberFormat="1" applyFont="1" applyFill="1" applyBorder="1" applyAlignment="1" applyProtection="1">
      <alignment horizontal="right"/>
    </xf>
    <xf numFmtId="37" fontId="4" fillId="2" borderId="99" xfId="9" applyFont="1" applyFill="1" applyBorder="1" applyAlignment="1" applyProtection="1">
      <alignment horizontal="center"/>
    </xf>
    <xf numFmtId="37" fontId="4" fillId="2" borderId="121" xfId="9" applyNumberFormat="1" applyFont="1" applyFill="1" applyBorder="1" applyAlignment="1" applyProtection="1">
      <alignment horizontal="center"/>
    </xf>
    <xf numFmtId="2" fontId="18" fillId="2" borderId="90" xfId="9" quotePrefix="1" applyNumberFormat="1" applyFont="1" applyFill="1" applyBorder="1" applyAlignment="1" applyProtection="1">
      <alignment horizontal="center"/>
    </xf>
    <xf numFmtId="2" fontId="18" fillId="2" borderId="89" xfId="9" quotePrefix="1" applyNumberFormat="1" applyFont="1" applyFill="1" applyBorder="1" applyAlignment="1" applyProtection="1">
      <alignment horizontal="center"/>
    </xf>
    <xf numFmtId="2" fontId="4" fillId="2" borderId="151" xfId="9" quotePrefix="1" applyNumberFormat="1" applyFont="1" applyFill="1" applyBorder="1" applyAlignment="1" applyProtection="1">
      <alignment horizontal="center"/>
    </xf>
    <xf numFmtId="37" fontId="4" fillId="2" borderId="18" xfId="9" quotePrefix="1" applyFont="1" applyFill="1" applyBorder="1" applyAlignment="1" applyProtection="1">
      <alignment horizontal="center"/>
    </xf>
    <xf numFmtId="37" fontId="4" fillId="2" borderId="16" xfId="9" applyNumberFormat="1" applyFont="1" applyFill="1" applyBorder="1" applyAlignment="1" applyProtection="1">
      <alignment horizontal="centerContinuous"/>
    </xf>
    <xf numFmtId="37" fontId="4" fillId="2" borderId="14" xfId="9" applyNumberFormat="1" applyFont="1" applyFill="1" applyBorder="1" applyAlignment="1" applyProtection="1">
      <alignment horizontal="centerContinuous"/>
    </xf>
    <xf numFmtId="37" fontId="4" fillId="2" borderId="89" xfId="9" applyFont="1" applyFill="1" applyBorder="1" applyAlignment="1" applyProtection="1">
      <alignment horizontal="center"/>
    </xf>
    <xf numFmtId="37" fontId="18" fillId="2" borderId="23" xfId="9" applyNumberFormat="1" applyFont="1" applyFill="1" applyBorder="1" applyProtection="1"/>
    <xf numFmtId="39" fontId="4" fillId="2" borderId="171" xfId="9" applyNumberFormat="1" applyFont="1" applyFill="1" applyBorder="1" applyProtection="1"/>
    <xf numFmtId="37" fontId="4" fillId="2" borderId="25" xfId="9" applyNumberFormat="1" applyFont="1" applyFill="1" applyBorder="1" applyProtection="1"/>
    <xf numFmtId="37" fontId="4" fillId="2" borderId="26" xfId="9" applyFont="1" applyFill="1" applyBorder="1" applyAlignment="1" applyProtection="1">
      <alignment horizontal="center"/>
    </xf>
    <xf numFmtId="37" fontId="4" fillId="2" borderId="25" xfId="9" applyNumberFormat="1" applyFont="1" applyFill="1" applyBorder="1" applyAlignment="1" applyProtection="1">
      <alignment horizontal="centerContinuous"/>
    </xf>
    <xf numFmtId="37" fontId="4" fillId="2" borderId="23" xfId="9" applyNumberFormat="1" applyFont="1" applyFill="1" applyBorder="1" applyAlignment="1" applyProtection="1">
      <alignment horizontal="centerContinuous"/>
    </xf>
    <xf numFmtId="37" fontId="4" fillId="2" borderId="43" xfId="9" applyNumberFormat="1" applyFont="1" applyFill="1" applyBorder="1" applyAlignment="1" applyProtection="1">
      <alignment horizontal="center"/>
    </xf>
    <xf numFmtId="39" fontId="4" fillId="2" borderId="179" xfId="9" applyNumberFormat="1" applyFont="1" applyFill="1" applyBorder="1" applyProtection="1"/>
    <xf numFmtId="37" fontId="4" fillId="2" borderId="25" xfId="9" applyFont="1" applyFill="1" applyBorder="1" applyAlignment="1" applyProtection="1">
      <alignment horizontal="right"/>
    </xf>
    <xf numFmtId="37" fontId="4" fillId="2" borderId="75" xfId="9" applyFont="1" applyFill="1" applyBorder="1" applyAlignment="1" applyProtection="1">
      <alignment horizontal="right"/>
    </xf>
    <xf numFmtId="37" fontId="4" fillId="2" borderId="107" xfId="9" applyNumberFormat="1" applyFont="1" applyFill="1" applyBorder="1" applyAlignment="1" applyProtection="1">
      <alignment horizontal="centerContinuous"/>
    </xf>
    <xf numFmtId="39" fontId="4" fillId="2" borderId="163" xfId="9" applyNumberFormat="1" applyFont="1" applyFill="1" applyBorder="1" applyAlignment="1" applyProtection="1">
      <alignment horizontal="centerContinuous"/>
    </xf>
    <xf numFmtId="37" fontId="18" fillId="2" borderId="14" xfId="9" applyNumberFormat="1" applyFont="1" applyFill="1" applyBorder="1" applyAlignment="1" applyProtection="1"/>
    <xf numFmtId="37" fontId="4" fillId="2" borderId="14" xfId="9" applyFont="1" applyFill="1" applyBorder="1" applyAlignment="1" applyProtection="1"/>
    <xf numFmtId="37" fontId="4" fillId="2" borderId="180" xfId="9" applyFont="1" applyFill="1" applyBorder="1" applyAlignment="1" applyProtection="1"/>
    <xf numFmtId="37" fontId="4" fillId="2" borderId="17" xfId="9" applyNumberFormat="1" applyFont="1" applyFill="1" applyBorder="1" applyAlignment="1" applyProtection="1"/>
    <xf numFmtId="39" fontId="4" fillId="2" borderId="16" xfId="9" applyNumberFormat="1" applyFont="1" applyFill="1" applyBorder="1" applyAlignment="1" applyProtection="1"/>
    <xf numFmtId="39" fontId="4" fillId="2" borderId="100" xfId="9" applyNumberFormat="1" applyFont="1" applyFill="1" applyBorder="1" applyAlignment="1" applyProtection="1">
      <alignment horizontal="left"/>
    </xf>
    <xf numFmtId="37" fontId="4" fillId="2" borderId="17" xfId="9" applyFont="1" applyFill="1" applyBorder="1" applyAlignment="1"/>
    <xf numFmtId="37" fontId="4" fillId="2" borderId="102" xfId="9" applyNumberFormat="1" applyFont="1" applyFill="1" applyBorder="1" applyAlignment="1" applyProtection="1">
      <alignment horizontal="center"/>
    </xf>
    <xf numFmtId="2" fontId="4" fillId="2" borderId="102" xfId="9" applyNumberFormat="1" applyFont="1" applyFill="1" applyBorder="1" applyAlignment="1" applyProtection="1">
      <alignment horizontal="center"/>
    </xf>
    <xf numFmtId="37" fontId="18" fillId="2" borderId="12" xfId="9" applyNumberFormat="1" applyFont="1" applyFill="1" applyBorder="1" applyAlignment="1" applyProtection="1"/>
    <xf numFmtId="37" fontId="18" fillId="2" borderId="13" xfId="9" applyNumberFormat="1" applyFont="1" applyFill="1" applyBorder="1" applyAlignment="1" applyProtection="1"/>
    <xf numFmtId="37" fontId="4" fillId="2" borderId="12" xfId="9" applyFont="1" applyFill="1" applyBorder="1" applyAlignment="1" applyProtection="1"/>
    <xf numFmtId="37" fontId="4" fillId="2" borderId="111" xfId="9" applyFont="1" applyFill="1" applyBorder="1" applyAlignment="1" applyProtection="1"/>
    <xf numFmtId="37" fontId="4" fillId="2" borderId="86" xfId="9" applyNumberFormat="1" applyFont="1" applyFill="1" applyBorder="1" applyAlignment="1" applyProtection="1"/>
    <xf numFmtId="37" fontId="4" fillId="2" borderId="20" xfId="9" applyNumberFormat="1" applyFont="1" applyFill="1" applyBorder="1" applyAlignment="1" applyProtection="1"/>
    <xf numFmtId="39" fontId="4" fillId="2" borderId="20" xfId="9" applyNumberFormat="1" applyFont="1" applyFill="1" applyBorder="1" applyAlignment="1" applyProtection="1"/>
    <xf numFmtId="39" fontId="4" fillId="2" borderId="19" xfId="9" applyNumberFormat="1" applyFont="1" applyFill="1" applyBorder="1" applyAlignment="1" applyProtection="1">
      <alignment horizontal="left"/>
    </xf>
    <xf numFmtId="37" fontId="4" fillId="2" borderId="46" xfId="9" applyFont="1" applyFill="1" applyBorder="1" applyAlignment="1"/>
    <xf numFmtId="2" fontId="4" fillId="2" borderId="43" xfId="9" applyNumberFormat="1" applyFont="1" applyFill="1" applyBorder="1" applyAlignment="1" applyProtection="1">
      <alignment horizontal="center"/>
    </xf>
    <xf numFmtId="37" fontId="4" fillId="2" borderId="27" xfId="9" applyNumberFormat="1" applyFont="1" applyFill="1" applyBorder="1" applyAlignment="1" applyProtection="1"/>
    <xf numFmtId="37" fontId="4" fillId="2" borderId="181" xfId="9" applyNumberFormat="1" applyFont="1" applyFill="1" applyBorder="1" applyAlignment="1" applyProtection="1"/>
    <xf numFmtId="37" fontId="4" fillId="2" borderId="182" xfId="9" applyNumberFormat="1" applyFont="1" applyFill="1" applyBorder="1" applyAlignment="1" applyProtection="1"/>
    <xf numFmtId="37" fontId="4" fillId="2" borderId="182" xfId="9" applyFont="1" applyFill="1" applyBorder="1" applyAlignment="1"/>
    <xf numFmtId="39" fontId="4" fillId="2" borderId="182" xfId="9" applyNumberFormat="1" applyFont="1" applyFill="1" applyBorder="1" applyAlignment="1" applyProtection="1"/>
    <xf numFmtId="37" fontId="4" fillId="2" borderId="181" xfId="9" applyFont="1" applyFill="1" applyBorder="1" applyAlignment="1"/>
    <xf numFmtId="37" fontId="4" fillId="2" borderId="183" xfId="9" applyFont="1" applyFill="1" applyBorder="1" applyAlignment="1"/>
    <xf numFmtId="37" fontId="4" fillId="2" borderId="184" xfId="9" applyFont="1" applyFill="1" applyBorder="1" applyAlignment="1"/>
    <xf numFmtId="181" fontId="18" fillId="2" borderId="14" xfId="9" applyNumberFormat="1" applyFont="1" applyFill="1" applyBorder="1" applyAlignment="1" applyProtection="1"/>
    <xf numFmtId="181" fontId="18" fillId="2" borderId="89" xfId="9" applyNumberFormat="1" applyFont="1" applyFill="1" applyBorder="1" applyAlignment="1" applyProtection="1"/>
    <xf numFmtId="37" fontId="4" fillId="2" borderId="102" xfId="9" applyNumberFormat="1" applyFont="1" applyFill="1" applyBorder="1" applyAlignment="1" applyProtection="1"/>
    <xf numFmtId="37" fontId="4" fillId="2" borderId="185" xfId="9" applyNumberFormat="1" applyFont="1" applyFill="1" applyBorder="1" applyAlignment="1" applyProtection="1"/>
    <xf numFmtId="37" fontId="4" fillId="2" borderId="186" xfId="9" applyNumberFormat="1" applyFont="1" applyFill="1" applyBorder="1" applyAlignment="1" applyProtection="1"/>
    <xf numFmtId="1" fontId="4" fillId="2" borderId="187" xfId="10" applyNumberFormat="1" applyFont="1" applyFill="1" applyBorder="1" applyAlignment="1"/>
    <xf numFmtId="4" fontId="4" fillId="2" borderId="89" xfId="10" applyNumberFormat="1" applyFont="1" applyFill="1" applyBorder="1" applyAlignment="1">
      <alignment horizontal="center"/>
    </xf>
    <xf numFmtId="181" fontId="18" fillId="2" borderId="23" xfId="9" applyNumberFormat="1" applyFont="1" applyFill="1" applyBorder="1" applyAlignment="1" applyProtection="1"/>
    <xf numFmtId="37" fontId="4" fillId="2" borderId="43" xfId="9" applyNumberFormat="1" applyFont="1" applyFill="1" applyBorder="1" applyAlignment="1" applyProtection="1"/>
    <xf numFmtId="1" fontId="4" fillId="2" borderId="188" xfId="10" applyNumberFormat="1" applyFont="1" applyFill="1" applyBorder="1" applyAlignment="1"/>
    <xf numFmtId="37" fontId="4" fillId="2" borderId="24" xfId="9" applyFont="1" applyFill="1" applyBorder="1" applyAlignment="1"/>
    <xf numFmtId="1" fontId="4" fillId="2" borderId="189" xfId="10" applyNumberFormat="1" applyFont="1" applyFill="1" applyBorder="1" applyAlignment="1"/>
    <xf numFmtId="4" fontId="4" fillId="2" borderId="43" xfId="10" applyNumberFormat="1" applyFont="1" applyFill="1" applyBorder="1" applyAlignment="1">
      <alignment horizontal="center"/>
    </xf>
    <xf numFmtId="38" fontId="18" fillId="2" borderId="14" xfId="9" applyNumberFormat="1" applyFont="1" applyFill="1" applyBorder="1" applyAlignment="1" applyProtection="1"/>
    <xf numFmtId="3" fontId="21" fillId="2" borderId="190" xfId="10" applyNumberFormat="1" applyFont="1" applyFill="1" applyBorder="1" applyAlignment="1"/>
    <xf numFmtId="37" fontId="4" fillId="2" borderId="191" xfId="9" quotePrefix="1" applyFont="1" applyFill="1" applyBorder="1" applyAlignment="1" applyProtection="1">
      <alignment horizontal="center"/>
    </xf>
    <xf numFmtId="38" fontId="18" fillId="2" borderId="23" xfId="9" applyNumberFormat="1" applyFont="1" applyFill="1" applyBorder="1" applyAlignment="1" applyProtection="1"/>
    <xf numFmtId="37" fontId="4" fillId="2" borderId="145" xfId="9" quotePrefix="1" applyFont="1" applyFill="1" applyBorder="1" applyAlignment="1" applyProtection="1">
      <alignment horizontal="center"/>
    </xf>
    <xf numFmtId="2" fontId="4" fillId="2" borderId="25" xfId="9" applyNumberFormat="1" applyFont="1" applyFill="1" applyBorder="1" applyAlignment="1" applyProtection="1"/>
    <xf numFmtId="1" fontId="4" fillId="2" borderId="44" xfId="10" applyNumberFormat="1" applyFont="1" applyFill="1" applyBorder="1" applyAlignment="1">
      <alignment horizontal="center"/>
    </xf>
    <xf numFmtId="2" fontId="4" fillId="2" borderId="145" xfId="10" applyNumberFormat="1" applyFont="1" applyFill="1" applyBorder="1" applyAlignment="1">
      <alignment horizontal="right" vertical="center"/>
    </xf>
    <xf numFmtId="1" fontId="8" fillId="2" borderId="21" xfId="10" applyNumberFormat="1" applyFont="1" applyFill="1" applyBorder="1" applyAlignment="1">
      <alignment horizontal="center"/>
    </xf>
    <xf numFmtId="38" fontId="18" fillId="2" borderId="21" xfId="9" applyNumberFormat="1" applyFont="1" applyFill="1" applyBorder="1" applyAlignment="1" applyProtection="1"/>
    <xf numFmtId="39" fontId="4" fillId="2" borderId="21" xfId="9" applyNumberFormat="1" applyFont="1" applyFill="1" applyBorder="1" applyAlignment="1" applyProtection="1"/>
    <xf numFmtId="3" fontId="21" fillId="2" borderId="192" xfId="10" applyNumberFormat="1" applyFont="1" applyFill="1" applyBorder="1" applyAlignment="1"/>
    <xf numFmtId="37" fontId="4" fillId="2" borderId="143" xfId="9" quotePrefix="1" applyFont="1" applyFill="1" applyBorder="1" applyAlignment="1" applyProtection="1">
      <alignment horizontal="center"/>
    </xf>
    <xf numFmtId="1" fontId="4" fillId="2" borderId="24" xfId="10" applyNumberFormat="1" applyFont="1" applyFill="1" applyBorder="1" applyAlignment="1">
      <alignment horizontal="center"/>
    </xf>
    <xf numFmtId="37" fontId="4" fillId="2" borderId="0" xfId="9" applyFont="1" applyFill="1" applyBorder="1" applyAlignment="1" applyProtection="1"/>
    <xf numFmtId="3" fontId="21" fillId="2" borderId="21" xfId="10" applyNumberFormat="1" applyFont="1" applyFill="1" applyBorder="1" applyAlignment="1"/>
    <xf numFmtId="2" fontId="4" fillId="2" borderId="21" xfId="10" applyNumberFormat="1" applyFont="1" applyFill="1" applyBorder="1" applyAlignment="1">
      <alignment horizontal="right" vertical="center"/>
    </xf>
    <xf numFmtId="37" fontId="4" fillId="0" borderId="0" xfId="9" applyFont="1" applyFill="1" applyBorder="1" applyAlignment="1"/>
    <xf numFmtId="37" fontId="4" fillId="2" borderId="21" xfId="9" quotePrefix="1" applyFont="1" applyFill="1" applyBorder="1" applyAlignment="1" applyProtection="1">
      <alignment horizontal="right"/>
    </xf>
    <xf numFmtId="37" fontId="4" fillId="2" borderId="46" xfId="9" applyFont="1" applyFill="1" applyBorder="1" applyAlignment="1" applyProtection="1">
      <alignment horizontal="center"/>
    </xf>
    <xf numFmtId="4" fontId="4" fillId="2" borderId="132" xfId="10" applyNumberFormat="1" applyFont="1" applyFill="1" applyBorder="1" applyAlignment="1">
      <alignment horizontal="center"/>
    </xf>
    <xf numFmtId="38" fontId="18" fillId="2" borderId="12" xfId="9" applyNumberFormat="1" applyFont="1" applyFill="1" applyBorder="1" applyAlignment="1" applyProtection="1"/>
    <xf numFmtId="39" fontId="4" fillId="2" borderId="167" xfId="9" applyNumberFormat="1" applyFont="1" applyFill="1" applyBorder="1" applyAlignment="1" applyProtection="1"/>
    <xf numFmtId="37" fontId="4" fillId="2" borderId="0" xfId="9" applyFont="1" applyFill="1" applyAlignment="1"/>
    <xf numFmtId="37" fontId="4" fillId="2" borderId="86" xfId="9" quotePrefix="1" applyFont="1" applyFill="1" applyBorder="1" applyAlignment="1" applyProtection="1">
      <alignment horizontal="center"/>
    </xf>
    <xf numFmtId="37" fontId="4" fillId="2" borderId="24" xfId="9" applyFont="1" applyFill="1" applyBorder="1" applyAlignment="1">
      <alignment horizontal="centerContinuous"/>
    </xf>
    <xf numFmtId="0" fontId="21" fillId="2" borderId="21" xfId="10" applyNumberFormat="1" applyFont="1" applyFill="1" applyBorder="1" applyAlignment="1">
      <alignment horizontal="center"/>
    </xf>
    <xf numFmtId="37" fontId="4" fillId="2" borderId="193" xfId="9" quotePrefix="1" applyFont="1" applyFill="1" applyBorder="1" applyAlignment="1" applyProtection="1">
      <alignment horizontal="center"/>
    </xf>
    <xf numFmtId="3" fontId="21" fillId="2" borderId="194" xfId="10" applyNumberFormat="1" applyFont="1" applyFill="1" applyBorder="1" applyAlignment="1"/>
    <xf numFmtId="37" fontId="4" fillId="2" borderId="46" xfId="9" quotePrefix="1" applyFont="1" applyFill="1" applyBorder="1" applyAlignment="1" applyProtection="1">
      <alignment horizontal="center"/>
    </xf>
    <xf numFmtId="1" fontId="4" fillId="2" borderId="106" xfId="10" applyNumberFormat="1" applyFont="1" applyFill="1" applyBorder="1" applyAlignment="1">
      <alignment horizontal="center"/>
    </xf>
    <xf numFmtId="37" fontId="4" fillId="2" borderId="15" xfId="9" applyFont="1" applyFill="1" applyBorder="1" applyAlignment="1" applyProtection="1">
      <alignment horizontal="left"/>
    </xf>
    <xf numFmtId="37" fontId="4" fillId="2" borderId="13" xfId="9" applyFont="1" applyFill="1" applyBorder="1" applyAlignment="1" applyProtection="1">
      <alignment horizontal="distributed" justifyLastLine="1"/>
    </xf>
    <xf numFmtId="37" fontId="4" fillId="2" borderId="69" xfId="9" applyFont="1" applyFill="1" applyBorder="1" applyAlignment="1" applyProtection="1">
      <alignment horizontal="distributed" justifyLastLine="1"/>
    </xf>
    <xf numFmtId="37" fontId="4" fillId="2" borderId="148" xfId="9" applyFont="1" applyFill="1" applyBorder="1" applyAlignment="1" applyProtection="1">
      <alignment horizontal="distributed" justifyLastLine="1"/>
    </xf>
    <xf numFmtId="37" fontId="4" fillId="2" borderId="4" xfId="9" applyFont="1" applyFill="1" applyBorder="1" applyAlignment="1" applyProtection="1">
      <alignment horizontal="center"/>
    </xf>
    <xf numFmtId="37" fontId="4" fillId="2" borderId="9" xfId="9" applyFont="1" applyFill="1" applyBorder="1" applyAlignment="1" applyProtection="1">
      <alignment horizontal="distributed" justifyLastLine="1"/>
    </xf>
    <xf numFmtId="37" fontId="4" fillId="2" borderId="0" xfId="9" applyNumberFormat="1" applyFont="1" applyFill="1" applyBorder="1" applyProtection="1"/>
    <xf numFmtId="37" fontId="4" fillId="0" borderId="135" xfId="9" applyNumberFormat="1" applyFont="1" applyBorder="1" applyProtection="1"/>
    <xf numFmtId="37" fontId="4" fillId="0" borderId="98" xfId="9" applyFont="1" applyBorder="1"/>
    <xf numFmtId="39" fontId="4" fillId="0" borderId="152" xfId="9" applyNumberFormat="1" applyFont="1" applyBorder="1" applyProtection="1"/>
    <xf numFmtId="2" fontId="4" fillId="0" borderId="151" xfId="9" quotePrefix="1" applyNumberFormat="1" applyFont="1" applyBorder="1" applyAlignment="1" applyProtection="1">
      <alignment horizontal="center"/>
    </xf>
    <xf numFmtId="2" fontId="4" fillId="0" borderId="155" xfId="9" quotePrefix="1" applyNumberFormat="1" applyFont="1" applyBorder="1" applyAlignment="1" applyProtection="1">
      <alignment horizontal="center"/>
    </xf>
    <xf numFmtId="37" fontId="4" fillId="0" borderId="75" xfId="9" applyNumberFormat="1" applyFont="1" applyBorder="1" applyProtection="1"/>
    <xf numFmtId="39" fontId="4" fillId="0" borderId="171" xfId="9" applyNumberFormat="1" applyFont="1" applyBorder="1" applyProtection="1"/>
    <xf numFmtId="37" fontId="4" fillId="0" borderId="103" xfId="9" applyNumberFormat="1" applyFont="1" applyBorder="1" applyProtection="1"/>
    <xf numFmtId="39" fontId="4" fillId="0" borderId="179" xfId="9" applyNumberFormat="1" applyFont="1" applyBorder="1" applyProtection="1"/>
    <xf numFmtId="37" fontId="4" fillId="2" borderId="91" xfId="9" applyNumberFormat="1" applyFont="1" applyFill="1" applyBorder="1" applyAlignment="1" applyProtection="1"/>
    <xf numFmtId="37" fontId="4" fillId="0" borderId="151" xfId="9" applyNumberFormat="1" applyFont="1" applyFill="1" applyBorder="1" applyAlignment="1" applyProtection="1"/>
    <xf numFmtId="37" fontId="4" fillId="0" borderId="164" xfId="9" applyNumberFormat="1" applyFont="1" applyFill="1" applyBorder="1" applyAlignment="1" applyProtection="1"/>
    <xf numFmtId="37" fontId="4" fillId="2" borderId="18" xfId="9" applyNumberFormat="1" applyFont="1" applyFill="1" applyBorder="1" applyAlignment="1" applyProtection="1"/>
    <xf numFmtId="37" fontId="4" fillId="2" borderId="88" xfId="9" applyNumberFormat="1" applyFont="1" applyFill="1" applyBorder="1" applyAlignment="1" applyProtection="1"/>
    <xf numFmtId="37" fontId="4" fillId="2" borderId="88" xfId="9" applyFont="1" applyFill="1" applyBorder="1" applyAlignment="1"/>
    <xf numFmtId="39" fontId="4" fillId="2" borderId="88" xfId="9" applyNumberFormat="1" applyFont="1" applyFill="1" applyBorder="1" applyAlignment="1" applyProtection="1"/>
    <xf numFmtId="39" fontId="4" fillId="2" borderId="87" xfId="9" applyNumberFormat="1" applyFont="1" applyFill="1" applyBorder="1" applyAlignment="1" applyProtection="1">
      <alignment horizontal="left"/>
    </xf>
    <xf numFmtId="37" fontId="4" fillId="2" borderId="10" xfId="9" applyFont="1" applyFill="1" applyBorder="1" applyAlignment="1"/>
    <xf numFmtId="2" fontId="4" fillId="2" borderId="102" xfId="9" applyNumberFormat="1" applyFont="1" applyFill="1" applyBorder="1" applyAlignment="1" applyProtection="1"/>
    <xf numFmtId="37" fontId="4" fillId="0" borderId="42" xfId="9" applyNumberFormat="1" applyFont="1" applyFill="1" applyBorder="1" applyAlignment="1" applyProtection="1"/>
    <xf numFmtId="37" fontId="4" fillId="0" borderId="167" xfId="9" applyNumberFormat="1" applyFont="1" applyFill="1" applyBorder="1" applyAlignment="1" applyProtection="1"/>
    <xf numFmtId="2" fontId="4" fillId="2" borderId="43" xfId="9" applyNumberFormat="1" applyFont="1" applyFill="1" applyBorder="1" applyAlignment="1" applyProtection="1"/>
    <xf numFmtId="37" fontId="4" fillId="0" borderId="111" xfId="9" applyNumberFormat="1" applyFont="1" applyFill="1" applyBorder="1" applyAlignment="1" applyProtection="1"/>
    <xf numFmtId="37" fontId="4" fillId="2" borderId="108" xfId="9" applyNumberFormat="1" applyFont="1" applyFill="1" applyBorder="1" applyAlignment="1" applyProtection="1"/>
    <xf numFmtId="37" fontId="25" fillId="0" borderId="0" xfId="9" applyFont="1" applyFill="1" applyAlignment="1"/>
    <xf numFmtId="181" fontId="4" fillId="2" borderId="89" xfId="9" applyNumberFormat="1" applyFont="1" applyFill="1" applyBorder="1" applyAlignment="1" applyProtection="1"/>
    <xf numFmtId="37" fontId="4" fillId="0" borderId="10" xfId="9" applyNumberFormat="1" applyFont="1" applyFill="1" applyBorder="1" applyAlignment="1" applyProtection="1"/>
    <xf numFmtId="37" fontId="4" fillId="0" borderId="16" xfId="9" applyFont="1" applyFill="1" applyBorder="1" applyAlignment="1"/>
    <xf numFmtId="39" fontId="4" fillId="0" borderId="164" xfId="9" applyNumberFormat="1" applyFont="1" applyFill="1" applyBorder="1" applyAlignment="1" applyProtection="1"/>
    <xf numFmtId="1" fontId="4" fillId="2" borderId="195" xfId="10" applyNumberFormat="1" applyFont="1" applyFill="1" applyBorder="1" applyAlignment="1"/>
    <xf numFmtId="3" fontId="4" fillId="2" borderId="102" xfId="10" applyNumberFormat="1" applyFont="1" applyFill="1" applyBorder="1" applyAlignment="1"/>
    <xf numFmtId="2" fontId="4" fillId="2" borderId="102" xfId="10" applyNumberFormat="1" applyFont="1" applyFill="1" applyBorder="1" applyAlignment="1"/>
    <xf numFmtId="2" fontId="4" fillId="2" borderId="180" xfId="10" applyNumberFormat="1" applyFont="1" applyFill="1" applyBorder="1" applyAlignment="1"/>
    <xf numFmtId="37" fontId="4" fillId="2" borderId="100" xfId="9" applyFont="1" applyFill="1" applyBorder="1" applyAlignment="1"/>
    <xf numFmtId="181" fontId="4" fillId="2" borderId="23" xfId="9" applyNumberFormat="1" applyFont="1" applyFill="1" applyBorder="1" applyAlignment="1" applyProtection="1"/>
    <xf numFmtId="37" fontId="4" fillId="0" borderId="75" xfId="9" applyNumberFormat="1" applyFont="1" applyFill="1" applyBorder="1" applyAlignment="1" applyProtection="1"/>
    <xf numFmtId="39" fontId="4" fillId="0" borderId="158" xfId="9" applyNumberFormat="1" applyFont="1" applyFill="1" applyBorder="1" applyAlignment="1" applyProtection="1"/>
    <xf numFmtId="2" fontId="21" fillId="2" borderId="21" xfId="10" quotePrefix="1" applyNumberFormat="1" applyFont="1" applyFill="1" applyBorder="1" applyAlignment="1">
      <alignment horizontal="center"/>
    </xf>
    <xf numFmtId="38" fontId="4" fillId="2" borderId="89" xfId="9" applyNumberFormat="1" applyFont="1" applyFill="1" applyBorder="1" applyAlignment="1" applyProtection="1"/>
    <xf numFmtId="37" fontId="4" fillId="0" borderId="100" xfId="9" applyNumberFormat="1" applyFont="1" applyFill="1" applyBorder="1" applyAlignment="1" applyProtection="1"/>
    <xf numFmtId="37" fontId="4" fillId="2" borderId="43" xfId="9" quotePrefix="1" applyFont="1" applyFill="1" applyBorder="1" applyAlignment="1" applyProtection="1">
      <alignment horizontal="right"/>
    </xf>
    <xf numFmtId="4" fontId="4" fillId="2" borderId="43" xfId="9" quotePrefix="1" applyNumberFormat="1" applyFont="1" applyFill="1" applyBorder="1" applyAlignment="1" applyProtection="1">
      <alignment horizontal="center"/>
    </xf>
    <xf numFmtId="37" fontId="4" fillId="0" borderId="21" xfId="9" applyNumberFormat="1" applyFont="1" applyFill="1" applyBorder="1" applyAlignment="1" applyProtection="1"/>
    <xf numFmtId="37" fontId="4" fillId="0" borderId="21" xfId="9" applyFont="1" applyFill="1" applyBorder="1" applyAlignment="1"/>
    <xf numFmtId="39" fontId="4" fillId="0" borderId="21" xfId="9" applyNumberFormat="1" applyFont="1" applyFill="1" applyBorder="1" applyAlignment="1" applyProtection="1"/>
    <xf numFmtId="37" fontId="4" fillId="0" borderId="0" xfId="9" applyFont="1" applyFill="1" applyBorder="1" applyAlignment="1" applyProtection="1"/>
    <xf numFmtId="4" fontId="4" fillId="2" borderId="21" xfId="10" applyNumberFormat="1" applyFont="1" applyFill="1" applyBorder="1" applyAlignment="1">
      <alignment horizontal="center" vertical="center"/>
    </xf>
    <xf numFmtId="39" fontId="4" fillId="0" borderId="174" xfId="9" applyNumberFormat="1" applyFont="1" applyFill="1" applyBorder="1" applyAlignment="1" applyProtection="1"/>
    <xf numFmtId="37" fontId="4" fillId="2" borderId="132" xfId="9" quotePrefix="1" applyFont="1" applyFill="1" applyBorder="1" applyAlignment="1" applyProtection="1">
      <alignment horizontal="center"/>
    </xf>
    <xf numFmtId="4" fontId="4" fillId="2" borderId="21" xfId="9" quotePrefix="1" applyNumberFormat="1" applyFont="1" applyFill="1" applyBorder="1" applyAlignment="1" applyProtection="1">
      <alignment horizontal="center"/>
    </xf>
    <xf numFmtId="1" fontId="4" fillId="2" borderId="196" xfId="10" applyNumberFormat="1" applyFont="1" applyFill="1" applyBorder="1" applyAlignment="1"/>
    <xf numFmtId="1" fontId="4" fillId="2" borderId="13" xfId="10" applyNumberFormat="1" applyFont="1" applyFill="1" applyBorder="1" applyAlignment="1"/>
    <xf numFmtId="2" fontId="4" fillId="2" borderId="197" xfId="10" applyNumberFormat="1" applyFont="1" applyFill="1" applyBorder="1" applyAlignment="1"/>
    <xf numFmtId="37" fontId="4" fillId="0" borderId="100" xfId="9" applyFont="1" applyBorder="1" applyAlignment="1" applyProtection="1">
      <alignment horizontal="right"/>
    </xf>
    <xf numFmtId="37" fontId="4" fillId="0" borderId="16" xfId="9" applyFont="1" applyBorder="1"/>
    <xf numFmtId="37" fontId="4" fillId="0" borderId="155" xfId="9" applyFont="1" applyBorder="1" applyAlignment="1" applyProtection="1">
      <alignment horizontal="center"/>
    </xf>
    <xf numFmtId="37" fontId="4" fillId="0" borderId="2" xfId="9" applyFont="1" applyBorder="1" applyAlignment="1"/>
    <xf numFmtId="37" fontId="4" fillId="0" borderId="0" xfId="9" quotePrefix="1" applyFont="1" applyBorder="1"/>
    <xf numFmtId="37" fontId="26" fillId="0" borderId="0" xfId="9" applyFont="1" applyBorder="1"/>
    <xf numFmtId="37" fontId="2" fillId="0" borderId="0" xfId="9" applyFont="1" applyAlignment="1" applyProtection="1">
      <alignment horizontal="left"/>
    </xf>
    <xf numFmtId="38" fontId="0" fillId="0" borderId="0" xfId="1" applyFont="1" applyBorder="1" applyAlignment="1" applyProtection="1">
      <alignment horizontal="left"/>
    </xf>
    <xf numFmtId="38" fontId="7" fillId="0" borderId="0" xfId="1" applyFont="1" applyBorder="1"/>
    <xf numFmtId="38" fontId="15" fillId="0" borderId="0" xfId="1" applyFont="1" applyBorder="1" applyProtection="1"/>
    <xf numFmtId="38" fontId="7" fillId="0" borderId="0" xfId="1" applyFont="1" applyBorder="1" applyAlignment="1" applyProtection="1">
      <alignment horizontal="center"/>
      <protection locked="0"/>
    </xf>
    <xf numFmtId="38" fontId="15" fillId="0" borderId="0" xfId="1" applyFont="1" applyBorder="1" applyAlignment="1" applyProtection="1">
      <alignment horizontal="left"/>
    </xf>
    <xf numFmtId="38" fontId="7" fillId="0" borderId="0" xfId="1" applyFont="1" applyBorder="1" applyAlignment="1" applyProtection="1">
      <alignment horizontal="left"/>
    </xf>
    <xf numFmtId="38" fontId="7" fillId="0" borderId="0" xfId="1" quotePrefix="1" applyFont="1" applyBorder="1" applyAlignment="1" applyProtection="1">
      <alignment horizontal="right"/>
    </xf>
    <xf numFmtId="38" fontId="4" fillId="0" borderId="4" xfId="1" applyFont="1" applyBorder="1" applyAlignment="1" applyProtection="1">
      <alignment horizontal="center"/>
    </xf>
    <xf numFmtId="38" fontId="7" fillId="0" borderId="0" xfId="1" applyFont="1" applyBorder="1" applyAlignment="1" applyProtection="1">
      <alignment horizontal="center"/>
    </xf>
    <xf numFmtId="38" fontId="7" fillId="0" borderId="0" xfId="1" applyFont="1" applyBorder="1" applyAlignment="1"/>
    <xf numFmtId="38" fontId="7" fillId="0" borderId="0" xfId="1" applyFont="1" applyAlignment="1"/>
    <xf numFmtId="38" fontId="4" fillId="0" borderId="12" xfId="1" applyFont="1" applyFill="1" applyBorder="1" applyAlignment="1" applyProtection="1">
      <alignment horizontal="center"/>
    </xf>
    <xf numFmtId="38" fontId="4" fillId="0" borderId="12" xfId="1" applyFont="1" applyBorder="1" applyAlignment="1" applyProtection="1">
      <alignment horizontal="center"/>
    </xf>
    <xf numFmtId="38" fontId="4" fillId="0" borderId="13" xfId="1" applyFont="1" applyBorder="1" applyAlignment="1" applyProtection="1">
      <alignment horizontal="center"/>
    </xf>
    <xf numFmtId="38" fontId="4" fillId="0" borderId="51" xfId="1" applyFont="1" applyBorder="1" applyAlignment="1" applyProtection="1">
      <alignment horizontal="center"/>
    </xf>
    <xf numFmtId="38" fontId="4" fillId="0" borderId="16" xfId="1" quotePrefix="1" applyFont="1" applyBorder="1" applyAlignment="1" applyProtection="1">
      <alignment horizontal="center"/>
    </xf>
    <xf numFmtId="38" fontId="4" fillId="0" borderId="14" xfId="1" applyFont="1" applyFill="1" applyBorder="1" applyAlignment="1" applyProtection="1">
      <alignment horizontal="center"/>
    </xf>
    <xf numFmtId="38" fontId="4" fillId="0" borderId="14" xfId="1" applyFont="1" applyBorder="1" applyAlignment="1" applyProtection="1">
      <alignment horizontal="center"/>
    </xf>
    <xf numFmtId="38" fontId="4" fillId="0" borderId="102" xfId="1" applyFont="1" applyBorder="1" applyAlignment="1" applyProtection="1">
      <alignment horizontal="center"/>
    </xf>
    <xf numFmtId="38" fontId="4" fillId="0" borderId="13" xfId="1" applyFont="1" applyBorder="1" applyAlignment="1">
      <alignment horizontal="center"/>
    </xf>
    <xf numFmtId="38" fontId="4" fillId="0" borderId="15" xfId="1" applyFont="1" applyBorder="1" applyAlignment="1" applyProtection="1">
      <alignment horizontal="center"/>
    </xf>
    <xf numFmtId="0" fontId="4" fillId="0" borderId="10" xfId="0" applyFont="1" applyBorder="1" applyAlignment="1" applyProtection="1"/>
    <xf numFmtId="38" fontId="4" fillId="0" borderId="25" xfId="1" applyFont="1" applyBorder="1" applyAlignment="1" applyProtection="1">
      <protection locked="0"/>
    </xf>
    <xf numFmtId="38" fontId="4" fillId="0" borderId="23" xfId="1" applyFont="1" applyBorder="1" applyAlignment="1" applyProtection="1">
      <protection locked="0"/>
    </xf>
    <xf numFmtId="38" fontId="4" fillId="0" borderId="23" xfId="1" applyFont="1" applyBorder="1" applyAlignment="1" applyProtection="1">
      <alignment horizontal="center"/>
      <protection locked="0"/>
    </xf>
    <xf numFmtId="38" fontId="4" fillId="0" borderId="43" xfId="1" applyFont="1" applyBorder="1" applyAlignment="1" applyProtection="1">
      <alignment horizontal="center"/>
      <protection locked="0"/>
    </xf>
    <xf numFmtId="38" fontId="4" fillId="0" borderId="43" xfId="1" quotePrefix="1" applyFont="1" applyBorder="1" applyAlignment="1" applyProtection="1">
      <alignment horizontal="center" vertical="center"/>
    </xf>
    <xf numFmtId="38" fontId="4" fillId="0" borderId="43" xfId="1" applyFont="1" applyBorder="1" applyAlignment="1" applyProtection="1">
      <protection locked="0"/>
    </xf>
    <xf numFmtId="40" fontId="4" fillId="0" borderId="23" xfId="1" applyNumberFormat="1" applyFont="1" applyBorder="1" applyAlignment="1" applyProtection="1">
      <alignment horizontal="center"/>
      <protection locked="0"/>
    </xf>
    <xf numFmtId="40" fontId="4" fillId="0" borderId="23" xfId="1" applyNumberFormat="1" applyFont="1" applyBorder="1" applyAlignment="1" applyProtection="1">
      <protection locked="0"/>
    </xf>
    <xf numFmtId="38" fontId="4" fillId="0" borderId="106" xfId="1" applyFont="1" applyBorder="1" applyAlignment="1" applyProtection="1">
      <alignment horizontal="center"/>
      <protection locked="0"/>
    </xf>
    <xf numFmtId="38" fontId="4" fillId="0" borderId="24" xfId="1" applyFont="1" applyBorder="1" applyAlignment="1" applyProtection="1">
      <alignment horizontal="center"/>
      <protection locked="0"/>
    </xf>
    <xf numFmtId="38" fontId="7" fillId="0" borderId="0" xfId="1" applyFont="1" applyBorder="1" applyProtection="1"/>
    <xf numFmtId="38" fontId="4" fillId="0" borderId="20" xfId="1" applyFont="1" applyBorder="1" applyAlignment="1" applyProtection="1">
      <protection locked="0"/>
    </xf>
    <xf numFmtId="38" fontId="4" fillId="0" borderId="22" xfId="1" applyFont="1" applyBorder="1" applyAlignment="1" applyProtection="1">
      <protection locked="0"/>
    </xf>
    <xf numFmtId="38" fontId="4" fillId="0" borderId="22" xfId="1" applyFont="1" applyBorder="1" applyAlignment="1" applyProtection="1">
      <alignment horizontal="center"/>
      <protection locked="0"/>
    </xf>
    <xf numFmtId="38" fontId="4" fillId="0" borderId="21" xfId="1" applyFont="1" applyBorder="1" applyAlignment="1" applyProtection="1">
      <alignment horizontal="center"/>
      <protection locked="0"/>
    </xf>
    <xf numFmtId="38" fontId="4" fillId="0" borderId="21" xfId="1" quotePrefix="1" applyFont="1" applyBorder="1" applyAlignment="1" applyProtection="1">
      <alignment horizontal="center" vertical="center"/>
    </xf>
    <xf numFmtId="38" fontId="4" fillId="0" borderId="21" xfId="1" applyFont="1" applyBorder="1" applyAlignment="1" applyProtection="1">
      <protection locked="0"/>
    </xf>
    <xf numFmtId="40" fontId="4" fillId="0" borderId="22" xfId="1" applyNumberFormat="1" applyFont="1" applyBorder="1" applyAlignment="1" applyProtection="1">
      <alignment horizontal="center"/>
      <protection locked="0"/>
    </xf>
    <xf numFmtId="40" fontId="4" fillId="0" borderId="21" xfId="1" applyNumberFormat="1" applyFont="1" applyBorder="1" applyAlignment="1" applyProtection="1">
      <protection locked="0"/>
    </xf>
    <xf numFmtId="38" fontId="4" fillId="0" borderId="44" xfId="1" applyFont="1" applyBorder="1" applyAlignment="1" applyProtection="1">
      <alignment horizontal="center"/>
      <protection locked="0"/>
    </xf>
    <xf numFmtId="40" fontId="4" fillId="0" borderId="22" xfId="1" applyNumberFormat="1" applyFont="1" applyBorder="1" applyAlignment="1" applyProtection="1">
      <protection locked="0"/>
    </xf>
    <xf numFmtId="0" fontId="16" fillId="0" borderId="10" xfId="0" applyFont="1" applyBorder="1" applyAlignment="1" applyProtection="1"/>
    <xf numFmtId="37" fontId="27" fillId="0" borderId="143" xfId="6" applyFont="1" applyFill="1" applyBorder="1" applyAlignment="1" applyProtection="1">
      <alignment horizontal="left"/>
    </xf>
    <xf numFmtId="38" fontId="16" fillId="0" borderId="25" xfId="1" applyFont="1" applyBorder="1" applyAlignment="1" applyProtection="1">
      <protection locked="0"/>
    </xf>
    <xf numFmtId="38" fontId="16" fillId="0" borderId="23" xfId="1" applyFont="1" applyBorder="1" applyAlignment="1" applyProtection="1">
      <protection locked="0"/>
    </xf>
    <xf numFmtId="38" fontId="16" fillId="0" borderId="23" xfId="1" applyFont="1" applyBorder="1" applyAlignment="1" applyProtection="1">
      <alignment horizontal="center"/>
      <protection locked="0"/>
    </xf>
    <xf numFmtId="38" fontId="16" fillId="0" borderId="43" xfId="1" applyFont="1" applyBorder="1" applyAlignment="1" applyProtection="1">
      <alignment horizontal="center"/>
      <protection locked="0"/>
    </xf>
    <xf numFmtId="38" fontId="16" fillId="0" borderId="43" xfId="1" applyFont="1" applyBorder="1" applyAlignment="1" applyProtection="1">
      <protection locked="0"/>
    </xf>
    <xf numFmtId="40" fontId="16" fillId="0" borderId="23" xfId="1" applyNumberFormat="1" applyFont="1" applyBorder="1" applyAlignment="1" applyProtection="1">
      <alignment horizontal="center"/>
      <protection locked="0"/>
    </xf>
    <xf numFmtId="40" fontId="16" fillId="0" borderId="23" xfId="1" applyNumberFormat="1" applyFont="1" applyBorder="1" applyAlignment="1" applyProtection="1">
      <protection locked="0"/>
    </xf>
    <xf numFmtId="38" fontId="16" fillId="0" borderId="24" xfId="1" applyFont="1" applyBorder="1" applyAlignment="1" applyProtection="1">
      <alignment horizontal="center"/>
      <protection locked="0"/>
    </xf>
    <xf numFmtId="38" fontId="16" fillId="0" borderId="12" xfId="1" applyFont="1" applyBorder="1" applyAlignment="1" applyProtection="1">
      <protection locked="0"/>
    </xf>
    <xf numFmtId="37" fontId="16" fillId="0" borderId="143" xfId="6" applyFont="1" applyFill="1" applyBorder="1" applyAlignment="1" applyProtection="1">
      <alignment horizontal="left"/>
    </xf>
    <xf numFmtId="38" fontId="16" fillId="0" borderId="21" xfId="1" applyFont="1" applyBorder="1" applyAlignment="1" applyProtection="1">
      <protection locked="0"/>
    </xf>
    <xf numFmtId="38" fontId="16" fillId="0" borderId="25" xfId="1" applyFont="1" applyBorder="1" applyAlignment="1" applyProtection="1">
      <alignment horizontal="center"/>
      <protection locked="0"/>
    </xf>
    <xf numFmtId="37" fontId="16" fillId="0" borderId="198" xfId="6" applyFont="1" applyFill="1" applyBorder="1" applyAlignment="1" applyProtection="1">
      <alignment horizontal="left"/>
    </xf>
    <xf numFmtId="38" fontId="16" fillId="0" borderId="0" xfId="1" applyFont="1" applyBorder="1" applyAlignment="1" applyProtection="1">
      <protection locked="0"/>
    </xf>
    <xf numFmtId="38" fontId="16" fillId="0" borderId="12" xfId="1" applyFont="1" applyBorder="1" applyAlignment="1" applyProtection="1">
      <alignment horizontal="center"/>
      <protection locked="0"/>
    </xf>
    <xf numFmtId="38" fontId="16" fillId="0" borderId="13" xfId="1" applyFont="1" applyBorder="1" applyAlignment="1" applyProtection="1">
      <alignment horizontal="center"/>
      <protection locked="0"/>
    </xf>
    <xf numFmtId="38" fontId="4" fillId="0" borderId="13" xfId="1" quotePrefix="1" applyFont="1" applyBorder="1" applyAlignment="1" applyProtection="1">
      <alignment horizontal="center" vertical="center"/>
    </xf>
    <xf numFmtId="38" fontId="16" fillId="0" borderId="13" xfId="1" applyFont="1" applyBorder="1" applyAlignment="1" applyProtection="1">
      <protection locked="0"/>
    </xf>
    <xf numFmtId="40" fontId="16" fillId="0" borderId="12" xfId="1" applyNumberFormat="1" applyFont="1" applyBorder="1" applyAlignment="1" applyProtection="1">
      <alignment horizontal="center"/>
      <protection locked="0"/>
    </xf>
    <xf numFmtId="40" fontId="16" fillId="0" borderId="12" xfId="1" applyNumberFormat="1" applyFont="1" applyBorder="1" applyAlignment="1" applyProtection="1">
      <protection locked="0"/>
    </xf>
    <xf numFmtId="38" fontId="16" fillId="0" borderId="51" xfId="1" applyFont="1" applyBorder="1" applyAlignment="1" applyProtection="1">
      <alignment horizontal="center"/>
      <protection locked="0"/>
    </xf>
    <xf numFmtId="38" fontId="16" fillId="0" borderId="138" xfId="1" applyFont="1" applyBorder="1" applyAlignment="1" applyProtection="1">
      <protection locked="0"/>
    </xf>
    <xf numFmtId="38" fontId="16" fillId="0" borderId="138" xfId="1" applyFont="1" applyBorder="1" applyAlignment="1" applyProtection="1">
      <alignment horizontal="center"/>
      <protection locked="0"/>
    </xf>
    <xf numFmtId="38" fontId="16" fillId="0" borderId="140" xfId="1" applyFont="1" applyBorder="1" applyAlignment="1" applyProtection="1">
      <alignment horizontal="center"/>
      <protection locked="0"/>
    </xf>
    <xf numFmtId="38" fontId="4" fillId="0" borderId="140" xfId="1" quotePrefix="1" applyFont="1" applyBorder="1" applyAlignment="1" applyProtection="1">
      <alignment horizontal="center" vertical="center"/>
    </xf>
    <xf numFmtId="38" fontId="16" fillId="0" borderId="140" xfId="1" applyFont="1" applyBorder="1" applyAlignment="1" applyProtection="1">
      <protection locked="0"/>
    </xf>
    <xf numFmtId="40" fontId="16" fillId="0" borderId="138" xfId="1" applyNumberFormat="1" applyFont="1" applyBorder="1" applyAlignment="1" applyProtection="1">
      <alignment horizontal="center"/>
      <protection locked="0"/>
    </xf>
    <xf numFmtId="40" fontId="16" fillId="0" borderId="140" xfId="1" applyNumberFormat="1" applyFont="1" applyBorder="1" applyAlignment="1" applyProtection="1">
      <protection locked="0"/>
    </xf>
    <xf numFmtId="38" fontId="16" fillId="0" borderId="137" xfId="1" applyFont="1" applyBorder="1" applyAlignment="1" applyProtection="1">
      <alignment horizontal="center"/>
      <protection locked="0"/>
    </xf>
    <xf numFmtId="38" fontId="16" fillId="0" borderId="43" xfId="1" applyFont="1" applyBorder="1" applyAlignment="1" applyProtection="1">
      <alignment horizontal="left"/>
    </xf>
    <xf numFmtId="38" fontId="16" fillId="0" borderId="23" xfId="1" applyFont="1" applyFill="1" applyBorder="1" applyAlignment="1" applyProtection="1">
      <protection locked="0"/>
    </xf>
    <xf numFmtId="40" fontId="16" fillId="0" borderId="23" xfId="1" applyNumberFormat="1" applyFont="1" applyFill="1" applyBorder="1" applyAlignment="1" applyProtection="1">
      <protection locked="0"/>
    </xf>
    <xf numFmtId="38" fontId="16" fillId="0" borderId="43" xfId="1" applyFont="1" applyFill="1" applyBorder="1" applyAlignment="1" applyProtection="1">
      <protection locked="0"/>
    </xf>
    <xf numFmtId="38" fontId="16" fillId="0" borderId="43" xfId="1" quotePrefix="1" applyFont="1" applyFill="1" applyBorder="1" applyAlignment="1" applyProtection="1"/>
    <xf numFmtId="40" fontId="16" fillId="0" borderId="24" xfId="1" applyNumberFormat="1" applyFont="1" applyFill="1" applyBorder="1" applyAlignment="1" applyProtection="1">
      <protection locked="0"/>
    </xf>
    <xf numFmtId="0" fontId="16" fillId="0" borderId="100" xfId="0" applyFont="1" applyBorder="1" applyAlignment="1" applyProtection="1"/>
    <xf numFmtId="38" fontId="16" fillId="0" borderId="102" xfId="1" applyFont="1" applyBorder="1" applyAlignment="1" applyProtection="1">
      <alignment horizontal="left"/>
    </xf>
    <xf numFmtId="38" fontId="16" fillId="0" borderId="16" xfId="1" applyFont="1" applyBorder="1" applyAlignment="1" applyProtection="1">
      <protection locked="0"/>
    </xf>
    <xf numFmtId="38" fontId="16" fillId="0" borderId="14" xfId="1" applyFont="1" applyBorder="1" applyAlignment="1" applyProtection="1">
      <protection locked="0"/>
    </xf>
    <xf numFmtId="38" fontId="16" fillId="0" borderId="14" xfId="1" applyFont="1" applyFill="1" applyBorder="1" applyAlignment="1" applyProtection="1">
      <protection locked="0"/>
    </xf>
    <xf numFmtId="40" fontId="16" fillId="0" borderId="14" xfId="1" applyNumberFormat="1" applyFont="1" applyFill="1" applyBorder="1" applyAlignment="1" applyProtection="1">
      <protection locked="0"/>
    </xf>
    <xf numFmtId="38" fontId="16" fillId="0" borderId="102" xfId="1" applyFont="1" applyFill="1" applyBorder="1" applyAlignment="1" applyProtection="1">
      <protection locked="0"/>
    </xf>
    <xf numFmtId="38" fontId="16" fillId="0" borderId="13" xfId="1" quotePrefix="1" applyFont="1" applyFill="1" applyBorder="1" applyAlignment="1" applyProtection="1"/>
    <xf numFmtId="40" fontId="16" fillId="0" borderId="15" xfId="1" applyNumberFormat="1" applyFont="1" applyFill="1" applyBorder="1" applyAlignment="1" applyProtection="1">
      <protection locked="0"/>
    </xf>
    <xf numFmtId="40" fontId="16" fillId="0" borderId="14" xfId="1" applyNumberFormat="1" applyFont="1" applyBorder="1" applyAlignment="1" applyProtection="1">
      <protection locked="0"/>
    </xf>
    <xf numFmtId="38" fontId="16" fillId="0" borderId="102" xfId="1" applyFont="1" applyBorder="1" applyAlignment="1" applyProtection="1">
      <protection locked="0"/>
    </xf>
    <xf numFmtId="40" fontId="16" fillId="0" borderId="15" xfId="1" applyNumberFormat="1" applyFont="1" applyBorder="1" applyAlignment="1" applyProtection="1">
      <protection locked="0"/>
    </xf>
    <xf numFmtId="38" fontId="26" fillId="0" borderId="0" xfId="1" applyFont="1" applyBorder="1" applyAlignment="1" applyProtection="1">
      <alignment horizontal="center"/>
      <protection locked="0"/>
    </xf>
    <xf numFmtId="38" fontId="26" fillId="0" borderId="0" xfId="1" applyFont="1" applyBorder="1" applyAlignment="1"/>
    <xf numFmtId="38" fontId="26" fillId="0" borderId="0" xfId="1" applyFont="1" applyAlignment="1"/>
    <xf numFmtId="38" fontId="16" fillId="0" borderId="98" xfId="1" applyFont="1" applyBorder="1" applyAlignment="1" applyProtection="1">
      <protection locked="0"/>
    </xf>
    <xf numFmtId="38" fontId="16" fillId="0" borderId="96" xfId="1" applyFont="1" applyBorder="1" applyAlignment="1" applyProtection="1">
      <protection locked="0"/>
    </xf>
    <xf numFmtId="40" fontId="16" fillId="0" borderId="96" xfId="1" applyNumberFormat="1" applyFont="1" applyBorder="1" applyAlignment="1" applyProtection="1">
      <protection locked="0"/>
    </xf>
    <xf numFmtId="38" fontId="16" fillId="0" borderId="121" xfId="1" applyFont="1" applyBorder="1" applyAlignment="1" applyProtection="1">
      <protection locked="0"/>
    </xf>
    <xf numFmtId="40" fontId="16" fillId="0" borderId="94" xfId="1" applyNumberFormat="1" applyFont="1" applyBorder="1" applyAlignment="1" applyProtection="1">
      <alignment horizontal="center"/>
      <protection locked="0"/>
    </xf>
    <xf numFmtId="40" fontId="16" fillId="0" borderId="97" xfId="1" applyNumberFormat="1" applyFont="1" applyBorder="1" applyAlignment="1" applyProtection="1">
      <protection locked="0"/>
    </xf>
    <xf numFmtId="49" fontId="7" fillId="0" borderId="0" xfId="1" applyNumberFormat="1" applyFont="1" applyProtection="1">
      <protection locked="0"/>
    </xf>
    <xf numFmtId="49" fontId="7" fillId="0" borderId="0" xfId="1" applyNumberFormat="1" applyFont="1" applyAlignment="1" applyProtection="1">
      <alignment horizontal="left"/>
      <protection locked="0"/>
    </xf>
    <xf numFmtId="49" fontId="7" fillId="0" borderId="0" xfId="1" applyNumberFormat="1" applyFont="1" applyAlignment="1" applyProtection="1">
      <protection locked="0"/>
    </xf>
    <xf numFmtId="49" fontId="7" fillId="0" borderId="0" xfId="1" applyNumberFormat="1" applyFont="1" applyBorder="1" applyAlignment="1" applyProtection="1">
      <protection locked="0"/>
    </xf>
    <xf numFmtId="49" fontId="7" fillId="0" borderId="0" xfId="1" applyNumberFormat="1" applyFont="1" applyBorder="1" applyAlignment="1" applyProtection="1">
      <alignment horizontal="center"/>
      <protection locked="0"/>
    </xf>
    <xf numFmtId="49" fontId="7" fillId="0" borderId="0" xfId="1" applyNumberFormat="1" applyFont="1" applyBorder="1"/>
    <xf numFmtId="49" fontId="7" fillId="0" borderId="0" xfId="1" applyNumberFormat="1" applyFont="1"/>
    <xf numFmtId="49" fontId="7" fillId="0" borderId="0" xfId="1" applyNumberFormat="1" applyFont="1" applyBorder="1" applyProtection="1">
      <protection locked="0"/>
    </xf>
    <xf numFmtId="38" fontId="7" fillId="0" borderId="0" xfId="1" applyFont="1" applyProtection="1">
      <protection locked="0"/>
    </xf>
    <xf numFmtId="38" fontId="7" fillId="0" borderId="0" xfId="1" applyFont="1" applyAlignment="1" applyProtection="1">
      <protection locked="0"/>
    </xf>
    <xf numFmtId="38" fontId="7" fillId="0" borderId="0" xfId="1" applyFont="1" applyAlignment="1" applyProtection="1"/>
    <xf numFmtId="38" fontId="7" fillId="0" borderId="0" xfId="1" applyFont="1" applyProtection="1"/>
    <xf numFmtId="37" fontId="0" fillId="2" borderId="0" xfId="6" applyFont="1" applyFill="1" applyAlignment="1" applyProtection="1">
      <alignment horizontal="left"/>
    </xf>
    <xf numFmtId="37" fontId="2" fillId="2" borderId="0" xfId="6" applyFont="1" applyFill="1"/>
    <xf numFmtId="37" fontId="0" fillId="0" borderId="0" xfId="6" applyFont="1" applyFill="1" applyAlignment="1" applyProtection="1">
      <alignment horizontal="left"/>
    </xf>
    <xf numFmtId="37" fontId="2" fillId="0" borderId="0" xfId="6" applyFont="1" applyFill="1"/>
    <xf numFmtId="37" fontId="2" fillId="2" borderId="0" xfId="6" applyFont="1" applyFill="1" applyAlignment="1" applyProtection="1">
      <alignment horizontal="left"/>
    </xf>
    <xf numFmtId="37" fontId="7" fillId="2" borderId="98" xfId="6" applyFont="1" applyFill="1" applyBorder="1"/>
    <xf numFmtId="37" fontId="4" fillId="2" borderId="98" xfId="6" applyFont="1" applyFill="1" applyBorder="1" applyAlignment="1">
      <alignment horizontal="right"/>
    </xf>
    <xf numFmtId="37" fontId="15" fillId="0" borderId="0" xfId="6" applyFont="1" applyFill="1" applyAlignment="1" applyProtection="1">
      <alignment horizontal="left"/>
    </xf>
    <xf numFmtId="37" fontId="7" fillId="0" borderId="98" xfId="6" applyFont="1" applyFill="1" applyBorder="1"/>
    <xf numFmtId="37" fontId="7" fillId="2" borderId="98" xfId="6" applyFont="1" applyFill="1" applyBorder="1" applyAlignment="1">
      <alignment horizontal="centerContinuous"/>
    </xf>
    <xf numFmtId="37" fontId="7" fillId="2" borderId="98" xfId="6" applyFont="1" applyFill="1" applyBorder="1" applyAlignment="1">
      <alignment horizontal="right"/>
    </xf>
    <xf numFmtId="37" fontId="28" fillId="2" borderId="98" xfId="6" applyFont="1" applyFill="1" applyBorder="1" applyAlignment="1">
      <alignment horizontal="right"/>
    </xf>
    <xf numFmtId="37" fontId="7" fillId="0" borderId="98" xfId="6" applyFont="1" applyFill="1" applyBorder="1" applyAlignment="1" applyProtection="1">
      <alignment horizontal="center"/>
    </xf>
    <xf numFmtId="37" fontId="7" fillId="0" borderId="0" xfId="6" applyFont="1" applyFill="1"/>
    <xf numFmtId="37" fontId="4" fillId="2" borderId="4" xfId="6" applyFont="1" applyFill="1" applyBorder="1" applyAlignment="1" applyProtection="1">
      <alignment horizontal="distributed" justifyLastLine="1" shrinkToFit="1"/>
    </xf>
    <xf numFmtId="37" fontId="4" fillId="2" borderId="148" xfId="6" applyFont="1" applyFill="1" applyBorder="1" applyAlignment="1" applyProtection="1">
      <alignment horizontal="distributed" justifyLastLine="1" shrinkToFit="1"/>
    </xf>
    <xf numFmtId="37" fontId="4" fillId="2" borderId="2" xfId="6" applyFont="1" applyFill="1" applyBorder="1" applyAlignment="1" applyProtection="1">
      <alignment horizontal="distributed" justifyLastLine="1"/>
    </xf>
    <xf numFmtId="37" fontId="4" fillId="2" borderId="4" xfId="6" applyFont="1" applyFill="1" applyBorder="1" applyAlignment="1" applyProtection="1">
      <alignment horizontal="distributed" justifyLastLine="1"/>
    </xf>
    <xf numFmtId="37" fontId="4" fillId="0" borderId="9" xfId="6" applyFont="1" applyFill="1" applyBorder="1"/>
    <xf numFmtId="37" fontId="4" fillId="0" borderId="0" xfId="6" applyFont="1" applyFill="1"/>
    <xf numFmtId="37" fontId="4" fillId="2" borderId="12" xfId="6" quotePrefix="1" applyFont="1" applyFill="1" applyBorder="1" applyAlignment="1" applyProtection="1">
      <alignment horizontal="center" shrinkToFit="1"/>
    </xf>
    <xf numFmtId="37" fontId="4" fillId="2" borderId="51" xfId="6" quotePrefix="1" applyFont="1" applyFill="1" applyBorder="1" applyAlignment="1" applyProtection="1">
      <alignment horizontal="center" shrinkToFit="1"/>
    </xf>
    <xf numFmtId="37" fontId="4" fillId="2" borderId="10" xfId="6" applyFont="1" applyFill="1" applyBorder="1" applyAlignment="1" applyProtection="1">
      <alignment horizontal="center" shrinkToFit="1"/>
    </xf>
    <xf numFmtId="37" fontId="4" fillId="2" borderId="12" xfId="6" applyFont="1" applyFill="1" applyBorder="1" applyAlignment="1" applyProtection="1">
      <alignment horizontal="center" shrinkToFit="1"/>
    </xf>
    <xf numFmtId="37" fontId="4" fillId="2" borderId="51" xfId="6" applyFont="1" applyFill="1" applyBorder="1" applyAlignment="1" applyProtection="1">
      <alignment horizontal="center" shrinkToFit="1"/>
    </xf>
    <xf numFmtId="37" fontId="4" fillId="2" borderId="0" xfId="6" quotePrefix="1" applyFont="1" applyFill="1" applyBorder="1" applyAlignment="1" applyProtection="1">
      <alignment horizontal="center"/>
    </xf>
    <xf numFmtId="37" fontId="4" fillId="2" borderId="53" xfId="6" applyFont="1" applyFill="1" applyBorder="1" applyAlignment="1" applyProtection="1">
      <alignment horizontal="center" shrinkToFit="1"/>
    </xf>
    <xf numFmtId="37" fontId="4" fillId="2" borderId="12" xfId="6" quotePrefix="1" applyFont="1" applyFill="1" applyBorder="1" applyAlignment="1" applyProtection="1">
      <alignment horizontal="center"/>
    </xf>
    <xf numFmtId="37" fontId="4" fillId="0" borderId="46" xfId="6" applyFont="1" applyFill="1" applyBorder="1" applyAlignment="1" applyProtection="1">
      <alignment horizontal="center"/>
    </xf>
    <xf numFmtId="37" fontId="4" fillId="2" borderId="12" xfId="6" applyFont="1" applyFill="1" applyBorder="1" applyAlignment="1" applyProtection="1">
      <alignment horizontal="center" vertical="center" shrinkToFit="1"/>
    </xf>
    <xf numFmtId="37" fontId="4" fillId="2" borderId="51" xfId="6" applyFont="1" applyFill="1" applyBorder="1" applyAlignment="1" applyProtection="1">
      <alignment horizontal="center" vertical="center" shrinkToFit="1"/>
    </xf>
    <xf numFmtId="37" fontId="4" fillId="2" borderId="10" xfId="6" applyFont="1" applyFill="1" applyBorder="1" applyAlignment="1" applyProtection="1">
      <alignment horizontal="center" vertical="center" shrinkToFit="1"/>
    </xf>
    <xf numFmtId="0" fontId="7" fillId="2" borderId="0" xfId="6" applyNumberFormat="1" applyFont="1" applyFill="1" applyBorder="1" applyAlignment="1" applyProtection="1">
      <alignment horizontal="center" shrinkToFit="1"/>
    </xf>
    <xf numFmtId="0" fontId="7" fillId="2" borderId="13" xfId="6" applyNumberFormat="1" applyFont="1" applyFill="1" applyBorder="1" applyAlignment="1" applyProtection="1">
      <alignment horizontal="center" shrinkToFit="1"/>
    </xf>
    <xf numFmtId="37" fontId="4" fillId="2" borderId="12" xfId="6" applyFont="1" applyFill="1" applyBorder="1" applyAlignment="1" applyProtection="1">
      <alignment horizontal="center" vertical="center"/>
    </xf>
    <xf numFmtId="37" fontId="4" fillId="2" borderId="14" xfId="6" applyFont="1" applyFill="1" applyBorder="1" applyAlignment="1" applyProtection="1">
      <alignment horizontal="center"/>
    </xf>
    <xf numFmtId="37" fontId="4" fillId="2" borderId="102" xfId="6" applyFont="1" applyFill="1" applyBorder="1" applyAlignment="1" applyProtection="1">
      <alignment horizontal="center"/>
    </xf>
    <xf numFmtId="49" fontId="4" fillId="2" borderId="14" xfId="6" applyNumberFormat="1" applyFont="1" applyFill="1" applyBorder="1" applyAlignment="1" applyProtection="1">
      <alignment horizontal="center" shrinkToFit="1"/>
    </xf>
    <xf numFmtId="49" fontId="4" fillId="2" borderId="15" xfId="6" applyNumberFormat="1" applyFont="1" applyFill="1" applyBorder="1" applyAlignment="1" applyProtection="1">
      <alignment horizontal="center" shrinkToFit="1"/>
    </xf>
    <xf numFmtId="37" fontId="4" fillId="2" borderId="100" xfId="6" applyFont="1" applyFill="1" applyBorder="1" applyAlignment="1" applyProtection="1">
      <alignment horizontal="right" shrinkToFit="1"/>
    </xf>
    <xf numFmtId="37" fontId="4" fillId="2" borderId="14" xfId="6" applyFont="1" applyFill="1" applyBorder="1" applyAlignment="1" applyProtection="1">
      <alignment horizontal="center" shrinkToFit="1"/>
    </xf>
    <xf numFmtId="37" fontId="4" fillId="2" borderId="14" xfId="6" applyFont="1" applyFill="1" applyBorder="1" applyAlignment="1" applyProtection="1">
      <alignment horizontal="right" shrinkToFit="1"/>
    </xf>
    <xf numFmtId="49" fontId="4" fillId="2" borderId="102" xfId="6" applyNumberFormat="1" applyFont="1" applyFill="1" applyBorder="1" applyAlignment="1" applyProtection="1">
      <alignment horizontal="center" shrinkToFit="1"/>
    </xf>
    <xf numFmtId="37" fontId="4" fillId="2" borderId="15" xfId="6" applyFont="1" applyFill="1" applyBorder="1" applyAlignment="1" applyProtection="1">
      <alignment horizontal="center" shrinkToFit="1"/>
    </xf>
    <xf numFmtId="49" fontId="4" fillId="2" borderId="16" xfId="6" applyNumberFormat="1" applyFont="1" applyFill="1" applyBorder="1" applyAlignment="1" applyProtection="1">
      <alignment horizontal="center" shrinkToFit="1"/>
    </xf>
    <xf numFmtId="37" fontId="4" fillId="2" borderId="100" xfId="6" applyFont="1" applyFill="1" applyBorder="1" applyAlignment="1" applyProtection="1">
      <alignment horizontal="right"/>
    </xf>
    <xf numFmtId="37" fontId="4" fillId="2" borderId="14" xfId="6" applyFont="1" applyFill="1" applyBorder="1" applyAlignment="1" applyProtection="1">
      <alignment horizontal="right"/>
    </xf>
    <xf numFmtId="49" fontId="4" fillId="2" borderId="14" xfId="6" applyNumberFormat="1" applyFont="1" applyFill="1" applyBorder="1" applyAlignment="1" applyProtection="1">
      <alignment horizontal="right"/>
    </xf>
    <xf numFmtId="37" fontId="4" fillId="2" borderId="15" xfId="6" applyFont="1" applyFill="1" applyBorder="1" applyAlignment="1" applyProtection="1">
      <alignment horizontal="center"/>
    </xf>
    <xf numFmtId="37" fontId="4" fillId="0" borderId="17" xfId="6" applyFont="1" applyFill="1" applyBorder="1" applyAlignment="1" applyProtection="1">
      <alignment horizontal="center"/>
    </xf>
    <xf numFmtId="37" fontId="4" fillId="2" borderId="10" xfId="6" applyFont="1" applyFill="1" applyBorder="1" applyProtection="1"/>
    <xf numFmtId="37" fontId="12" fillId="2" borderId="106" xfId="6" applyFont="1" applyFill="1" applyBorder="1" applyAlignment="1" applyProtection="1">
      <alignment horizontal="left"/>
    </xf>
    <xf numFmtId="37" fontId="4" fillId="2" borderId="23" xfId="6" applyFont="1" applyFill="1" applyBorder="1" applyProtection="1"/>
    <xf numFmtId="37" fontId="4" fillId="2" borderId="24" xfId="6" applyFont="1" applyFill="1" applyBorder="1" applyProtection="1"/>
    <xf numFmtId="37" fontId="4" fillId="0" borderId="10" xfId="6" applyFont="1" applyFill="1" applyBorder="1" applyProtection="1"/>
    <xf numFmtId="37" fontId="12" fillId="0" borderId="106" xfId="6" applyFont="1" applyFill="1" applyBorder="1" applyAlignment="1" applyProtection="1">
      <alignment horizontal="left"/>
    </xf>
    <xf numFmtId="37" fontId="4" fillId="2" borderId="75" xfId="6" applyFont="1" applyFill="1" applyBorder="1" applyProtection="1"/>
    <xf numFmtId="37" fontId="4" fillId="2" borderId="43" xfId="6" applyFont="1" applyFill="1" applyBorder="1" applyProtection="1"/>
    <xf numFmtId="37" fontId="4" fillId="2" borderId="25" xfId="6" applyFont="1" applyFill="1" applyBorder="1" applyProtection="1"/>
    <xf numFmtId="37" fontId="4" fillId="2" borderId="108" xfId="6" applyFont="1" applyFill="1" applyBorder="1" applyProtection="1"/>
    <xf numFmtId="37" fontId="4" fillId="0" borderId="26" xfId="6" applyFont="1" applyFill="1" applyBorder="1" applyProtection="1"/>
    <xf numFmtId="37" fontId="12" fillId="2" borderId="43" xfId="6" applyFont="1" applyFill="1" applyBorder="1" applyAlignment="1" applyProtection="1">
      <alignment horizontal="left"/>
    </xf>
    <xf numFmtId="37" fontId="12" fillId="0" borderId="43" xfId="6" applyFont="1" applyFill="1" applyBorder="1" applyAlignment="1" applyProtection="1">
      <alignment horizontal="left"/>
    </xf>
    <xf numFmtId="37" fontId="4" fillId="2" borderId="44" xfId="6" applyFont="1" applyFill="1" applyBorder="1" applyProtection="1"/>
    <xf numFmtId="37" fontId="4" fillId="2" borderId="42" xfId="6" applyFont="1" applyFill="1" applyBorder="1" applyProtection="1"/>
    <xf numFmtId="37" fontId="12" fillId="2" borderId="21" xfId="6" applyFont="1" applyFill="1" applyBorder="1" applyAlignment="1" applyProtection="1">
      <alignment horizontal="left"/>
    </xf>
    <xf numFmtId="37" fontId="4" fillId="2" borderId="21" xfId="6" applyFont="1" applyFill="1" applyBorder="1" applyProtection="1"/>
    <xf numFmtId="37" fontId="12" fillId="0" borderId="21" xfId="6" applyFont="1" applyFill="1" applyBorder="1" applyAlignment="1" applyProtection="1">
      <alignment horizontal="left"/>
    </xf>
    <xf numFmtId="37" fontId="4" fillId="2" borderId="111" xfId="6" applyFont="1" applyFill="1" applyBorder="1" applyProtection="1"/>
    <xf numFmtId="37" fontId="4" fillId="2" borderId="20" xfId="6" applyFont="1" applyFill="1" applyBorder="1" applyProtection="1"/>
    <xf numFmtId="37" fontId="4" fillId="0" borderId="55" xfId="6" applyFont="1" applyFill="1" applyBorder="1" applyProtection="1"/>
    <xf numFmtId="37" fontId="4" fillId="0" borderId="0" xfId="6" applyFont="1" applyFill="1" applyBorder="1"/>
    <xf numFmtId="37" fontId="4" fillId="2" borderId="53" xfId="6" applyFont="1" applyFill="1" applyBorder="1" applyProtection="1"/>
    <xf numFmtId="37" fontId="4" fillId="2" borderId="75" xfId="6" applyFont="1" applyFill="1" applyBorder="1" applyAlignment="1" applyProtection="1">
      <alignment horizontal="left"/>
    </xf>
    <xf numFmtId="37" fontId="29" fillId="2" borderId="23" xfId="6" applyFont="1" applyFill="1" applyBorder="1" applyProtection="1"/>
    <xf numFmtId="37" fontId="4" fillId="0" borderId="75" xfId="6" applyFont="1" applyFill="1" applyBorder="1" applyAlignment="1" applyProtection="1">
      <alignment horizontal="left"/>
    </xf>
    <xf numFmtId="37" fontId="29" fillId="2" borderId="24" xfId="6" applyFont="1" applyFill="1" applyBorder="1" applyProtection="1"/>
    <xf numFmtId="37" fontId="4" fillId="2" borderId="51" xfId="6" applyFont="1" applyFill="1" applyBorder="1" applyProtection="1"/>
    <xf numFmtId="37" fontId="4" fillId="2" borderId="10" xfId="6" applyFont="1" applyFill="1" applyBorder="1" applyAlignment="1" applyProtection="1">
      <alignment horizontal="left"/>
    </xf>
    <xf numFmtId="37" fontId="4" fillId="2" borderId="12" xfId="6" applyFont="1" applyFill="1" applyBorder="1" applyProtection="1"/>
    <xf numFmtId="37" fontId="29" fillId="2" borderId="12" xfId="6" applyFont="1" applyFill="1" applyBorder="1" applyProtection="1"/>
    <xf numFmtId="37" fontId="4" fillId="2" borderId="0" xfId="6" applyFont="1" applyFill="1" applyBorder="1" applyProtection="1"/>
    <xf numFmtId="37" fontId="4" fillId="0" borderId="10" xfId="6" applyFont="1" applyFill="1" applyBorder="1" applyAlignment="1" applyProtection="1">
      <alignment horizontal="left"/>
    </xf>
    <xf numFmtId="37" fontId="29" fillId="2" borderId="51" xfId="6" applyFont="1" applyFill="1" applyBorder="1" applyProtection="1"/>
    <xf numFmtId="37" fontId="4" fillId="2" borderId="13" xfId="6" applyFont="1" applyFill="1" applyBorder="1" applyProtection="1"/>
    <xf numFmtId="37" fontId="4" fillId="0" borderId="46" xfId="6" applyFont="1" applyFill="1" applyBorder="1" applyProtection="1"/>
    <xf numFmtId="37" fontId="4" fillId="2" borderId="138" xfId="6" applyFont="1" applyFill="1" applyBorder="1" applyProtection="1"/>
    <xf numFmtId="37" fontId="4" fillId="2" borderId="140" xfId="6" applyFont="1" applyFill="1" applyBorder="1" applyProtection="1"/>
    <xf numFmtId="37" fontId="4" fillId="2" borderId="137" xfId="6" applyFont="1" applyFill="1" applyBorder="1" applyProtection="1"/>
    <xf numFmtId="37" fontId="4" fillId="2" borderId="199" xfId="6" applyFont="1" applyFill="1" applyBorder="1" applyProtection="1"/>
    <xf numFmtId="37" fontId="4" fillId="2" borderId="139" xfId="6" applyFont="1" applyFill="1" applyBorder="1" applyProtection="1"/>
    <xf numFmtId="37" fontId="4" fillId="2" borderId="142" xfId="6" applyFont="1" applyFill="1" applyBorder="1" applyProtection="1"/>
    <xf numFmtId="37" fontId="25" fillId="0" borderId="99" xfId="6" applyFont="1" applyFill="1" applyBorder="1" applyProtection="1"/>
    <xf numFmtId="37" fontId="25" fillId="0" borderId="0" xfId="6" applyFont="1" applyFill="1"/>
    <xf numFmtId="37" fontId="4" fillId="2" borderId="0" xfId="6" applyFont="1" applyFill="1"/>
    <xf numFmtId="37" fontId="7" fillId="2" borderId="0" xfId="6" applyFont="1" applyFill="1"/>
    <xf numFmtId="37" fontId="7" fillId="2" borderId="0" xfId="6" applyFont="1" applyFill="1" applyAlignment="1"/>
    <xf numFmtId="37" fontId="25" fillId="0" borderId="46" xfId="6" applyFont="1" applyFill="1" applyBorder="1" applyProtection="1"/>
    <xf numFmtId="37" fontId="25" fillId="0" borderId="0" xfId="6" applyFont="1" applyFill="1" applyBorder="1"/>
    <xf numFmtId="37" fontId="4" fillId="2" borderId="95" xfId="6" applyFont="1" applyFill="1" applyBorder="1" applyProtection="1"/>
    <xf numFmtId="37" fontId="4" fillId="2" borderId="136" xfId="6" applyFont="1" applyFill="1" applyBorder="1" applyProtection="1"/>
    <xf numFmtId="37" fontId="4" fillId="2" borderId="202" xfId="6" applyFont="1" applyFill="1" applyBorder="1" applyProtection="1"/>
    <xf numFmtId="37" fontId="4" fillId="2" borderId="94" xfId="6" applyFont="1" applyFill="1" applyBorder="1" applyProtection="1"/>
    <xf numFmtId="37" fontId="4" fillId="2" borderId="93" xfId="6" applyFont="1" applyFill="1" applyBorder="1" applyProtection="1"/>
    <xf numFmtId="37" fontId="4" fillId="2" borderId="92" xfId="6" applyFont="1" applyFill="1" applyBorder="1" applyProtection="1"/>
    <xf numFmtId="37" fontId="0" fillId="0" borderId="0" xfId="6" applyFont="1" applyAlignment="1" applyProtection="1">
      <alignment horizontal="left"/>
    </xf>
    <xf numFmtId="37" fontId="2" fillId="0" borderId="0" xfId="6" applyFont="1"/>
    <xf numFmtId="37" fontId="4" fillId="0" borderId="98" xfId="6" applyFont="1" applyBorder="1" applyAlignment="1" applyProtection="1">
      <alignment horizontal="left"/>
    </xf>
    <xf numFmtId="0" fontId="4" fillId="0" borderId="0" xfId="6" applyNumberFormat="1" applyFont="1" applyAlignment="1" applyProtection="1"/>
    <xf numFmtId="37" fontId="4" fillId="6" borderId="98" xfId="6" applyFont="1" applyFill="1" applyBorder="1" applyAlignment="1">
      <alignment horizontal="center"/>
    </xf>
    <xf numFmtId="37" fontId="4" fillId="0" borderId="98" xfId="6" applyFont="1" applyBorder="1"/>
    <xf numFmtId="37" fontId="4" fillId="2" borderId="98" xfId="6" applyFont="1" applyFill="1" applyBorder="1"/>
    <xf numFmtId="37" fontId="4" fillId="2" borderId="98" xfId="6" applyFont="1" applyFill="1" applyBorder="1" applyAlignment="1" applyProtection="1">
      <alignment horizontal="left"/>
    </xf>
    <xf numFmtId="37" fontId="4" fillId="2" borderId="0" xfId="6" applyFont="1" applyFill="1" applyBorder="1"/>
    <xf numFmtId="37" fontId="4" fillId="0" borderId="0" xfId="6" applyFont="1"/>
    <xf numFmtId="37" fontId="4" fillId="0" borderId="0" xfId="6" applyFont="1" applyBorder="1"/>
    <xf numFmtId="37" fontId="4" fillId="0" borderId="98" xfId="6" applyFont="1" applyFill="1" applyBorder="1" applyAlignment="1">
      <alignment horizontal="right"/>
    </xf>
    <xf numFmtId="37" fontId="4" fillId="0" borderId="98" xfId="6" applyFont="1" applyFill="1" applyBorder="1" applyAlignment="1" applyProtection="1"/>
    <xf numFmtId="37" fontId="4" fillId="0" borderId="4" xfId="6" applyFont="1" applyFill="1" applyBorder="1"/>
    <xf numFmtId="37" fontId="4" fillId="0" borderId="3" xfId="6" applyFont="1" applyFill="1" applyBorder="1"/>
    <xf numFmtId="37" fontId="4" fillId="0" borderId="2" xfId="6" applyFont="1" applyFill="1" applyBorder="1" applyAlignment="1" applyProtection="1">
      <alignment horizontal="center" vertical="center"/>
    </xf>
    <xf numFmtId="37" fontId="4" fillId="6" borderId="4" xfId="6" applyFont="1" applyFill="1" applyBorder="1"/>
    <xf numFmtId="37" fontId="4" fillId="6" borderId="3" xfId="6" applyFont="1" applyFill="1" applyBorder="1"/>
    <xf numFmtId="37" fontId="4" fillId="6" borderId="54" xfId="6" applyFont="1" applyFill="1" applyBorder="1" applyAlignment="1" applyProtection="1">
      <alignment horizontal="center"/>
    </xf>
    <xf numFmtId="37" fontId="4" fillId="0" borderId="22" xfId="6" applyFont="1" applyFill="1" applyBorder="1" applyAlignment="1" applyProtection="1"/>
    <xf numFmtId="37" fontId="4" fillId="6" borderId="20" xfId="6" applyFont="1" applyFill="1" applyBorder="1" applyAlignment="1" applyProtection="1">
      <alignment horizontal="center"/>
    </xf>
    <xf numFmtId="37" fontId="4" fillId="0" borderId="20" xfId="6" applyFont="1" applyFill="1" applyBorder="1" applyAlignment="1" applyProtection="1">
      <alignment horizontal="centerContinuous" vertical="center"/>
    </xf>
    <xf numFmtId="37" fontId="4" fillId="0" borderId="20" xfId="6" applyFont="1" applyFill="1" applyBorder="1" applyAlignment="1" applyProtection="1">
      <alignment vertical="center"/>
    </xf>
    <xf numFmtId="37" fontId="4" fillId="0" borderId="86" xfId="6" applyFont="1" applyFill="1" applyBorder="1" applyAlignment="1" applyProtection="1">
      <alignment vertical="center"/>
    </xf>
    <xf numFmtId="37" fontId="4" fillId="0" borderId="20" xfId="6" applyFont="1" applyFill="1" applyBorder="1" applyAlignment="1" applyProtection="1">
      <alignment horizontal="center"/>
    </xf>
    <xf numFmtId="37" fontId="4" fillId="6" borderId="54" xfId="6" applyFont="1" applyFill="1" applyBorder="1" applyAlignment="1" applyProtection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7" fontId="4" fillId="0" borderId="20" xfId="6" quotePrefix="1" applyFont="1" applyFill="1" applyBorder="1" applyAlignment="1" applyProtection="1">
      <alignment horizontal="distributed" justifyLastLine="1"/>
    </xf>
    <xf numFmtId="37" fontId="4" fillId="2" borderId="22" xfId="6" applyFont="1" applyFill="1" applyBorder="1" applyAlignment="1">
      <alignment horizontal="centerContinuous" vertical="center"/>
    </xf>
    <xf numFmtId="37" fontId="4" fillId="2" borderId="20" xfId="6" applyFont="1" applyFill="1" applyBorder="1" applyAlignment="1">
      <alignment horizontal="centerContinuous" vertical="center"/>
    </xf>
    <xf numFmtId="37" fontId="4" fillId="2" borderId="20" xfId="6" quotePrefix="1" applyFont="1" applyFill="1" applyBorder="1" applyAlignment="1">
      <alignment horizontal="right" vertical="center"/>
    </xf>
    <xf numFmtId="37" fontId="4" fillId="0" borderId="70" xfId="6" applyFont="1" applyFill="1" applyBorder="1" applyAlignment="1" applyProtection="1">
      <alignment horizontal="center"/>
    </xf>
    <xf numFmtId="37" fontId="4" fillId="0" borderId="52" xfId="6" applyFont="1" applyFill="1" applyBorder="1" applyAlignment="1" applyProtection="1">
      <alignment horizontal="center"/>
    </xf>
    <xf numFmtId="37" fontId="4" fillId="0" borderId="0" xfId="6" applyFont="1" applyFill="1" applyBorder="1" applyAlignment="1" applyProtection="1">
      <alignment horizontal="center" vertical="center"/>
    </xf>
    <xf numFmtId="37" fontId="4" fillId="0" borderId="20" xfId="6" quotePrefix="1" applyFont="1" applyFill="1" applyBorder="1" applyAlignment="1">
      <alignment horizontal="center" vertical="center"/>
    </xf>
    <xf numFmtId="37" fontId="4" fillId="6" borderId="70" xfId="6" applyFont="1" applyFill="1" applyBorder="1" applyAlignment="1" applyProtection="1">
      <alignment horizontal="center"/>
    </xf>
    <xf numFmtId="37" fontId="4" fillId="6" borderId="52" xfId="6" applyFont="1" applyFill="1" applyBorder="1" applyAlignment="1" applyProtection="1">
      <alignment horizontal="center"/>
    </xf>
    <xf numFmtId="37" fontId="4" fillId="6" borderId="16" xfId="6" applyFont="1" applyFill="1" applyBorder="1" applyAlignment="1" applyProtection="1">
      <alignment horizontal="center"/>
    </xf>
    <xf numFmtId="37" fontId="4" fillId="0" borderId="12" xfId="6" quotePrefix="1" applyFont="1" applyFill="1" applyBorder="1" applyAlignment="1" applyProtection="1">
      <alignment horizontal="right"/>
    </xf>
    <xf numFmtId="37" fontId="4" fillId="6" borderId="132" xfId="6" applyFont="1" applyFill="1" applyBorder="1" applyAlignment="1" applyProtection="1">
      <alignment horizontal="center"/>
    </xf>
    <xf numFmtId="37" fontId="4" fillId="0" borderId="70" xfId="6" quotePrefix="1" applyFont="1" applyFill="1" applyBorder="1" applyAlignment="1" applyProtection="1">
      <alignment horizontal="left"/>
    </xf>
    <xf numFmtId="37" fontId="4" fillId="0" borderId="54" xfId="6" quotePrefix="1" applyFont="1" applyFill="1" applyBorder="1" applyAlignment="1" applyProtection="1">
      <alignment horizontal="right"/>
    </xf>
    <xf numFmtId="37" fontId="4" fillId="0" borderId="70" xfId="6" quotePrefix="1" applyFont="1" applyFill="1" applyBorder="1" applyAlignment="1" applyProtection="1">
      <alignment horizontal="center"/>
    </xf>
    <xf numFmtId="37" fontId="4" fillId="6" borderId="11" xfId="6" applyFont="1" applyFill="1" applyBorder="1" applyAlignment="1" applyProtection="1">
      <alignment horizontal="center"/>
    </xf>
    <xf numFmtId="37" fontId="4" fillId="0" borderId="11" xfId="6" quotePrefix="1" applyFont="1" applyFill="1" applyBorder="1" applyAlignment="1" applyProtection="1">
      <alignment horizontal="left"/>
    </xf>
    <xf numFmtId="37" fontId="4" fillId="0" borderId="51" xfId="6" applyFont="1" applyFill="1" applyBorder="1" applyAlignment="1" applyProtection="1">
      <alignment horizontal="distributed" justifyLastLine="1"/>
    </xf>
    <xf numFmtId="37" fontId="4" fillId="0" borderId="132" xfId="6" quotePrefix="1" applyFont="1" applyFill="1" applyBorder="1" applyAlignment="1" applyProtection="1">
      <alignment horizontal="center" shrinkToFit="1"/>
    </xf>
    <xf numFmtId="37" fontId="4" fillId="0" borderId="70" xfId="6" quotePrefix="1" applyFont="1" applyFill="1" applyBorder="1" applyAlignment="1" applyProtection="1">
      <alignment horizontal="center" shrinkToFit="1"/>
    </xf>
    <xf numFmtId="37" fontId="4" fillId="0" borderId="12" xfId="6" quotePrefix="1" applyFont="1" applyFill="1" applyBorder="1" applyAlignment="1" applyProtection="1">
      <alignment horizontal="center" shrinkToFit="1"/>
    </xf>
    <xf numFmtId="37" fontId="4" fillId="2" borderId="51" xfId="6" applyFont="1" applyFill="1" applyBorder="1" applyAlignment="1" applyProtection="1">
      <alignment horizontal="distributed" justifyLastLine="1"/>
    </xf>
    <xf numFmtId="37" fontId="4" fillId="2" borderId="52" xfId="6" applyFont="1" applyFill="1" applyBorder="1" applyAlignment="1" applyProtection="1">
      <alignment horizontal="distributed" vertical="center" justifyLastLine="1"/>
    </xf>
    <xf numFmtId="37" fontId="4" fillId="2" borderId="53" xfId="6" applyFont="1" applyFill="1" applyBorder="1" applyAlignment="1" applyProtection="1">
      <alignment horizontal="distributed" vertical="center" wrapText="1" justifyLastLine="1"/>
    </xf>
    <xf numFmtId="37" fontId="4" fillId="7" borderId="52" xfId="6" applyFont="1" applyFill="1" applyBorder="1" applyAlignment="1" applyProtection="1">
      <alignment horizontal="center"/>
    </xf>
    <xf numFmtId="37" fontId="4" fillId="7" borderId="132" xfId="6" applyFont="1" applyFill="1" applyBorder="1" applyAlignment="1" applyProtection="1">
      <alignment horizontal="center"/>
    </xf>
    <xf numFmtId="37" fontId="4" fillId="7" borderId="11" xfId="6" applyFont="1" applyFill="1" applyBorder="1" applyAlignment="1" applyProtection="1">
      <alignment horizontal="center"/>
    </xf>
    <xf numFmtId="37" fontId="4" fillId="0" borderId="0" xfId="6" quotePrefix="1" applyFont="1" applyFill="1" applyBorder="1" applyAlignment="1" applyProtection="1">
      <alignment horizontal="center"/>
    </xf>
    <xf numFmtId="37" fontId="4" fillId="7" borderId="54" xfId="6" applyFont="1" applyFill="1" applyBorder="1" applyAlignment="1" applyProtection="1">
      <alignment horizontal="center"/>
    </xf>
    <xf numFmtId="37" fontId="4" fillId="7" borderId="70" xfId="6" applyFont="1" applyFill="1" applyBorder="1" applyAlignment="1" applyProtection="1">
      <alignment horizontal="center"/>
    </xf>
    <xf numFmtId="37" fontId="4" fillId="0" borderId="0" xfId="6" quotePrefix="1" applyFont="1" applyFill="1" applyBorder="1" applyAlignment="1" applyProtection="1">
      <alignment horizontal="right"/>
    </xf>
    <xf numFmtId="49" fontId="4" fillId="0" borderId="70" xfId="6" applyNumberFormat="1" applyFont="1" applyFill="1" applyBorder="1" applyAlignment="1" applyProtection="1">
      <alignment horizontal="left"/>
    </xf>
    <xf numFmtId="37" fontId="4" fillId="2" borderId="132" xfId="6" quotePrefix="1" applyFont="1" applyFill="1" applyBorder="1" applyAlignment="1" applyProtection="1">
      <alignment horizontal="center" shrinkToFit="1"/>
    </xf>
    <xf numFmtId="37" fontId="4" fillId="6" borderId="14" xfId="6" applyFont="1" applyFill="1" applyBorder="1" applyAlignment="1" applyProtection="1">
      <alignment horizontal="center"/>
    </xf>
    <xf numFmtId="37" fontId="4" fillId="6" borderId="101" xfId="6" applyFont="1" applyFill="1" applyBorder="1" applyAlignment="1" applyProtection="1">
      <alignment horizontal="center"/>
    </xf>
    <xf numFmtId="37" fontId="4" fillId="0" borderId="14" xfId="6" applyFont="1" applyFill="1" applyBorder="1" applyAlignment="1" applyProtection="1">
      <alignment horizontal="center"/>
    </xf>
    <xf numFmtId="37" fontId="4" fillId="6" borderId="102" xfId="6" applyFont="1" applyFill="1" applyBorder="1" applyAlignment="1" applyProtection="1">
      <alignment horizontal="center"/>
    </xf>
    <xf numFmtId="37" fontId="4" fillId="0" borderId="101" xfId="6" applyFont="1" applyFill="1" applyBorder="1" applyAlignment="1" applyProtection="1">
      <alignment horizontal="right"/>
    </xf>
    <xf numFmtId="37" fontId="4" fillId="0" borderId="16" xfId="6" applyFont="1" applyFill="1" applyBorder="1" applyAlignment="1" applyProtection="1">
      <alignment horizontal="right"/>
    </xf>
    <xf numFmtId="37" fontId="4" fillId="0" borderId="14" xfId="6" applyFont="1" applyFill="1" applyBorder="1" applyAlignment="1" applyProtection="1">
      <alignment horizontal="right"/>
    </xf>
    <xf numFmtId="37" fontId="4" fillId="0" borderId="101" xfId="6" quotePrefix="1" applyFont="1" applyFill="1" applyBorder="1" applyAlignment="1" applyProtection="1">
      <alignment horizontal="right"/>
    </xf>
    <xf numFmtId="37" fontId="4" fillId="0" borderId="15" xfId="6" quotePrefix="1" applyFont="1" applyFill="1" applyBorder="1" applyAlignment="1" applyProtection="1">
      <alignment horizontal="right"/>
    </xf>
    <xf numFmtId="37" fontId="4" fillId="0" borderId="102" xfId="6" applyFont="1" applyFill="1" applyBorder="1" applyAlignment="1" applyProtection="1">
      <alignment horizontal="center"/>
    </xf>
    <xf numFmtId="37" fontId="4" fillId="0" borderId="101" xfId="6" applyFont="1" applyFill="1" applyBorder="1" applyAlignment="1" applyProtection="1">
      <alignment horizontal="center"/>
    </xf>
    <xf numFmtId="37" fontId="4" fillId="0" borderId="14" xfId="6" quotePrefix="1" applyFont="1" applyFill="1" applyBorder="1" applyAlignment="1" applyProtection="1">
      <alignment horizontal="center"/>
    </xf>
    <xf numFmtId="37" fontId="4" fillId="2" borderId="15" xfId="6" quotePrefix="1" applyFont="1" applyFill="1" applyBorder="1" applyAlignment="1" applyProtection="1">
      <alignment horizontal="center"/>
    </xf>
    <xf numFmtId="37" fontId="4" fillId="2" borderId="14" xfId="6" quotePrefix="1" applyFont="1" applyFill="1" applyBorder="1" applyAlignment="1" applyProtection="1">
      <alignment horizontal="right"/>
    </xf>
    <xf numFmtId="37" fontId="4" fillId="2" borderId="15" xfId="6" quotePrefix="1" applyFont="1" applyFill="1" applyBorder="1" applyAlignment="1" applyProtection="1">
      <alignment horizontal="right"/>
    </xf>
    <xf numFmtId="37" fontId="4" fillId="2" borderId="17" xfId="6" quotePrefix="1" applyFont="1" applyFill="1" applyBorder="1" applyAlignment="1">
      <alignment horizontal="right" vertical="center"/>
    </xf>
    <xf numFmtId="37" fontId="4" fillId="7" borderId="14" xfId="6" applyFont="1" applyFill="1" applyBorder="1" applyAlignment="1" applyProtection="1">
      <alignment horizontal="center"/>
    </xf>
    <xf numFmtId="37" fontId="4" fillId="7" borderId="102" xfId="6" applyFont="1" applyFill="1" applyBorder="1" applyAlignment="1" applyProtection="1">
      <alignment horizontal="center"/>
    </xf>
    <xf numFmtId="37" fontId="4" fillId="7" borderId="101" xfId="6" applyFont="1" applyFill="1" applyBorder="1" applyAlignment="1" applyProtection="1">
      <alignment horizontal="center"/>
    </xf>
    <xf numFmtId="37" fontId="4" fillId="7" borderId="16" xfId="6" applyFont="1" applyFill="1" applyBorder="1" applyAlignment="1" applyProtection="1">
      <alignment horizontal="center"/>
    </xf>
    <xf numFmtId="37" fontId="4" fillId="2" borderId="14" xfId="6" quotePrefix="1" applyFont="1" applyFill="1" applyBorder="1" applyAlignment="1" applyProtection="1">
      <alignment horizontal="center"/>
    </xf>
    <xf numFmtId="37" fontId="4" fillId="0" borderId="15" xfId="6" quotePrefix="1" applyFont="1" applyFill="1" applyBorder="1" applyAlignment="1" applyProtection="1">
      <alignment horizontal="center"/>
    </xf>
    <xf numFmtId="37" fontId="4" fillId="0" borderId="10" xfId="6" applyFont="1" applyBorder="1" applyProtection="1"/>
    <xf numFmtId="37" fontId="12" fillId="0" borderId="43" xfId="6" applyFont="1" applyBorder="1" applyAlignment="1" applyProtection="1">
      <alignment horizontal="left"/>
    </xf>
    <xf numFmtId="38" fontId="2" fillId="6" borderId="43" xfId="1" applyFont="1" applyFill="1" applyBorder="1"/>
    <xf numFmtId="182" fontId="4" fillId="0" borderId="43" xfId="6" applyNumberFormat="1" applyFont="1" applyBorder="1" applyProtection="1"/>
    <xf numFmtId="37" fontId="4" fillId="0" borderId="25" xfId="6" applyFont="1" applyBorder="1" applyProtection="1"/>
    <xf numFmtId="182" fontId="2" fillId="6" borderId="25" xfId="6" applyNumberFormat="1" applyFont="1" applyFill="1" applyBorder="1" applyProtection="1"/>
    <xf numFmtId="182" fontId="2" fillId="6" borderId="43" xfId="6" applyNumberFormat="1" applyFont="1" applyFill="1" applyBorder="1" applyProtection="1"/>
    <xf numFmtId="182" fontId="2" fillId="6" borderId="45" xfId="6" applyNumberFormat="1" applyFont="1" applyFill="1" applyBorder="1" applyProtection="1"/>
    <xf numFmtId="182" fontId="4" fillId="0" borderId="45" xfId="6" applyNumberFormat="1" applyFont="1" applyBorder="1" applyProtection="1"/>
    <xf numFmtId="182" fontId="2" fillId="6" borderId="106" xfId="6" applyNumberFormat="1" applyFont="1" applyFill="1" applyBorder="1" applyProtection="1"/>
    <xf numFmtId="181" fontId="4" fillId="0" borderId="11" xfId="6" applyNumberFormat="1" applyFont="1" applyBorder="1" applyProtection="1"/>
    <xf numFmtId="37" fontId="4" fillId="0" borderId="25" xfId="6" applyNumberFormat="1" applyFont="1" applyBorder="1" applyProtection="1"/>
    <xf numFmtId="182" fontId="4" fillId="0" borderId="24" xfId="6" applyNumberFormat="1" applyFont="1" applyBorder="1" applyProtection="1"/>
    <xf numFmtId="38" fontId="2" fillId="6" borderId="23" xfId="1" applyFont="1" applyFill="1" applyBorder="1"/>
    <xf numFmtId="182" fontId="4" fillId="0" borderId="42" xfId="6" applyNumberFormat="1" applyFont="1" applyBorder="1" applyProtection="1"/>
    <xf numFmtId="182" fontId="4" fillId="0" borderId="25" xfId="6" applyNumberFormat="1" applyFont="1" applyBorder="1" applyProtection="1"/>
    <xf numFmtId="37" fontId="4" fillId="0" borderId="23" xfId="6" applyFont="1" applyBorder="1" applyProtection="1"/>
    <xf numFmtId="37" fontId="4" fillId="0" borderId="23" xfId="6" applyNumberFormat="1" applyFont="1" applyBorder="1" applyProtection="1"/>
    <xf numFmtId="182" fontId="4" fillId="0" borderId="23" xfId="6" applyNumberFormat="1" applyFont="1" applyBorder="1" applyProtection="1"/>
    <xf numFmtId="10" fontId="4" fillId="0" borderId="43" xfId="6" applyNumberFormat="1" applyFont="1" applyBorder="1" applyProtection="1"/>
    <xf numFmtId="10" fontId="4" fillId="0" borderId="45" xfId="6" applyNumberFormat="1" applyFont="1" applyBorder="1" applyProtection="1"/>
    <xf numFmtId="10" fontId="4" fillId="0" borderId="23" xfId="6" applyNumberFormat="1" applyFont="1" applyBorder="1" applyProtection="1"/>
    <xf numFmtId="10" fontId="4" fillId="2" borderId="24" xfId="6" applyNumberFormat="1" applyFont="1" applyFill="1" applyBorder="1" applyProtection="1"/>
    <xf numFmtId="181" fontId="4" fillId="2" borderId="13" xfId="6" applyNumberFormat="1" applyFont="1" applyFill="1" applyBorder="1" applyProtection="1"/>
    <xf numFmtId="181" fontId="4" fillId="2" borderId="43" xfId="6" applyNumberFormat="1" applyFont="1" applyFill="1" applyBorder="1" applyProtection="1"/>
    <xf numFmtId="181" fontId="4" fillId="2" borderId="23" xfId="6" applyNumberFormat="1" applyFont="1" applyFill="1" applyBorder="1" applyAlignment="1">
      <alignment horizontal="right"/>
    </xf>
    <xf numFmtId="181" fontId="4" fillId="2" borderId="75" xfId="6" applyNumberFormat="1" applyFont="1" applyFill="1" applyBorder="1" applyAlignment="1">
      <alignment horizontal="right"/>
    </xf>
    <xf numFmtId="181" fontId="4" fillId="2" borderId="24" xfId="6" applyNumberFormat="1" applyFont="1" applyFill="1" applyBorder="1" applyAlignment="1">
      <alignment horizontal="right"/>
    </xf>
    <xf numFmtId="181" fontId="4" fillId="2" borderId="26" xfId="6" applyNumberFormat="1" applyFont="1" applyFill="1" applyBorder="1" applyAlignment="1">
      <alignment horizontal="right"/>
    </xf>
    <xf numFmtId="182" fontId="4" fillId="6" borderId="43" xfId="6" applyNumberFormat="1" applyFont="1" applyFill="1" applyBorder="1" applyProtection="1"/>
    <xf numFmtId="182" fontId="4" fillId="6" borderId="25" xfId="6" applyNumberFormat="1" applyFont="1" applyFill="1" applyBorder="1" applyProtection="1"/>
    <xf numFmtId="182" fontId="30" fillId="7" borderId="23" xfId="6" applyNumberFormat="1" applyFont="1" applyFill="1" applyBorder="1" applyProtection="1"/>
    <xf numFmtId="182" fontId="30" fillId="7" borderId="25" xfId="6" applyNumberFormat="1" applyFont="1" applyFill="1" applyBorder="1" applyProtection="1"/>
    <xf numFmtId="181" fontId="4" fillId="0" borderId="11" xfId="6" applyNumberFormat="1" applyFont="1" applyFill="1" applyBorder="1" applyProtection="1"/>
    <xf numFmtId="37" fontId="4" fillId="0" borderId="25" xfId="6" applyNumberFormat="1" applyFont="1" applyFill="1" applyBorder="1" applyProtection="1"/>
    <xf numFmtId="38" fontId="18" fillId="7" borderId="43" xfId="1" applyFont="1" applyFill="1" applyBorder="1"/>
    <xf numFmtId="38" fontId="18" fillId="7" borderId="23" xfId="1" applyFont="1" applyFill="1" applyBorder="1"/>
    <xf numFmtId="182" fontId="2" fillId="7" borderId="25" xfId="6" applyNumberFormat="1" applyFont="1" applyFill="1" applyBorder="1" applyProtection="1"/>
    <xf numFmtId="10" fontId="4" fillId="2" borderId="43" xfId="6" applyNumberFormat="1" applyFont="1" applyFill="1" applyBorder="1" applyProtection="1"/>
    <xf numFmtId="10" fontId="4" fillId="2" borderId="23" xfId="6" applyNumberFormat="1" applyFont="1" applyFill="1" applyBorder="1" applyProtection="1"/>
    <xf numFmtId="182" fontId="4" fillId="0" borderId="43" xfId="6" applyNumberFormat="1" applyFont="1" applyFill="1" applyBorder="1" applyProtection="1"/>
    <xf numFmtId="181" fontId="4" fillId="0" borderId="23" xfId="6" applyNumberFormat="1" applyFont="1" applyBorder="1" applyAlignment="1">
      <alignment horizontal="right"/>
    </xf>
    <xf numFmtId="181" fontId="4" fillId="0" borderId="75" xfId="6" applyNumberFormat="1" applyFont="1" applyFill="1" applyBorder="1" applyAlignment="1">
      <alignment horizontal="right"/>
    </xf>
    <xf numFmtId="181" fontId="4" fillId="0" borderId="24" xfId="6" applyNumberFormat="1" applyFont="1" applyFill="1" applyBorder="1" applyAlignment="1">
      <alignment horizontal="right"/>
    </xf>
    <xf numFmtId="181" fontId="4" fillId="0" borderId="26" xfId="6" applyNumberFormat="1" applyFont="1" applyBorder="1" applyAlignment="1">
      <alignment horizontal="right"/>
    </xf>
    <xf numFmtId="182" fontId="30" fillId="6" borderId="25" xfId="6" applyNumberFormat="1" applyFont="1" applyFill="1" applyBorder="1" applyProtection="1"/>
    <xf numFmtId="10" fontId="4" fillId="0" borderId="24" xfId="6" applyNumberFormat="1" applyFont="1" applyBorder="1" applyProtection="1"/>
    <xf numFmtId="38" fontId="2" fillId="6" borderId="21" xfId="1" applyFont="1" applyFill="1" applyBorder="1"/>
    <xf numFmtId="182" fontId="2" fillId="6" borderId="21" xfId="6" applyNumberFormat="1" applyFont="1" applyFill="1" applyBorder="1" applyProtection="1"/>
    <xf numFmtId="182" fontId="2" fillId="6" borderId="11" xfId="6" applyNumberFormat="1" applyFont="1" applyFill="1" applyBorder="1" applyProtection="1"/>
    <xf numFmtId="182" fontId="4" fillId="0" borderId="11" xfId="6" applyNumberFormat="1" applyFont="1" applyBorder="1" applyProtection="1"/>
    <xf numFmtId="181" fontId="4" fillId="0" borderId="67" xfId="6" applyNumberFormat="1" applyFont="1" applyBorder="1" applyProtection="1"/>
    <xf numFmtId="38" fontId="2" fillId="6" borderId="22" xfId="1" applyFont="1" applyFill="1" applyBorder="1"/>
    <xf numFmtId="182" fontId="4" fillId="0" borderId="20" xfId="6" applyNumberFormat="1" applyFont="1" applyBorder="1" applyProtection="1"/>
    <xf numFmtId="182" fontId="4" fillId="0" borderId="67" xfId="6" applyNumberFormat="1" applyFont="1" applyBorder="1" applyProtection="1"/>
    <xf numFmtId="181" fontId="4" fillId="2" borderId="21" xfId="6" applyNumberFormat="1" applyFont="1" applyFill="1" applyBorder="1" applyProtection="1"/>
    <xf numFmtId="181" fontId="4" fillId="2" borderId="19" xfId="6" applyNumberFormat="1" applyFont="1" applyFill="1" applyBorder="1" applyAlignment="1">
      <alignment horizontal="right"/>
    </xf>
    <xf numFmtId="181" fontId="4" fillId="2" borderId="44" xfId="6" applyNumberFormat="1" applyFont="1" applyFill="1" applyBorder="1" applyAlignment="1">
      <alignment horizontal="right"/>
    </xf>
    <xf numFmtId="181" fontId="4" fillId="2" borderId="86" xfId="6" applyNumberFormat="1" applyFont="1" applyFill="1" applyBorder="1" applyAlignment="1">
      <alignment horizontal="right"/>
    </xf>
    <xf numFmtId="181" fontId="4" fillId="0" borderId="67" xfId="6" applyNumberFormat="1" applyFont="1" applyFill="1" applyBorder="1" applyProtection="1"/>
    <xf numFmtId="182" fontId="4" fillId="0" borderId="111" xfId="6" applyNumberFormat="1" applyFont="1" applyBorder="1" applyProtection="1"/>
    <xf numFmtId="37" fontId="4" fillId="0" borderId="22" xfId="6" applyFont="1" applyBorder="1" applyProtection="1"/>
    <xf numFmtId="181" fontId="4" fillId="0" borderId="22" xfId="6" applyNumberFormat="1" applyFont="1" applyBorder="1" applyAlignment="1">
      <alignment horizontal="right"/>
    </xf>
    <xf numFmtId="181" fontId="4" fillId="0" borderId="19" xfId="6" applyNumberFormat="1" applyFont="1" applyFill="1" applyBorder="1" applyAlignment="1">
      <alignment horizontal="right"/>
    </xf>
    <xf numFmtId="181" fontId="4" fillId="0" borderId="44" xfId="6" applyNumberFormat="1" applyFont="1" applyFill="1" applyBorder="1" applyAlignment="1">
      <alignment horizontal="right"/>
    </xf>
    <xf numFmtId="181" fontId="4" fillId="0" borderId="86" xfId="6" applyNumberFormat="1" applyFont="1" applyBorder="1" applyAlignment="1">
      <alignment horizontal="right"/>
    </xf>
    <xf numFmtId="182" fontId="2" fillId="6" borderId="67" xfId="6" applyNumberFormat="1" applyFont="1" applyFill="1" applyBorder="1" applyProtection="1"/>
    <xf numFmtId="181" fontId="4" fillId="0" borderId="45" xfId="6" applyNumberFormat="1" applyFont="1" applyBorder="1" applyProtection="1"/>
    <xf numFmtId="181" fontId="4" fillId="0" borderId="45" xfId="6" applyNumberFormat="1" applyFont="1" applyFill="1" applyBorder="1" applyProtection="1"/>
    <xf numFmtId="37" fontId="4" fillId="0" borderId="22" xfId="6" quotePrefix="1" applyFont="1" applyBorder="1" applyProtection="1"/>
    <xf numFmtId="37" fontId="4" fillId="0" borderId="25" xfId="6" applyFont="1" applyFill="1" applyBorder="1" applyProtection="1"/>
    <xf numFmtId="37" fontId="4" fillId="0" borderId="27" xfId="6" applyFont="1" applyBorder="1" applyProtection="1"/>
    <xf numFmtId="37" fontId="12" fillId="0" borderId="13" xfId="6" applyFont="1" applyBorder="1" applyAlignment="1" applyProtection="1">
      <alignment horizontal="left"/>
    </xf>
    <xf numFmtId="38" fontId="2" fillId="6" borderId="132" xfId="1" applyFont="1" applyFill="1" applyBorder="1"/>
    <xf numFmtId="182" fontId="4" fillId="0" borderId="13" xfId="6" applyNumberFormat="1" applyFont="1" applyBorder="1" applyProtection="1"/>
    <xf numFmtId="37" fontId="4" fillId="0" borderId="0" xfId="6" applyFont="1" applyBorder="1" applyProtection="1"/>
    <xf numFmtId="182" fontId="2" fillId="6" borderId="0" xfId="6" applyNumberFormat="1" applyFont="1" applyFill="1" applyBorder="1" applyProtection="1"/>
    <xf numFmtId="182" fontId="2" fillId="6" borderId="13" xfId="6" applyNumberFormat="1" applyFont="1" applyFill="1" applyBorder="1" applyProtection="1"/>
    <xf numFmtId="182" fontId="2" fillId="6" borderId="132" xfId="6" applyNumberFormat="1" applyFont="1" applyFill="1" applyBorder="1" applyProtection="1"/>
    <xf numFmtId="37" fontId="4" fillId="0" borderId="0" xfId="6" applyNumberFormat="1" applyFont="1" applyBorder="1" applyProtection="1"/>
    <xf numFmtId="182" fontId="4" fillId="0" borderId="51" xfId="6" applyNumberFormat="1" applyFont="1" applyBorder="1" applyProtection="1"/>
    <xf numFmtId="38" fontId="2" fillId="6" borderId="52" xfId="1" applyFont="1" applyFill="1" applyBorder="1"/>
    <xf numFmtId="182" fontId="4" fillId="0" borderId="27" xfId="6" applyNumberFormat="1" applyFont="1" applyBorder="1" applyProtection="1"/>
    <xf numFmtId="182" fontId="4" fillId="0" borderId="54" xfId="6" applyNumberFormat="1" applyFont="1" applyBorder="1" applyProtection="1"/>
    <xf numFmtId="37" fontId="4" fillId="0" borderId="12" xfId="6" applyFont="1" applyBorder="1" applyProtection="1"/>
    <xf numFmtId="182" fontId="4" fillId="0" borderId="70" xfId="6" applyNumberFormat="1" applyFont="1" applyBorder="1" applyProtection="1"/>
    <xf numFmtId="37" fontId="4" fillId="0" borderId="12" xfId="6" applyNumberFormat="1" applyFont="1" applyBorder="1" applyProtection="1"/>
    <xf numFmtId="182" fontId="4" fillId="0" borderId="12" xfId="6" applyNumberFormat="1" applyFont="1" applyBorder="1" applyProtection="1"/>
    <xf numFmtId="10" fontId="4" fillId="0" borderId="13" xfId="6" applyNumberFormat="1" applyFont="1" applyBorder="1" applyProtection="1"/>
    <xf numFmtId="10" fontId="4" fillId="0" borderId="11" xfId="6" applyNumberFormat="1" applyFont="1" applyBorder="1" applyProtection="1"/>
    <xf numFmtId="10" fontId="4" fillId="0" borderId="12" xfId="6" applyNumberFormat="1" applyFont="1" applyBorder="1" applyProtection="1"/>
    <xf numFmtId="10" fontId="4" fillId="2" borderId="51" xfId="6" applyNumberFormat="1" applyFont="1" applyFill="1" applyBorder="1" applyProtection="1"/>
    <xf numFmtId="181" fontId="4" fillId="2" borderId="132" xfId="6" applyNumberFormat="1" applyFont="1" applyFill="1" applyBorder="1" applyProtection="1"/>
    <xf numFmtId="181" fontId="4" fillId="2" borderId="12" xfId="6" applyNumberFormat="1" applyFont="1" applyFill="1" applyBorder="1" applyAlignment="1">
      <alignment horizontal="right"/>
    </xf>
    <xf numFmtId="181" fontId="4" fillId="2" borderId="69" xfId="6" applyNumberFormat="1" applyFont="1" applyFill="1" applyBorder="1" applyAlignment="1">
      <alignment horizontal="right"/>
    </xf>
    <xf numFmtId="181" fontId="4" fillId="2" borderId="53" xfId="6" applyNumberFormat="1" applyFont="1" applyFill="1" applyBorder="1" applyAlignment="1">
      <alignment horizontal="right"/>
    </xf>
    <xf numFmtId="181" fontId="4" fillId="2" borderId="55" xfId="6" applyNumberFormat="1" applyFont="1" applyFill="1" applyBorder="1" applyAlignment="1">
      <alignment horizontal="right"/>
    </xf>
    <xf numFmtId="182" fontId="4" fillId="6" borderId="13" xfId="6" applyNumberFormat="1" applyFont="1" applyFill="1" applyBorder="1" applyProtection="1"/>
    <xf numFmtId="182" fontId="4" fillId="6" borderId="0" xfId="6" applyNumberFormat="1" applyFont="1" applyFill="1" applyBorder="1" applyProtection="1"/>
    <xf numFmtId="182" fontId="30" fillId="7" borderId="12" xfId="6" applyNumberFormat="1" applyFont="1" applyFill="1" applyBorder="1" applyProtection="1"/>
    <xf numFmtId="182" fontId="30" fillId="7" borderId="0" xfId="6" applyNumberFormat="1" applyFont="1" applyFill="1" applyBorder="1" applyProtection="1"/>
    <xf numFmtId="37" fontId="4" fillId="0" borderId="0" xfId="6" applyNumberFormat="1" applyFont="1" applyFill="1" applyBorder="1" applyProtection="1"/>
    <xf numFmtId="38" fontId="18" fillId="7" borderId="13" xfId="1" applyFont="1" applyFill="1" applyBorder="1"/>
    <xf numFmtId="38" fontId="18" fillId="7" borderId="12" xfId="1" applyFont="1" applyFill="1" applyBorder="1"/>
    <xf numFmtId="182" fontId="4" fillId="0" borderId="47" xfId="6" applyNumberFormat="1" applyFont="1" applyBorder="1" applyProtection="1"/>
    <xf numFmtId="182" fontId="2" fillId="7" borderId="0" xfId="6" applyNumberFormat="1" applyFont="1" applyFill="1" applyBorder="1" applyProtection="1"/>
    <xf numFmtId="10" fontId="4" fillId="2" borderId="13" xfId="6" applyNumberFormat="1" applyFont="1" applyFill="1" applyBorder="1" applyProtection="1"/>
    <xf numFmtId="10" fontId="4" fillId="2" borderId="12" xfId="6" applyNumberFormat="1" applyFont="1" applyFill="1" applyBorder="1" applyProtection="1"/>
    <xf numFmtId="182" fontId="4" fillId="0" borderId="13" xfId="6" applyNumberFormat="1" applyFont="1" applyFill="1" applyBorder="1" applyProtection="1"/>
    <xf numFmtId="181" fontId="4" fillId="0" borderId="52" xfId="6" applyNumberFormat="1" applyFont="1" applyBorder="1" applyAlignment="1">
      <alignment horizontal="right"/>
    </xf>
    <xf numFmtId="181" fontId="4" fillId="0" borderId="69" xfId="6" applyNumberFormat="1" applyFont="1" applyFill="1" applyBorder="1" applyAlignment="1">
      <alignment horizontal="right"/>
    </xf>
    <xf numFmtId="181" fontId="4" fillId="0" borderId="53" xfId="6" applyNumberFormat="1" applyFont="1" applyFill="1" applyBorder="1" applyAlignment="1">
      <alignment horizontal="right"/>
    </xf>
    <xf numFmtId="181" fontId="4" fillId="0" borderId="55" xfId="6" applyNumberFormat="1" applyFont="1" applyBorder="1" applyAlignment="1">
      <alignment horizontal="right"/>
    </xf>
    <xf numFmtId="182" fontId="30" fillId="6" borderId="0" xfId="6" applyNumberFormat="1" applyFont="1" applyFill="1" applyBorder="1" applyProtection="1"/>
    <xf numFmtId="10" fontId="4" fillId="0" borderId="51" xfId="6" applyNumberFormat="1" applyFont="1" applyBorder="1" applyProtection="1"/>
    <xf numFmtId="37" fontId="12" fillId="0" borderId="21" xfId="6" applyFont="1" applyBorder="1" applyAlignment="1" applyProtection="1">
      <alignment horizontal="left"/>
    </xf>
    <xf numFmtId="182" fontId="4" fillId="0" borderId="21" xfId="6" applyNumberFormat="1" applyFont="1" applyBorder="1" applyProtection="1"/>
    <xf numFmtId="37" fontId="4" fillId="0" borderId="22" xfId="6" applyNumberFormat="1" applyFont="1" applyBorder="1" applyProtection="1"/>
    <xf numFmtId="182" fontId="2" fillId="6" borderId="20" xfId="6" applyNumberFormat="1" applyFont="1" applyFill="1" applyBorder="1" applyProtection="1"/>
    <xf numFmtId="10" fontId="4" fillId="0" borderId="21" xfId="6" applyNumberFormat="1" applyFont="1" applyBorder="1" applyProtection="1"/>
    <xf numFmtId="10" fontId="4" fillId="2" borderId="44" xfId="6" applyNumberFormat="1" applyFont="1" applyFill="1" applyBorder="1" applyProtection="1"/>
    <xf numFmtId="181" fontId="4" fillId="2" borderId="22" xfId="6" applyNumberFormat="1" applyFont="1" applyFill="1" applyBorder="1" applyAlignment="1">
      <alignment horizontal="right"/>
    </xf>
    <xf numFmtId="181" fontId="4" fillId="2" borderId="111" xfId="6" applyNumberFormat="1" applyFont="1" applyFill="1" applyBorder="1" applyAlignment="1">
      <alignment horizontal="right"/>
    </xf>
    <xf numFmtId="182" fontId="4" fillId="6" borderId="21" xfId="6" applyNumberFormat="1" applyFont="1" applyFill="1" applyBorder="1" applyProtection="1"/>
    <xf numFmtId="182" fontId="30" fillId="7" borderId="20" xfId="6" applyNumberFormat="1" applyFont="1" applyFill="1" applyBorder="1" applyProtection="1"/>
    <xf numFmtId="37" fontId="4" fillId="0" borderId="22" xfId="6" applyFont="1" applyFill="1" applyBorder="1" applyProtection="1"/>
    <xf numFmtId="38" fontId="18" fillId="7" borderId="21" xfId="1" applyFont="1" applyFill="1" applyBorder="1"/>
    <xf numFmtId="38" fontId="18" fillId="7" borderId="22" xfId="1" applyFont="1" applyFill="1" applyBorder="1"/>
    <xf numFmtId="182" fontId="2" fillId="7" borderId="20" xfId="6" applyNumberFormat="1" applyFont="1" applyFill="1" applyBorder="1" applyProtection="1"/>
    <xf numFmtId="10" fontId="4" fillId="2" borderId="21" xfId="6" applyNumberFormat="1" applyFont="1" applyFill="1" applyBorder="1" applyProtection="1"/>
    <xf numFmtId="182" fontId="4" fillId="0" borderId="21" xfId="6" applyNumberFormat="1" applyFont="1" applyFill="1" applyBorder="1" applyProtection="1"/>
    <xf numFmtId="181" fontId="4" fillId="0" borderId="111" xfId="6" applyNumberFormat="1" applyFont="1" applyFill="1" applyBorder="1" applyAlignment="1">
      <alignment horizontal="right"/>
    </xf>
    <xf numFmtId="182" fontId="4" fillId="0" borderId="22" xfId="6" applyNumberFormat="1" applyFont="1" applyBorder="1" applyProtection="1"/>
    <xf numFmtId="182" fontId="30" fillId="6" borderId="20" xfId="6" applyNumberFormat="1" applyFont="1" applyFill="1" applyBorder="1" applyProtection="1"/>
    <xf numFmtId="10" fontId="4" fillId="0" borderId="44" xfId="6" applyNumberFormat="1" applyFont="1" applyBorder="1" applyProtection="1"/>
    <xf numFmtId="37" fontId="4" fillId="0" borderId="22" xfId="6" applyNumberFormat="1" applyFont="1" applyFill="1" applyBorder="1" applyProtection="1"/>
    <xf numFmtId="37" fontId="4" fillId="0" borderId="22" xfId="6" quotePrefix="1" applyFont="1" applyFill="1" applyBorder="1" applyProtection="1"/>
    <xf numFmtId="37" fontId="4" fillId="0" borderId="25" xfId="6" quotePrefix="1" applyFont="1" applyBorder="1" applyProtection="1"/>
    <xf numFmtId="37" fontId="4" fillId="0" borderId="23" xfId="6" quotePrefix="1" applyFont="1" applyBorder="1" applyProtection="1"/>
    <xf numFmtId="37" fontId="4" fillId="0" borderId="25" xfId="6" quotePrefix="1" applyFont="1" applyFill="1" applyBorder="1" applyProtection="1"/>
    <xf numFmtId="37" fontId="4" fillId="0" borderId="90" xfId="6" applyFont="1" applyBorder="1" applyProtection="1"/>
    <xf numFmtId="182" fontId="2" fillId="6" borderId="88" xfId="6" applyNumberFormat="1" applyFont="1" applyFill="1" applyBorder="1" applyProtection="1"/>
    <xf numFmtId="182" fontId="2" fillId="6" borderId="89" xfId="6" applyNumberFormat="1" applyFont="1" applyFill="1" applyBorder="1" applyProtection="1"/>
    <xf numFmtId="182" fontId="2" fillId="6" borderId="119" xfId="6" applyNumberFormat="1" applyFont="1" applyFill="1" applyBorder="1" applyProtection="1"/>
    <xf numFmtId="182" fontId="4" fillId="0" borderId="119" xfId="6" applyNumberFormat="1" applyFont="1" applyBorder="1" applyProtection="1"/>
    <xf numFmtId="37" fontId="4" fillId="0" borderId="88" xfId="6" applyNumberFormat="1" applyFont="1" applyBorder="1" applyProtection="1"/>
    <xf numFmtId="181" fontId="4" fillId="0" borderId="119" xfId="6" applyNumberFormat="1" applyFont="1" applyBorder="1" applyProtection="1"/>
    <xf numFmtId="181" fontId="4" fillId="2" borderId="89" xfId="6" applyNumberFormat="1" applyFont="1" applyFill="1" applyBorder="1" applyProtection="1"/>
    <xf numFmtId="181" fontId="4" fillId="2" borderId="18" xfId="6" applyNumberFormat="1" applyFont="1" applyFill="1" applyBorder="1" applyAlignment="1">
      <alignment horizontal="right"/>
    </xf>
    <xf numFmtId="181" fontId="4" fillId="0" borderId="119" xfId="6" applyNumberFormat="1" applyFont="1" applyFill="1" applyBorder="1" applyProtection="1"/>
    <xf numFmtId="37" fontId="4" fillId="0" borderId="88" xfId="6" applyNumberFormat="1" applyFont="1" applyFill="1" applyBorder="1" applyProtection="1"/>
    <xf numFmtId="37" fontId="4" fillId="0" borderId="90" xfId="6" applyNumberFormat="1" applyFont="1" applyBorder="1" applyProtection="1"/>
    <xf numFmtId="182" fontId="4" fillId="0" borderId="89" xfId="6" applyNumberFormat="1" applyFont="1" applyFill="1" applyBorder="1" applyProtection="1"/>
    <xf numFmtId="181" fontId="4" fillId="0" borderId="18" xfId="6" applyNumberFormat="1" applyFont="1" applyBorder="1" applyAlignment="1">
      <alignment horizontal="right"/>
    </xf>
    <xf numFmtId="37" fontId="4" fillId="0" borderId="43" xfId="6" applyFont="1" applyBorder="1" applyAlignment="1" applyProtection="1">
      <alignment horizontal="left"/>
    </xf>
    <xf numFmtId="38" fontId="0" fillId="6" borderId="21" xfId="1" applyFont="1" applyFill="1" applyBorder="1"/>
    <xf numFmtId="182" fontId="4" fillId="6" borderId="11" xfId="6" applyNumberFormat="1" applyFont="1" applyFill="1" applyBorder="1" applyProtection="1"/>
    <xf numFmtId="182" fontId="4" fillId="6" borderId="45" xfId="6" applyNumberFormat="1" applyFont="1" applyFill="1" applyBorder="1" applyProtection="1"/>
    <xf numFmtId="182" fontId="4" fillId="6" borderId="45" xfId="6" applyNumberFormat="1" applyFont="1" applyFill="1" applyBorder="1" applyAlignment="1" applyProtection="1">
      <alignment horizontal="right"/>
    </xf>
    <xf numFmtId="182" fontId="4" fillId="6" borderId="23" xfId="6" applyNumberFormat="1" applyFont="1" applyFill="1" applyBorder="1" applyAlignment="1" applyProtection="1">
      <alignment horizontal="right"/>
    </xf>
    <xf numFmtId="182" fontId="18" fillId="6" borderId="23" xfId="6" applyNumberFormat="1" applyFont="1" applyFill="1" applyBorder="1" applyAlignment="1" applyProtection="1">
      <alignment horizontal="right"/>
    </xf>
    <xf numFmtId="182" fontId="18" fillId="6" borderId="45" xfId="6" applyNumberFormat="1" applyFont="1" applyFill="1" applyBorder="1" applyAlignment="1" applyProtection="1">
      <alignment horizontal="right"/>
    </xf>
    <xf numFmtId="182" fontId="2" fillId="6" borderId="23" xfId="6" applyNumberFormat="1" applyFont="1" applyFill="1" applyBorder="1" applyProtection="1"/>
    <xf numFmtId="181" fontId="4" fillId="0" borderId="19" xfId="6" applyNumberFormat="1" applyFont="1" applyBorder="1" applyAlignment="1">
      <alignment horizontal="right"/>
    </xf>
    <xf numFmtId="181" fontId="4" fillId="0" borderId="44" xfId="6" applyNumberFormat="1" applyFont="1" applyBorder="1" applyAlignment="1">
      <alignment horizontal="right"/>
    </xf>
    <xf numFmtId="182" fontId="2" fillId="6" borderId="23" xfId="6" applyNumberFormat="1" applyFont="1" applyFill="1" applyBorder="1" applyAlignment="1" applyProtection="1">
      <alignment horizontal="right"/>
    </xf>
    <xf numFmtId="182" fontId="2" fillId="6" borderId="45" xfId="6" applyNumberFormat="1" applyFont="1" applyFill="1" applyBorder="1" applyAlignment="1" applyProtection="1">
      <alignment horizontal="right"/>
    </xf>
    <xf numFmtId="37" fontId="4" fillId="0" borderId="100" xfId="6" applyFont="1" applyBorder="1" applyProtection="1"/>
    <xf numFmtId="37" fontId="4" fillId="0" borderId="102" xfId="6" applyFont="1" applyBorder="1" applyAlignment="1" applyProtection="1">
      <alignment horizontal="left"/>
    </xf>
    <xf numFmtId="181" fontId="4" fillId="6" borderId="14" xfId="6" applyNumberFormat="1" applyFont="1" applyFill="1" applyBorder="1" applyAlignment="1" applyProtection="1">
      <alignment horizontal="right"/>
    </xf>
    <xf numFmtId="182" fontId="4" fillId="6" borderId="101" xfId="6" applyNumberFormat="1" applyFont="1" applyFill="1" applyBorder="1" applyAlignment="1" applyProtection="1">
      <alignment horizontal="right"/>
    </xf>
    <xf numFmtId="37" fontId="4" fillId="0" borderId="16" xfId="6" applyFont="1" applyBorder="1" applyProtection="1"/>
    <xf numFmtId="182" fontId="4" fillId="6" borderId="16" xfId="6" applyNumberFormat="1" applyFont="1" applyFill="1" applyBorder="1" applyProtection="1"/>
    <xf numFmtId="182" fontId="4" fillId="6" borderId="102" xfId="6" applyNumberFormat="1" applyFont="1" applyFill="1" applyBorder="1" applyProtection="1"/>
    <xf numFmtId="182" fontId="4" fillId="6" borderId="101" xfId="6" applyNumberFormat="1" applyFont="1" applyFill="1" applyBorder="1" applyProtection="1"/>
    <xf numFmtId="37" fontId="4" fillId="0" borderId="16" xfId="6" applyNumberFormat="1" applyFont="1" applyBorder="1" applyProtection="1"/>
    <xf numFmtId="181" fontId="4" fillId="6" borderId="101" xfId="6" applyNumberFormat="1" applyFont="1" applyFill="1" applyBorder="1" applyAlignment="1" applyProtection="1">
      <alignment horizontal="right"/>
    </xf>
    <xf numFmtId="182" fontId="4" fillId="6" borderId="14" xfId="6" applyNumberFormat="1" applyFont="1" applyFill="1" applyBorder="1" applyAlignment="1" applyProtection="1">
      <alignment horizontal="right"/>
    </xf>
    <xf numFmtId="182" fontId="4" fillId="6" borderId="88" xfId="6" applyNumberFormat="1" applyFont="1" applyFill="1" applyBorder="1" applyProtection="1"/>
    <xf numFmtId="182" fontId="4" fillId="6" borderId="89" xfId="6" applyNumberFormat="1" applyFont="1" applyFill="1" applyBorder="1" applyProtection="1"/>
    <xf numFmtId="182" fontId="4" fillId="0" borderId="88" xfId="6" applyNumberFormat="1" applyFont="1" applyBorder="1" applyProtection="1"/>
    <xf numFmtId="37" fontId="4" fillId="0" borderId="14" xfId="6" applyNumberFormat="1" applyFont="1" applyBorder="1" applyProtection="1"/>
    <xf numFmtId="182" fontId="4" fillId="0" borderId="90" xfId="6" applyNumberFormat="1" applyFont="1" applyBorder="1" applyProtection="1"/>
    <xf numFmtId="181" fontId="4" fillId="2" borderId="151" xfId="6" applyNumberFormat="1" applyFont="1" applyFill="1" applyBorder="1" applyAlignment="1">
      <alignment horizontal="right"/>
    </xf>
    <xf numFmtId="181" fontId="4" fillId="2" borderId="91" xfId="6" applyNumberFormat="1" applyFont="1" applyFill="1" applyBorder="1" applyAlignment="1">
      <alignment horizontal="right"/>
    </xf>
    <xf numFmtId="181" fontId="18" fillId="6" borderId="14" xfId="6" applyNumberFormat="1" applyFont="1" applyFill="1" applyBorder="1" applyAlignment="1" applyProtection="1">
      <alignment horizontal="right"/>
    </xf>
    <xf numFmtId="182" fontId="18" fillId="6" borderId="101" xfId="6" applyNumberFormat="1" applyFont="1" applyFill="1" applyBorder="1" applyAlignment="1" applyProtection="1">
      <alignment horizontal="right"/>
    </xf>
    <xf numFmtId="37" fontId="4" fillId="0" borderId="14" xfId="6" applyFont="1" applyBorder="1" applyProtection="1"/>
    <xf numFmtId="182" fontId="2" fillId="6" borderId="14" xfId="6" applyNumberFormat="1" applyFont="1" applyFill="1" applyBorder="1" applyProtection="1"/>
    <xf numFmtId="182" fontId="2" fillId="6" borderId="16" xfId="6" applyNumberFormat="1" applyFont="1" applyFill="1" applyBorder="1" applyProtection="1"/>
    <xf numFmtId="182" fontId="2" fillId="6" borderId="90" xfId="6" applyNumberFormat="1" applyFont="1" applyFill="1" applyBorder="1" applyProtection="1"/>
    <xf numFmtId="182" fontId="4" fillId="0" borderId="151" xfId="6" applyNumberFormat="1" applyFont="1" applyBorder="1" applyProtection="1"/>
    <xf numFmtId="182" fontId="4" fillId="0" borderId="89" xfId="6" applyNumberFormat="1" applyFont="1" applyBorder="1" applyProtection="1"/>
    <xf numFmtId="181" fontId="4" fillId="0" borderId="87" xfId="6" applyNumberFormat="1" applyFont="1" applyBorder="1" applyAlignment="1">
      <alignment horizontal="right"/>
    </xf>
    <xf numFmtId="181" fontId="4" fillId="0" borderId="91" xfId="6" applyNumberFormat="1" applyFont="1" applyBorder="1" applyAlignment="1">
      <alignment horizontal="right"/>
    </xf>
    <xf numFmtId="181" fontId="2" fillId="6" borderId="14" xfId="6" applyNumberFormat="1" applyFont="1" applyFill="1" applyBorder="1" applyAlignment="1" applyProtection="1">
      <alignment horizontal="right"/>
    </xf>
    <xf numFmtId="182" fontId="2" fillId="6" borderId="101" xfId="6" applyNumberFormat="1" applyFont="1" applyFill="1" applyBorder="1" applyAlignment="1" applyProtection="1">
      <alignment horizontal="right"/>
    </xf>
    <xf numFmtId="182" fontId="30" fillId="6" borderId="88" xfId="6" applyNumberFormat="1" applyFont="1" applyFill="1" applyBorder="1" applyProtection="1"/>
    <xf numFmtId="182" fontId="30" fillId="6" borderId="16" xfId="6" applyNumberFormat="1" applyFont="1" applyFill="1" applyBorder="1" applyProtection="1"/>
    <xf numFmtId="182" fontId="4" fillId="6" borderId="138" xfId="6" applyNumberFormat="1" applyFont="1" applyFill="1" applyBorder="1" applyProtection="1"/>
    <xf numFmtId="182" fontId="4" fillId="2" borderId="138" xfId="6" applyNumberFormat="1" applyFont="1" applyFill="1" applyBorder="1" applyProtection="1"/>
    <xf numFmtId="182" fontId="4" fillId="2" borderId="139" xfId="6" applyNumberFormat="1" applyFont="1" applyFill="1" applyBorder="1" applyProtection="1"/>
    <xf numFmtId="182" fontId="4" fillId="2" borderId="141" xfId="6" applyNumberFormat="1" applyFont="1" applyFill="1" applyBorder="1" applyProtection="1"/>
    <xf numFmtId="182" fontId="4" fillId="2" borderId="199" xfId="6" applyNumberFormat="1" applyFont="1" applyFill="1" applyBorder="1" applyProtection="1"/>
    <xf numFmtId="10" fontId="4" fillId="0" borderId="140" xfId="6" applyNumberFormat="1" applyFont="1" applyFill="1" applyBorder="1" applyProtection="1"/>
    <xf numFmtId="10" fontId="4" fillId="0" borderId="141" xfId="6" applyNumberFormat="1" applyFont="1" applyFill="1" applyBorder="1" applyProtection="1"/>
    <xf numFmtId="10" fontId="4" fillId="0" borderId="138" xfId="6" applyNumberFormat="1" applyFont="1" applyFill="1" applyBorder="1" applyProtection="1"/>
    <xf numFmtId="10" fontId="4" fillId="2" borderId="137" xfId="6" applyNumberFormat="1" applyFont="1" applyFill="1" applyBorder="1" applyProtection="1"/>
    <xf numFmtId="182" fontId="4" fillId="2" borderId="142" xfId="6" applyNumberFormat="1" applyFont="1" applyFill="1" applyBorder="1" applyProtection="1"/>
    <xf numFmtId="182" fontId="4" fillId="2" borderId="137" xfId="6" applyNumberFormat="1" applyFont="1" applyFill="1" applyBorder="1" applyProtection="1"/>
    <xf numFmtId="182" fontId="4" fillId="2" borderId="200" xfId="6" applyNumberFormat="1" applyFont="1" applyFill="1" applyBorder="1" applyProtection="1"/>
    <xf numFmtId="182" fontId="18" fillId="0" borderId="138" xfId="6" applyNumberFormat="1" applyFont="1" applyFill="1" applyBorder="1" applyProtection="1"/>
    <xf numFmtId="182" fontId="4" fillId="0" borderId="138" xfId="6" applyNumberFormat="1" applyFont="1" applyFill="1" applyBorder="1" applyProtection="1"/>
    <xf numFmtId="182" fontId="4" fillId="0" borderId="139" xfId="6" applyNumberFormat="1" applyFont="1" applyFill="1" applyBorder="1" applyProtection="1"/>
    <xf numFmtId="182" fontId="4" fillId="0" borderId="141" xfId="6" applyNumberFormat="1" applyFont="1" applyFill="1" applyBorder="1" applyProtection="1"/>
    <xf numFmtId="182" fontId="4" fillId="0" borderId="199" xfId="6" applyNumberFormat="1" applyFont="1" applyFill="1" applyBorder="1" applyProtection="1"/>
    <xf numFmtId="10" fontId="4" fillId="2" borderId="140" xfId="6" applyNumberFormat="1" applyFont="1" applyFill="1" applyBorder="1" applyProtection="1"/>
    <xf numFmtId="10" fontId="4" fillId="2" borderId="138" xfId="6" applyNumberFormat="1" applyFont="1" applyFill="1" applyBorder="1" applyProtection="1"/>
    <xf numFmtId="182" fontId="4" fillId="0" borderId="161" xfId="6" applyNumberFormat="1" applyFont="1" applyFill="1" applyBorder="1" applyProtection="1"/>
    <xf numFmtId="182" fontId="4" fillId="0" borderId="182" xfId="6" applyNumberFormat="1" applyFont="1" applyFill="1" applyBorder="1" applyProtection="1"/>
    <xf numFmtId="182" fontId="4" fillId="0" borderId="203" xfId="6" applyNumberFormat="1" applyFont="1" applyFill="1" applyBorder="1" applyProtection="1"/>
    <xf numFmtId="182" fontId="4" fillId="0" borderId="181" xfId="6" applyNumberFormat="1" applyFont="1" applyFill="1" applyBorder="1" applyProtection="1"/>
    <xf numFmtId="182" fontId="4" fillId="0" borderId="184" xfId="6" applyNumberFormat="1" applyFont="1" applyFill="1" applyBorder="1" applyProtection="1"/>
    <xf numFmtId="10" fontId="4" fillId="0" borderId="137" xfId="6" applyNumberFormat="1" applyFont="1" applyFill="1" applyBorder="1" applyProtection="1"/>
    <xf numFmtId="182" fontId="4" fillId="6" borderId="14" xfId="6" applyNumberFormat="1" applyFont="1" applyFill="1" applyBorder="1" applyProtection="1"/>
    <xf numFmtId="182" fontId="4" fillId="2" borderId="14" xfId="6" applyNumberFormat="1" applyFont="1" applyFill="1" applyBorder="1" applyProtection="1"/>
    <xf numFmtId="182" fontId="4" fillId="2" borderId="16" xfId="6" applyNumberFormat="1" applyFont="1" applyFill="1" applyBorder="1" applyProtection="1"/>
    <xf numFmtId="182" fontId="4" fillId="2" borderId="101" xfId="6" applyNumberFormat="1" applyFont="1" applyFill="1" applyBorder="1" applyProtection="1"/>
    <xf numFmtId="182" fontId="4" fillId="2" borderId="180" xfId="6" applyNumberFormat="1" applyFont="1" applyFill="1" applyBorder="1" applyProtection="1"/>
    <xf numFmtId="10" fontId="4" fillId="0" borderId="13" xfId="6" applyNumberFormat="1" applyFont="1" applyFill="1" applyBorder="1" applyProtection="1"/>
    <xf numFmtId="10" fontId="4" fillId="0" borderId="11" xfId="6" applyNumberFormat="1" applyFont="1" applyFill="1" applyBorder="1" applyProtection="1"/>
    <xf numFmtId="10" fontId="4" fillId="0" borderId="12" xfId="6" applyNumberFormat="1" applyFont="1" applyFill="1" applyBorder="1" applyProtection="1"/>
    <xf numFmtId="182" fontId="4" fillId="2" borderId="100" xfId="6" applyNumberFormat="1" applyFont="1" applyFill="1" applyBorder="1" applyProtection="1"/>
    <xf numFmtId="182" fontId="4" fillId="2" borderId="15" xfId="6" applyNumberFormat="1" applyFont="1" applyFill="1" applyBorder="1" applyProtection="1"/>
    <xf numFmtId="182" fontId="4" fillId="2" borderId="17" xfId="6" applyNumberFormat="1" applyFont="1" applyFill="1" applyBorder="1" applyProtection="1"/>
    <xf numFmtId="182" fontId="18" fillId="0" borderId="14" xfId="6" applyNumberFormat="1" applyFont="1" applyFill="1" applyBorder="1" applyProtection="1"/>
    <xf numFmtId="182" fontId="4" fillId="0" borderId="14" xfId="6" applyNumberFormat="1" applyFont="1" applyFill="1" applyBorder="1" applyProtection="1"/>
    <xf numFmtId="182" fontId="4" fillId="0" borderId="16" xfId="6" applyNumberFormat="1" applyFont="1" applyFill="1" applyBorder="1" applyProtection="1"/>
    <xf numFmtId="182" fontId="4" fillId="0" borderId="101" xfId="6" applyNumberFormat="1" applyFont="1" applyFill="1" applyBorder="1" applyProtection="1"/>
    <xf numFmtId="182" fontId="4" fillId="0" borderId="180" xfId="6" applyNumberFormat="1" applyFont="1" applyFill="1" applyBorder="1" applyProtection="1"/>
    <xf numFmtId="182" fontId="4" fillId="0" borderId="140" xfId="6" applyNumberFormat="1" applyFont="1" applyFill="1" applyBorder="1" applyProtection="1"/>
    <xf numFmtId="182" fontId="4" fillId="0" borderId="200" xfId="6" applyNumberFormat="1" applyFont="1" applyFill="1" applyBorder="1" applyProtection="1"/>
    <xf numFmtId="10" fontId="4" fillId="0" borderId="51" xfId="6" applyNumberFormat="1" applyFont="1" applyFill="1" applyBorder="1" applyProtection="1"/>
    <xf numFmtId="182" fontId="4" fillId="6" borderId="96" xfId="6" applyNumberFormat="1" applyFont="1" applyFill="1" applyBorder="1" applyProtection="1"/>
    <xf numFmtId="182" fontId="4" fillId="6" borderId="122" xfId="6" applyNumberFormat="1" applyFont="1" applyFill="1" applyBorder="1" applyAlignment="1" applyProtection="1">
      <alignment horizontal="right"/>
    </xf>
    <xf numFmtId="182" fontId="4" fillId="0" borderId="121" xfId="6" applyNumberFormat="1" applyFont="1" applyFill="1" applyBorder="1" applyProtection="1"/>
    <xf numFmtId="37" fontId="4" fillId="0" borderId="98" xfId="6" applyFont="1" applyFill="1" applyBorder="1" applyProtection="1"/>
    <xf numFmtId="182" fontId="4" fillId="0" borderId="98" xfId="6" applyNumberFormat="1" applyFont="1" applyFill="1" applyBorder="1" applyProtection="1"/>
    <xf numFmtId="182" fontId="4" fillId="0" borderId="94" xfId="6" applyNumberFormat="1" applyFont="1" applyFill="1" applyBorder="1" applyProtection="1"/>
    <xf numFmtId="182" fontId="4" fillId="0" borderId="122" xfId="6" applyNumberFormat="1" applyFont="1" applyFill="1" applyBorder="1" applyProtection="1"/>
    <xf numFmtId="181" fontId="4" fillId="0" borderId="98" xfId="6" applyNumberFormat="1" applyFont="1" applyFill="1" applyBorder="1" applyProtection="1"/>
    <xf numFmtId="181" fontId="4" fillId="0" borderId="121" xfId="6" applyNumberFormat="1" applyFont="1" applyFill="1" applyBorder="1" applyProtection="1"/>
    <xf numFmtId="181" fontId="4" fillId="0" borderId="122" xfId="6" applyNumberFormat="1" applyFont="1" applyFill="1" applyBorder="1" applyProtection="1"/>
    <xf numFmtId="182" fontId="4" fillId="0" borderId="95" xfId="6" applyNumberFormat="1" applyFont="1" applyFill="1" applyBorder="1" applyAlignment="1" applyProtection="1">
      <alignment horizontal="right"/>
    </xf>
    <xf numFmtId="182" fontId="4" fillId="0" borderId="93" xfId="6" applyNumberFormat="1" applyFont="1" applyFill="1" applyBorder="1" applyAlignment="1" applyProtection="1">
      <alignment horizontal="right"/>
    </xf>
    <xf numFmtId="182" fontId="4" fillId="0" borderId="120" xfId="6" applyNumberFormat="1" applyFont="1" applyFill="1" applyBorder="1" applyAlignment="1" applyProtection="1">
      <alignment horizontal="right"/>
    </xf>
    <xf numFmtId="182" fontId="4" fillId="0" borderId="97" xfId="6" applyNumberFormat="1" applyFont="1" applyFill="1" applyBorder="1" applyProtection="1"/>
    <xf numFmtId="182" fontId="4" fillId="0" borderId="96" xfId="6" applyNumberFormat="1" applyFont="1" applyFill="1" applyBorder="1" applyAlignment="1" applyProtection="1">
      <alignment horizontal="right"/>
    </xf>
    <xf numFmtId="182" fontId="4" fillId="0" borderId="201" xfId="6" applyNumberFormat="1" applyFont="1" applyFill="1" applyBorder="1" applyProtection="1"/>
    <xf numFmtId="37" fontId="4" fillId="0" borderId="96" xfId="6" applyFont="1" applyFill="1" applyBorder="1" applyProtection="1"/>
    <xf numFmtId="182" fontId="4" fillId="0" borderId="122" xfId="6" applyNumberFormat="1" applyFont="1" applyFill="1" applyBorder="1" applyAlignment="1" applyProtection="1">
      <alignment horizontal="right"/>
    </xf>
    <xf numFmtId="182" fontId="4" fillId="0" borderId="96" xfId="6" applyNumberFormat="1" applyFont="1" applyFill="1" applyBorder="1" applyProtection="1"/>
    <xf numFmtId="10" fontId="4" fillId="0" borderId="94" xfId="6" applyNumberFormat="1" applyFont="1" applyFill="1" applyBorder="1" applyProtection="1"/>
    <xf numFmtId="10" fontId="4" fillId="0" borderId="120" xfId="6" applyNumberFormat="1" applyFont="1" applyFill="1" applyBorder="1" applyProtection="1"/>
    <xf numFmtId="10" fontId="4" fillId="0" borderId="95" xfId="6" applyNumberFormat="1" applyFont="1" applyFill="1" applyBorder="1" applyProtection="1"/>
    <xf numFmtId="10" fontId="4" fillId="2" borderId="136" xfId="6" applyNumberFormat="1" applyFont="1" applyFill="1" applyBorder="1" applyProtection="1"/>
    <xf numFmtId="182" fontId="4" fillId="2" borderId="121" xfId="6" applyNumberFormat="1" applyFont="1" applyFill="1" applyBorder="1" applyProtection="1"/>
    <xf numFmtId="181" fontId="4" fillId="2" borderId="121" xfId="6" applyNumberFormat="1" applyFont="1" applyFill="1" applyBorder="1" applyProtection="1"/>
    <xf numFmtId="181" fontId="4" fillId="2" borderId="96" xfId="6" applyNumberFormat="1" applyFont="1" applyFill="1" applyBorder="1" applyProtection="1"/>
    <xf numFmtId="181" fontId="4" fillId="2" borderId="201" xfId="6" applyNumberFormat="1" applyFont="1" applyFill="1" applyBorder="1" applyProtection="1"/>
    <xf numFmtId="181" fontId="4" fillId="2" borderId="97" xfId="6" applyNumberFormat="1" applyFont="1" applyFill="1" applyBorder="1" applyProtection="1"/>
    <xf numFmtId="181" fontId="4" fillId="2" borderId="99" xfId="6" applyNumberFormat="1" applyFont="1" applyFill="1" applyBorder="1" applyAlignment="1">
      <alignment horizontal="right"/>
    </xf>
    <xf numFmtId="182" fontId="18" fillId="0" borderId="96" xfId="6" applyNumberFormat="1" applyFont="1" applyFill="1" applyBorder="1" applyProtection="1"/>
    <xf numFmtId="182" fontId="18" fillId="0" borderId="122" xfId="6" applyNumberFormat="1" applyFont="1" applyFill="1" applyBorder="1" applyAlignment="1" applyProtection="1">
      <alignment horizontal="right"/>
    </xf>
    <xf numFmtId="182" fontId="2" fillId="0" borderId="96" xfId="6" applyNumberFormat="1" applyFont="1" applyFill="1" applyBorder="1" applyProtection="1"/>
    <xf numFmtId="182" fontId="2" fillId="0" borderId="98" xfId="6" applyNumberFormat="1" applyFont="1" applyFill="1" applyBorder="1" applyProtection="1"/>
    <xf numFmtId="182" fontId="2" fillId="0" borderId="93" xfId="6" applyNumberFormat="1" applyFont="1" applyFill="1" applyBorder="1" applyProtection="1"/>
    <xf numFmtId="182" fontId="30" fillId="0" borderId="93" xfId="6" applyNumberFormat="1" applyFont="1" applyFill="1" applyBorder="1" applyAlignment="1" applyProtection="1">
      <alignment horizontal="right"/>
    </xf>
    <xf numFmtId="182" fontId="2" fillId="0" borderId="122" xfId="6" applyNumberFormat="1" applyFont="1" applyFill="1" applyBorder="1" applyProtection="1"/>
    <xf numFmtId="10" fontId="4" fillId="2" borderId="94" xfId="6" applyNumberFormat="1" applyFont="1" applyFill="1" applyBorder="1" applyProtection="1"/>
    <xf numFmtId="10" fontId="4" fillId="2" borderId="95" xfId="6" applyNumberFormat="1" applyFont="1" applyFill="1" applyBorder="1" applyProtection="1"/>
    <xf numFmtId="181" fontId="4" fillId="0" borderId="96" xfId="6" applyNumberFormat="1" applyFont="1" applyFill="1" applyBorder="1" applyProtection="1"/>
    <xf numFmtId="181" fontId="4" fillId="0" borderId="201" xfId="6" applyNumberFormat="1" applyFont="1" applyFill="1" applyBorder="1" applyProtection="1"/>
    <xf numFmtId="181" fontId="4" fillId="0" borderId="97" xfId="6" applyNumberFormat="1" applyFont="1" applyFill="1" applyBorder="1" applyProtection="1"/>
    <xf numFmtId="181" fontId="4" fillId="0" borderId="99" xfId="6" applyNumberFormat="1" applyFont="1" applyFill="1" applyBorder="1" applyAlignment="1">
      <alignment horizontal="right"/>
    </xf>
    <xf numFmtId="182" fontId="2" fillId="0" borderId="122" xfId="6" applyNumberFormat="1" applyFont="1" applyFill="1" applyBorder="1" applyAlignment="1" applyProtection="1">
      <alignment horizontal="right"/>
    </xf>
    <xf numFmtId="182" fontId="30" fillId="0" borderId="98" xfId="6" applyNumberFormat="1" applyFont="1" applyFill="1" applyBorder="1" applyProtection="1"/>
    <xf numFmtId="182" fontId="30" fillId="0" borderId="122" xfId="6" applyNumberFormat="1" applyFont="1" applyFill="1" applyBorder="1" applyProtection="1"/>
    <xf numFmtId="10" fontId="4" fillId="0" borderId="136" xfId="6" applyNumberFormat="1" applyFont="1" applyFill="1" applyBorder="1" applyProtection="1"/>
    <xf numFmtId="37" fontId="4" fillId="0" borderId="2" xfId="6" quotePrefix="1" applyFont="1" applyBorder="1" applyProtection="1"/>
    <xf numFmtId="37" fontId="4" fillId="2" borderId="0" xfId="6" applyFont="1" applyFill="1" applyAlignment="1">
      <alignment horizontal="right"/>
    </xf>
    <xf numFmtId="37" fontId="4" fillId="0" borderId="0" xfId="6" quotePrefix="1" applyFont="1" applyBorder="1" applyProtection="1"/>
    <xf numFmtId="37" fontId="4" fillId="0" borderId="0" xfId="6" applyFont="1" applyAlignment="1">
      <alignment horizontal="right"/>
    </xf>
    <xf numFmtId="37" fontId="7" fillId="0" borderId="0" xfId="6" applyFont="1"/>
    <xf numFmtId="181" fontId="4" fillId="0" borderId="67" xfId="6" applyNumberFormat="1" applyFont="1" applyBorder="1" applyAlignment="1">
      <alignment horizontal="right"/>
    </xf>
    <xf numFmtId="37" fontId="12" fillId="0" borderId="22" xfId="6" applyFont="1" applyBorder="1" applyAlignment="1" applyProtection="1">
      <alignment horizontal="left"/>
    </xf>
    <xf numFmtId="37" fontId="12" fillId="0" borderId="132" xfId="6" applyFont="1" applyBorder="1" applyAlignment="1" applyProtection="1">
      <alignment horizontal="left"/>
    </xf>
    <xf numFmtId="182" fontId="4" fillId="0" borderId="132" xfId="6" applyNumberFormat="1" applyFont="1" applyBorder="1" applyProtection="1"/>
    <xf numFmtId="37" fontId="4" fillId="0" borderId="20" xfId="6" applyFont="1" applyBorder="1" applyProtection="1"/>
    <xf numFmtId="181" fontId="4" fillId="0" borderId="20" xfId="6" applyNumberFormat="1" applyFont="1" applyBorder="1" applyProtection="1"/>
    <xf numFmtId="37" fontId="4" fillId="0" borderId="20" xfId="6" applyNumberFormat="1" applyFont="1" applyBorder="1" applyProtection="1"/>
    <xf numFmtId="37" fontId="4" fillId="0" borderId="20" xfId="6" quotePrefix="1" applyFont="1" applyBorder="1" applyProtection="1"/>
    <xf numFmtId="182" fontId="4" fillId="0" borderId="44" xfId="6" applyNumberFormat="1" applyFont="1" applyBorder="1" applyProtection="1"/>
    <xf numFmtId="10" fontId="4" fillId="0" borderId="22" xfId="6" applyNumberFormat="1" applyFont="1" applyBorder="1" applyProtection="1"/>
    <xf numFmtId="37" fontId="4" fillId="0" borderId="11" xfId="6" applyFont="1" applyBorder="1" applyProtection="1"/>
    <xf numFmtId="10" fontId="4" fillId="0" borderId="67" xfId="6" applyNumberFormat="1" applyFont="1" applyBorder="1" applyProtection="1"/>
    <xf numFmtId="37" fontId="4" fillId="0" borderId="111" xfId="6" applyFont="1" applyBorder="1" applyProtection="1"/>
    <xf numFmtId="182" fontId="4" fillId="6" borderId="20" xfId="6" applyNumberFormat="1" applyFont="1" applyFill="1" applyBorder="1" applyProtection="1"/>
    <xf numFmtId="182" fontId="30" fillId="7" borderId="22" xfId="6" applyNumberFormat="1" applyFont="1" applyFill="1" applyBorder="1" applyProtection="1"/>
    <xf numFmtId="37" fontId="4" fillId="0" borderId="20" xfId="6" applyNumberFormat="1" applyFont="1" applyFill="1" applyBorder="1" applyProtection="1"/>
    <xf numFmtId="38" fontId="2" fillId="6" borderId="204" xfId="1" applyFont="1" applyFill="1" applyBorder="1"/>
    <xf numFmtId="181" fontId="4" fillId="2" borderId="67" xfId="6" applyNumberFormat="1" applyFont="1" applyFill="1" applyBorder="1" applyAlignment="1">
      <alignment horizontal="right"/>
    </xf>
    <xf numFmtId="38" fontId="18" fillId="7" borderId="204" xfId="1" applyFont="1" applyFill="1" applyBorder="1"/>
    <xf numFmtId="0" fontId="4" fillId="0" borderId="1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3" xfId="3" applyFont="1" applyBorder="1" applyAlignment="1" applyProtection="1">
      <alignment horizontal="center" vertical="center"/>
    </xf>
    <xf numFmtId="0" fontId="4" fillId="0" borderId="10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11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center" justifyLastLine="1"/>
    </xf>
    <xf numFmtId="0" fontId="4" fillId="0" borderId="7" xfId="3" applyFont="1" applyBorder="1" applyAlignment="1" applyProtection="1">
      <alignment horizontal="center" justifyLastLine="1"/>
    </xf>
    <xf numFmtId="0" fontId="4" fillId="0" borderId="8" xfId="3" applyFont="1" applyBorder="1" applyAlignment="1" applyProtection="1">
      <alignment horizontal="center" justifyLastLine="1"/>
    </xf>
    <xf numFmtId="0" fontId="4" fillId="0" borderId="9" xfId="3" applyFont="1" applyBorder="1" applyAlignment="1" applyProtection="1">
      <alignment horizontal="center" justifyLastLine="1"/>
    </xf>
    <xf numFmtId="0" fontId="4" fillId="0" borderId="19" xfId="3" applyFont="1" applyBorder="1" applyAlignment="1" applyProtection="1">
      <alignment horizontal="center"/>
    </xf>
    <xf numFmtId="0" fontId="4" fillId="0" borderId="20" xfId="3" applyFont="1" applyBorder="1" applyAlignment="1" applyProtection="1">
      <alignment horizontal="center"/>
    </xf>
    <xf numFmtId="0" fontId="4" fillId="0" borderId="27" xfId="3" applyFont="1" applyBorder="1" applyAlignment="1" applyProtection="1">
      <alignment horizontal="center" vertical="center" textRotation="255"/>
    </xf>
    <xf numFmtId="0" fontId="4" fillId="0" borderId="42" xfId="3" applyFont="1" applyBorder="1" applyAlignment="1" applyProtection="1">
      <alignment horizontal="center" vertical="center" textRotation="255"/>
    </xf>
    <xf numFmtId="0" fontId="4" fillId="0" borderId="31" xfId="3" applyFont="1" applyBorder="1" applyAlignment="1">
      <alignment horizontal="right"/>
    </xf>
    <xf numFmtId="0" fontId="4" fillId="0" borderId="36" xfId="3" applyFont="1" applyBorder="1" applyAlignment="1">
      <alignment horizontal="right"/>
    </xf>
    <xf numFmtId="0" fontId="4" fillId="0" borderId="34" xfId="3" applyFont="1" applyBorder="1" applyAlignment="1" applyProtection="1">
      <alignment horizontal="left"/>
    </xf>
    <xf numFmtId="0" fontId="4" fillId="0" borderId="37" xfId="3" applyFont="1" applyBorder="1" applyAlignment="1" applyProtection="1">
      <alignment horizontal="left"/>
    </xf>
    <xf numFmtId="0" fontId="4" fillId="0" borderId="23" xfId="3" applyFont="1" applyBorder="1" applyAlignment="1" applyProtection="1">
      <alignment horizontal="center"/>
    </xf>
    <xf numFmtId="0" fontId="4" fillId="0" borderId="25" xfId="3" applyFont="1" applyBorder="1" applyAlignment="1" applyProtection="1">
      <alignment horizontal="center"/>
    </xf>
    <xf numFmtId="0" fontId="4" fillId="0" borderId="19" xfId="3" applyFont="1" applyBorder="1" applyAlignment="1" applyProtection="1"/>
    <xf numFmtId="0" fontId="2" fillId="0" borderId="20" xfId="0" applyFont="1" applyBorder="1" applyAlignment="1"/>
    <xf numFmtId="0" fontId="4" fillId="0" borderId="47" xfId="3" applyFont="1" applyBorder="1" applyAlignment="1" applyProtection="1">
      <alignment horizontal="center" vertical="center" wrapText="1" shrinkToFit="1"/>
    </xf>
    <xf numFmtId="0" fontId="4" fillId="0" borderId="27" xfId="3" applyFont="1" applyBorder="1" applyAlignment="1" applyProtection="1">
      <alignment horizontal="center" vertical="center" wrapText="1" shrinkToFit="1"/>
    </xf>
    <xf numFmtId="0" fontId="4" fillId="0" borderId="42" xfId="3" applyFont="1" applyBorder="1" applyAlignment="1" applyProtection="1">
      <alignment horizontal="center" vertical="center" wrapText="1" shrinkToFit="1"/>
    </xf>
    <xf numFmtId="0" fontId="4" fillId="0" borderId="28" xfId="3" applyFont="1" applyFill="1" applyBorder="1" applyAlignment="1" applyProtection="1"/>
    <xf numFmtId="0" fontId="4" fillId="0" borderId="29" xfId="3" applyFont="1" applyFill="1" applyBorder="1" applyAlignment="1" applyProtection="1"/>
    <xf numFmtId="0" fontId="4" fillId="0" borderId="61" xfId="3" applyFont="1" applyFill="1" applyBorder="1" applyAlignment="1" applyProtection="1">
      <alignment horizontal="center" vertical="center" textRotation="255"/>
    </xf>
    <xf numFmtId="0" fontId="4" fillId="0" borderId="65" xfId="3" applyFont="1" applyFill="1" applyBorder="1" applyAlignment="1" applyProtection="1">
      <alignment horizontal="center" vertical="center" textRotation="255"/>
    </xf>
    <xf numFmtId="0" fontId="4" fillId="0" borderId="37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34" xfId="3" applyFont="1" applyBorder="1" applyAlignment="1" applyProtection="1">
      <alignment horizontal="left" wrapText="1"/>
    </xf>
    <xf numFmtId="0" fontId="4" fillId="0" borderId="37" xfId="3" applyFont="1" applyBorder="1" applyAlignment="1" applyProtection="1">
      <alignment horizontal="left" wrapText="1"/>
    </xf>
    <xf numFmtId="0" fontId="4" fillId="0" borderId="23" xfId="3" applyFont="1" applyBorder="1" applyAlignment="1" applyProtection="1">
      <alignment horizontal="left"/>
    </xf>
    <xf numFmtId="0" fontId="4" fillId="0" borderId="25" xfId="3" applyFont="1" applyBorder="1" applyAlignment="1" applyProtection="1">
      <alignment horizontal="left"/>
    </xf>
    <xf numFmtId="0" fontId="4" fillId="0" borderId="45" xfId="3" applyFont="1" applyBorder="1" applyAlignment="1" applyProtection="1">
      <alignment horizontal="left"/>
    </xf>
    <xf numFmtId="0" fontId="4" fillId="0" borderId="19" xfId="3" applyFont="1" applyBorder="1" applyAlignment="1" applyProtection="1">
      <alignment horizontal="left"/>
    </xf>
    <xf numFmtId="0" fontId="4" fillId="0" borderId="20" xfId="3" applyFont="1" applyBorder="1" applyAlignment="1" applyProtection="1">
      <alignment horizontal="left"/>
    </xf>
    <xf numFmtId="0" fontId="4" fillId="0" borderId="67" xfId="3" applyFont="1" applyBorder="1" applyAlignment="1" applyProtection="1">
      <alignment horizontal="left"/>
    </xf>
    <xf numFmtId="0" fontId="4" fillId="0" borderId="69" xfId="3" applyFont="1" applyFill="1" applyBorder="1" applyAlignment="1" applyProtection="1">
      <alignment horizontal="center" vertical="center" wrapText="1"/>
    </xf>
    <xf numFmtId="0" fontId="4" fillId="0" borderId="70" xfId="3" applyFont="1" applyFill="1" applyBorder="1" applyAlignment="1" applyProtection="1">
      <alignment horizontal="center" vertical="center" wrapText="1"/>
    </xf>
    <xf numFmtId="0" fontId="4" fillId="0" borderId="75" xfId="3" applyFont="1" applyFill="1" applyBorder="1" applyAlignment="1" applyProtection="1">
      <alignment horizontal="center" vertical="center" wrapText="1"/>
    </xf>
    <xf numFmtId="0" fontId="4" fillId="0" borderId="45" xfId="3" applyFont="1" applyFill="1" applyBorder="1" applyAlignment="1" applyProtection="1">
      <alignment horizontal="center" vertical="center" wrapText="1"/>
    </xf>
    <xf numFmtId="0" fontId="4" fillId="2" borderId="52" xfId="3" applyFont="1" applyFill="1" applyBorder="1" applyAlignment="1" applyProtection="1">
      <alignment horizontal="left"/>
    </xf>
    <xf numFmtId="0" fontId="4" fillId="2" borderId="54" xfId="3" applyFont="1" applyFill="1" applyBorder="1" applyAlignment="1" applyProtection="1">
      <alignment horizontal="left"/>
    </xf>
    <xf numFmtId="0" fontId="4" fillId="0" borderId="76" xfId="3" applyFont="1" applyFill="1" applyBorder="1" applyAlignment="1" applyProtection="1">
      <alignment horizontal="left"/>
    </xf>
    <xf numFmtId="0" fontId="4" fillId="0" borderId="77" xfId="3" applyFont="1" applyFill="1" applyBorder="1" applyAlignment="1" applyProtection="1">
      <alignment horizontal="left"/>
    </xf>
    <xf numFmtId="0" fontId="4" fillId="0" borderId="12" xfId="3" applyFont="1" applyBorder="1" applyAlignment="1" applyProtection="1">
      <alignment horizontal="center" vertical="center" textRotation="255"/>
    </xf>
    <xf numFmtId="0" fontId="4" fillId="0" borderId="28" xfId="3" applyFont="1" applyBorder="1" applyAlignment="1" applyProtection="1">
      <alignment horizontal="center" vertical="center" textRotation="255"/>
    </xf>
    <xf numFmtId="0" fontId="4" fillId="0" borderId="80" xfId="3" applyFont="1" applyBorder="1" applyAlignment="1" applyProtection="1">
      <alignment horizontal="distributed" vertical="center" justifyLastLine="1"/>
    </xf>
    <xf numFmtId="0" fontId="2" fillId="0" borderId="82" xfId="0" applyFont="1" applyBorder="1" applyAlignment="1">
      <alignment horizontal="distributed" vertical="center" justifyLastLine="1"/>
    </xf>
    <xf numFmtId="0" fontId="4" fillId="0" borderId="110" xfId="3" applyFont="1" applyBorder="1" applyAlignment="1" applyProtection="1">
      <alignment horizontal="center" vertical="center" textRotation="255"/>
    </xf>
    <xf numFmtId="0" fontId="0" fillId="0" borderId="61" xfId="0" applyBorder="1" applyAlignment="1">
      <alignment horizontal="center" vertical="center" textRotation="255"/>
    </xf>
    <xf numFmtId="0" fontId="0" fillId="0" borderId="65" xfId="0" applyBorder="1" applyAlignment="1">
      <alignment horizontal="center" vertical="center" textRotation="255"/>
    </xf>
    <xf numFmtId="0" fontId="4" fillId="0" borderId="39" xfId="3" applyFont="1" applyBorder="1" applyAlignment="1" applyProtection="1">
      <alignment horizontal="left"/>
    </xf>
    <xf numFmtId="0" fontId="4" fillId="0" borderId="23" xfId="3" applyFont="1" applyFill="1" applyBorder="1" applyAlignment="1" applyProtection="1">
      <alignment horizontal="left"/>
    </xf>
    <xf numFmtId="0" fontId="4" fillId="0" borderId="25" xfId="3" applyFont="1" applyFill="1" applyBorder="1" applyAlignment="1" applyProtection="1">
      <alignment horizontal="left"/>
    </xf>
    <xf numFmtId="0" fontId="4" fillId="0" borderId="45" xfId="3" applyFont="1" applyFill="1" applyBorder="1" applyAlignment="1" applyProtection="1">
      <alignment horizontal="left"/>
    </xf>
    <xf numFmtId="0" fontId="4" fillId="0" borderId="22" xfId="3" applyFont="1" applyFill="1" applyBorder="1" applyAlignment="1" applyProtection="1">
      <alignment horizontal="center"/>
    </xf>
    <xf numFmtId="0" fontId="4" fillId="0" borderId="20" xfId="3" applyFont="1" applyFill="1" applyBorder="1" applyAlignment="1" applyProtection="1">
      <alignment horizontal="center"/>
    </xf>
    <xf numFmtId="0" fontId="4" fillId="0" borderId="67" xfId="3" applyFont="1" applyFill="1" applyBorder="1" applyAlignment="1" applyProtection="1">
      <alignment horizontal="center"/>
    </xf>
    <xf numFmtId="0" fontId="7" fillId="0" borderId="42" xfId="3" applyFont="1" applyBorder="1" applyAlignment="1" applyProtection="1">
      <alignment horizontal="center" vertical="center" wrapText="1"/>
    </xf>
    <xf numFmtId="0" fontId="7" fillId="0" borderId="111" xfId="3" applyFont="1" applyBorder="1" applyAlignment="1" applyProtection="1">
      <alignment horizontal="center" vertical="center" wrapText="1"/>
    </xf>
    <xf numFmtId="0" fontId="7" fillId="0" borderId="43" xfId="3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4" fillId="0" borderId="111" xfId="3" applyFont="1" applyFill="1" applyBorder="1" applyAlignment="1" applyProtection="1">
      <alignment horizontal="center" vertical="center" textRotation="255"/>
    </xf>
    <xf numFmtId="0" fontId="4" fillId="0" borderId="112" xfId="3" applyFont="1" applyFill="1" applyBorder="1" applyAlignment="1" applyProtection="1">
      <alignment horizontal="center" vertical="center" textRotation="255"/>
    </xf>
    <xf numFmtId="0" fontId="4" fillId="0" borderId="113" xfId="3" applyFont="1" applyFill="1" applyBorder="1" applyAlignment="1" applyProtection="1">
      <alignment horizontal="center" vertical="center" textRotation="255"/>
    </xf>
    <xf numFmtId="0" fontId="4" fillId="0" borderId="29" xfId="3" applyFont="1" applyFill="1" applyBorder="1" applyAlignment="1">
      <alignment horizontal="left"/>
    </xf>
    <xf numFmtId="0" fontId="4" fillId="0" borderId="66" xfId="3" applyFont="1" applyFill="1" applyBorder="1" applyAlignment="1">
      <alignment horizontal="left"/>
    </xf>
    <xf numFmtId="0" fontId="4" fillId="0" borderId="114" xfId="3" applyFont="1" applyFill="1" applyBorder="1" applyAlignment="1" applyProtection="1">
      <alignment horizontal="center" vertical="center" textRotation="255"/>
    </xf>
    <xf numFmtId="0" fontId="4" fillId="0" borderId="37" xfId="3" applyFont="1" applyFill="1" applyBorder="1" applyAlignment="1">
      <alignment horizontal="left"/>
    </xf>
    <xf numFmtId="0" fontId="4" fillId="0" borderId="39" xfId="3" applyFont="1" applyFill="1" applyBorder="1" applyAlignment="1">
      <alignment horizontal="left"/>
    </xf>
    <xf numFmtId="0" fontId="8" fillId="0" borderId="47" xfId="3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4" fillId="0" borderId="49" xfId="3" applyFont="1" applyFill="1" applyBorder="1" applyAlignment="1">
      <alignment horizontal="left"/>
    </xf>
    <xf numFmtId="0" fontId="9" fillId="0" borderId="35" xfId="3" applyFont="1" applyFill="1" applyBorder="1" applyAlignment="1">
      <alignment horizontal="left"/>
    </xf>
    <xf numFmtId="0" fontId="4" fillId="0" borderId="23" xfId="3" applyFont="1" applyFill="1" applyBorder="1" applyAlignment="1">
      <alignment horizontal="left"/>
    </xf>
    <xf numFmtId="0" fontId="4" fillId="0" borderId="25" xfId="3" applyFont="1" applyFill="1" applyBorder="1" applyAlignment="1">
      <alignment horizontal="left"/>
    </xf>
    <xf numFmtId="0" fontId="4" fillId="0" borderId="45" xfId="3" applyFont="1" applyFill="1" applyBorder="1" applyAlignment="1">
      <alignment horizontal="left"/>
    </xf>
    <xf numFmtId="0" fontId="4" fillId="0" borderId="69" xfId="3" applyFont="1" applyBorder="1" applyAlignment="1" applyProtection="1">
      <alignment horizontal="center" vertical="center" wrapText="1"/>
    </xf>
    <xf numFmtId="0" fontId="4" fillId="0" borderId="70" xfId="3" applyFont="1" applyBorder="1" applyAlignment="1" applyProtection="1">
      <alignment horizontal="center" vertical="center" wrapText="1"/>
    </xf>
    <xf numFmtId="0" fontId="4" fillId="0" borderId="75" xfId="3" applyFont="1" applyBorder="1" applyAlignment="1" applyProtection="1">
      <alignment horizontal="center" vertical="center" wrapText="1"/>
    </xf>
    <xf numFmtId="0" fontId="4" fillId="0" borderId="45" xfId="3" applyFont="1" applyBorder="1" applyAlignment="1" applyProtection="1">
      <alignment horizontal="center" vertical="center" wrapText="1"/>
    </xf>
    <xf numFmtId="0" fontId="4" fillId="0" borderId="49" xfId="3" applyFont="1" applyBorder="1" applyAlignment="1" applyProtection="1">
      <alignment horizontal="left"/>
    </xf>
    <xf numFmtId="0" fontId="4" fillId="0" borderId="43" xfId="3" applyFont="1" applyBorder="1" applyAlignment="1" applyProtection="1">
      <alignment horizontal="left"/>
    </xf>
    <xf numFmtId="0" fontId="4" fillId="0" borderId="131" xfId="3" applyFont="1" applyBorder="1" applyAlignment="1" applyProtection="1">
      <alignment horizontal="center" vertical="center"/>
    </xf>
    <xf numFmtId="0" fontId="4" fillId="0" borderId="123" xfId="3" applyFont="1" applyBorder="1" applyAlignment="1" applyProtection="1">
      <alignment horizontal="center" vertical="center"/>
    </xf>
    <xf numFmtId="0" fontId="4" fillId="0" borderId="124" xfId="3" applyFont="1" applyBorder="1" applyAlignment="1" applyProtection="1">
      <alignment horizontal="center" vertical="center"/>
    </xf>
    <xf numFmtId="0" fontId="4" fillId="0" borderId="131" xfId="3" applyFont="1" applyBorder="1" applyAlignment="1">
      <alignment horizontal="center" vertical="center"/>
    </xf>
    <xf numFmtId="0" fontId="4" fillId="0" borderId="123" xfId="3" applyFont="1" applyBorder="1" applyAlignment="1">
      <alignment horizontal="center" vertical="center"/>
    </xf>
    <xf numFmtId="0" fontId="4" fillId="0" borderId="124" xfId="3" applyFont="1" applyBorder="1" applyAlignment="1">
      <alignment horizontal="center" vertical="center"/>
    </xf>
    <xf numFmtId="0" fontId="4" fillId="0" borderId="111" xfId="3" applyFont="1" applyBorder="1" applyAlignment="1" applyProtection="1">
      <alignment horizontal="center" vertical="center"/>
    </xf>
    <xf numFmtId="0" fontId="4" fillId="0" borderId="21" xfId="3" applyFont="1" applyBorder="1" applyAlignment="1" applyProtection="1">
      <alignment horizontal="center" vertical="center"/>
    </xf>
    <xf numFmtId="0" fontId="4" fillId="0" borderId="21" xfId="3" applyFont="1" applyBorder="1" applyAlignment="1" applyProtection="1">
      <alignment horizontal="center" justifyLastLine="1"/>
    </xf>
    <xf numFmtId="0" fontId="4" fillId="0" borderId="111" xfId="3" applyFont="1" applyBorder="1" applyAlignment="1">
      <alignment horizontal="center" vertical="center" textRotation="255"/>
    </xf>
    <xf numFmtId="0" fontId="4" fillId="0" borderId="21" xfId="3" applyFont="1" applyBorder="1" applyAlignment="1" applyProtection="1">
      <alignment horizontal="center" vertical="center" textRotation="255"/>
    </xf>
    <xf numFmtId="0" fontId="4" fillId="0" borderId="21" xfId="3" applyFont="1" applyBorder="1" applyAlignment="1" applyProtection="1">
      <alignment horizontal="center" vertical="center" wrapText="1"/>
    </xf>
    <xf numFmtId="0" fontId="4" fillId="0" borderId="22" xfId="3" applyFont="1" applyBorder="1" applyAlignment="1" applyProtection="1">
      <alignment horizontal="left" vertical="center"/>
    </xf>
    <xf numFmtId="0" fontId="4" fillId="0" borderId="67" xfId="3" applyFont="1" applyBorder="1" applyAlignment="1" applyProtection="1">
      <alignment horizontal="left" vertical="center"/>
    </xf>
    <xf numFmtId="0" fontId="4" fillId="0" borderId="111" xfId="3" applyFont="1" applyBorder="1" applyAlignment="1" applyProtection="1">
      <alignment horizontal="center"/>
    </xf>
    <xf numFmtId="0" fontId="4" fillId="0" borderId="21" xfId="3" applyFont="1" applyBorder="1" applyAlignment="1" applyProtection="1">
      <alignment horizontal="center"/>
    </xf>
    <xf numFmtId="0" fontId="4" fillId="0" borderId="111" xfId="3" applyFont="1" applyBorder="1" applyAlignment="1" applyProtection="1">
      <alignment horizontal="center" vertical="center" textRotation="255" wrapText="1"/>
    </xf>
    <xf numFmtId="0" fontId="4" fillId="0" borderId="21" xfId="3" applyFont="1" applyBorder="1" applyAlignment="1" applyProtection="1">
      <alignment horizontal="center" vertical="center" textRotation="255" wrapText="1"/>
    </xf>
    <xf numFmtId="0" fontId="4" fillId="0" borderId="22" xfId="3" applyFont="1" applyBorder="1" applyAlignment="1" applyProtection="1">
      <alignment horizontal="center"/>
    </xf>
    <xf numFmtId="0" fontId="4" fillId="0" borderId="67" xfId="3" applyFont="1" applyBorder="1" applyAlignment="1" applyProtection="1">
      <alignment horizontal="center"/>
    </xf>
    <xf numFmtId="0" fontId="4" fillId="0" borderId="47" xfId="3" applyFont="1" applyBorder="1" applyAlignment="1" applyProtection="1">
      <alignment horizontal="center" vertical="center" textRotation="255"/>
    </xf>
    <xf numFmtId="0" fontId="4" fillId="0" borderId="132" xfId="3" applyFont="1" applyBorder="1" applyAlignment="1">
      <alignment horizontal="center" vertical="center" textRotation="255"/>
    </xf>
    <xf numFmtId="0" fontId="4" fillId="0" borderId="13" xfId="3" applyFont="1" applyBorder="1" applyAlignment="1">
      <alignment horizontal="center" vertical="center" textRotation="255"/>
    </xf>
    <xf numFmtId="0" fontId="4" fillId="0" borderId="43" xfId="3" applyFont="1" applyBorder="1" applyAlignment="1">
      <alignment horizontal="center" vertical="center" textRotation="255"/>
    </xf>
    <xf numFmtId="0" fontId="4" fillId="0" borderId="45" xfId="3" applyFont="1" applyBorder="1" applyAlignment="1" applyProtection="1">
      <alignment horizontal="center"/>
    </xf>
    <xf numFmtId="0" fontId="4" fillId="0" borderId="23" xfId="3" applyFont="1" applyBorder="1" applyAlignment="1" applyProtection="1">
      <alignment horizontal="center" vertical="center"/>
    </xf>
    <xf numFmtId="0" fontId="4" fillId="0" borderId="25" xfId="3" applyFont="1" applyBorder="1" applyAlignment="1" applyProtection="1">
      <alignment horizontal="center" vertical="center"/>
    </xf>
    <xf numFmtId="0" fontId="4" fillId="0" borderId="45" xfId="3" applyFont="1" applyBorder="1" applyAlignment="1" applyProtection="1">
      <alignment horizontal="center" vertical="center"/>
    </xf>
    <xf numFmtId="0" fontId="2" fillId="0" borderId="21" xfId="0" applyFont="1" applyBorder="1" applyAlignment="1">
      <alignment horizontal="center"/>
    </xf>
    <xf numFmtId="0" fontId="4" fillId="0" borderId="69" xfId="3" applyFont="1" applyBorder="1" applyAlignment="1">
      <alignment horizontal="center" vertical="center"/>
    </xf>
    <xf numFmtId="0" fontId="4" fillId="0" borderId="54" xfId="3" applyFont="1" applyBorder="1" applyAlignment="1">
      <alignment horizontal="center" vertical="center"/>
    </xf>
    <xf numFmtId="0" fontId="4" fillId="0" borderId="55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46" xfId="3" applyFont="1" applyBorder="1" applyAlignment="1">
      <alignment horizontal="center" vertical="center"/>
    </xf>
    <xf numFmtId="0" fontId="4" fillId="0" borderId="75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125" xfId="3" applyFont="1" applyBorder="1" applyAlignment="1" applyProtection="1">
      <alignment horizontal="left"/>
    </xf>
    <xf numFmtId="0" fontId="4" fillId="0" borderId="126" xfId="3" applyFont="1" applyBorder="1" applyAlignment="1" applyProtection="1">
      <alignment horizontal="left"/>
    </xf>
    <xf numFmtId="0" fontId="4" fillId="0" borderId="127" xfId="3" applyFont="1" applyBorder="1" applyAlignment="1" applyProtection="1">
      <alignment horizontal="left"/>
    </xf>
    <xf numFmtId="0" fontId="4" fillId="0" borderId="133" xfId="3" applyFont="1" applyBorder="1" applyAlignment="1" applyProtection="1">
      <alignment horizontal="left"/>
    </xf>
    <xf numFmtId="0" fontId="4" fillId="0" borderId="7" xfId="3" applyFont="1" applyBorder="1" applyAlignment="1" applyProtection="1">
      <alignment horizontal="left"/>
    </xf>
    <xf numFmtId="0" fontId="4" fillId="0" borderId="8" xfId="3" applyFont="1" applyBorder="1" applyAlignment="1" applyProtection="1">
      <alignment horizontal="left"/>
    </xf>
    <xf numFmtId="0" fontId="4" fillId="0" borderId="100" xfId="3" applyFont="1" applyBorder="1" applyAlignment="1" applyProtection="1">
      <alignment horizontal="center" vertical="center"/>
    </xf>
    <xf numFmtId="0" fontId="4" fillId="0" borderId="16" xfId="3" applyFont="1" applyBorder="1" applyAlignment="1" applyProtection="1">
      <alignment horizontal="center" vertical="center"/>
    </xf>
    <xf numFmtId="0" fontId="4" fillId="0" borderId="101" xfId="3" applyFont="1" applyBorder="1" applyAlignment="1" applyProtection="1">
      <alignment horizontal="center" vertical="center"/>
    </xf>
    <xf numFmtId="0" fontId="4" fillId="0" borderId="135" xfId="3" applyFont="1" applyBorder="1" applyAlignment="1" applyProtection="1">
      <alignment horizontal="left"/>
    </xf>
    <xf numFmtId="0" fontId="4" fillId="0" borderId="98" xfId="3" applyFont="1" applyBorder="1" applyAlignment="1" applyProtection="1">
      <alignment horizontal="left"/>
    </xf>
    <xf numFmtId="0" fontId="4" fillId="0" borderId="122" xfId="3" applyFont="1" applyBorder="1" applyAlignment="1" applyProtection="1">
      <alignment horizontal="left"/>
    </xf>
    <xf numFmtId="0" fontId="4" fillId="0" borderId="0" xfId="3" applyFont="1" applyBorder="1" applyAlignment="1" applyProtection="1">
      <alignment horizontal="center" justifyLastLine="1"/>
    </xf>
    <xf numFmtId="0" fontId="4" fillId="2" borderId="92" xfId="5" applyFont="1" applyFill="1" applyBorder="1" applyAlignment="1">
      <alignment horizontal="distributed" justifyLastLine="1"/>
    </xf>
    <xf numFmtId="0" fontId="4" fillId="2" borderId="120" xfId="0" applyFont="1" applyFill="1" applyBorder="1" applyAlignment="1">
      <alignment horizontal="distributed" justifyLastLine="1"/>
    </xf>
    <xf numFmtId="0" fontId="4" fillId="2" borderId="87" xfId="4" applyFont="1" applyFill="1" applyBorder="1" applyAlignment="1" applyProtection="1">
      <alignment horizontal="distributed" justifyLastLine="1"/>
    </xf>
    <xf numFmtId="0" fontId="4" fillId="2" borderId="119" xfId="4" applyFont="1" applyFill="1" applyBorder="1" applyAlignment="1" applyProtection="1">
      <alignment horizontal="distributed" justifyLastLine="1"/>
    </xf>
    <xf numFmtId="0" fontId="4" fillId="2" borderId="142" xfId="5" applyFont="1" applyFill="1" applyBorder="1" applyAlignment="1">
      <alignment horizontal="distributed" justifyLastLine="1"/>
    </xf>
    <xf numFmtId="0" fontId="4" fillId="2" borderId="141" xfId="0" applyFont="1" applyFill="1" applyBorder="1" applyAlignment="1">
      <alignment horizontal="distributed" justifyLastLine="1"/>
    </xf>
    <xf numFmtId="0" fontId="4" fillId="2" borderId="19" xfId="4" applyFont="1" applyFill="1" applyBorder="1" applyAlignment="1" applyProtection="1">
      <alignment horizontal="distributed" justifyLastLine="1"/>
    </xf>
    <xf numFmtId="0" fontId="4" fillId="2" borderId="67" xfId="4" applyFont="1" applyFill="1" applyBorder="1" applyAlignment="1" applyProtection="1">
      <alignment horizontal="distributed" justifyLastLine="1"/>
    </xf>
    <xf numFmtId="0" fontId="0" fillId="2" borderId="67" xfId="0" applyFill="1" applyBorder="1" applyAlignment="1">
      <alignment horizontal="distributed" justifyLastLine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2" xfId="0" applyFont="1" applyFill="1" applyBorder="1" applyAlignment="1">
      <alignment horizontal="center" vertical="center" wrapText="1"/>
    </xf>
    <xf numFmtId="0" fontId="4" fillId="2" borderId="5" xfId="4" applyFont="1" applyFill="1" applyBorder="1" applyAlignment="1" applyProtection="1">
      <alignment horizontal="center" vertical="center"/>
    </xf>
    <xf numFmtId="0" fontId="4" fillId="2" borderId="102" xfId="4" applyFont="1" applyFill="1" applyBorder="1" applyAlignment="1" applyProtection="1">
      <alignment horizontal="center" vertical="center"/>
    </xf>
    <xf numFmtId="0" fontId="4" fillId="2" borderId="1" xfId="4" applyFont="1" applyFill="1" applyBorder="1" applyAlignment="1" applyProtection="1">
      <alignment horizontal="distributed" vertical="center" justifyLastLine="1"/>
    </xf>
    <xf numFmtId="0" fontId="4" fillId="2" borderId="3" xfId="4" applyFont="1" applyFill="1" applyBorder="1" applyAlignment="1" applyProtection="1">
      <alignment horizontal="distributed" vertical="center" justifyLastLine="1"/>
    </xf>
    <xf numFmtId="0" fontId="4" fillId="2" borderId="100" xfId="4" applyFont="1" applyFill="1" applyBorder="1" applyAlignment="1" applyProtection="1">
      <alignment horizontal="distributed" vertical="center" justifyLastLine="1"/>
    </xf>
    <xf numFmtId="0" fontId="4" fillId="2" borderId="101" xfId="4" applyFont="1" applyFill="1" applyBorder="1" applyAlignment="1" applyProtection="1">
      <alignment horizontal="distributed" vertical="center" justifyLastLine="1"/>
    </xf>
    <xf numFmtId="0" fontId="4" fillId="2" borderId="5" xfId="4" applyFont="1" applyFill="1" applyBorder="1" applyAlignment="1" applyProtection="1">
      <alignment horizontal="center" vertical="center" wrapText="1"/>
    </xf>
    <xf numFmtId="0" fontId="4" fillId="2" borderId="102" xfId="0" applyFont="1" applyFill="1" applyBorder="1" applyAlignment="1">
      <alignment horizontal="center" vertical="center"/>
    </xf>
    <xf numFmtId="0" fontId="4" fillId="2" borderId="148" xfId="4" applyFont="1" applyFill="1" applyBorder="1" applyAlignment="1" applyProtection="1">
      <alignment horizontal="center" vertical="center" wrapText="1"/>
    </xf>
    <xf numFmtId="0" fontId="4" fillId="2" borderId="15" xfId="4" applyFont="1" applyFill="1" applyBorder="1" applyAlignment="1" applyProtection="1">
      <alignment horizontal="center" vertical="center" wrapText="1"/>
    </xf>
    <xf numFmtId="0" fontId="4" fillId="2" borderId="6" xfId="4" applyFont="1" applyFill="1" applyBorder="1" applyAlignment="1" applyProtection="1">
      <alignment horizontal="center" vertical="center"/>
    </xf>
    <xf numFmtId="0" fontId="4" fillId="2" borderId="7" xfId="4" applyFont="1" applyFill="1" applyBorder="1" applyAlignment="1" applyProtection="1">
      <alignment horizontal="center" vertical="center"/>
    </xf>
    <xf numFmtId="0" fontId="4" fillId="2" borderId="8" xfId="4" applyFont="1" applyFill="1" applyBorder="1" applyAlignment="1" applyProtection="1">
      <alignment horizontal="center" vertical="center"/>
    </xf>
    <xf numFmtId="0" fontId="4" fillId="2" borderId="102" xfId="4" applyFont="1" applyFill="1" applyBorder="1" applyAlignment="1" applyProtection="1">
      <alignment horizontal="center" vertical="center" wrapText="1"/>
    </xf>
    <xf numFmtId="0" fontId="4" fillId="2" borderId="148" xfId="4" applyFont="1" applyFill="1" applyBorder="1" applyAlignment="1" applyProtection="1">
      <alignment horizontal="center" vertical="center"/>
    </xf>
    <xf numFmtId="0" fontId="4" fillId="2" borderId="15" xfId="4" applyFont="1" applyFill="1" applyBorder="1" applyAlignment="1" applyProtection="1">
      <alignment horizontal="center" vertical="center"/>
    </xf>
    <xf numFmtId="0" fontId="4" fillId="2" borderId="5" xfId="4" applyFont="1" applyFill="1" applyBorder="1" applyAlignment="1" applyProtection="1">
      <alignment horizontal="center" vertical="center" wrapText="1" shrinkToFit="1"/>
    </xf>
    <xf numFmtId="0" fontId="4" fillId="2" borderId="102" xfId="4" applyFont="1" applyFill="1" applyBorder="1" applyAlignment="1" applyProtection="1">
      <alignment horizontal="center" vertical="center" shrinkToFit="1"/>
    </xf>
    <xf numFmtId="0" fontId="4" fillId="2" borderId="9" xfId="4" applyFont="1" applyFill="1" applyBorder="1" applyAlignment="1" applyProtection="1">
      <alignment horizontal="center" vertical="center"/>
    </xf>
    <xf numFmtId="0" fontId="4" fillId="2" borderId="1" xfId="4" applyFont="1" applyFill="1" applyBorder="1" applyAlignment="1" applyProtection="1">
      <alignment horizontal="center" vertical="center"/>
    </xf>
    <xf numFmtId="0" fontId="4" fillId="2" borderId="3" xfId="4" applyFont="1" applyFill="1" applyBorder="1" applyAlignment="1" applyProtection="1">
      <alignment horizontal="center" vertical="center"/>
    </xf>
    <xf numFmtId="0" fontId="4" fillId="2" borderId="100" xfId="4" applyFont="1" applyFill="1" applyBorder="1" applyAlignment="1" applyProtection="1">
      <alignment horizontal="center" vertical="center"/>
    </xf>
    <xf numFmtId="0" fontId="4" fillId="2" borderId="101" xfId="4" applyFont="1" applyFill="1" applyBorder="1" applyAlignment="1" applyProtection="1">
      <alignment horizontal="center" vertical="center"/>
    </xf>
    <xf numFmtId="0" fontId="4" fillId="0" borderId="100" xfId="4" applyFont="1" applyFill="1" applyBorder="1" applyAlignment="1" applyProtection="1">
      <alignment horizontal="distributed" justifyLastLine="1"/>
    </xf>
    <xf numFmtId="0" fontId="4" fillId="0" borderId="101" xfId="4" applyFont="1" applyFill="1" applyBorder="1" applyAlignment="1" applyProtection="1">
      <alignment horizontal="distributed" justifyLastLine="1"/>
    </xf>
    <xf numFmtId="0" fontId="16" fillId="0" borderId="92" xfId="5" applyFont="1" applyFill="1" applyBorder="1" applyAlignment="1">
      <alignment horizontal="distributed" justifyLastLine="1"/>
    </xf>
    <xf numFmtId="0" fontId="16" fillId="0" borderId="120" xfId="0" applyFont="1" applyFill="1" applyBorder="1" applyAlignment="1">
      <alignment horizontal="distributed" justifyLastLine="1"/>
    </xf>
    <xf numFmtId="0" fontId="16" fillId="2" borderId="92" xfId="5" applyFont="1" applyFill="1" applyBorder="1" applyAlignment="1">
      <alignment horizontal="distributed" justifyLastLine="1"/>
    </xf>
    <xf numFmtId="0" fontId="16" fillId="2" borderId="120" xfId="0" applyFont="1" applyFill="1" applyBorder="1" applyAlignment="1">
      <alignment horizontal="distributed" justifyLastLine="1"/>
    </xf>
    <xf numFmtId="0" fontId="4" fillId="0" borderId="142" xfId="5" applyFont="1" applyFill="1" applyBorder="1" applyAlignment="1">
      <alignment horizontal="distributed" justifyLastLine="1"/>
    </xf>
    <xf numFmtId="0" fontId="4" fillId="0" borderId="141" xfId="0" applyFont="1" applyFill="1" applyBorder="1" applyAlignment="1">
      <alignment horizontal="distributed" justifyLastLine="1"/>
    </xf>
    <xf numFmtId="0" fontId="4" fillId="0" borderId="19" xfId="4" applyFont="1" applyFill="1" applyBorder="1" applyAlignment="1" applyProtection="1">
      <alignment horizontal="distributed" justifyLastLine="1"/>
    </xf>
    <xf numFmtId="0" fontId="0" fillId="0" borderId="67" xfId="0" applyFill="1" applyBorder="1" applyAlignment="1">
      <alignment horizontal="distributed" justifyLastLine="1"/>
    </xf>
    <xf numFmtId="0" fontId="4" fillId="0" borderId="69" xfId="4" applyFont="1" applyFill="1" applyBorder="1" applyAlignment="1" applyProtection="1">
      <alignment horizontal="distributed" justifyLastLine="1"/>
    </xf>
    <xf numFmtId="0" fontId="0" fillId="0" borderId="70" xfId="0" applyFill="1" applyBorder="1" applyAlignment="1">
      <alignment horizontal="distributed" justifyLastLine="1"/>
    </xf>
    <xf numFmtId="0" fontId="4" fillId="0" borderId="70" xfId="4" applyFont="1" applyFill="1" applyBorder="1" applyAlignment="1" applyProtection="1">
      <alignment horizontal="distributed" justifyLastLine="1"/>
    </xf>
    <xf numFmtId="0" fontId="4" fillId="0" borderId="67" xfId="4" applyFont="1" applyFill="1" applyBorder="1" applyAlignment="1" applyProtection="1">
      <alignment horizontal="distributed" justifyLastLine="1"/>
    </xf>
    <xf numFmtId="0" fontId="4" fillId="0" borderId="6" xfId="4" applyFont="1" applyFill="1" applyBorder="1" applyAlignment="1" applyProtection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38" fontId="4" fillId="0" borderId="132" xfId="1" applyFont="1" applyFill="1" applyBorder="1" applyAlignment="1" applyProtection="1">
      <alignment horizontal="center" vertical="center" justifyLastLine="1"/>
    </xf>
    <xf numFmtId="38" fontId="4" fillId="0" borderId="102" xfId="1" applyFont="1" applyFill="1" applyBorder="1" applyAlignment="1" applyProtection="1">
      <alignment horizontal="center" vertical="center" justifyLastLine="1"/>
    </xf>
    <xf numFmtId="38" fontId="4" fillId="0" borderId="132" xfId="1" applyFont="1" applyFill="1" applyBorder="1" applyAlignment="1" applyProtection="1">
      <alignment horizontal="center" vertical="center" wrapText="1"/>
    </xf>
    <xf numFmtId="38" fontId="4" fillId="0" borderId="102" xfId="1" applyFont="1" applyFill="1" applyBorder="1" applyAlignment="1" applyProtection="1">
      <alignment horizontal="center" vertical="center" wrapText="1"/>
    </xf>
    <xf numFmtId="0" fontId="4" fillId="0" borderId="148" xfId="4" applyFont="1" applyFill="1" applyBorder="1" applyAlignment="1" applyProtection="1">
      <alignment horizontal="center" vertical="center" wrapText="1"/>
    </xf>
    <xf numFmtId="0" fontId="4" fillId="0" borderId="51" xfId="4" applyFont="1" applyFill="1" applyBorder="1" applyAlignment="1" applyProtection="1">
      <alignment horizontal="center" vertical="center" wrapText="1"/>
    </xf>
    <xf numFmtId="0" fontId="4" fillId="0" borderId="15" xfId="4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 applyProtection="1">
      <alignment horizontal="distributed" vertical="center" justifyLastLine="1"/>
    </xf>
    <xf numFmtId="0" fontId="4" fillId="0" borderId="3" xfId="4" applyFont="1" applyFill="1" applyBorder="1" applyAlignment="1" applyProtection="1">
      <alignment horizontal="distributed" vertical="center" justifyLastLine="1"/>
    </xf>
    <xf numFmtId="0" fontId="4" fillId="0" borderId="10" xfId="4" applyFont="1" applyFill="1" applyBorder="1" applyAlignment="1" applyProtection="1">
      <alignment horizontal="distributed" vertical="center" justifyLastLine="1"/>
    </xf>
    <xf numFmtId="0" fontId="4" fillId="0" borderId="11" xfId="4" applyFont="1" applyFill="1" applyBorder="1" applyAlignment="1" applyProtection="1">
      <alignment horizontal="distributed" vertical="center" justifyLastLine="1"/>
    </xf>
    <xf numFmtId="0" fontId="4" fillId="0" borderId="100" xfId="4" applyFont="1" applyFill="1" applyBorder="1" applyAlignment="1" applyProtection="1">
      <alignment horizontal="distributed" vertical="center" justifyLastLine="1"/>
    </xf>
    <xf numFmtId="0" fontId="4" fillId="0" borderId="101" xfId="4" applyFont="1" applyFill="1" applyBorder="1" applyAlignment="1" applyProtection="1">
      <alignment horizontal="distributed" vertical="center" justifyLastLine="1"/>
    </xf>
    <xf numFmtId="38" fontId="4" fillId="0" borderId="6" xfId="1" applyFont="1" applyFill="1" applyBorder="1" applyAlignment="1" applyProtection="1">
      <alignment horizontal="center" vertical="center" justifyLastLine="1"/>
    </xf>
    <xf numFmtId="38" fontId="4" fillId="0" borderId="8" xfId="1" applyFont="1" applyFill="1" applyBorder="1" applyAlignment="1" applyProtection="1">
      <alignment horizontal="center" vertical="center" justifyLastLine="1"/>
    </xf>
    <xf numFmtId="38" fontId="4" fillId="0" borderId="5" xfId="1" applyFont="1" applyFill="1" applyBorder="1" applyAlignment="1" applyProtection="1">
      <alignment horizontal="center" vertical="center" justifyLastLine="1"/>
    </xf>
    <xf numFmtId="38" fontId="4" fillId="0" borderId="13" xfId="1" applyFont="1" applyFill="1" applyBorder="1" applyAlignment="1" applyProtection="1">
      <alignment horizontal="center" vertical="center" justifyLastLine="1"/>
    </xf>
    <xf numFmtId="0" fontId="4" fillId="0" borderId="132" xfId="4" applyFont="1" applyFill="1" applyBorder="1" applyAlignment="1" applyProtection="1">
      <alignment horizontal="center" vertical="center" wrapText="1"/>
    </xf>
    <xf numFmtId="0" fontId="4" fillId="0" borderId="102" xfId="4" applyFont="1" applyFill="1" applyBorder="1" applyAlignment="1" applyProtection="1">
      <alignment horizontal="center" vertical="center" wrapText="1"/>
    </xf>
    <xf numFmtId="0" fontId="4" fillId="0" borderId="53" xfId="4" applyFont="1" applyFill="1" applyBorder="1" applyAlignment="1" applyProtection="1">
      <alignment horizontal="center" vertical="center"/>
    </xf>
    <xf numFmtId="0" fontId="4" fillId="0" borderId="15" xfId="4" applyFont="1" applyFill="1" applyBorder="1" applyAlignment="1" applyProtection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/>
    </xf>
    <xf numFmtId="0" fontId="4" fillId="0" borderId="132" xfId="4" applyFont="1" applyFill="1" applyBorder="1" applyAlignment="1" applyProtection="1">
      <alignment horizontal="center" vertical="center"/>
    </xf>
    <xf numFmtId="0" fontId="4" fillId="0" borderId="102" xfId="4" applyFont="1" applyFill="1" applyBorder="1" applyAlignment="1" applyProtection="1">
      <alignment horizontal="center" vertical="center"/>
    </xf>
    <xf numFmtId="0" fontId="4" fillId="0" borderId="132" xfId="4" applyFont="1" applyFill="1" applyBorder="1" applyAlignment="1" applyProtection="1">
      <alignment horizontal="center" vertical="center" shrinkToFit="1"/>
    </xf>
    <xf numFmtId="0" fontId="4" fillId="0" borderId="102" xfId="4" applyFont="1" applyFill="1" applyBorder="1" applyAlignment="1" applyProtection="1">
      <alignment horizontal="center" vertical="center" shrinkToFit="1"/>
    </xf>
    <xf numFmtId="0" fontId="4" fillId="0" borderId="52" xfId="4" applyFont="1" applyFill="1" applyBorder="1" applyAlignment="1" applyProtection="1">
      <alignment horizontal="center" vertical="center"/>
    </xf>
    <xf numFmtId="0" fontId="4" fillId="0" borderId="14" xfId="4" applyFont="1" applyFill="1" applyBorder="1" applyAlignment="1" applyProtection="1">
      <alignment horizontal="center" vertical="center"/>
    </xf>
    <xf numFmtId="0" fontId="4" fillId="0" borderId="5" xfId="4" applyFont="1" applyFill="1" applyBorder="1" applyAlignment="1" applyProtection="1">
      <alignment horizontal="center" vertical="center" wrapText="1" justifyLastLine="1"/>
    </xf>
    <xf numFmtId="0" fontId="4" fillId="0" borderId="13" xfId="4" applyFont="1" applyFill="1" applyBorder="1" applyAlignment="1" applyProtection="1">
      <alignment horizontal="center" vertical="center" wrapText="1" justifyLastLine="1"/>
    </xf>
    <xf numFmtId="0" fontId="4" fillId="0" borderId="102" xfId="4" applyFont="1" applyFill="1" applyBorder="1" applyAlignment="1" applyProtection="1">
      <alignment horizontal="center" vertical="center" wrapText="1" justifyLastLine="1"/>
    </xf>
    <xf numFmtId="0" fontId="4" fillId="0" borderId="5" xfId="4" applyFont="1" applyFill="1" applyBorder="1" applyAlignment="1" applyProtection="1">
      <alignment horizontal="center" vertical="center" wrapText="1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4" xfId="4" applyFont="1" applyFill="1" applyBorder="1" applyAlignment="1" applyProtection="1">
      <alignment horizontal="center" vertical="center" wrapText="1"/>
    </xf>
    <xf numFmtId="0" fontId="4" fillId="0" borderId="12" xfId="4" applyFont="1" applyFill="1" applyBorder="1" applyAlignment="1" applyProtection="1">
      <alignment horizontal="center" vertical="center" wrapText="1"/>
    </xf>
    <xf numFmtId="0" fontId="4" fillId="0" borderId="14" xfId="4" applyFont="1" applyFill="1" applyBorder="1" applyAlignment="1" applyProtection="1">
      <alignment horizontal="center" vertical="center" wrapText="1"/>
    </xf>
    <xf numFmtId="0" fontId="4" fillId="0" borderId="5" xfId="4" applyFont="1" applyFill="1" applyBorder="1" applyAlignment="1" applyProtection="1">
      <alignment horizontal="center" vertical="center"/>
    </xf>
    <xf numFmtId="0" fontId="4" fillId="0" borderId="13" xfId="4" applyFont="1" applyFill="1" applyBorder="1" applyAlignment="1" applyProtection="1">
      <alignment horizontal="center" vertical="center"/>
    </xf>
    <xf numFmtId="0" fontId="4" fillId="2" borderId="13" xfId="4" applyFont="1" applyFill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horizontal="center" vertical="center"/>
    </xf>
    <xf numFmtId="0" fontId="4" fillId="0" borderId="7" xfId="4" applyFont="1" applyFill="1" applyBorder="1" applyAlignment="1" applyProtection="1">
      <alignment horizontal="center" vertical="center"/>
    </xf>
    <xf numFmtId="0" fontId="4" fillId="0" borderId="9" xfId="4" applyFont="1" applyFill="1" applyBorder="1" applyAlignment="1" applyProtection="1">
      <alignment horizontal="center" vertical="center"/>
    </xf>
    <xf numFmtId="0" fontId="9" fillId="0" borderId="132" xfId="4" applyFont="1" applyFill="1" applyBorder="1" applyAlignment="1" applyProtection="1">
      <alignment horizontal="center" vertical="center" wrapText="1"/>
    </xf>
    <xf numFmtId="0" fontId="9" fillId="0" borderId="102" xfId="4" applyFont="1" applyFill="1" applyBorder="1" applyAlignment="1" applyProtection="1">
      <alignment horizontal="center" vertical="center" wrapText="1"/>
    </xf>
    <xf numFmtId="0" fontId="4" fillId="0" borderId="22" xfId="4" applyFont="1" applyFill="1" applyBorder="1" applyAlignment="1" applyProtection="1">
      <alignment horizontal="center" vertical="center"/>
    </xf>
    <xf numFmtId="0" fontId="4" fillId="0" borderId="20" xfId="4" applyFont="1" applyFill="1" applyBorder="1" applyAlignment="1" applyProtection="1">
      <alignment horizontal="center" vertical="center"/>
    </xf>
    <xf numFmtId="0" fontId="4" fillId="0" borderId="67" xfId="4" applyFont="1" applyFill="1" applyBorder="1" applyAlignment="1" applyProtection="1">
      <alignment horizontal="center" vertical="center"/>
    </xf>
    <xf numFmtId="0" fontId="4" fillId="0" borderId="7" xfId="8" applyFont="1" applyBorder="1" applyAlignment="1">
      <alignment horizontal="distributed" justifyLastLine="1"/>
    </xf>
    <xf numFmtId="0" fontId="0" fillId="0" borderId="7" xfId="0" applyBorder="1" applyAlignment="1">
      <alignment horizontal="distributed" justifyLastLine="1"/>
    </xf>
    <xf numFmtId="0" fontId="4" fillId="0" borderId="133" xfId="8" applyFont="1" applyBorder="1" applyAlignment="1">
      <alignment horizontal="distributed" justifyLastLine="1"/>
    </xf>
    <xf numFmtId="0" fontId="0" fillId="0" borderId="9" xfId="0" applyBorder="1" applyAlignment="1">
      <alignment horizontal="distributed" justifyLastLine="1"/>
    </xf>
    <xf numFmtId="0" fontId="4" fillId="0" borderId="111" xfId="5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149" xfId="5" applyFont="1" applyBorder="1" applyAlignment="1">
      <alignment horizontal="distributed" vertical="center" justifyLastLine="1"/>
    </xf>
    <xf numFmtId="0" fontId="4" fillId="0" borderId="129" xfId="0" applyFont="1" applyBorder="1" applyAlignment="1">
      <alignment horizontal="distributed" vertical="center" justifyLastLine="1"/>
    </xf>
    <xf numFmtId="0" fontId="4" fillId="0" borderId="111" xfId="8" applyFont="1" applyBorder="1" applyAlignment="1" applyProtection="1">
      <alignment horizontal="distributed" vertical="center" justifyLastLine="1"/>
    </xf>
    <xf numFmtId="0" fontId="4" fillId="0" borderId="44" xfId="8" applyFont="1" applyBorder="1" applyAlignment="1" applyProtection="1">
      <alignment horizontal="distributed" vertical="center" justifyLastLine="1"/>
    </xf>
    <xf numFmtId="0" fontId="0" fillId="0" borderId="44" xfId="0" applyBorder="1" applyAlignment="1">
      <alignment horizontal="distributed" vertical="center" justifyLastLine="1"/>
    </xf>
    <xf numFmtId="0" fontId="4" fillId="0" borderId="151" xfId="8" applyFont="1" applyBorder="1" applyAlignment="1" applyProtection="1">
      <alignment horizontal="distributed" vertical="center" justifyLastLine="1"/>
    </xf>
    <xf numFmtId="0" fontId="4" fillId="0" borderId="91" xfId="8" applyFont="1" applyBorder="1" applyAlignment="1" applyProtection="1">
      <alignment horizontal="distributed" vertical="center" justifyLastLine="1"/>
    </xf>
    <xf numFmtId="37" fontId="4" fillId="2" borderId="22" xfId="9" applyFont="1" applyFill="1" applyBorder="1" applyAlignment="1" applyProtection="1">
      <alignment horizontal="distributed" justifyLastLine="1"/>
    </xf>
    <xf numFmtId="37" fontId="4" fillId="2" borderId="67" xfId="9" applyFont="1" applyFill="1" applyBorder="1" applyAlignment="1" applyProtection="1">
      <alignment horizontal="distributed" justifyLastLine="1"/>
    </xf>
    <xf numFmtId="37" fontId="4" fillId="2" borderId="20" xfId="9" applyFont="1" applyFill="1" applyBorder="1" applyAlignment="1" applyProtection="1">
      <alignment horizontal="distributed" justifyLastLine="1"/>
    </xf>
    <xf numFmtId="37" fontId="4" fillId="2" borderId="86" xfId="9" applyFont="1" applyFill="1" applyBorder="1" applyAlignment="1" applyProtection="1">
      <alignment horizontal="distributed" justifyLastLine="1"/>
    </xf>
    <xf numFmtId="37" fontId="22" fillId="5" borderId="0" xfId="9" applyFont="1" applyFill="1" applyBorder="1" applyAlignment="1">
      <alignment horizontal="center"/>
    </xf>
    <xf numFmtId="37" fontId="4" fillId="0" borderId="0" xfId="9" applyFont="1" applyBorder="1" applyAlignment="1"/>
    <xf numFmtId="37" fontId="4" fillId="0" borderId="98" xfId="9" applyFont="1" applyBorder="1" applyAlignment="1"/>
    <xf numFmtId="37" fontId="4" fillId="0" borderId="1" xfId="9" applyFont="1" applyBorder="1" applyAlignment="1" applyProtection="1">
      <alignment horizontal="distributed" vertical="center" justifyLastLine="1"/>
    </xf>
    <xf numFmtId="0" fontId="20" fillId="0" borderId="3" xfId="10" applyBorder="1" applyAlignment="1">
      <alignment horizontal="distributed" vertical="center" justifyLastLine="1"/>
    </xf>
    <xf numFmtId="0" fontId="20" fillId="0" borderId="10" xfId="10" applyBorder="1" applyAlignment="1">
      <alignment horizontal="distributed" vertical="center" justifyLastLine="1"/>
    </xf>
    <xf numFmtId="0" fontId="20" fillId="0" borderId="11" xfId="10" applyBorder="1" applyAlignment="1">
      <alignment horizontal="distributed" vertical="center" justifyLastLine="1"/>
    </xf>
    <xf numFmtId="0" fontId="20" fillId="0" borderId="100" xfId="10" applyBorder="1" applyAlignment="1">
      <alignment horizontal="distributed" vertical="center" justifyLastLine="1"/>
    </xf>
    <xf numFmtId="0" fontId="20" fillId="0" borderId="101" xfId="10" applyBorder="1" applyAlignment="1">
      <alignment horizontal="distributed" vertical="center" justifyLastLine="1"/>
    </xf>
    <xf numFmtId="37" fontId="4" fillId="2" borderId="6" xfId="9" applyFont="1" applyFill="1" applyBorder="1" applyAlignment="1" applyProtection="1">
      <alignment horizontal="distributed" justifyLastLine="1"/>
    </xf>
    <xf numFmtId="37" fontId="4" fillId="2" borderId="8" xfId="9" applyFont="1" applyFill="1" applyBorder="1" applyAlignment="1" applyProtection="1">
      <alignment horizontal="distributed" justifyLastLine="1"/>
    </xf>
    <xf numFmtId="37" fontId="4" fillId="2" borderId="5" xfId="9" applyFont="1" applyFill="1" applyBorder="1" applyAlignment="1" applyProtection="1">
      <alignment horizontal="center" vertical="center" wrapText="1"/>
    </xf>
    <xf numFmtId="37" fontId="4" fillId="2" borderId="13" xfId="9" applyFont="1" applyFill="1" applyBorder="1" applyAlignment="1" applyProtection="1">
      <alignment horizontal="center" vertical="center" wrapText="1"/>
    </xf>
    <xf numFmtId="37" fontId="4" fillId="2" borderId="102" xfId="9" applyFont="1" applyFill="1" applyBorder="1" applyAlignment="1" applyProtection="1">
      <alignment horizontal="center" vertical="center" wrapText="1"/>
    </xf>
    <xf numFmtId="37" fontId="4" fillId="2" borderId="6" xfId="9" applyFont="1" applyFill="1" applyBorder="1" applyAlignment="1" applyProtection="1">
      <alignment horizontal="distributed" wrapText="1" justifyLastLine="1"/>
    </xf>
    <xf numFmtId="0" fontId="21" fillId="2" borderId="8" xfId="10" applyFont="1" applyFill="1" applyBorder="1" applyAlignment="1">
      <alignment horizontal="distributed" wrapText="1" justifyLastLine="1"/>
    </xf>
    <xf numFmtId="37" fontId="4" fillId="2" borderId="6" xfId="9" applyFont="1" applyFill="1" applyBorder="1" applyAlignment="1">
      <alignment horizontal="center"/>
    </xf>
    <xf numFmtId="37" fontId="4" fillId="2" borderId="7" xfId="9" applyFont="1" applyFill="1" applyBorder="1" applyAlignment="1">
      <alignment horizontal="center"/>
    </xf>
    <xf numFmtId="37" fontId="4" fillId="2" borderId="8" xfId="9" applyFont="1" applyFill="1" applyBorder="1" applyAlignment="1">
      <alignment horizontal="center"/>
    </xf>
    <xf numFmtId="37" fontId="4" fillId="2" borderId="133" xfId="9" applyFont="1" applyFill="1" applyBorder="1" applyAlignment="1">
      <alignment horizontal="center"/>
    </xf>
    <xf numFmtId="37" fontId="4" fillId="2" borderId="9" xfId="9" applyFont="1" applyFill="1" applyBorder="1" applyAlignment="1" applyProtection="1">
      <alignment horizontal="distributed" justifyLastLine="1"/>
    </xf>
    <xf numFmtId="37" fontId="4" fillId="2" borderId="178" xfId="9" applyFont="1" applyFill="1" applyBorder="1" applyAlignment="1" applyProtection="1">
      <alignment horizontal="distributed" vertical="center" justifyLastLine="1"/>
    </xf>
    <xf numFmtId="37" fontId="4" fillId="2" borderId="27" xfId="9" applyFont="1" applyFill="1" applyBorder="1" applyAlignment="1" applyProtection="1">
      <alignment horizontal="distributed" vertical="center" justifyLastLine="1"/>
    </xf>
    <xf numFmtId="37" fontId="4" fillId="2" borderId="5" xfId="9" applyFont="1" applyFill="1" applyBorder="1" applyAlignment="1" applyProtection="1">
      <alignment horizontal="distributed" vertical="center" justifyLastLine="1"/>
    </xf>
    <xf numFmtId="37" fontId="4" fillId="2" borderId="13" xfId="9" applyFont="1" applyFill="1" applyBorder="1" applyAlignment="1" applyProtection="1">
      <alignment horizontal="distributed" vertical="center" justifyLastLine="1"/>
    </xf>
    <xf numFmtId="37" fontId="4" fillId="2" borderId="5" xfId="9" applyFont="1" applyFill="1" applyBorder="1" applyAlignment="1" applyProtection="1">
      <alignment horizontal="center" vertical="center"/>
    </xf>
    <xf numFmtId="37" fontId="4" fillId="2" borderId="13" xfId="9" applyFont="1" applyFill="1" applyBorder="1" applyAlignment="1" applyProtection="1">
      <alignment horizontal="center" vertical="center"/>
    </xf>
    <xf numFmtId="37" fontId="4" fillId="2" borderId="7" xfId="9" applyFont="1" applyFill="1" applyBorder="1" applyAlignment="1" applyProtection="1">
      <alignment horizontal="center"/>
    </xf>
    <xf numFmtId="0" fontId="20" fillId="2" borderId="7" xfId="10" applyFill="1" applyBorder="1" applyAlignment="1">
      <alignment horizontal="center"/>
    </xf>
    <xf numFmtId="0" fontId="20" fillId="2" borderId="7" xfId="10" applyFill="1" applyBorder="1" applyAlignment="1"/>
    <xf numFmtId="0" fontId="20" fillId="2" borderId="9" xfId="10" applyFill="1" applyBorder="1" applyAlignment="1"/>
    <xf numFmtId="37" fontId="4" fillId="2" borderId="1" xfId="9" applyFont="1" applyFill="1" applyBorder="1" applyAlignment="1" applyProtection="1">
      <alignment horizontal="distributed" vertical="center" justifyLastLine="1"/>
    </xf>
    <xf numFmtId="0" fontId="20" fillId="2" borderId="3" xfId="10" applyFill="1" applyBorder="1" applyAlignment="1">
      <alignment horizontal="distributed" vertical="center" justifyLastLine="1"/>
    </xf>
    <xf numFmtId="0" fontId="20" fillId="2" borderId="10" xfId="10" applyFill="1" applyBorder="1" applyAlignment="1">
      <alignment horizontal="distributed" vertical="center" justifyLastLine="1"/>
    </xf>
    <xf numFmtId="0" fontId="20" fillId="2" borderId="11" xfId="10" applyFill="1" applyBorder="1" applyAlignment="1">
      <alignment horizontal="distributed" vertical="center" justifyLastLine="1"/>
    </xf>
    <xf numFmtId="0" fontId="20" fillId="2" borderId="100" xfId="10" applyFill="1" applyBorder="1" applyAlignment="1">
      <alignment horizontal="distributed" vertical="center" justifyLastLine="1"/>
    </xf>
    <xf numFmtId="0" fontId="20" fillId="2" borderId="101" xfId="10" applyFill="1" applyBorder="1" applyAlignment="1">
      <alignment horizontal="distributed" vertical="center" justifyLastLine="1"/>
    </xf>
    <xf numFmtId="37" fontId="18" fillId="5" borderId="5" xfId="9" applyFont="1" applyFill="1" applyBorder="1" applyAlignment="1" applyProtection="1">
      <alignment horizontal="distributed" vertical="center" justifyLastLine="1"/>
    </xf>
    <xf numFmtId="37" fontId="18" fillId="5" borderId="13" xfId="9" applyFont="1" applyFill="1" applyBorder="1" applyAlignment="1" applyProtection="1">
      <alignment horizontal="distributed" vertical="center" justifyLastLine="1"/>
    </xf>
    <xf numFmtId="37" fontId="18" fillId="5" borderId="5" xfId="9" applyFont="1" applyFill="1" applyBorder="1" applyAlignment="1" applyProtection="1">
      <alignment horizontal="center" vertical="center" justifyLastLine="1"/>
    </xf>
    <xf numFmtId="37" fontId="18" fillId="5" borderId="13" xfId="9" applyFont="1" applyFill="1" applyBorder="1" applyAlignment="1" applyProtection="1">
      <alignment horizontal="center" vertical="center" justifyLastLine="1"/>
    </xf>
    <xf numFmtId="37" fontId="4" fillId="0" borderId="19" xfId="9" applyFont="1" applyBorder="1" applyAlignment="1" applyProtection="1">
      <alignment horizontal="distributed" justifyLastLine="1"/>
    </xf>
    <xf numFmtId="0" fontId="21" fillId="0" borderId="67" xfId="10" applyFont="1" applyBorder="1" applyAlignment="1">
      <alignment horizontal="distributed" justifyLastLine="1"/>
    </xf>
    <xf numFmtId="37" fontId="4" fillId="2" borderId="19" xfId="9" applyFont="1" applyFill="1" applyBorder="1" applyAlignment="1" applyProtection="1">
      <alignment horizontal="distributed" justifyLastLine="1"/>
    </xf>
    <xf numFmtId="0" fontId="21" fillId="2" borderId="67" xfId="10" applyFont="1" applyFill="1" applyBorder="1" applyAlignment="1">
      <alignment horizontal="distributed" justifyLastLine="1"/>
    </xf>
    <xf numFmtId="37" fontId="4" fillId="2" borderId="132" xfId="9" applyFont="1" applyFill="1" applyBorder="1" applyAlignment="1" applyProtection="1">
      <alignment horizontal="center" vertical="center"/>
    </xf>
    <xf numFmtId="37" fontId="4" fillId="2" borderId="102" xfId="9" applyFont="1" applyFill="1" applyBorder="1" applyAlignment="1" applyProtection="1">
      <alignment horizontal="center" vertical="center"/>
    </xf>
    <xf numFmtId="37" fontId="4" fillId="2" borderId="132" xfId="9" applyFont="1" applyFill="1" applyBorder="1" applyAlignment="1" applyProtection="1">
      <alignment horizontal="distributed" vertical="center" justifyLastLine="1"/>
    </xf>
    <xf numFmtId="0" fontId="21" fillId="2" borderId="102" xfId="10" applyFont="1" applyFill="1" applyBorder="1" applyAlignment="1">
      <alignment horizontal="distributed" vertical="center" justifyLastLine="1"/>
    </xf>
    <xf numFmtId="39" fontId="4" fillId="2" borderId="20" xfId="9" applyNumberFormat="1" applyFont="1" applyFill="1" applyBorder="1" applyAlignment="1" applyProtection="1">
      <alignment vertical="center" wrapText="1"/>
    </xf>
    <xf numFmtId="39" fontId="4" fillId="2" borderId="86" xfId="9" applyNumberFormat="1" applyFont="1" applyFill="1" applyBorder="1" applyAlignment="1" applyProtection="1">
      <alignment vertical="center" wrapText="1"/>
    </xf>
    <xf numFmtId="37" fontId="4" fillId="0" borderId="162" xfId="9" applyFont="1" applyBorder="1" applyAlignment="1" applyProtection="1">
      <alignment horizontal="distributed" justifyLastLine="1"/>
    </xf>
    <xf numFmtId="0" fontId="21" fillId="0" borderId="161" xfId="10" applyFont="1" applyBorder="1" applyAlignment="1">
      <alignment horizontal="distributed" justifyLastLine="1"/>
    </xf>
    <xf numFmtId="37" fontId="4" fillId="2" borderId="162" xfId="9" applyFont="1" applyFill="1" applyBorder="1" applyAlignment="1" applyProtection="1">
      <alignment horizontal="distributed" justifyLastLine="1"/>
    </xf>
    <xf numFmtId="0" fontId="21" fillId="2" borderId="161" xfId="10" applyFont="1" applyFill="1" applyBorder="1" applyAlignment="1">
      <alignment horizontal="distributed" justifyLastLine="1"/>
    </xf>
    <xf numFmtId="37" fontId="4" fillId="0" borderId="100" xfId="9" applyFont="1" applyBorder="1" applyAlignment="1" applyProtection="1">
      <alignment horizontal="distributed" justifyLastLine="1"/>
    </xf>
    <xf numFmtId="0" fontId="21" fillId="0" borderId="101" xfId="10" applyFont="1" applyBorder="1" applyAlignment="1">
      <alignment horizontal="distributed" justifyLastLine="1"/>
    </xf>
    <xf numFmtId="37" fontId="4" fillId="2" borderId="100" xfId="9" applyFont="1" applyFill="1" applyBorder="1" applyAlignment="1" applyProtection="1">
      <alignment horizontal="distributed" justifyLastLine="1"/>
    </xf>
    <xf numFmtId="0" fontId="21" fillId="2" borderId="101" xfId="10" applyFont="1" applyFill="1" applyBorder="1" applyAlignment="1">
      <alignment horizontal="distributed" justifyLastLine="1"/>
    </xf>
    <xf numFmtId="37" fontId="4" fillId="0" borderId="92" xfId="9" applyFont="1" applyBorder="1" applyAlignment="1" applyProtection="1">
      <alignment horizontal="distributed" justifyLastLine="1"/>
    </xf>
    <xf numFmtId="0" fontId="21" fillId="0" borderId="120" xfId="10" applyFont="1" applyBorder="1" applyAlignment="1">
      <alignment horizontal="distributed" justifyLastLine="1"/>
    </xf>
    <xf numFmtId="37" fontId="4" fillId="2" borderId="92" xfId="9" applyFont="1" applyFill="1" applyBorder="1" applyAlignment="1" applyProtection="1">
      <alignment horizontal="distributed" justifyLastLine="1"/>
    </xf>
    <xf numFmtId="0" fontId="21" fillId="2" borderId="120" xfId="10" applyFont="1" applyFill="1" applyBorder="1" applyAlignment="1">
      <alignment horizontal="distributed" justifyLastLine="1"/>
    </xf>
    <xf numFmtId="37" fontId="4" fillId="2" borderId="2" xfId="9" applyFont="1" applyFill="1" applyBorder="1"/>
    <xf numFmtId="37" fontId="18" fillId="2" borderId="5" xfId="9" applyFont="1" applyFill="1" applyBorder="1" applyAlignment="1" applyProtection="1">
      <alignment horizontal="center" vertical="center" justifyLastLine="1"/>
    </xf>
    <xf numFmtId="37" fontId="18" fillId="2" borderId="13" xfId="9" applyFont="1" applyFill="1" applyBorder="1" applyAlignment="1" applyProtection="1">
      <alignment horizontal="center" vertical="center" justifyLastLine="1"/>
    </xf>
    <xf numFmtId="37" fontId="18" fillId="2" borderId="102" xfId="9" applyFont="1" applyFill="1" applyBorder="1" applyAlignment="1" applyProtection="1">
      <alignment horizontal="center" vertical="center" justifyLastLine="1"/>
    </xf>
    <xf numFmtId="37" fontId="18" fillId="2" borderId="0" xfId="9" applyFont="1" applyFill="1" applyBorder="1" applyAlignment="1">
      <alignment horizontal="center"/>
    </xf>
    <xf numFmtId="37" fontId="4" fillId="2" borderId="0" xfId="9" applyFont="1" applyFill="1" applyBorder="1" applyAlignment="1"/>
    <xf numFmtId="37" fontId="4" fillId="2" borderId="98" xfId="9" applyFont="1" applyFill="1" applyBorder="1" applyAlignment="1"/>
    <xf numFmtId="0" fontId="20" fillId="2" borderId="8" xfId="10" applyFill="1" applyBorder="1" applyAlignment="1">
      <alignment horizontal="distributed" wrapText="1" justifyLastLine="1"/>
    </xf>
    <xf numFmtId="0" fontId="20" fillId="2" borderId="9" xfId="10" applyFill="1" applyBorder="1" applyAlignment="1">
      <alignment horizontal="center"/>
    </xf>
    <xf numFmtId="0" fontId="20" fillId="2" borderId="102" xfId="10" applyFill="1" applyBorder="1" applyAlignment="1">
      <alignment horizontal="center" vertical="center"/>
    </xf>
    <xf numFmtId="37" fontId="4" fillId="2" borderId="53" xfId="9" applyFont="1" applyFill="1" applyBorder="1" applyAlignment="1" applyProtection="1">
      <alignment horizontal="center" vertical="center"/>
    </xf>
    <xf numFmtId="37" fontId="4" fillId="2" borderId="15" xfId="9" applyFont="1" applyFill="1" applyBorder="1" applyAlignment="1" applyProtection="1">
      <alignment horizontal="center" vertical="center"/>
    </xf>
    <xf numFmtId="0" fontId="20" fillId="2" borderId="101" xfId="10" applyFont="1" applyFill="1" applyBorder="1" applyAlignment="1">
      <alignment horizontal="distributed" justifyLastLine="1"/>
    </xf>
    <xf numFmtId="0" fontId="20" fillId="2" borderId="120" xfId="10" applyFont="1" applyFill="1" applyBorder="1" applyAlignment="1">
      <alignment horizontal="distributed" justifyLastLine="1"/>
    </xf>
    <xf numFmtId="0" fontId="20" fillId="2" borderId="161" xfId="10" applyFont="1" applyFill="1" applyBorder="1" applyAlignment="1">
      <alignment horizontal="distributed" justifyLastLine="1"/>
    </xf>
    <xf numFmtId="0" fontId="20" fillId="2" borderId="67" xfId="10" applyFont="1" applyFill="1" applyBorder="1" applyAlignment="1">
      <alignment horizontal="distributed" justifyLastLine="1"/>
    </xf>
    <xf numFmtId="0" fontId="20" fillId="2" borderId="8" xfId="10" applyFill="1" applyBorder="1" applyAlignment="1">
      <alignment horizontal="center"/>
    </xf>
    <xf numFmtId="37" fontId="4" fillId="0" borderId="7" xfId="9" applyFont="1" applyBorder="1" applyAlignment="1" applyProtection="1">
      <alignment horizontal="center"/>
    </xf>
    <xf numFmtId="0" fontId="20" fillId="0" borderId="7" xfId="10" applyBorder="1" applyAlignment="1">
      <alignment horizontal="center"/>
    </xf>
    <xf numFmtId="0" fontId="20" fillId="0" borderId="7" xfId="10" applyBorder="1" applyAlignment="1"/>
    <xf numFmtId="0" fontId="20" fillId="0" borderId="9" xfId="10" applyBorder="1" applyAlignment="1"/>
    <xf numFmtId="37" fontId="4" fillId="0" borderId="22" xfId="9" applyFont="1" applyBorder="1" applyAlignment="1" applyProtection="1">
      <alignment horizontal="distributed" justifyLastLine="1"/>
    </xf>
    <xf numFmtId="37" fontId="4" fillId="0" borderId="86" xfId="9" applyFont="1" applyBorder="1" applyAlignment="1" applyProtection="1">
      <alignment horizontal="distributed" justifyLastLine="1"/>
    </xf>
    <xf numFmtId="37" fontId="4" fillId="0" borderId="178" xfId="9" applyFont="1" applyBorder="1" applyAlignment="1" applyProtection="1">
      <alignment horizontal="distributed" vertical="center" justifyLastLine="1"/>
    </xf>
    <xf numFmtId="37" fontId="4" fillId="0" borderId="27" xfId="9" applyFont="1" applyBorder="1" applyAlignment="1" applyProtection="1">
      <alignment horizontal="distributed" vertical="center" justifyLastLine="1"/>
    </xf>
    <xf numFmtId="0" fontId="20" fillId="0" borderId="161" xfId="10" applyFont="1" applyBorder="1" applyAlignment="1">
      <alignment horizontal="distributed" justifyLastLine="1"/>
    </xf>
    <xf numFmtId="0" fontId="20" fillId="0" borderId="67" xfId="10" applyFont="1" applyBorder="1" applyAlignment="1">
      <alignment horizontal="distributed" justifyLastLine="1"/>
    </xf>
    <xf numFmtId="0" fontId="20" fillId="0" borderId="101" xfId="10" applyFont="1" applyBorder="1" applyAlignment="1">
      <alignment horizontal="distributed" justifyLastLine="1"/>
    </xf>
    <xf numFmtId="0" fontId="20" fillId="0" borderId="120" xfId="10" applyFont="1" applyBorder="1" applyAlignment="1">
      <alignment horizontal="distributed" justifyLastLine="1"/>
    </xf>
    <xf numFmtId="38" fontId="4" fillId="0" borderId="6" xfId="1" applyFont="1" applyBorder="1" applyAlignment="1" applyProtection="1">
      <alignment horizontal="center"/>
    </xf>
    <xf numFmtId="38" fontId="4" fillId="0" borderId="7" xfId="1" applyFont="1" applyBorder="1" applyAlignment="1" applyProtection="1">
      <alignment horizontal="center"/>
    </xf>
    <xf numFmtId="38" fontId="4" fillId="0" borderId="8" xfId="1" applyFont="1" applyBorder="1" applyAlignment="1" applyProtection="1">
      <alignment horizontal="center"/>
    </xf>
    <xf numFmtId="38" fontId="4" fillId="0" borderId="6" xfId="1" applyFont="1" applyBorder="1" applyAlignment="1" applyProtection="1">
      <alignment horizontal="distributed" justifyLastLine="1"/>
    </xf>
    <xf numFmtId="0" fontId="4" fillId="0" borderId="8" xfId="0" applyFont="1" applyBorder="1" applyAlignment="1">
      <alignment horizontal="distributed" justifyLastLine="1"/>
    </xf>
    <xf numFmtId="38" fontId="4" fillId="0" borderId="8" xfId="1" applyFont="1" applyBorder="1" applyAlignment="1" applyProtection="1">
      <alignment horizontal="distributed" justifyLastLine="1"/>
    </xf>
    <xf numFmtId="38" fontId="4" fillId="0" borderId="9" xfId="1" applyFont="1" applyBorder="1" applyAlignment="1" applyProtection="1">
      <alignment horizontal="distributed" justifyLastLine="1"/>
    </xf>
    <xf numFmtId="0" fontId="16" fillId="0" borderId="142" xfId="5" applyFont="1" applyBorder="1" applyAlignment="1">
      <alignment horizontal="distributed" vertical="top" justifyLastLine="1"/>
    </xf>
    <xf numFmtId="0" fontId="16" fillId="0" borderId="141" xfId="0" applyFont="1" applyBorder="1" applyAlignment="1">
      <alignment horizontal="distributed" vertical="top" justifyLastLine="1"/>
    </xf>
    <xf numFmtId="0" fontId="16" fillId="0" borderId="92" xfId="5" applyFont="1" applyBorder="1" applyAlignment="1">
      <alignment horizontal="distributed" vertical="top" justifyLastLine="1"/>
    </xf>
    <xf numFmtId="0" fontId="16" fillId="0" borderId="120" xfId="0" applyFont="1" applyBorder="1" applyAlignment="1">
      <alignment horizontal="distributed" vertical="top" justifyLastLine="1"/>
    </xf>
    <xf numFmtId="38" fontId="4" fillId="0" borderId="1" xfId="1" applyFont="1" applyBorder="1" applyAlignment="1" applyProtection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00" xfId="0" applyFont="1" applyBorder="1" applyAlignment="1">
      <alignment horizontal="distributed" vertical="center" justifyLastLine="1"/>
    </xf>
    <xf numFmtId="0" fontId="4" fillId="0" borderId="101" xfId="0" applyFont="1" applyBorder="1" applyAlignment="1">
      <alignment horizontal="distributed" vertical="center" justifyLastLine="1"/>
    </xf>
    <xf numFmtId="37" fontId="4" fillId="0" borderId="1" xfId="6" applyFont="1" applyFill="1" applyBorder="1" applyAlignment="1" applyProtection="1">
      <alignment horizontal="distributed" vertical="center" justifyLastLine="1"/>
    </xf>
    <xf numFmtId="37" fontId="4" fillId="0" borderId="3" xfId="6" applyFont="1" applyFill="1" applyBorder="1" applyAlignment="1" applyProtection="1">
      <alignment horizontal="distributed" vertical="center" justifyLastLine="1"/>
    </xf>
    <xf numFmtId="37" fontId="4" fillId="0" borderId="10" xfId="6" applyFont="1" applyFill="1" applyBorder="1" applyAlignment="1" applyProtection="1">
      <alignment horizontal="distributed" vertical="center" justifyLastLine="1"/>
    </xf>
    <xf numFmtId="37" fontId="4" fillId="0" borderId="11" xfId="6" applyFont="1" applyFill="1" applyBorder="1" applyAlignment="1" applyProtection="1">
      <alignment horizontal="distributed" vertical="center" justifyLastLine="1"/>
    </xf>
    <xf numFmtId="37" fontId="4" fillId="0" borderId="100" xfId="6" applyFont="1" applyFill="1" applyBorder="1" applyAlignment="1" applyProtection="1">
      <alignment horizontal="distributed" vertical="center" justifyLastLine="1"/>
    </xf>
    <xf numFmtId="37" fontId="4" fillId="0" borderId="101" xfId="6" applyFont="1" applyFill="1" applyBorder="1" applyAlignment="1" applyProtection="1">
      <alignment horizontal="distributed" vertical="center" justifyLastLine="1"/>
    </xf>
    <xf numFmtId="37" fontId="4" fillId="2" borderId="133" xfId="6" applyFont="1" applyFill="1" applyBorder="1" applyAlignment="1" applyProtection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37" fontId="4" fillId="2" borderId="7" xfId="6" applyFont="1" applyFill="1" applyBorder="1" applyAlignment="1" applyProtection="1">
      <alignment horizontal="center" vertical="center"/>
    </xf>
    <xf numFmtId="37" fontId="4" fillId="2" borderId="9" xfId="6" applyFont="1" applyFill="1" applyBorder="1" applyAlignment="1" applyProtection="1">
      <alignment horizontal="center" vertical="center"/>
    </xf>
    <xf numFmtId="37" fontId="4" fillId="2" borderId="1" xfId="6" applyFont="1" applyFill="1" applyBorder="1" applyAlignment="1" applyProtection="1">
      <alignment horizontal="distributed" vertical="center" justifyLastLine="1"/>
    </xf>
    <xf numFmtId="37" fontId="4" fillId="2" borderId="3" xfId="6" applyFont="1" applyFill="1" applyBorder="1" applyAlignment="1" applyProtection="1">
      <alignment horizontal="distributed" vertical="center" justifyLastLine="1"/>
    </xf>
    <xf numFmtId="37" fontId="4" fillId="2" borderId="10" xfId="6" applyFont="1" applyFill="1" applyBorder="1" applyAlignment="1" applyProtection="1">
      <alignment horizontal="distributed" vertical="center" justifyLastLine="1"/>
    </xf>
    <xf numFmtId="37" fontId="4" fillId="2" borderId="11" xfId="6" applyFont="1" applyFill="1" applyBorder="1" applyAlignment="1" applyProtection="1">
      <alignment horizontal="distributed" vertical="center" justifyLastLine="1"/>
    </xf>
    <xf numFmtId="37" fontId="4" fillId="2" borderId="100" xfId="6" applyFont="1" applyFill="1" applyBorder="1" applyAlignment="1" applyProtection="1">
      <alignment horizontal="distributed" vertical="center" justifyLastLine="1"/>
    </xf>
    <xf numFmtId="37" fontId="4" fillId="2" borderId="101" xfId="6" applyFont="1" applyFill="1" applyBorder="1" applyAlignment="1" applyProtection="1">
      <alignment horizontal="distributed" vertical="center" justifyLastLine="1"/>
    </xf>
    <xf numFmtId="37" fontId="4" fillId="2" borderId="6" xfId="6" applyFont="1" applyFill="1" applyBorder="1" applyAlignment="1" applyProtection="1">
      <alignment horizontal="center" vertical="center"/>
    </xf>
    <xf numFmtId="37" fontId="4" fillId="0" borderId="92" xfId="6" applyFont="1" applyFill="1" applyBorder="1" applyAlignment="1" applyProtection="1">
      <alignment horizontal="distributed" justifyLastLine="1"/>
    </xf>
    <xf numFmtId="0" fontId="2" fillId="0" borderId="120" xfId="0" applyFont="1" applyFill="1" applyBorder="1" applyAlignment="1">
      <alignment horizontal="distributed" justifyLastLine="1"/>
    </xf>
    <xf numFmtId="37" fontId="4" fillId="2" borderId="92" xfId="6" applyFont="1" applyFill="1" applyBorder="1" applyAlignment="1" applyProtection="1">
      <alignment horizontal="distributed" justifyLastLine="1"/>
    </xf>
    <xf numFmtId="0" fontId="2" fillId="2" borderId="120" xfId="0" applyFont="1" applyFill="1" applyBorder="1" applyAlignment="1">
      <alignment horizontal="distributed" justifyLastLine="1"/>
    </xf>
    <xf numFmtId="37" fontId="4" fillId="0" borderId="142" xfId="6" applyFont="1" applyFill="1" applyBorder="1" applyAlignment="1" applyProtection="1">
      <alignment horizontal="distributed" justifyLastLine="1"/>
    </xf>
    <xf numFmtId="0" fontId="2" fillId="0" borderId="141" xfId="0" applyFont="1" applyFill="1" applyBorder="1" applyAlignment="1">
      <alignment horizontal="distributed" justifyLastLine="1"/>
    </xf>
    <xf numFmtId="37" fontId="4" fillId="2" borderId="142" xfId="6" applyFont="1" applyFill="1" applyBorder="1" applyAlignment="1" applyProtection="1">
      <alignment horizontal="distributed" justifyLastLine="1"/>
    </xf>
    <xf numFmtId="0" fontId="2" fillId="2" borderId="141" xfId="0" applyFont="1" applyFill="1" applyBorder="1" applyAlignment="1">
      <alignment horizontal="distributed" justifyLastLine="1"/>
    </xf>
    <xf numFmtId="37" fontId="4" fillId="6" borderId="6" xfId="6" applyFont="1" applyFill="1" applyBorder="1" applyAlignment="1">
      <alignment horizontal="center"/>
    </xf>
    <xf numFmtId="37" fontId="4" fillId="6" borderId="8" xfId="6" applyFont="1" applyFill="1" applyBorder="1" applyAlignment="1">
      <alignment horizontal="center"/>
    </xf>
    <xf numFmtId="37" fontId="4" fillId="0" borderId="6" xfId="6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37" fontId="4" fillId="2" borderId="6" xfId="6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37" fontId="4" fillId="0" borderId="70" xfId="6" quotePrefix="1" applyFont="1" applyFill="1" applyBorder="1" applyAlignment="1" applyProtection="1">
      <alignment horizontal="center" vertical="center"/>
    </xf>
    <xf numFmtId="37" fontId="4" fillId="0" borderId="101" xfId="6" quotePrefix="1" applyFont="1" applyFill="1" applyBorder="1" applyAlignment="1" applyProtection="1">
      <alignment horizontal="center" vertical="center"/>
    </xf>
    <xf numFmtId="37" fontId="4" fillId="0" borderId="132" xfId="6" applyFont="1" applyFill="1" applyBorder="1" applyAlignment="1" applyProtection="1">
      <alignment horizontal="distributed" vertical="center" justifyLastLine="1"/>
    </xf>
    <xf numFmtId="37" fontId="4" fillId="0" borderId="102" xfId="6" applyFont="1" applyFill="1" applyBorder="1" applyAlignment="1" applyProtection="1">
      <alignment horizontal="distributed" vertical="center" justifyLastLine="1"/>
    </xf>
    <xf numFmtId="37" fontId="4" fillId="2" borderId="52" xfId="6" quotePrefix="1" applyFont="1" applyFill="1" applyBorder="1" applyAlignment="1" applyProtection="1">
      <alignment horizontal="center" vertical="center"/>
    </xf>
    <xf numFmtId="37" fontId="4" fillId="2" borderId="14" xfId="6" quotePrefix="1" applyFont="1" applyFill="1" applyBorder="1" applyAlignment="1" applyProtection="1">
      <alignment horizontal="center" vertical="center"/>
    </xf>
    <xf numFmtId="37" fontId="4" fillId="2" borderId="132" xfId="6" quotePrefix="1" applyFont="1" applyFill="1" applyBorder="1" applyAlignment="1" applyProtection="1">
      <alignment horizontal="center" vertical="center"/>
    </xf>
    <xf numFmtId="37" fontId="4" fillId="2" borderId="102" xfId="6" quotePrefix="1" applyFont="1" applyFill="1" applyBorder="1" applyAlignment="1" applyProtection="1">
      <alignment horizontal="center" vertical="center"/>
    </xf>
    <xf numFmtId="37" fontId="4" fillId="0" borderId="7" xfId="6" applyFont="1" applyFill="1" applyBorder="1" applyAlignment="1">
      <alignment horizontal="distributed" vertical="center" justifyLastLine="1"/>
    </xf>
    <xf numFmtId="37" fontId="9" fillId="0" borderId="132" xfId="6" applyFont="1" applyFill="1" applyBorder="1" applyAlignment="1" applyProtection="1">
      <alignment horizontal="distributed" vertical="center" wrapText="1" justifyLastLine="1" shrinkToFit="1"/>
    </xf>
    <xf numFmtId="0" fontId="9" fillId="0" borderId="13" xfId="0" applyFont="1" applyBorder="1" applyAlignment="1">
      <alignment horizontal="distributed" justifyLastLine="1"/>
    </xf>
    <xf numFmtId="0" fontId="9" fillId="0" borderId="102" xfId="0" applyFont="1" applyBorder="1" applyAlignment="1">
      <alignment horizontal="distributed" justifyLastLine="1"/>
    </xf>
    <xf numFmtId="37" fontId="4" fillId="6" borderId="20" xfId="6" applyFont="1" applyFill="1" applyBorder="1" applyAlignment="1" applyProtection="1">
      <alignment horizontal="center"/>
    </xf>
    <xf numFmtId="37" fontId="9" fillId="0" borderId="47" xfId="6" applyFont="1" applyFill="1" applyBorder="1" applyAlignment="1" applyProtection="1">
      <alignment horizontal="distributed" vertical="center" wrapText="1" justifyLastLine="1" shrinkToFit="1"/>
    </xf>
    <xf numFmtId="37" fontId="9" fillId="0" borderId="27" xfId="6" applyFont="1" applyFill="1" applyBorder="1" applyAlignment="1" applyProtection="1">
      <alignment horizontal="distributed" vertical="center" wrapText="1" justifyLastLine="1" shrinkToFit="1"/>
    </xf>
    <xf numFmtId="37" fontId="9" fillId="0" borderId="180" xfId="6" applyFont="1" applyFill="1" applyBorder="1" applyAlignment="1" applyProtection="1">
      <alignment horizontal="distributed" vertical="center" wrapText="1" justifyLastLine="1" shrinkToFit="1"/>
    </xf>
    <xf numFmtId="37" fontId="4" fillId="0" borderId="22" xfId="6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37" fontId="4" fillId="2" borderId="19" xfId="6" applyFont="1" applyFill="1" applyBorder="1" applyAlignment="1">
      <alignment horizontal="center" vertical="center"/>
    </xf>
    <xf numFmtId="37" fontId="4" fillId="2" borderId="86" xfId="6" applyFont="1" applyFill="1" applyBorder="1" applyAlignment="1">
      <alignment horizontal="center" vertical="center"/>
    </xf>
    <xf numFmtId="37" fontId="4" fillId="2" borderId="55" xfId="6" applyFont="1" applyFill="1" applyBorder="1" applyAlignment="1">
      <alignment horizontal="distributed" vertical="center" wrapText="1" justifyLastLine="1"/>
    </xf>
    <xf numFmtId="0" fontId="4" fillId="2" borderId="46" xfId="0" applyFont="1" applyFill="1" applyBorder="1" applyAlignment="1">
      <alignment horizontal="distributed" vertical="center" wrapText="1" justifyLastLine="1"/>
    </xf>
    <xf numFmtId="37" fontId="4" fillId="0" borderId="23" xfId="6" applyFont="1" applyFill="1" applyBorder="1" applyAlignment="1" applyProtection="1">
      <alignment horizontal="center"/>
    </xf>
    <xf numFmtId="37" fontId="4" fillId="0" borderId="45" xfId="6" applyFont="1" applyFill="1" applyBorder="1" applyAlignment="1" applyProtection="1">
      <alignment horizontal="center"/>
    </xf>
    <xf numFmtId="37" fontId="9" fillId="0" borderId="132" xfId="6" applyFont="1" applyFill="1" applyBorder="1" applyAlignment="1" applyProtection="1">
      <alignment horizontal="distributed" vertical="center" wrapText="1" justifyLastLine="1"/>
    </xf>
    <xf numFmtId="0" fontId="9" fillId="0" borderId="13" xfId="0" applyFont="1" applyFill="1" applyBorder="1" applyAlignment="1">
      <alignment horizontal="distributed" vertical="center" wrapText="1" justifyLastLine="1"/>
    </xf>
    <xf numFmtId="0" fontId="9" fillId="0" borderId="102" xfId="0" applyFont="1" applyFill="1" applyBorder="1" applyAlignment="1">
      <alignment horizontal="distributed" vertical="center" wrapText="1" justifyLastLine="1"/>
    </xf>
    <xf numFmtId="0" fontId="0" fillId="0" borderId="20" xfId="0" applyBorder="1" applyAlignment="1"/>
    <xf numFmtId="0" fontId="0" fillId="0" borderId="86" xfId="0" applyBorder="1" applyAlignment="1"/>
    <xf numFmtId="37" fontId="4" fillId="0" borderId="55" xfId="6" applyFont="1" applyFill="1" applyBorder="1" applyAlignment="1">
      <alignment horizontal="center" vertical="center" wrapText="1" justifyLastLine="1"/>
    </xf>
    <xf numFmtId="37" fontId="4" fillId="0" borderId="46" xfId="6" applyFont="1" applyFill="1" applyBorder="1" applyAlignment="1">
      <alignment horizontal="center" vertical="center" wrapText="1" justifyLastLine="1"/>
    </xf>
    <xf numFmtId="37" fontId="4" fillId="0" borderId="17" xfId="6" applyFont="1" applyFill="1" applyBorder="1" applyAlignment="1">
      <alignment horizontal="center" vertical="center" wrapText="1" justifyLastLine="1"/>
    </xf>
    <xf numFmtId="37" fontId="4" fillId="0" borderId="52" xfId="6" quotePrefix="1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>
      <alignment vertical="center"/>
    </xf>
    <xf numFmtId="37" fontId="4" fillId="0" borderId="70" xfId="6" quotePrefix="1" applyFont="1" applyFill="1" applyBorder="1" applyAlignment="1" applyProtection="1">
      <alignment horizontal="left" vertical="center"/>
    </xf>
    <xf numFmtId="37" fontId="4" fillId="0" borderId="101" xfId="6" quotePrefix="1" applyFont="1" applyFill="1" applyBorder="1" applyAlignment="1" applyProtection="1">
      <alignment horizontal="left" vertical="center"/>
    </xf>
    <xf numFmtId="0" fontId="4" fillId="0" borderId="14" xfId="0" applyFont="1" applyFill="1" applyBorder="1" applyAlignment="1">
      <alignment horizontal="right" vertical="center"/>
    </xf>
    <xf numFmtId="37" fontId="4" fillId="0" borderId="19" xfId="6" applyFont="1" applyFill="1" applyBorder="1" applyAlignment="1">
      <alignment horizontal="center" vertical="center"/>
    </xf>
    <xf numFmtId="37" fontId="4" fillId="0" borderId="86" xfId="6" applyFont="1" applyFill="1" applyBorder="1" applyAlignment="1">
      <alignment horizontal="center" vertical="center"/>
    </xf>
    <xf numFmtId="37" fontId="4" fillId="6" borderId="23" xfId="6" applyFont="1" applyFill="1" applyBorder="1" applyAlignment="1" applyProtection="1">
      <alignment horizontal="center"/>
    </xf>
    <xf numFmtId="37" fontId="4" fillId="6" borderId="45" xfId="6" applyFont="1" applyFill="1" applyBorder="1" applyAlignment="1" applyProtection="1">
      <alignment horizontal="center"/>
    </xf>
    <xf numFmtId="37" fontId="9" fillId="0" borderId="47" xfId="6" applyFont="1" applyFill="1" applyBorder="1" applyAlignment="1" applyProtection="1">
      <alignment horizontal="distributed" vertical="center" wrapText="1" justifyLastLine="1"/>
    </xf>
    <xf numFmtId="37" fontId="9" fillId="0" borderId="27" xfId="6" applyFont="1" applyFill="1" applyBorder="1" applyAlignment="1" applyProtection="1">
      <alignment horizontal="distributed" vertical="center" wrapText="1" justifyLastLine="1"/>
    </xf>
    <xf numFmtId="37" fontId="9" fillId="0" borderId="180" xfId="6" applyFont="1" applyFill="1" applyBorder="1" applyAlignment="1" applyProtection="1">
      <alignment horizontal="distributed" vertical="center" wrapText="1" justifyLastLine="1"/>
    </xf>
    <xf numFmtId="0" fontId="0" fillId="0" borderId="20" xfId="0" applyBorder="1" applyAlignment="1">
      <alignment horizontal="center"/>
    </xf>
    <xf numFmtId="0" fontId="0" fillId="0" borderId="67" xfId="0" applyBorder="1" applyAlignment="1">
      <alignment horizontal="center"/>
    </xf>
    <xf numFmtId="37" fontId="4" fillId="2" borderId="22" xfId="6" applyFont="1" applyFill="1" applyBorder="1" applyAlignment="1" applyProtection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86" xfId="0" applyFill="1" applyBorder="1" applyAlignment="1">
      <alignment horizontal="center"/>
    </xf>
    <xf numFmtId="37" fontId="4" fillId="0" borderId="20" xfId="6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86" xfId="0" applyBorder="1" applyAlignment="1">
      <alignment horizontal="center"/>
    </xf>
    <xf numFmtId="37" fontId="4" fillId="2" borderId="47" xfId="6" applyFont="1" applyFill="1" applyBorder="1" applyAlignment="1" applyProtection="1">
      <alignment horizontal="center" vertical="center" wrapText="1"/>
    </xf>
    <xf numFmtId="0" fontId="4" fillId="2" borderId="180" xfId="0" applyFont="1" applyFill="1" applyBorder="1" applyAlignment="1">
      <alignment horizontal="center" vertical="center" wrapText="1"/>
    </xf>
    <xf numFmtId="37" fontId="4" fillId="0" borderId="54" xfId="6" quotePrefix="1" applyFont="1" applyFill="1" applyBorder="1" applyAlignment="1" applyProtection="1">
      <alignment horizontal="right" vertical="center"/>
    </xf>
    <xf numFmtId="37" fontId="4" fillId="0" borderId="16" xfId="6" quotePrefix="1" applyFont="1" applyFill="1" applyBorder="1" applyAlignment="1" applyProtection="1">
      <alignment horizontal="right" vertical="center"/>
    </xf>
    <xf numFmtId="37" fontId="4" fillId="0" borderId="21" xfId="6" quotePrefix="1" applyFont="1" applyFill="1" applyBorder="1" applyAlignment="1" applyProtection="1">
      <alignment horizontal="center" vertical="center"/>
    </xf>
    <xf numFmtId="37" fontId="4" fillId="0" borderId="89" xfId="6" quotePrefix="1" applyFont="1" applyFill="1" applyBorder="1" applyAlignment="1" applyProtection="1">
      <alignment horizontal="center" vertical="center"/>
    </xf>
    <xf numFmtId="37" fontId="4" fillId="0" borderId="132" xfId="6" quotePrefix="1" applyFont="1" applyFill="1" applyBorder="1" applyAlignment="1" applyProtection="1">
      <alignment horizontal="center" vertical="center"/>
    </xf>
    <xf numFmtId="37" fontId="4" fillId="0" borderId="102" xfId="6" quotePrefix="1" applyFont="1" applyFill="1" applyBorder="1" applyAlignment="1" applyProtection="1">
      <alignment horizontal="center" vertical="center"/>
    </xf>
    <xf numFmtId="37" fontId="4" fillId="0" borderId="52" xfId="6" applyFont="1" applyFill="1" applyBorder="1" applyAlignment="1" applyProtection="1">
      <alignment horizontal="distributed" vertical="center" justifyLastLine="1"/>
    </xf>
    <xf numFmtId="37" fontId="4" fillId="0" borderId="14" xfId="6" applyFont="1" applyFill="1" applyBorder="1" applyAlignment="1" applyProtection="1">
      <alignment horizontal="distributed" vertical="center" justifyLastLine="1"/>
    </xf>
    <xf numFmtId="0" fontId="9" fillId="0" borderId="180" xfId="0" applyFont="1" applyFill="1" applyBorder="1" applyAlignment="1">
      <alignment horizontal="distributed" vertical="center" wrapText="1" justifyLastLine="1"/>
    </xf>
    <xf numFmtId="37" fontId="4" fillId="0" borderId="53" xfId="6" applyFont="1" applyFill="1" applyBorder="1" applyAlignment="1" applyProtection="1">
      <alignment horizontal="distributed" vertical="center" wrapText="1" justifyLastLine="1"/>
    </xf>
    <xf numFmtId="0" fontId="4" fillId="0" borderId="15" xfId="0" applyFont="1" applyFill="1" applyBorder="1" applyAlignment="1">
      <alignment horizontal="distributed" vertical="center" wrapText="1" justifyLastLine="1"/>
    </xf>
    <xf numFmtId="37" fontId="4" fillId="6" borderId="142" xfId="6" applyFont="1" applyFill="1" applyBorder="1" applyAlignment="1" applyProtection="1">
      <alignment horizontal="center"/>
    </xf>
    <xf numFmtId="37" fontId="4" fillId="6" borderId="139" xfId="6" applyFont="1" applyFill="1" applyBorder="1" applyAlignment="1" applyProtection="1">
      <alignment horizontal="center"/>
    </xf>
    <xf numFmtId="37" fontId="4" fillId="0" borderId="135" xfId="6" applyFont="1" applyFill="1" applyBorder="1" applyAlignment="1" applyProtection="1">
      <alignment horizontal="distributed" justifyLastLine="1"/>
    </xf>
    <xf numFmtId="0" fontId="2" fillId="0" borderId="122" xfId="0" applyFont="1" applyFill="1" applyBorder="1" applyAlignment="1">
      <alignment horizontal="distributed" justifyLastLine="1"/>
    </xf>
    <xf numFmtId="37" fontId="4" fillId="0" borderId="162" xfId="6" applyFont="1" applyFill="1" applyBorder="1" applyAlignment="1" applyProtection="1">
      <alignment horizontal="distributed" justifyLastLine="1"/>
    </xf>
    <xf numFmtId="0" fontId="2" fillId="0" borderId="161" xfId="0" applyFont="1" applyFill="1" applyBorder="1" applyAlignment="1">
      <alignment horizontal="distributed" justifyLastLine="1"/>
    </xf>
  </cellXfs>
  <cellStyles count="11">
    <cellStyle name="パーセント" xfId="2" builtinId="5"/>
    <cellStyle name="桁区切り" xfId="1" builtinId="6"/>
    <cellStyle name="桁区切り 2" xfId="7"/>
    <cellStyle name="標準" xfId="0" builtinId="0"/>
    <cellStyle name="標準 2" xfId="10"/>
    <cellStyle name="標準_事04統13" xfId="6"/>
    <cellStyle name="標準_第１表_1" xfId="5"/>
    <cellStyle name="標準_第６表" xfId="3"/>
    <cellStyle name="標準_第７表 (2)" xfId="4"/>
    <cellStyle name="標準_第８表" xfId="8"/>
    <cellStyle name="標準_単独集計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1385002/13%20&#32113;&#35336;/02%20&#20107;&#26989;&#29366;&#27841;/&#65299;&#65296;&#24180;&#24230;&#20316;&#25104;&#20998;/03_&#9313;&#32113;&#35336;/H30&#32207;&#21512;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状況"/>
      <sheetName val="【済】済加入率"/>
      <sheetName val="【済】構成割合"/>
      <sheetName val="【済】第1表"/>
      <sheetName val="【済】第5表"/>
      <sheetName val="第6表 （市町村）"/>
      <sheetName val="第6表（県）"/>
      <sheetName val="第7表"/>
      <sheetName val="第7表 (2)"/>
      <sheetName val="第8表"/>
      <sheetName val="第10表"/>
      <sheetName val="第11表"/>
      <sheetName val="第12表"/>
      <sheetName val="【済】第15表１～５"/>
      <sheetName val="【済】第16表１～４"/>
      <sheetName val="【済】第1７表"/>
      <sheetName val="【済】第18表"/>
      <sheetName val="【済】第19表"/>
      <sheetName val="【済】基礎数値（全）"/>
      <sheetName val="【済】給付 (1)～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C10">
            <v>220588306900</v>
          </cell>
          <cell r="D10">
            <v>132271718</v>
          </cell>
          <cell r="E10">
            <v>15418441150</v>
          </cell>
          <cell r="F10">
            <v>174112000</v>
          </cell>
          <cell r="G10">
            <v>30665000</v>
          </cell>
          <cell r="H10">
            <v>0</v>
          </cell>
          <cell r="M10" t="str">
            <v>‐</v>
          </cell>
          <cell r="N10">
            <v>135788135</v>
          </cell>
          <cell r="Q10" t="str">
            <v>‐</v>
          </cell>
          <cell r="W10">
            <v>1683061000</v>
          </cell>
          <cell r="X10" t="str">
            <v>-</v>
          </cell>
          <cell r="Y10">
            <v>28772000</v>
          </cell>
          <cell r="AA10">
            <v>0</v>
          </cell>
        </row>
      </sheetData>
      <sheetData sheetId="8">
        <row r="11">
          <cell r="D11">
            <v>507294593142</v>
          </cell>
          <cell r="E11">
            <v>6514685983</v>
          </cell>
          <cell r="F11">
            <v>513809279125</v>
          </cell>
          <cell r="G11">
            <v>1719950690</v>
          </cell>
          <cell r="H11">
            <v>69455234064</v>
          </cell>
          <cell r="I11">
            <v>52497365</v>
          </cell>
          <cell r="J11">
            <v>1326280</v>
          </cell>
          <cell r="K11">
            <v>3346756587</v>
          </cell>
          <cell r="L11">
            <v>584900000</v>
          </cell>
          <cell r="M11">
            <v>605771179</v>
          </cell>
          <cell r="AB11" t="str">
            <v>-</v>
          </cell>
          <cell r="AC11" t="str">
            <v>-</v>
          </cell>
          <cell r="AD11" t="str">
            <v>-</v>
          </cell>
          <cell r="AE11" t="str">
            <v>-</v>
          </cell>
          <cell r="AF11" t="str">
            <v>-</v>
          </cell>
          <cell r="AH11" t="str">
            <v>-</v>
          </cell>
          <cell r="AI11" t="str">
            <v>-</v>
          </cell>
          <cell r="AJ11" t="str">
            <v>-</v>
          </cell>
          <cell r="AK11" t="str">
            <v>-</v>
          </cell>
          <cell r="AL11">
            <v>4887139042</v>
          </cell>
          <cell r="AM11">
            <v>1539368286</v>
          </cell>
          <cell r="AR11">
            <v>68847000</v>
          </cell>
          <cell r="AS11">
            <v>16315022500</v>
          </cell>
          <cell r="AT11">
            <v>904294371977</v>
          </cell>
          <cell r="AU11">
            <v>9815388139</v>
          </cell>
          <cell r="AV11">
            <v>0</v>
          </cell>
          <cell r="AW11">
            <v>137604624</v>
          </cell>
          <cell r="AX11">
            <v>914247364740</v>
          </cell>
          <cell r="AY11">
            <v>27127577030</v>
          </cell>
          <cell r="AZ11">
            <v>22696493463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BB103"/>
  <sheetViews>
    <sheetView tabSelected="1" view="pageBreakPreview" zoomScale="95" zoomScaleNormal="100" zoomScaleSheetLayoutView="95" workbookViewId="0">
      <selection activeCell="U96" sqref="U96"/>
    </sheetView>
  </sheetViews>
  <sheetFormatPr defaultColWidth="9" defaultRowHeight="10.8" x14ac:dyDescent="0.15"/>
  <cols>
    <col min="1" max="1" width="3.33203125" style="543" customWidth="1"/>
    <col min="2" max="2" width="3.44140625" style="543" customWidth="1"/>
    <col min="3" max="3" width="7.6640625" style="543" customWidth="1"/>
    <col min="4" max="4" width="13.44140625" style="543" customWidth="1"/>
    <col min="5" max="5" width="13.33203125" style="543" customWidth="1"/>
    <col min="6" max="6" width="13.77734375" style="543" customWidth="1"/>
    <col min="7" max="7" width="11.77734375" style="543" customWidth="1"/>
    <col min="8" max="8" width="14.88671875" style="543" customWidth="1"/>
    <col min="9" max="9" width="14" style="543" customWidth="1"/>
    <col min="10" max="10" width="15.44140625" style="543" customWidth="1"/>
    <col min="11" max="16" width="13.109375" style="543" hidden="1" customWidth="1"/>
    <col min="17" max="18" width="12.44140625" style="543" hidden="1" customWidth="1"/>
    <col min="19" max="19" width="0.88671875" style="543" hidden="1" customWidth="1"/>
    <col min="20" max="20" width="5.44140625" style="543" customWidth="1"/>
    <col min="21" max="21" width="8.109375" style="543" customWidth="1"/>
    <col min="22" max="22" width="6" style="543" customWidth="1"/>
    <col min="23" max="28" width="6" style="543" hidden="1" customWidth="1"/>
    <col min="29" max="29" width="0.33203125" style="543" hidden="1" customWidth="1"/>
    <col min="30" max="30" width="0.6640625" style="543" hidden="1" customWidth="1"/>
    <col min="31" max="31" width="7.44140625" style="543" hidden="1" customWidth="1"/>
    <col min="32" max="32" width="6.77734375" style="543" customWidth="1"/>
    <col min="33" max="35" width="6.109375" style="543" customWidth="1"/>
    <col min="36" max="40" width="6.109375" style="543" hidden="1" customWidth="1"/>
    <col min="41" max="41" width="16.88671875" style="543" hidden="1" customWidth="1"/>
    <col min="42" max="43" width="18.44140625" style="543" hidden="1" customWidth="1"/>
    <col min="44" max="44" width="0" style="543" hidden="1" customWidth="1"/>
    <col min="45" max="45" width="1.6640625" style="543" customWidth="1"/>
    <col min="46" max="46" width="12.109375" style="543" customWidth="1"/>
    <col min="47" max="49" width="14.44140625" style="543" bestFit="1" customWidth="1"/>
    <col min="50" max="53" width="9.109375" style="543" bestFit="1" customWidth="1"/>
    <col min="54" max="16384" width="9" style="543"/>
  </cols>
  <sheetData>
    <row r="2" spans="1:54" s="5" customFormat="1" ht="15" customHeight="1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s="5" customFormat="1" ht="15" customHeight="1" x14ac:dyDescent="0.2">
      <c r="A3" s="6" t="s">
        <v>1</v>
      </c>
      <c r="B3" s="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54" s="5" customFormat="1" ht="15" customHeight="1" thickBot="1" x14ac:dyDescent="0.25">
      <c r="A4" s="9"/>
      <c r="B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54" s="5" customFormat="1" ht="30" customHeight="1" x14ac:dyDescent="0.2">
      <c r="A5" s="2188" t="s">
        <v>2</v>
      </c>
      <c r="B5" s="2189"/>
      <c r="C5" s="2189"/>
      <c r="D5" s="2190"/>
      <c r="E5" s="10" t="s">
        <v>3</v>
      </c>
      <c r="F5" s="10"/>
      <c r="G5" s="10"/>
      <c r="H5" s="11" t="s">
        <v>4</v>
      </c>
      <c r="I5" s="11" t="s">
        <v>6</v>
      </c>
      <c r="J5" s="11" t="s">
        <v>8</v>
      </c>
      <c r="K5" s="11" t="s">
        <v>10</v>
      </c>
      <c r="L5" s="11" t="s">
        <v>12</v>
      </c>
      <c r="M5" s="11" t="s">
        <v>13</v>
      </c>
      <c r="N5" s="11" t="s">
        <v>14</v>
      </c>
      <c r="O5" s="11" t="s">
        <v>16</v>
      </c>
      <c r="P5" s="11" t="s">
        <v>18</v>
      </c>
      <c r="Q5" s="11" t="s">
        <v>20</v>
      </c>
      <c r="R5" s="11" t="s">
        <v>21</v>
      </c>
      <c r="S5" s="12" t="s">
        <v>23</v>
      </c>
      <c r="T5" s="2194" t="s">
        <v>24</v>
      </c>
      <c r="U5" s="2195"/>
      <c r="V5" s="2196"/>
      <c r="W5" s="13"/>
      <c r="X5" s="13"/>
      <c r="Y5" s="13"/>
      <c r="Z5" s="13"/>
      <c r="AA5" s="13"/>
      <c r="AB5" s="13"/>
      <c r="AC5" s="13"/>
      <c r="AD5" s="13"/>
      <c r="AE5" s="13"/>
      <c r="AF5" s="2195" t="s">
        <v>26</v>
      </c>
      <c r="AG5" s="2195"/>
      <c r="AH5" s="2195"/>
      <c r="AI5" s="2195"/>
      <c r="AJ5" s="2195"/>
      <c r="AK5" s="2195"/>
      <c r="AL5" s="2197"/>
      <c r="AM5" s="13"/>
      <c r="AN5" s="14"/>
      <c r="AO5" s="14"/>
      <c r="AP5" s="15"/>
      <c r="AQ5" s="16"/>
      <c r="AR5" s="17"/>
      <c r="AS5" s="17"/>
    </row>
    <row r="6" spans="1:54" s="5" customFormat="1" ht="30" customHeight="1" thickBot="1" x14ac:dyDescent="0.25">
      <c r="A6" s="2191"/>
      <c r="B6" s="2192"/>
      <c r="C6" s="2192"/>
      <c r="D6" s="2193"/>
      <c r="E6" s="18" t="s">
        <v>27</v>
      </c>
      <c r="F6" s="18" t="s">
        <v>28</v>
      </c>
      <c r="G6" s="18" t="s">
        <v>29</v>
      </c>
      <c r="H6" s="19" t="s">
        <v>30</v>
      </c>
      <c r="I6" s="19" t="s">
        <v>30</v>
      </c>
      <c r="J6" s="19" t="s">
        <v>32</v>
      </c>
      <c r="K6" s="19" t="s">
        <v>30</v>
      </c>
      <c r="L6" s="19" t="s">
        <v>30</v>
      </c>
      <c r="M6" s="19" t="s">
        <v>30</v>
      </c>
      <c r="N6" s="19" t="s">
        <v>30</v>
      </c>
      <c r="O6" s="19" t="s">
        <v>30</v>
      </c>
      <c r="P6" s="19" t="s">
        <v>30</v>
      </c>
      <c r="Q6" s="19" t="s">
        <v>30</v>
      </c>
      <c r="R6" s="19" t="s">
        <v>30</v>
      </c>
      <c r="S6" s="20" t="s">
        <v>30</v>
      </c>
      <c r="T6" s="21" t="s">
        <v>33</v>
      </c>
      <c r="U6" s="22" t="s">
        <v>35</v>
      </c>
      <c r="V6" s="22" t="s">
        <v>36</v>
      </c>
      <c r="W6" s="23" t="s">
        <v>37</v>
      </c>
      <c r="X6" s="22" t="s">
        <v>39</v>
      </c>
      <c r="Y6" s="22" t="s">
        <v>41</v>
      </c>
      <c r="Z6" s="22" t="s">
        <v>42</v>
      </c>
      <c r="AA6" s="22" t="s">
        <v>43</v>
      </c>
      <c r="AB6" s="22" t="s">
        <v>45</v>
      </c>
      <c r="AC6" s="22" t="s">
        <v>47</v>
      </c>
      <c r="AD6" s="22" t="s">
        <v>49</v>
      </c>
      <c r="AE6" s="22" t="s">
        <v>51</v>
      </c>
      <c r="AF6" s="24" t="s">
        <v>52</v>
      </c>
      <c r="AG6" s="25" t="s">
        <v>54</v>
      </c>
      <c r="AH6" s="25" t="s">
        <v>55</v>
      </c>
      <c r="AI6" s="25" t="s">
        <v>56</v>
      </c>
      <c r="AJ6" s="26" t="s">
        <v>58</v>
      </c>
      <c r="AK6" s="26" t="s">
        <v>60</v>
      </c>
      <c r="AL6" s="27" t="s">
        <v>61</v>
      </c>
      <c r="AM6" s="28" t="s">
        <v>62</v>
      </c>
      <c r="AN6" s="29" t="s">
        <v>64</v>
      </c>
      <c r="AO6" s="30" t="s">
        <v>66</v>
      </c>
      <c r="AP6" s="31" t="s">
        <v>68</v>
      </c>
      <c r="AQ6" s="30" t="s">
        <v>70</v>
      </c>
      <c r="AR6" s="17"/>
      <c r="AS6" s="17"/>
    </row>
    <row r="7" spans="1:54" s="5" customFormat="1" ht="30" customHeight="1" thickTop="1" x14ac:dyDescent="0.15">
      <c r="A7" s="2198" t="s">
        <v>71</v>
      </c>
      <c r="B7" s="2199"/>
      <c r="C7" s="2199"/>
      <c r="D7" s="2199"/>
      <c r="E7" s="32">
        <v>220588306900</v>
      </c>
      <c r="F7" s="32">
        <v>195279278200</v>
      </c>
      <c r="G7" s="32">
        <v>25309028700</v>
      </c>
      <c r="H7" s="33">
        <v>224147501070</v>
      </c>
      <c r="I7" s="33">
        <v>235203191395</v>
      </c>
      <c r="J7" s="33">
        <v>243450890612</v>
      </c>
      <c r="K7" s="34">
        <v>265645648062</v>
      </c>
      <c r="L7" s="34">
        <v>251971819543</v>
      </c>
      <c r="M7" s="34">
        <v>243279577964</v>
      </c>
      <c r="N7" s="34">
        <v>237982164637</v>
      </c>
      <c r="O7" s="34">
        <v>291045054390</v>
      </c>
      <c r="P7" s="34">
        <v>283365158107</v>
      </c>
      <c r="Q7" s="34">
        <v>276522074399</v>
      </c>
      <c r="R7" s="34">
        <v>264842504239</v>
      </c>
      <c r="S7" s="34">
        <v>263229977769</v>
      </c>
      <c r="T7" s="35">
        <v>0.98399999999999999</v>
      </c>
      <c r="U7" s="36">
        <v>0.95299999999999996</v>
      </c>
      <c r="V7" s="36">
        <v>0.96599999999999997</v>
      </c>
      <c r="W7" s="36">
        <v>0.94099999999999995</v>
      </c>
      <c r="X7" s="36">
        <v>1.0369999999999999</v>
      </c>
      <c r="Y7" s="36">
        <v>1.0489999999999999</v>
      </c>
      <c r="Z7" s="36">
        <v>1.022</v>
      </c>
      <c r="AA7" s="36">
        <v>0.81799999999999995</v>
      </c>
      <c r="AB7" s="37">
        <v>1.0269999999999999</v>
      </c>
      <c r="AC7" s="37">
        <v>1.0249999999999999</v>
      </c>
      <c r="AD7" s="38">
        <v>1.0441000593675858</v>
      </c>
      <c r="AE7" s="38">
        <v>1.0061259226007118</v>
      </c>
      <c r="AF7" s="39">
        <v>0.2354</v>
      </c>
      <c r="AG7" s="40">
        <v>0.21160000000000001</v>
      </c>
      <c r="AH7" s="40">
        <v>0.21609999999999999</v>
      </c>
      <c r="AI7" s="41">
        <v>0.21790000000000001</v>
      </c>
      <c r="AJ7" s="42">
        <v>0.27260000000000001</v>
      </c>
      <c r="AK7" s="42">
        <v>0.2722</v>
      </c>
      <c r="AL7" s="43">
        <v>0.2868</v>
      </c>
      <c r="AM7" s="44">
        <v>0.2908</v>
      </c>
      <c r="AN7" s="45">
        <v>0.34489999999999998</v>
      </c>
      <c r="AO7" s="46">
        <v>0.36530000000000001</v>
      </c>
      <c r="AP7" s="46">
        <f t="shared" ref="AP7:AQ10" si="0">+Q7/Q$42</f>
        <v>0.37290511770272849</v>
      </c>
      <c r="AQ7" s="46">
        <f t="shared" si="0"/>
        <v>0.37907781355080306</v>
      </c>
      <c r="AR7" s="17"/>
      <c r="AS7" s="17"/>
    </row>
    <row r="8" spans="1:54" s="5" customFormat="1" ht="30" customHeight="1" x14ac:dyDescent="0.15">
      <c r="A8" s="2200" t="s">
        <v>73</v>
      </c>
      <c r="B8" s="47" t="s">
        <v>74</v>
      </c>
      <c r="C8" s="48"/>
      <c r="D8" s="49"/>
      <c r="E8" s="50">
        <v>132271718</v>
      </c>
      <c r="F8" s="2202"/>
      <c r="G8" s="51">
        <v>132271718</v>
      </c>
      <c r="H8" s="52">
        <v>136050583</v>
      </c>
      <c r="I8" s="52">
        <v>139513067</v>
      </c>
      <c r="J8" s="52">
        <v>144164334</v>
      </c>
      <c r="K8" s="53">
        <v>153578557</v>
      </c>
      <c r="L8" s="53">
        <v>155007364</v>
      </c>
      <c r="M8" s="53">
        <v>142172544</v>
      </c>
      <c r="N8" s="53">
        <v>134881632</v>
      </c>
      <c r="O8" s="52">
        <v>144875213</v>
      </c>
      <c r="P8" s="52">
        <v>142439395</v>
      </c>
      <c r="Q8" s="52">
        <v>151296111</v>
      </c>
      <c r="R8" s="53">
        <v>152838764</v>
      </c>
      <c r="S8" s="53">
        <v>221883281</v>
      </c>
      <c r="T8" s="54">
        <v>0.97199999999999998</v>
      </c>
      <c r="U8" s="55">
        <v>0.97499999999999998</v>
      </c>
      <c r="V8" s="55">
        <v>0.96799999999999997</v>
      </c>
      <c r="W8" s="55">
        <v>0.98099999999999998</v>
      </c>
      <c r="X8" s="55">
        <v>0.94799999999999995</v>
      </c>
      <c r="Y8" s="55">
        <v>0.96499999999999997</v>
      </c>
      <c r="Z8" s="55">
        <v>1.054</v>
      </c>
      <c r="AA8" s="55">
        <v>0.93100000000000005</v>
      </c>
      <c r="AB8" s="56">
        <v>1.0169999999999999</v>
      </c>
      <c r="AC8" s="56">
        <v>0.94099999999999995</v>
      </c>
      <c r="AD8" s="57">
        <v>0.98990666399265048</v>
      </c>
      <c r="AE8" s="57">
        <v>0.68882505843241071</v>
      </c>
      <c r="AF8" s="58">
        <v>1E-4</v>
      </c>
      <c r="AG8" s="59">
        <v>1E-4</v>
      </c>
      <c r="AH8" s="59">
        <v>1E-4</v>
      </c>
      <c r="AI8" s="60">
        <v>1E-4</v>
      </c>
      <c r="AJ8" s="59">
        <v>2.0000000000000001E-4</v>
      </c>
      <c r="AK8" s="59">
        <v>2.0000000000000001E-4</v>
      </c>
      <c r="AL8" s="61">
        <v>2.0000000000000001E-4</v>
      </c>
      <c r="AM8" s="62">
        <v>2.0000000000000001E-4</v>
      </c>
      <c r="AN8" s="63">
        <v>2.0000000000000001E-4</v>
      </c>
      <c r="AO8" s="64">
        <v>2.0000000000000001E-4</v>
      </c>
      <c r="AP8" s="64">
        <f t="shared" si="0"/>
        <v>2.0403106769339391E-4</v>
      </c>
      <c r="AQ8" s="64">
        <f t="shared" si="0"/>
        <v>2.1876316510979215E-4</v>
      </c>
      <c r="AR8" s="17"/>
      <c r="AS8" s="17"/>
    </row>
    <row r="9" spans="1:54" s="5" customFormat="1" ht="30" customHeight="1" x14ac:dyDescent="0.15">
      <c r="A9" s="2200"/>
      <c r="B9" s="65" t="s">
        <v>75</v>
      </c>
      <c r="C9" s="66"/>
      <c r="D9" s="66"/>
      <c r="E9" s="67">
        <v>15418441150</v>
      </c>
      <c r="F9" s="2203"/>
      <c r="G9" s="68">
        <v>15418441150</v>
      </c>
      <c r="H9" s="69">
        <v>166732050429</v>
      </c>
      <c r="I9" s="69">
        <v>171150661045</v>
      </c>
      <c r="J9" s="69">
        <v>175841646626</v>
      </c>
      <c r="K9" s="69">
        <v>175418954571</v>
      </c>
      <c r="L9" s="69">
        <v>179735233966</v>
      </c>
      <c r="M9" s="69">
        <v>175609899710</v>
      </c>
      <c r="N9" s="69">
        <v>163399790055</v>
      </c>
      <c r="O9" s="69">
        <v>164868173235</v>
      </c>
      <c r="P9" s="69">
        <v>163037823183</v>
      </c>
      <c r="Q9" s="69">
        <v>176145985689</v>
      </c>
      <c r="R9" s="70">
        <v>186832885206</v>
      </c>
      <c r="S9" s="70">
        <v>184987954494</v>
      </c>
      <c r="T9" s="71">
        <v>9.1999999999999998E-2</v>
      </c>
      <c r="U9" s="72">
        <v>0.97399999999999998</v>
      </c>
      <c r="V9" s="72">
        <v>0.97299999999999998</v>
      </c>
      <c r="W9" s="72">
        <v>1</v>
      </c>
      <c r="X9" s="72">
        <v>1.008</v>
      </c>
      <c r="Y9" s="72">
        <v>1.0489999999999999</v>
      </c>
      <c r="Z9" s="72">
        <v>1.075</v>
      </c>
      <c r="AA9" s="72">
        <v>0.99099999999999999</v>
      </c>
      <c r="AB9" s="73">
        <v>1.0109999999999999</v>
      </c>
      <c r="AC9" s="73">
        <v>0.92600000000000005</v>
      </c>
      <c r="AD9" s="74">
        <v>0.94279968697578731</v>
      </c>
      <c r="AE9" s="74">
        <v>1.009973247809818</v>
      </c>
      <c r="AF9" s="75">
        <v>1.6500000000000001E-2</v>
      </c>
      <c r="AG9" s="76">
        <v>0.15740000000000001</v>
      </c>
      <c r="AH9" s="76">
        <v>0.1573</v>
      </c>
      <c r="AI9" s="77">
        <v>0.15740000000000001</v>
      </c>
      <c r="AJ9" s="59">
        <v>0.18</v>
      </c>
      <c r="AK9" s="59">
        <v>0.19420000000000001</v>
      </c>
      <c r="AL9" s="61">
        <v>0.20699999999999999</v>
      </c>
      <c r="AM9" s="62">
        <v>0.1996</v>
      </c>
      <c r="AN9" s="63">
        <v>0.19539999999999999</v>
      </c>
      <c r="AO9" s="64">
        <v>0.2102</v>
      </c>
      <c r="AP9" s="64">
        <f t="shared" si="0"/>
        <v>0.23754248071870107</v>
      </c>
      <c r="AQ9" s="64">
        <f t="shared" si="0"/>
        <v>0.26742007226817816</v>
      </c>
      <c r="AR9" s="17"/>
      <c r="AS9" s="17"/>
    </row>
    <row r="10" spans="1:54" s="5" customFormat="1" ht="30" customHeight="1" x14ac:dyDescent="0.15">
      <c r="A10" s="2200"/>
      <c r="B10" s="65" t="s">
        <v>76</v>
      </c>
      <c r="C10" s="78"/>
      <c r="D10" s="78"/>
      <c r="E10" s="67">
        <v>174112000</v>
      </c>
      <c r="F10" s="2203"/>
      <c r="G10" s="68">
        <v>174112000</v>
      </c>
      <c r="H10" s="69">
        <v>5677415000</v>
      </c>
      <c r="I10" s="69">
        <v>6066525787</v>
      </c>
      <c r="J10" s="69">
        <v>5403537286</v>
      </c>
      <c r="K10" s="69">
        <v>4869777392</v>
      </c>
      <c r="L10" s="69">
        <v>4545419841</v>
      </c>
      <c r="M10" s="69">
        <v>3872082990</v>
      </c>
      <c r="N10" s="69">
        <v>3522211851</v>
      </c>
      <c r="O10" s="69">
        <v>3093467135</v>
      </c>
      <c r="P10" s="69">
        <v>2895393312</v>
      </c>
      <c r="Q10" s="69">
        <v>3284293449</v>
      </c>
      <c r="R10" s="70">
        <v>3109194148</v>
      </c>
      <c r="S10" s="70">
        <v>3043872977</v>
      </c>
      <c r="T10" s="71">
        <v>3.1E-2</v>
      </c>
      <c r="U10" s="72">
        <v>0.93600000000000005</v>
      </c>
      <c r="V10" s="72">
        <v>1.123</v>
      </c>
      <c r="W10" s="72">
        <v>1.095</v>
      </c>
      <c r="X10" s="72">
        <v>1.0349999999999999</v>
      </c>
      <c r="Y10" s="72">
        <v>1.085</v>
      </c>
      <c r="Z10" s="72">
        <v>1.099</v>
      </c>
      <c r="AA10" s="72">
        <v>1.139</v>
      </c>
      <c r="AB10" s="73">
        <v>1.0680000000000001</v>
      </c>
      <c r="AC10" s="73">
        <v>0.88200000000000001</v>
      </c>
      <c r="AD10" s="74">
        <v>1.0563166186044166</v>
      </c>
      <c r="AE10" s="74">
        <v>1.0214598872862231</v>
      </c>
      <c r="AF10" s="75">
        <v>2.0000000000000001E-4</v>
      </c>
      <c r="AG10" s="76">
        <v>5.4000000000000003E-3</v>
      </c>
      <c r="AH10" s="76">
        <v>5.5999999999999999E-3</v>
      </c>
      <c r="AI10" s="77">
        <v>4.7999999999999996E-3</v>
      </c>
      <c r="AJ10" s="59">
        <v>5.0000000000000001E-3</v>
      </c>
      <c r="AK10" s="59">
        <v>4.8999999999999998E-3</v>
      </c>
      <c r="AL10" s="61">
        <v>4.5999999999999999E-3</v>
      </c>
      <c r="AM10" s="62">
        <v>4.3E-3</v>
      </c>
      <c r="AN10" s="63">
        <v>3.7000000000000002E-3</v>
      </c>
      <c r="AO10" s="64">
        <v>3.7000000000000002E-3</v>
      </c>
      <c r="AP10" s="64">
        <f t="shared" si="0"/>
        <v>4.4290490653648672E-3</v>
      </c>
      <c r="AQ10" s="64">
        <f t="shared" si="0"/>
        <v>4.450292157278395E-3</v>
      </c>
      <c r="AR10" s="17"/>
      <c r="AS10" s="17"/>
    </row>
    <row r="11" spans="1:54" s="5" customFormat="1" ht="30" customHeight="1" x14ac:dyDescent="0.15">
      <c r="A11" s="2200"/>
      <c r="B11" s="2204" t="s">
        <v>78</v>
      </c>
      <c r="C11" s="2205"/>
      <c r="D11" s="2205"/>
      <c r="E11" s="67">
        <v>30665000</v>
      </c>
      <c r="F11" s="2203"/>
      <c r="G11" s="67">
        <v>30665000</v>
      </c>
      <c r="H11" s="69">
        <v>906999000</v>
      </c>
      <c r="I11" s="69">
        <v>978261000</v>
      </c>
      <c r="J11" s="69">
        <v>975648000</v>
      </c>
      <c r="K11" s="69">
        <v>930156000</v>
      </c>
      <c r="L11" s="69">
        <v>838858000</v>
      </c>
      <c r="M11" s="69">
        <v>926833000</v>
      </c>
      <c r="N11" s="69">
        <v>517596000</v>
      </c>
      <c r="O11" s="79" t="s">
        <v>79</v>
      </c>
      <c r="P11" s="79" t="s">
        <v>79</v>
      </c>
      <c r="Q11" s="69"/>
      <c r="R11" s="70"/>
      <c r="S11" s="70"/>
      <c r="T11" s="71">
        <v>3.4000000000000002E-2</v>
      </c>
      <c r="U11" s="73">
        <v>0.92700000000000005</v>
      </c>
      <c r="V11" s="73">
        <v>1.0029999999999999</v>
      </c>
      <c r="W11" s="73">
        <v>1.1100000000000001</v>
      </c>
      <c r="X11" s="73">
        <v>1.06</v>
      </c>
      <c r="Y11" s="73">
        <v>0.98299999999999998</v>
      </c>
      <c r="Z11" s="73">
        <v>1.7909999999999999</v>
      </c>
      <c r="AA11" s="80" t="s">
        <v>79</v>
      </c>
      <c r="AB11" s="80" t="s">
        <v>79</v>
      </c>
      <c r="AC11" s="80" t="s">
        <v>79</v>
      </c>
      <c r="AD11" s="79" t="s">
        <v>79</v>
      </c>
      <c r="AE11" s="79" t="s">
        <v>79</v>
      </c>
      <c r="AF11" s="75">
        <v>0</v>
      </c>
      <c r="AG11" s="76">
        <v>8.9999999999999998E-4</v>
      </c>
      <c r="AH11" s="76">
        <v>8.9999999999999998E-4</v>
      </c>
      <c r="AI11" s="77">
        <v>8.9999999999999998E-4</v>
      </c>
      <c r="AJ11" s="76">
        <v>1E-3</v>
      </c>
      <c r="AK11" s="76">
        <v>8.9999999999999998E-4</v>
      </c>
      <c r="AL11" s="81">
        <v>1.1000000000000001E-3</v>
      </c>
      <c r="AM11" s="82">
        <v>5.9999999999999995E-4</v>
      </c>
      <c r="AN11" s="83" t="s">
        <v>79</v>
      </c>
      <c r="AO11" s="84" t="s">
        <v>79</v>
      </c>
      <c r="AP11" s="64"/>
      <c r="AQ11" s="64"/>
      <c r="AR11" s="17"/>
      <c r="AS11" s="17"/>
    </row>
    <row r="12" spans="1:54" s="5" customFormat="1" ht="30" customHeight="1" x14ac:dyDescent="0.15">
      <c r="A12" s="2200"/>
      <c r="B12" s="85" t="s">
        <v>80</v>
      </c>
      <c r="C12" s="86"/>
      <c r="D12" s="86"/>
      <c r="E12" s="67">
        <v>0</v>
      </c>
      <c r="F12" s="2203"/>
      <c r="G12" s="87">
        <v>0</v>
      </c>
      <c r="H12" s="69">
        <v>16306950000</v>
      </c>
      <c r="I12" s="69">
        <v>14391946000</v>
      </c>
      <c r="J12" s="69">
        <v>13781580000</v>
      </c>
      <c r="K12" s="69">
        <v>8608795000</v>
      </c>
      <c r="L12" s="69">
        <v>6636080000</v>
      </c>
      <c r="M12" s="69">
        <v>4541650000</v>
      </c>
      <c r="N12" s="69">
        <v>7435424000</v>
      </c>
      <c r="O12" s="69">
        <v>3679200000</v>
      </c>
      <c r="P12" s="69">
        <v>4143419000</v>
      </c>
      <c r="Q12" s="69">
        <v>4316305000</v>
      </c>
      <c r="R12" s="88">
        <v>5181504000</v>
      </c>
      <c r="S12" s="88">
        <v>4209992000</v>
      </c>
      <c r="T12" s="71">
        <v>0</v>
      </c>
      <c r="U12" s="89">
        <v>1.133</v>
      </c>
      <c r="V12" s="89">
        <v>1.044</v>
      </c>
      <c r="W12" s="89">
        <v>1.498</v>
      </c>
      <c r="X12" s="89">
        <v>1.2669999999999999</v>
      </c>
      <c r="Y12" s="89">
        <v>1.3540000000000001</v>
      </c>
      <c r="Z12" s="89">
        <v>0.61099999999999999</v>
      </c>
      <c r="AA12" s="89">
        <v>2.0209999999999999</v>
      </c>
      <c r="AB12" s="90">
        <v>0.88800000000000001</v>
      </c>
      <c r="AC12" s="90">
        <v>0.96</v>
      </c>
      <c r="AD12" s="91">
        <v>0.83302164776867871</v>
      </c>
      <c r="AE12" s="91">
        <v>1.2307633838734136</v>
      </c>
      <c r="AF12" s="75">
        <v>0</v>
      </c>
      <c r="AG12" s="92">
        <v>1.54E-2</v>
      </c>
      <c r="AH12" s="92">
        <v>1.32E-2</v>
      </c>
      <c r="AI12" s="93">
        <v>1.23E-2</v>
      </c>
      <c r="AJ12" s="94">
        <v>8.8000000000000005E-3</v>
      </c>
      <c r="AK12" s="94">
        <v>7.1999999999999998E-3</v>
      </c>
      <c r="AL12" s="95">
        <v>5.4000000000000003E-3</v>
      </c>
      <c r="AM12" s="96">
        <v>9.1000000000000004E-3</v>
      </c>
      <c r="AN12" s="63">
        <v>4.4000000000000003E-3</v>
      </c>
      <c r="AO12" s="64">
        <v>5.3E-3</v>
      </c>
      <c r="AP12" s="97">
        <f t="shared" ref="AP12:AQ17" si="1">+Q12/Q$42</f>
        <v>5.8207729981924958E-3</v>
      </c>
      <c r="AQ12" s="97">
        <f t="shared" si="1"/>
        <v>7.4164576145685692E-3</v>
      </c>
      <c r="AR12" s="17"/>
      <c r="AS12" s="17"/>
    </row>
    <row r="13" spans="1:54" s="5" customFormat="1" ht="30" customHeight="1" x14ac:dyDescent="0.15">
      <c r="A13" s="2200"/>
      <c r="B13" s="85" t="s">
        <v>81</v>
      </c>
      <c r="C13" s="86"/>
      <c r="D13" s="86"/>
      <c r="E13" s="67">
        <v>0</v>
      </c>
      <c r="F13" s="2203"/>
      <c r="G13" s="87">
        <v>0</v>
      </c>
      <c r="H13" s="69">
        <v>6602052000</v>
      </c>
      <c r="I13" s="69">
        <v>5982595000</v>
      </c>
      <c r="J13" s="69">
        <v>5190615000</v>
      </c>
      <c r="K13" s="69">
        <v>5194769000</v>
      </c>
      <c r="L13" s="69">
        <v>5733222000</v>
      </c>
      <c r="M13" s="69">
        <v>2698045000</v>
      </c>
      <c r="N13" s="69">
        <v>3943036000</v>
      </c>
      <c r="O13" s="69">
        <v>3993448000</v>
      </c>
      <c r="P13" s="69">
        <v>3849389000</v>
      </c>
      <c r="Q13" s="69">
        <v>3891001000</v>
      </c>
      <c r="R13" s="88">
        <v>4173085000</v>
      </c>
      <c r="S13" s="88">
        <v>4341343000</v>
      </c>
      <c r="T13" s="71">
        <v>0</v>
      </c>
      <c r="U13" s="89">
        <v>1.1040000000000001</v>
      </c>
      <c r="V13" s="89">
        <v>1.153</v>
      </c>
      <c r="W13" s="89">
        <v>0.97199999999999998</v>
      </c>
      <c r="X13" s="89">
        <v>0.98699999999999999</v>
      </c>
      <c r="Y13" s="89">
        <v>1.1519999999999999</v>
      </c>
      <c r="Z13" s="89">
        <v>0.68400000000000005</v>
      </c>
      <c r="AA13" s="89">
        <v>0.98699999999999999</v>
      </c>
      <c r="AB13" s="90">
        <v>1.0369999999999999</v>
      </c>
      <c r="AC13" s="90">
        <v>0.98899999999999999</v>
      </c>
      <c r="AD13" s="91">
        <v>0.93240396493241806</v>
      </c>
      <c r="AE13" s="91">
        <v>0.9612428688541772</v>
      </c>
      <c r="AF13" s="75">
        <v>0</v>
      </c>
      <c r="AG13" s="92">
        <v>6.1999999999999998E-3</v>
      </c>
      <c r="AH13" s="92">
        <v>5.4999999999999997E-3</v>
      </c>
      <c r="AI13" s="93">
        <v>4.5999999999999999E-3</v>
      </c>
      <c r="AJ13" s="94">
        <v>5.3E-3</v>
      </c>
      <c r="AK13" s="94">
        <v>6.1999999999999998E-3</v>
      </c>
      <c r="AL13" s="95">
        <v>3.2000000000000002E-3</v>
      </c>
      <c r="AM13" s="96">
        <v>4.7999999999999996E-3</v>
      </c>
      <c r="AN13" s="98">
        <v>4.7000000000000002E-3</v>
      </c>
      <c r="AO13" s="97">
        <v>5.0000000000000001E-3</v>
      </c>
      <c r="AP13" s="97">
        <f t="shared" si="1"/>
        <v>5.2472273291020903E-3</v>
      </c>
      <c r="AQ13" s="97">
        <f t="shared" si="1"/>
        <v>5.9730742318237868E-3</v>
      </c>
      <c r="AR13" s="17"/>
      <c r="AS13" s="17"/>
    </row>
    <row r="14" spans="1:54" s="5" customFormat="1" ht="30" customHeight="1" x14ac:dyDescent="0.15">
      <c r="A14" s="2200"/>
      <c r="B14" s="65" t="s">
        <v>82</v>
      </c>
      <c r="C14" s="66"/>
      <c r="D14" s="66"/>
      <c r="E14" s="67">
        <v>137470000</v>
      </c>
      <c r="F14" s="2203"/>
      <c r="G14" s="68">
        <v>137470000</v>
      </c>
      <c r="H14" s="69">
        <v>845306392</v>
      </c>
      <c r="I14" s="69">
        <v>403450000</v>
      </c>
      <c r="J14" s="69">
        <v>186367000</v>
      </c>
      <c r="K14" s="69">
        <v>203059000</v>
      </c>
      <c r="L14" s="69">
        <v>352255868</v>
      </c>
      <c r="M14" s="69">
        <v>503918654</v>
      </c>
      <c r="N14" s="69">
        <v>180799000</v>
      </c>
      <c r="O14" s="69">
        <v>319122000</v>
      </c>
      <c r="P14" s="69">
        <v>317065000</v>
      </c>
      <c r="Q14" s="69">
        <v>307636000</v>
      </c>
      <c r="R14" s="70">
        <v>302693000</v>
      </c>
      <c r="S14" s="70">
        <v>232811000</v>
      </c>
      <c r="T14" s="71">
        <v>0.16300000000000001</v>
      </c>
      <c r="U14" s="72">
        <v>2.0950000000000002</v>
      </c>
      <c r="V14" s="72">
        <v>2.165</v>
      </c>
      <c r="W14" s="72">
        <v>0.879</v>
      </c>
      <c r="X14" s="72">
        <v>0.94199999999999995</v>
      </c>
      <c r="Y14" s="72">
        <v>0.61299999999999999</v>
      </c>
      <c r="Z14" s="72">
        <v>2.7869999999999999</v>
      </c>
      <c r="AA14" s="72">
        <v>0.56699999999999995</v>
      </c>
      <c r="AB14" s="73">
        <v>1.006</v>
      </c>
      <c r="AC14" s="73">
        <v>1.0309999999999999</v>
      </c>
      <c r="AD14" s="74">
        <v>1.0163300770087185</v>
      </c>
      <c r="AE14" s="74">
        <v>1.3001662292589267</v>
      </c>
      <c r="AF14" s="75">
        <v>1E-4</v>
      </c>
      <c r="AG14" s="76">
        <v>8.0000000000000004E-4</v>
      </c>
      <c r="AH14" s="76">
        <v>4.0000000000000002E-4</v>
      </c>
      <c r="AI14" s="77">
        <v>2.0000000000000001E-4</v>
      </c>
      <c r="AJ14" s="59">
        <v>2.0000000000000001E-4</v>
      </c>
      <c r="AK14" s="59">
        <v>4.0000000000000002E-4</v>
      </c>
      <c r="AL14" s="61">
        <v>5.9999999999999995E-4</v>
      </c>
      <c r="AM14" s="62">
        <v>2.0000000000000001E-4</v>
      </c>
      <c r="AN14" s="98">
        <v>4.0000000000000002E-4</v>
      </c>
      <c r="AO14" s="97">
        <v>4.0000000000000002E-4</v>
      </c>
      <c r="AP14" s="64">
        <f t="shared" si="1"/>
        <v>4.1486394545147911E-4</v>
      </c>
      <c r="AQ14" s="64">
        <f t="shared" si="1"/>
        <v>4.3325447683271187E-4</v>
      </c>
      <c r="AR14" s="17"/>
      <c r="AS14" s="17"/>
    </row>
    <row r="15" spans="1:54" s="5" customFormat="1" ht="30" customHeight="1" x14ac:dyDescent="0.15">
      <c r="A15" s="2200"/>
      <c r="B15" s="65" t="s">
        <v>83</v>
      </c>
      <c r="C15" s="78"/>
      <c r="D15" s="78"/>
      <c r="E15" s="67">
        <v>0</v>
      </c>
      <c r="F15" s="2203"/>
      <c r="G15" s="99">
        <v>0</v>
      </c>
      <c r="H15" s="69">
        <v>0</v>
      </c>
      <c r="I15" s="69">
        <v>0</v>
      </c>
      <c r="J15" s="69">
        <v>0</v>
      </c>
      <c r="K15" s="70">
        <v>0</v>
      </c>
      <c r="L15" s="70">
        <v>0</v>
      </c>
      <c r="M15" s="70">
        <v>132100260</v>
      </c>
      <c r="N15" s="70">
        <v>129486000</v>
      </c>
      <c r="O15" s="69">
        <v>165646000</v>
      </c>
      <c r="P15" s="69">
        <v>145078000</v>
      </c>
      <c r="Q15" s="69">
        <v>132475000</v>
      </c>
      <c r="R15" s="70">
        <v>145855000</v>
      </c>
      <c r="S15" s="70">
        <v>141088000</v>
      </c>
      <c r="T15" s="71">
        <v>0</v>
      </c>
      <c r="U15" s="80" t="s">
        <v>79</v>
      </c>
      <c r="V15" s="100" t="s">
        <v>79</v>
      </c>
      <c r="W15" s="100" t="s">
        <v>79</v>
      </c>
      <c r="X15" s="101" t="s">
        <v>79</v>
      </c>
      <c r="Y15" s="72">
        <v>0</v>
      </c>
      <c r="Z15" s="72">
        <v>1.02</v>
      </c>
      <c r="AA15" s="72">
        <v>0.78200000000000003</v>
      </c>
      <c r="AB15" s="73">
        <v>1.1419999999999999</v>
      </c>
      <c r="AC15" s="73">
        <v>1.095</v>
      </c>
      <c r="AD15" s="74">
        <v>0.90826505776284672</v>
      </c>
      <c r="AE15" s="74">
        <v>1.0337874234520299</v>
      </c>
      <c r="AF15" s="75">
        <v>0</v>
      </c>
      <c r="AG15" s="76">
        <v>0</v>
      </c>
      <c r="AH15" s="76">
        <v>0</v>
      </c>
      <c r="AI15" s="77">
        <v>0</v>
      </c>
      <c r="AJ15" s="42">
        <v>0</v>
      </c>
      <c r="AK15" s="42">
        <v>0</v>
      </c>
      <c r="AL15" s="43">
        <v>2.0000000000000001E-4</v>
      </c>
      <c r="AM15" s="44">
        <v>2.0000000000000001E-4</v>
      </c>
      <c r="AN15" s="102">
        <v>2.0000000000000001E-4</v>
      </c>
      <c r="AO15" s="103">
        <v>2.0000000000000001E-4</v>
      </c>
      <c r="AP15" s="46">
        <f t="shared" si="1"/>
        <v>1.7864977172270052E-4</v>
      </c>
      <c r="AQ15" s="46">
        <f t="shared" si="1"/>
        <v>2.087670733001265E-4</v>
      </c>
      <c r="AR15" s="17"/>
      <c r="AS15" s="17"/>
    </row>
    <row r="16" spans="1:54" s="5" customFormat="1" ht="30" customHeight="1" x14ac:dyDescent="0.15">
      <c r="A16" s="2201"/>
      <c r="B16" s="2206" t="s">
        <v>84</v>
      </c>
      <c r="C16" s="2207"/>
      <c r="D16" s="2207"/>
      <c r="E16" s="104">
        <v>15908871868</v>
      </c>
      <c r="F16" s="104">
        <v>15912000</v>
      </c>
      <c r="G16" s="104">
        <v>15892959868</v>
      </c>
      <c r="H16" s="105">
        <v>197206823404</v>
      </c>
      <c r="I16" s="105">
        <v>199112951899</v>
      </c>
      <c r="J16" s="105">
        <v>201523558246</v>
      </c>
      <c r="K16" s="106">
        <v>195379089520</v>
      </c>
      <c r="L16" s="106">
        <v>197996077039</v>
      </c>
      <c r="M16" s="106">
        <v>188426702158</v>
      </c>
      <c r="N16" s="106">
        <v>179263224538</v>
      </c>
      <c r="O16" s="107">
        <v>176263931583</v>
      </c>
      <c r="P16" s="107">
        <v>174530606890</v>
      </c>
      <c r="Q16" s="107">
        <v>188228992249</v>
      </c>
      <c r="R16" s="107">
        <v>199898055118</v>
      </c>
      <c r="S16" s="107">
        <v>197178944752</v>
      </c>
      <c r="T16" s="108">
        <v>8.1000000000000003E-2</v>
      </c>
      <c r="U16" s="109">
        <v>0.99</v>
      </c>
      <c r="V16" s="109">
        <v>0.98799999999999999</v>
      </c>
      <c r="W16" s="109">
        <v>1.0249999999999999</v>
      </c>
      <c r="X16" s="109">
        <v>1.0169999999999999</v>
      </c>
      <c r="Y16" s="109">
        <v>1.0580000000000001</v>
      </c>
      <c r="Z16" s="109">
        <v>1.0509999999999999</v>
      </c>
      <c r="AA16" s="109">
        <v>1.0169999999999999</v>
      </c>
      <c r="AB16" s="110">
        <v>1.01</v>
      </c>
      <c r="AC16" s="110">
        <v>0.92700000000000005</v>
      </c>
      <c r="AD16" s="111">
        <v>0.94162493045711859</v>
      </c>
      <c r="AE16" s="111">
        <v>1.0137900644991276</v>
      </c>
      <c r="AF16" s="112">
        <v>1.7000000000000001E-2</v>
      </c>
      <c r="AG16" s="42">
        <v>0.1862</v>
      </c>
      <c r="AH16" s="42">
        <v>0.183</v>
      </c>
      <c r="AI16" s="42">
        <v>0.1804</v>
      </c>
      <c r="AJ16" s="42">
        <v>0.20050000000000001</v>
      </c>
      <c r="AK16" s="42">
        <v>0.21390000000000001</v>
      </c>
      <c r="AL16" s="43">
        <v>0.22209999999999999</v>
      </c>
      <c r="AM16" s="44">
        <v>0.219</v>
      </c>
      <c r="AN16" s="113">
        <v>0.2089</v>
      </c>
      <c r="AO16" s="46">
        <v>0.22500000000000001</v>
      </c>
      <c r="AP16" s="46">
        <f t="shared" si="1"/>
        <v>0.25383707489622809</v>
      </c>
      <c r="AQ16" s="46">
        <f t="shared" si="1"/>
        <v>0.28612068098709154</v>
      </c>
      <c r="AR16" s="114"/>
      <c r="AS16" s="17"/>
    </row>
    <row r="17" spans="1:45" s="5" customFormat="1" ht="30" customHeight="1" x14ac:dyDescent="0.2">
      <c r="A17" s="2208" t="s">
        <v>85</v>
      </c>
      <c r="B17" s="2209"/>
      <c r="C17" s="2209"/>
      <c r="D17" s="2209"/>
      <c r="E17" s="32">
        <v>0</v>
      </c>
      <c r="F17" s="115" t="s">
        <v>86</v>
      </c>
      <c r="G17" s="115" t="s">
        <v>87</v>
      </c>
      <c r="H17" s="33">
        <v>10342652292</v>
      </c>
      <c r="I17" s="33">
        <v>14608182046</v>
      </c>
      <c r="J17" s="33">
        <v>21294369356</v>
      </c>
      <c r="K17" s="107">
        <v>35947168752</v>
      </c>
      <c r="L17" s="107">
        <v>38734600252</v>
      </c>
      <c r="M17" s="107">
        <v>37035968604</v>
      </c>
      <c r="N17" s="107">
        <v>58554363845</v>
      </c>
      <c r="O17" s="107">
        <v>173706598925</v>
      </c>
      <c r="P17" s="107">
        <v>148514924534</v>
      </c>
      <c r="Q17" s="107">
        <v>140559455836</v>
      </c>
      <c r="R17" s="107">
        <v>119301971647</v>
      </c>
      <c r="S17" s="107">
        <v>96830787243</v>
      </c>
      <c r="T17" s="108">
        <v>0</v>
      </c>
      <c r="U17" s="109">
        <v>0.70799999999999996</v>
      </c>
      <c r="V17" s="109">
        <v>0.68600000000000005</v>
      </c>
      <c r="W17" s="109">
        <v>0.69799999999999995</v>
      </c>
      <c r="X17" s="109">
        <v>0.94</v>
      </c>
      <c r="Y17" s="109">
        <v>1.226</v>
      </c>
      <c r="Z17" s="109">
        <v>0.63300000000000001</v>
      </c>
      <c r="AA17" s="109">
        <v>0.33700000000000002</v>
      </c>
      <c r="AB17" s="110">
        <v>1.17</v>
      </c>
      <c r="AC17" s="110">
        <v>1.0569999999999999</v>
      </c>
      <c r="AD17" s="111">
        <v>1.1781821699636139</v>
      </c>
      <c r="AE17" s="111">
        <v>1.232066525986284</v>
      </c>
      <c r="AF17" s="112">
        <v>0</v>
      </c>
      <c r="AG17" s="42">
        <v>9.7999999999999997E-3</v>
      </c>
      <c r="AH17" s="42">
        <v>1.34E-2</v>
      </c>
      <c r="AI17" s="42">
        <v>1.9099999999999999E-2</v>
      </c>
      <c r="AJ17" s="42">
        <v>3.6900000000000002E-2</v>
      </c>
      <c r="AK17" s="42">
        <v>4.1799999999999997E-2</v>
      </c>
      <c r="AL17" s="43">
        <v>4.3700000000000003E-2</v>
      </c>
      <c r="AM17" s="44">
        <v>7.1499999999999994E-2</v>
      </c>
      <c r="AN17" s="45">
        <v>0.2059</v>
      </c>
      <c r="AO17" s="46">
        <v>0.1915</v>
      </c>
      <c r="AP17" s="46">
        <f t="shared" si="1"/>
        <v>0.18955210189521349</v>
      </c>
      <c r="AQ17" s="46">
        <f t="shared" si="1"/>
        <v>0.17076084782612089</v>
      </c>
      <c r="AR17" s="17"/>
      <c r="AS17" s="17"/>
    </row>
    <row r="18" spans="1:45" s="5" customFormat="1" ht="30" customHeight="1" x14ac:dyDescent="0.15">
      <c r="A18" s="116"/>
      <c r="B18" s="117" t="s">
        <v>89</v>
      </c>
      <c r="C18" s="117"/>
      <c r="D18" s="117"/>
      <c r="E18" s="32">
        <v>135788135</v>
      </c>
      <c r="F18" s="115" t="s">
        <v>90</v>
      </c>
      <c r="G18" s="118">
        <v>135788135</v>
      </c>
      <c r="H18" s="33">
        <v>252950613277</v>
      </c>
      <c r="I18" s="33">
        <v>241060098124</v>
      </c>
      <c r="J18" s="33">
        <v>245401633175</v>
      </c>
      <c r="K18" s="107">
        <v>236272700722</v>
      </c>
      <c r="L18" s="107">
        <v>209660658363</v>
      </c>
      <c r="M18" s="107">
        <v>166151202467</v>
      </c>
      <c r="N18" s="107">
        <v>142792809214</v>
      </c>
      <c r="O18" s="119" t="s">
        <v>79</v>
      </c>
      <c r="P18" s="119" t="s">
        <v>79</v>
      </c>
      <c r="Q18" s="120"/>
      <c r="R18" s="120"/>
      <c r="S18" s="120"/>
      <c r="T18" s="108">
        <v>1E-3</v>
      </c>
      <c r="U18" s="110">
        <v>1.0489999999999999</v>
      </c>
      <c r="V18" s="110">
        <v>0.98199999999999998</v>
      </c>
      <c r="W18" s="110">
        <v>1.026</v>
      </c>
      <c r="X18" s="110">
        <v>1.0629999999999999</v>
      </c>
      <c r="Y18" s="110">
        <v>1.0589999999999999</v>
      </c>
      <c r="Z18" s="110">
        <v>1.1639999999999999</v>
      </c>
      <c r="AA18" s="121" t="s">
        <v>79</v>
      </c>
      <c r="AB18" s="121" t="s">
        <v>79</v>
      </c>
      <c r="AC18" s="121" t="s">
        <v>79</v>
      </c>
      <c r="AD18" s="119" t="s">
        <v>79</v>
      </c>
      <c r="AE18" s="119" t="s">
        <v>79</v>
      </c>
      <c r="AF18" s="112">
        <v>1E-4</v>
      </c>
      <c r="AG18" s="122">
        <v>0.23880000000000001</v>
      </c>
      <c r="AH18" s="122">
        <v>0.2215</v>
      </c>
      <c r="AI18" s="122">
        <v>0.21970000000000001</v>
      </c>
      <c r="AJ18" s="122">
        <v>0.24249999999999999</v>
      </c>
      <c r="AK18" s="122">
        <v>0.22650000000000001</v>
      </c>
      <c r="AL18" s="123">
        <v>0.19589999999999999</v>
      </c>
      <c r="AM18" s="124">
        <v>0.17449999999999999</v>
      </c>
      <c r="AN18" s="125" t="s">
        <v>79</v>
      </c>
      <c r="AO18" s="126" t="s">
        <v>79</v>
      </c>
      <c r="AP18" s="127"/>
      <c r="AQ18" s="127"/>
      <c r="AR18" s="17"/>
      <c r="AS18" s="17"/>
    </row>
    <row r="19" spans="1:45" s="5" customFormat="1" ht="30" customHeight="1" x14ac:dyDescent="0.2">
      <c r="A19" s="2210" t="s">
        <v>91</v>
      </c>
      <c r="B19" s="128" t="s">
        <v>76</v>
      </c>
      <c r="C19" s="129"/>
      <c r="D19" s="129"/>
      <c r="E19" s="130" t="s">
        <v>92</v>
      </c>
      <c r="F19" s="131" t="s">
        <v>90</v>
      </c>
      <c r="G19" s="132" t="s">
        <v>93</v>
      </c>
      <c r="H19" s="133">
        <v>5174498040</v>
      </c>
      <c r="I19" s="133">
        <v>5931267787</v>
      </c>
      <c r="J19" s="133">
        <v>5269327286</v>
      </c>
      <c r="K19" s="134">
        <v>4734529392</v>
      </c>
      <c r="L19" s="134">
        <v>4407425841</v>
      </c>
      <c r="M19" s="134">
        <v>3733816698</v>
      </c>
      <c r="N19" s="134">
        <v>3340129000</v>
      </c>
      <c r="O19" s="134">
        <v>3059697021</v>
      </c>
      <c r="P19" s="134">
        <v>2773253671</v>
      </c>
      <c r="Q19" s="134">
        <v>3284293449</v>
      </c>
      <c r="R19" s="133">
        <v>3109194148</v>
      </c>
      <c r="S19" s="133">
        <v>3018060977</v>
      </c>
      <c r="T19" s="135">
        <v>0</v>
      </c>
      <c r="U19" s="136">
        <v>0.872</v>
      </c>
      <c r="V19" s="136">
        <v>1.1259999999999999</v>
      </c>
      <c r="W19" s="136">
        <v>1.0980000000000001</v>
      </c>
      <c r="X19" s="136">
        <v>1.036</v>
      </c>
      <c r="Y19" s="136">
        <v>1.095</v>
      </c>
      <c r="Z19" s="136">
        <v>1.1180000000000001</v>
      </c>
      <c r="AA19" s="136">
        <v>1.0920000000000001</v>
      </c>
      <c r="AB19" s="137">
        <v>1.103</v>
      </c>
      <c r="AC19" s="137">
        <v>0.84399999999999997</v>
      </c>
      <c r="AD19" s="138">
        <v>1.0563166186044166</v>
      </c>
      <c r="AE19" s="138">
        <v>1.0301959343083213</v>
      </c>
      <c r="AF19" s="139">
        <v>0</v>
      </c>
      <c r="AG19" s="140">
        <v>4.8999999999999998E-3</v>
      </c>
      <c r="AH19" s="140">
        <v>5.4999999999999997E-3</v>
      </c>
      <c r="AI19" s="141">
        <v>4.7000000000000002E-3</v>
      </c>
      <c r="AJ19" s="142"/>
      <c r="AK19" s="142"/>
      <c r="AL19" s="143"/>
      <c r="AM19" s="144"/>
      <c r="AN19" s="145"/>
      <c r="AO19" s="146"/>
      <c r="AP19" s="127"/>
      <c r="AQ19" s="127"/>
      <c r="AR19" s="17"/>
      <c r="AS19" s="17"/>
    </row>
    <row r="20" spans="1:45" s="5" customFormat="1" ht="30" customHeight="1" x14ac:dyDescent="0.15">
      <c r="A20" s="2211"/>
      <c r="B20" s="2213" t="s">
        <v>94</v>
      </c>
      <c r="C20" s="2214"/>
      <c r="D20" s="2214"/>
      <c r="E20" s="50" t="s">
        <v>90</v>
      </c>
      <c r="F20" s="147" t="s">
        <v>95</v>
      </c>
      <c r="G20" s="148" t="s">
        <v>96</v>
      </c>
      <c r="H20" s="52">
        <v>27239424924</v>
      </c>
      <c r="I20" s="52">
        <v>29625074000</v>
      </c>
      <c r="J20" s="52">
        <v>28899983958</v>
      </c>
      <c r="K20" s="52">
        <v>28510331000</v>
      </c>
      <c r="L20" s="52">
        <v>26849015000</v>
      </c>
      <c r="M20" s="52">
        <v>27038594000</v>
      </c>
      <c r="N20" s="52">
        <v>26479119000</v>
      </c>
      <c r="O20" s="52">
        <v>26077947000</v>
      </c>
      <c r="P20" s="52">
        <v>25543250000</v>
      </c>
      <c r="Q20" s="52">
        <v>16988292000</v>
      </c>
      <c r="R20" s="149" t="s">
        <v>98</v>
      </c>
      <c r="S20" s="149" t="s">
        <v>99</v>
      </c>
      <c r="T20" s="54">
        <v>0</v>
      </c>
      <c r="U20" s="150">
        <v>0.91900000000000004</v>
      </c>
      <c r="V20" s="150">
        <v>1.0249999999999999</v>
      </c>
      <c r="W20" s="150">
        <v>1.004</v>
      </c>
      <c r="X20" s="150">
        <v>1.0169999999999999</v>
      </c>
      <c r="Y20" s="150">
        <v>1.0429999999999999</v>
      </c>
      <c r="Z20" s="150">
        <v>1.0209999999999999</v>
      </c>
      <c r="AA20" s="150">
        <v>1.0149999999999999</v>
      </c>
      <c r="AB20" s="56">
        <v>1.0209999999999999</v>
      </c>
      <c r="AC20" s="56">
        <v>1.504</v>
      </c>
      <c r="AD20" s="151" t="s">
        <v>79</v>
      </c>
      <c r="AE20" s="151" t="s">
        <v>79</v>
      </c>
      <c r="AF20" s="58">
        <v>0</v>
      </c>
      <c r="AG20" s="152">
        <v>2.5700000000000001E-2</v>
      </c>
      <c r="AH20" s="152">
        <v>2.7199999999999998E-2</v>
      </c>
      <c r="AI20" s="152">
        <v>2.5899999999999999E-2</v>
      </c>
      <c r="AJ20" s="153">
        <v>4.8999999999999998E-3</v>
      </c>
      <c r="AK20" s="153">
        <v>4.7999999999999996E-3</v>
      </c>
      <c r="AL20" s="154">
        <v>4.4000000000000003E-3</v>
      </c>
      <c r="AM20" s="155">
        <v>4.1000000000000003E-3</v>
      </c>
      <c r="AN20" s="156">
        <v>3.5999999999999999E-3</v>
      </c>
      <c r="AO20" s="157">
        <v>3.5999999999999999E-3</v>
      </c>
      <c r="AP20" s="157">
        <f>+Q19/Q$42</f>
        <v>4.4290490653648672E-3</v>
      </c>
      <c r="AQ20" s="127">
        <f>+R19/R$42</f>
        <v>4.450292157278395E-3</v>
      </c>
      <c r="AR20" s="17"/>
      <c r="AS20" s="17"/>
    </row>
    <row r="21" spans="1:45" s="5" customFormat="1" ht="30" customHeight="1" x14ac:dyDescent="0.15">
      <c r="A21" s="2211"/>
      <c r="B21" s="158" t="s">
        <v>100</v>
      </c>
      <c r="C21" s="159"/>
      <c r="D21" s="159"/>
      <c r="E21" s="67">
        <v>561726966822</v>
      </c>
      <c r="F21" s="67">
        <v>561726966822</v>
      </c>
      <c r="G21" s="160" t="s">
        <v>92</v>
      </c>
      <c r="H21" s="161" t="s">
        <v>101</v>
      </c>
      <c r="I21" s="161" t="s">
        <v>96</v>
      </c>
      <c r="J21" s="161" t="s">
        <v>101</v>
      </c>
      <c r="K21" s="70"/>
      <c r="L21" s="70"/>
      <c r="M21" s="70"/>
      <c r="N21" s="70"/>
      <c r="O21" s="162"/>
      <c r="P21" s="162"/>
      <c r="Q21" s="70"/>
      <c r="R21" s="70"/>
      <c r="S21" s="70"/>
      <c r="T21" s="163" t="s">
        <v>96</v>
      </c>
      <c r="U21" s="163" t="s">
        <v>93</v>
      </c>
      <c r="V21" s="163" t="s">
        <v>87</v>
      </c>
      <c r="W21" s="73"/>
      <c r="X21" s="73"/>
      <c r="Y21" s="73"/>
      <c r="Z21" s="73"/>
      <c r="AA21" s="80"/>
      <c r="AB21" s="80"/>
      <c r="AC21" s="80"/>
      <c r="AD21" s="79"/>
      <c r="AE21" s="79"/>
      <c r="AF21" s="75">
        <v>0.59950000000000003</v>
      </c>
      <c r="AG21" s="163" t="s">
        <v>93</v>
      </c>
      <c r="AH21" s="163" t="s">
        <v>101</v>
      </c>
      <c r="AI21" s="163" t="s">
        <v>102</v>
      </c>
      <c r="AJ21" s="164">
        <v>8.0000000000000004E-4</v>
      </c>
      <c r="AK21" s="164">
        <v>8.0000000000000004E-4</v>
      </c>
      <c r="AL21" s="165">
        <v>1E-3</v>
      </c>
      <c r="AM21" s="166">
        <v>5.9999999999999995E-4</v>
      </c>
      <c r="AN21" s="167" t="s">
        <v>79</v>
      </c>
      <c r="AO21" s="168" t="s">
        <v>79</v>
      </c>
      <c r="AP21" s="169"/>
      <c r="AQ21" s="127"/>
      <c r="AR21" s="17"/>
      <c r="AS21" s="17"/>
    </row>
    <row r="22" spans="1:45" s="5" customFormat="1" ht="30" customHeight="1" x14ac:dyDescent="0.15">
      <c r="A22" s="2211"/>
      <c r="B22" s="2215" t="s">
        <v>103</v>
      </c>
      <c r="C22" s="170" t="s">
        <v>104</v>
      </c>
      <c r="D22" s="170"/>
      <c r="E22" s="50">
        <v>2278747000</v>
      </c>
      <c r="F22" s="50">
        <v>2278747000</v>
      </c>
      <c r="G22" s="148" t="s">
        <v>95</v>
      </c>
      <c r="H22" s="149" t="s">
        <v>93</v>
      </c>
      <c r="I22" s="149" t="s">
        <v>95</v>
      </c>
      <c r="J22" s="149" t="s">
        <v>95</v>
      </c>
      <c r="K22" s="53"/>
      <c r="L22" s="53"/>
      <c r="M22" s="53"/>
      <c r="N22" s="53"/>
      <c r="O22" s="171"/>
      <c r="P22" s="171"/>
      <c r="Q22" s="53"/>
      <c r="R22" s="53"/>
      <c r="S22" s="53"/>
      <c r="T22" s="172" t="s">
        <v>95</v>
      </c>
      <c r="U22" s="172" t="s">
        <v>93</v>
      </c>
      <c r="V22" s="172" t="s">
        <v>102</v>
      </c>
      <c r="W22" s="56"/>
      <c r="X22" s="56"/>
      <c r="Y22" s="56"/>
      <c r="Z22" s="56"/>
      <c r="AA22" s="173"/>
      <c r="AB22" s="173"/>
      <c r="AC22" s="173"/>
      <c r="AD22" s="151"/>
      <c r="AE22" s="151"/>
      <c r="AF22" s="58">
        <v>2.3999999999999998E-3</v>
      </c>
      <c r="AG22" s="172" t="s">
        <v>95</v>
      </c>
      <c r="AH22" s="172" t="s">
        <v>95</v>
      </c>
      <c r="AI22" s="172" t="s">
        <v>95</v>
      </c>
      <c r="AJ22" s="164"/>
      <c r="AK22" s="164"/>
      <c r="AL22" s="165"/>
      <c r="AM22" s="166"/>
      <c r="AN22" s="167"/>
      <c r="AO22" s="168"/>
      <c r="AP22" s="127"/>
      <c r="AQ22" s="127"/>
      <c r="AR22" s="17"/>
      <c r="AS22" s="17"/>
    </row>
    <row r="23" spans="1:45" s="5" customFormat="1" ht="30" customHeight="1" x14ac:dyDescent="0.15">
      <c r="A23" s="2211"/>
      <c r="B23" s="2215"/>
      <c r="C23" s="174" t="s">
        <v>105</v>
      </c>
      <c r="D23" s="159"/>
      <c r="E23" s="67">
        <v>3007321000</v>
      </c>
      <c r="F23" s="67">
        <v>3007321000</v>
      </c>
      <c r="G23" s="160" t="s">
        <v>95</v>
      </c>
      <c r="H23" s="161" t="s">
        <v>102</v>
      </c>
      <c r="I23" s="161" t="s">
        <v>95</v>
      </c>
      <c r="J23" s="161" t="s">
        <v>95</v>
      </c>
      <c r="K23" s="70"/>
      <c r="L23" s="70"/>
      <c r="M23" s="70"/>
      <c r="N23" s="70"/>
      <c r="O23" s="162"/>
      <c r="P23" s="162"/>
      <c r="Q23" s="70"/>
      <c r="R23" s="70"/>
      <c r="S23" s="70"/>
      <c r="T23" s="163" t="s">
        <v>95</v>
      </c>
      <c r="U23" s="163" t="s">
        <v>95</v>
      </c>
      <c r="V23" s="163" t="s">
        <v>95</v>
      </c>
      <c r="W23" s="73"/>
      <c r="X23" s="73"/>
      <c r="Y23" s="73"/>
      <c r="Z23" s="73"/>
      <c r="AA23" s="80"/>
      <c r="AB23" s="80"/>
      <c r="AC23" s="80"/>
      <c r="AD23" s="79"/>
      <c r="AE23" s="79"/>
      <c r="AF23" s="75">
        <v>3.2000000000000002E-3</v>
      </c>
      <c r="AG23" s="163" t="s">
        <v>95</v>
      </c>
      <c r="AH23" s="163" t="s">
        <v>93</v>
      </c>
      <c r="AI23" s="163" t="s">
        <v>93</v>
      </c>
      <c r="AJ23" s="164"/>
      <c r="AK23" s="164"/>
      <c r="AL23" s="165"/>
      <c r="AM23" s="166"/>
      <c r="AN23" s="167"/>
      <c r="AO23" s="168"/>
      <c r="AP23" s="127"/>
      <c r="AQ23" s="127"/>
      <c r="AR23" s="17"/>
      <c r="AS23" s="17"/>
    </row>
    <row r="24" spans="1:45" s="5" customFormat="1" ht="30" customHeight="1" x14ac:dyDescent="0.15">
      <c r="A24" s="2211"/>
      <c r="B24" s="2215"/>
      <c r="C24" s="2217" t="s">
        <v>106</v>
      </c>
      <c r="D24" s="2218"/>
      <c r="E24" s="175">
        <v>4542101000</v>
      </c>
      <c r="F24" s="175">
        <v>4542101000</v>
      </c>
      <c r="G24" s="176" t="s">
        <v>95</v>
      </c>
      <c r="H24" s="177">
        <v>13640562062</v>
      </c>
      <c r="I24" s="177">
        <v>14823297000</v>
      </c>
      <c r="J24" s="177">
        <v>14430609042</v>
      </c>
      <c r="K24" s="177">
        <v>14255176000</v>
      </c>
      <c r="L24" s="177">
        <v>4474836000</v>
      </c>
      <c r="M24" s="177">
        <v>4421406000</v>
      </c>
      <c r="N24" s="177">
        <v>2690881000</v>
      </c>
      <c r="O24" s="177">
        <v>4302053000</v>
      </c>
      <c r="P24" s="177">
        <v>4137750000</v>
      </c>
      <c r="Q24" s="177">
        <v>4309708000</v>
      </c>
      <c r="R24" s="178" t="s">
        <v>107</v>
      </c>
      <c r="S24" s="178" t="s">
        <v>108</v>
      </c>
      <c r="T24" s="179">
        <v>0.33300000000000002</v>
      </c>
      <c r="U24" s="180">
        <v>0.92</v>
      </c>
      <c r="V24" s="180">
        <v>1.0269999999999999</v>
      </c>
      <c r="W24" s="180">
        <v>1.0029999999999999</v>
      </c>
      <c r="X24" s="180">
        <v>1.016</v>
      </c>
      <c r="Y24" s="180">
        <v>1.0429999999999999</v>
      </c>
      <c r="Z24" s="180">
        <v>1.643</v>
      </c>
      <c r="AA24" s="180">
        <v>0.625</v>
      </c>
      <c r="AB24" s="181">
        <v>1.04</v>
      </c>
      <c r="AC24" s="181">
        <v>0.96</v>
      </c>
      <c r="AD24" s="182" t="s">
        <v>79</v>
      </c>
      <c r="AE24" s="182" t="s">
        <v>79</v>
      </c>
      <c r="AF24" s="183">
        <v>4.7999999999999996E-3</v>
      </c>
      <c r="AG24" s="184">
        <v>1.29E-2</v>
      </c>
      <c r="AH24" s="184">
        <v>1.3599999999999999E-2</v>
      </c>
      <c r="AI24" s="184">
        <v>1.29E-2</v>
      </c>
      <c r="AJ24" s="185">
        <v>2.93E-2</v>
      </c>
      <c r="AK24" s="185">
        <v>2.9000000000000001E-2</v>
      </c>
      <c r="AL24" s="186">
        <v>3.1899999999999998E-2</v>
      </c>
      <c r="AM24" s="187">
        <v>3.2399999999999998E-2</v>
      </c>
      <c r="AN24" s="188">
        <v>3.09E-2</v>
      </c>
      <c r="AO24" s="189">
        <v>3.2899999999999999E-2</v>
      </c>
      <c r="AP24" s="190">
        <f>+Q20/Q$42</f>
        <v>2.2909639462227436E-2</v>
      </c>
      <c r="AQ24" s="191" t="s">
        <v>79</v>
      </c>
      <c r="AR24" s="17"/>
      <c r="AS24" s="17"/>
    </row>
    <row r="25" spans="1:45" s="5" customFormat="1" ht="30" customHeight="1" x14ac:dyDescent="0.15">
      <c r="A25" s="2211"/>
      <c r="B25" s="2216"/>
      <c r="C25" s="159" t="s">
        <v>109</v>
      </c>
      <c r="D25" s="159"/>
      <c r="E25" s="67">
        <v>1683061000</v>
      </c>
      <c r="F25" s="67">
        <v>1677472000</v>
      </c>
      <c r="G25" s="67">
        <v>5589000</v>
      </c>
      <c r="H25" s="69">
        <v>757084000</v>
      </c>
      <c r="I25" s="69">
        <v>864235000</v>
      </c>
      <c r="J25" s="69">
        <v>927647000</v>
      </c>
      <c r="K25" s="69">
        <v>798643000</v>
      </c>
      <c r="L25" s="69">
        <v>700907000</v>
      </c>
      <c r="M25" s="69">
        <v>874705000</v>
      </c>
      <c r="N25" s="69">
        <v>491385000</v>
      </c>
      <c r="O25" s="79" t="s">
        <v>79</v>
      </c>
      <c r="P25" s="79" t="s">
        <v>79</v>
      </c>
      <c r="Q25" s="70"/>
      <c r="R25" s="69"/>
      <c r="S25" s="69"/>
      <c r="T25" s="71">
        <v>2.2229999999999999</v>
      </c>
      <c r="U25" s="73">
        <v>0.876</v>
      </c>
      <c r="V25" s="73">
        <v>0.93200000000000005</v>
      </c>
      <c r="W25" s="73">
        <v>1.163</v>
      </c>
      <c r="X25" s="73">
        <v>1.0309999999999999</v>
      </c>
      <c r="Y25" s="73">
        <v>1.0780000000000001</v>
      </c>
      <c r="Z25" s="73">
        <v>1.78</v>
      </c>
      <c r="AA25" s="80" t="s">
        <v>79</v>
      </c>
      <c r="AB25" s="80" t="s">
        <v>79</v>
      </c>
      <c r="AC25" s="80" t="s">
        <v>79</v>
      </c>
      <c r="AD25" s="79" t="s">
        <v>79</v>
      </c>
      <c r="AE25" s="79" t="s">
        <v>79</v>
      </c>
      <c r="AF25" s="75">
        <v>1.8E-3</v>
      </c>
      <c r="AG25" s="185">
        <v>6.9999999999999999E-4</v>
      </c>
      <c r="AH25" s="185">
        <v>8.0000000000000004E-4</v>
      </c>
      <c r="AI25" s="185">
        <v>8.0000000000000004E-4</v>
      </c>
      <c r="AJ25" s="152">
        <v>1.46E-2</v>
      </c>
      <c r="AK25" s="152">
        <v>4.7999999999999996E-3</v>
      </c>
      <c r="AL25" s="192">
        <v>5.1999999999999998E-3</v>
      </c>
      <c r="AM25" s="193">
        <v>3.3E-3</v>
      </c>
      <c r="AN25" s="63">
        <v>5.1000000000000004E-3</v>
      </c>
      <c r="AO25" s="64">
        <v>5.3E-3</v>
      </c>
      <c r="AP25" s="194">
        <f>+Q24/Q$42</f>
        <v>5.8118765834421302E-3</v>
      </c>
      <c r="AQ25" s="191" t="s">
        <v>79</v>
      </c>
      <c r="AR25" s="17"/>
      <c r="AS25" s="17"/>
    </row>
    <row r="26" spans="1:45" s="5" customFormat="1" ht="30" customHeight="1" x14ac:dyDescent="0.15">
      <c r="A26" s="2211"/>
      <c r="B26" s="2219" t="s">
        <v>110</v>
      </c>
      <c r="C26" s="2220"/>
      <c r="D26" s="2220"/>
      <c r="E26" s="67">
        <v>0</v>
      </c>
      <c r="F26" s="195">
        <v>0</v>
      </c>
      <c r="G26" s="160" t="s">
        <v>111</v>
      </c>
      <c r="H26" s="69">
        <v>50000000</v>
      </c>
      <c r="I26" s="69">
        <v>215000000</v>
      </c>
      <c r="J26" s="69">
        <v>148000000</v>
      </c>
      <c r="K26" s="69">
        <v>82000000</v>
      </c>
      <c r="L26" s="69">
        <v>150000000</v>
      </c>
      <c r="M26" s="69">
        <v>300000000</v>
      </c>
      <c r="N26" s="69">
        <v>0</v>
      </c>
      <c r="O26" s="79" t="s">
        <v>79</v>
      </c>
      <c r="P26" s="79" t="s">
        <v>79</v>
      </c>
      <c r="Q26" s="69"/>
      <c r="R26" s="161"/>
      <c r="S26" s="161"/>
      <c r="T26" s="71">
        <v>0</v>
      </c>
      <c r="U26" s="196">
        <v>0.23300000000000001</v>
      </c>
      <c r="V26" s="196">
        <v>1.4530000000000001</v>
      </c>
      <c r="W26" s="196">
        <v>2.8460000000000001</v>
      </c>
      <c r="X26" s="196">
        <v>0.24099999999999999</v>
      </c>
      <c r="Y26" s="196">
        <v>2.5</v>
      </c>
      <c r="Z26" s="80" t="s">
        <v>79</v>
      </c>
      <c r="AA26" s="80" t="s">
        <v>79</v>
      </c>
      <c r="AB26" s="80" t="s">
        <v>79</v>
      </c>
      <c r="AC26" s="80" t="s">
        <v>79</v>
      </c>
      <c r="AD26" s="79" t="s">
        <v>79</v>
      </c>
      <c r="AE26" s="79" t="s">
        <v>79</v>
      </c>
      <c r="AF26" s="75">
        <v>0</v>
      </c>
      <c r="AG26" s="185">
        <v>0</v>
      </c>
      <c r="AH26" s="185">
        <v>2.0000000000000001E-4</v>
      </c>
      <c r="AI26" s="185">
        <v>1E-4</v>
      </c>
      <c r="AJ26" s="152">
        <v>1E-4</v>
      </c>
      <c r="AK26" s="152">
        <v>2.0000000000000001E-4</v>
      </c>
      <c r="AL26" s="192">
        <v>4.0000000000000002E-4</v>
      </c>
      <c r="AM26" s="193">
        <v>0</v>
      </c>
      <c r="AN26" s="83" t="s">
        <v>79</v>
      </c>
      <c r="AO26" s="84" t="s">
        <v>79</v>
      </c>
      <c r="AP26" s="127"/>
      <c r="AQ26" s="146"/>
      <c r="AR26" s="17"/>
      <c r="AS26" s="17"/>
    </row>
    <row r="27" spans="1:45" s="5" customFormat="1" ht="30" customHeight="1" x14ac:dyDescent="0.15">
      <c r="A27" s="2212"/>
      <c r="B27" s="2221" t="s">
        <v>112</v>
      </c>
      <c r="C27" s="2222"/>
      <c r="D27" s="2223"/>
      <c r="E27" s="104">
        <v>28772000</v>
      </c>
      <c r="F27" s="197">
        <v>2152000</v>
      </c>
      <c r="G27" s="197">
        <v>26620000</v>
      </c>
      <c r="H27" s="198">
        <v>40642137</v>
      </c>
      <c r="I27" s="198">
        <v>39162883</v>
      </c>
      <c r="J27" s="198">
        <v>34493000</v>
      </c>
      <c r="K27" s="107">
        <v>59203996</v>
      </c>
      <c r="L27" s="107">
        <v>104593671</v>
      </c>
      <c r="M27" s="107">
        <v>257662090</v>
      </c>
      <c r="N27" s="107">
        <v>256526000</v>
      </c>
      <c r="O27" s="198">
        <v>328711000</v>
      </c>
      <c r="P27" s="198">
        <v>314487000</v>
      </c>
      <c r="Q27" s="198">
        <v>1211412000</v>
      </c>
      <c r="R27" s="198">
        <v>1846956696</v>
      </c>
      <c r="S27" s="198">
        <v>1793262000</v>
      </c>
      <c r="T27" s="108">
        <v>0.70799999999999996</v>
      </c>
      <c r="U27" s="199">
        <v>1.038</v>
      </c>
      <c r="V27" s="199">
        <v>1.135</v>
      </c>
      <c r="W27" s="199">
        <v>0.74399999999999999</v>
      </c>
      <c r="X27" s="199">
        <v>0.63800000000000001</v>
      </c>
      <c r="Y27" s="199">
        <v>0.92600000000000005</v>
      </c>
      <c r="Z27" s="199">
        <v>1.004</v>
      </c>
      <c r="AA27" s="199">
        <v>0.78</v>
      </c>
      <c r="AB27" s="110">
        <v>1.0449999999999999</v>
      </c>
      <c r="AC27" s="110">
        <v>0.26</v>
      </c>
      <c r="AD27" s="111">
        <v>0.65589626579961791</v>
      </c>
      <c r="AE27" s="111">
        <v>1.0299424713176324</v>
      </c>
      <c r="AF27" s="112">
        <v>0</v>
      </c>
      <c r="AG27" s="200">
        <v>0</v>
      </c>
      <c r="AH27" s="200">
        <v>0</v>
      </c>
      <c r="AI27" s="200">
        <v>0</v>
      </c>
      <c r="AJ27" s="200">
        <v>1E-4</v>
      </c>
      <c r="AK27" s="200">
        <v>1E-4</v>
      </c>
      <c r="AL27" s="43">
        <v>2.9999999999999997E-4</v>
      </c>
      <c r="AM27" s="201">
        <v>2.9999999999999997E-4</v>
      </c>
      <c r="AN27" s="102">
        <v>4.0000000000000002E-4</v>
      </c>
      <c r="AO27" s="46">
        <v>4.0000000000000002E-4</v>
      </c>
      <c r="AP27" s="46">
        <f t="shared" ref="AP27:AQ42" si="2">+Q27/Q$42</f>
        <v>1.633655235041631E-3</v>
      </c>
      <c r="AQ27" s="46">
        <f t="shared" si="2"/>
        <v>2.6436100506392751E-3</v>
      </c>
      <c r="AR27" s="17"/>
      <c r="AS27" s="17"/>
    </row>
    <row r="28" spans="1:45" s="5" customFormat="1" ht="30" customHeight="1" x14ac:dyDescent="0.15">
      <c r="A28" s="2224" t="s">
        <v>113</v>
      </c>
      <c r="B28" s="2225"/>
      <c r="C28" s="2225"/>
      <c r="D28" s="2226"/>
      <c r="E28" s="32">
        <v>0</v>
      </c>
      <c r="F28" s="202">
        <v>0</v>
      </c>
      <c r="G28" s="203" t="s">
        <v>114</v>
      </c>
      <c r="H28" s="33">
        <v>0</v>
      </c>
      <c r="I28" s="33">
        <v>0</v>
      </c>
      <c r="J28" s="33">
        <v>0</v>
      </c>
      <c r="K28" s="107">
        <v>0</v>
      </c>
      <c r="L28" s="107">
        <v>800000</v>
      </c>
      <c r="M28" s="107">
        <v>800000</v>
      </c>
      <c r="N28" s="107">
        <v>800000</v>
      </c>
      <c r="O28" s="204">
        <v>800000</v>
      </c>
      <c r="P28" s="204">
        <v>0</v>
      </c>
      <c r="Q28" s="204">
        <v>0</v>
      </c>
      <c r="R28" s="107">
        <v>0</v>
      </c>
      <c r="S28" s="107">
        <v>0</v>
      </c>
      <c r="T28" s="205">
        <v>0</v>
      </c>
      <c r="U28" s="205">
        <v>0</v>
      </c>
      <c r="V28" s="205">
        <v>0</v>
      </c>
      <c r="W28" s="206" t="s">
        <v>79</v>
      </c>
      <c r="X28" s="206" t="s">
        <v>79</v>
      </c>
      <c r="Y28" s="109">
        <v>1</v>
      </c>
      <c r="Z28" s="109">
        <v>1</v>
      </c>
      <c r="AA28" s="109">
        <v>1</v>
      </c>
      <c r="AB28" s="121" t="s">
        <v>79</v>
      </c>
      <c r="AC28" s="121" t="s">
        <v>79</v>
      </c>
      <c r="AD28" s="119" t="s">
        <v>79</v>
      </c>
      <c r="AE28" s="119" t="s">
        <v>79</v>
      </c>
      <c r="AF28" s="112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123">
        <v>0</v>
      </c>
      <c r="AM28" s="208">
        <v>0</v>
      </c>
      <c r="AN28" s="45">
        <v>0</v>
      </c>
      <c r="AO28" s="46">
        <v>0</v>
      </c>
      <c r="AP28" s="46">
        <f t="shared" si="2"/>
        <v>0</v>
      </c>
      <c r="AQ28" s="46">
        <f t="shared" si="2"/>
        <v>0</v>
      </c>
      <c r="AR28" s="17"/>
      <c r="AS28" s="17"/>
    </row>
    <row r="29" spans="1:45" s="5" customFormat="1" ht="30" customHeight="1" x14ac:dyDescent="0.15">
      <c r="A29" s="2227" t="s">
        <v>115</v>
      </c>
      <c r="B29" s="2228"/>
      <c r="C29" s="2231" t="s">
        <v>116</v>
      </c>
      <c r="D29" s="2232"/>
      <c r="E29" s="130">
        <v>922821000</v>
      </c>
      <c r="F29" s="209" t="s">
        <v>92</v>
      </c>
      <c r="G29" s="210">
        <v>922821000</v>
      </c>
      <c r="H29" s="133">
        <v>21589686163</v>
      </c>
      <c r="I29" s="133">
        <v>24736068185</v>
      </c>
      <c r="J29" s="133">
        <v>22027054187</v>
      </c>
      <c r="K29" s="134">
        <v>19822854841</v>
      </c>
      <c r="L29" s="134">
        <v>18470278653</v>
      </c>
      <c r="M29" s="134">
        <v>15707912841</v>
      </c>
      <c r="N29" s="133">
        <v>14172170927</v>
      </c>
      <c r="O29" s="133">
        <v>12862525142</v>
      </c>
      <c r="P29" s="133">
        <v>11635903733</v>
      </c>
      <c r="Q29" s="211">
        <v>13667506839</v>
      </c>
      <c r="R29" s="212">
        <v>12981173839</v>
      </c>
      <c r="S29" s="134">
        <v>12559480975</v>
      </c>
      <c r="T29" s="135">
        <v>4.2999999999999997E-2</v>
      </c>
      <c r="U29" s="136">
        <v>0.873</v>
      </c>
      <c r="V29" s="136">
        <v>1.123</v>
      </c>
      <c r="W29" s="136">
        <v>1.097</v>
      </c>
      <c r="X29" s="136">
        <v>1.0309999999999999</v>
      </c>
      <c r="Y29" s="136">
        <v>1.0940000000000001</v>
      </c>
      <c r="Z29" s="136">
        <v>1.1080000000000001</v>
      </c>
      <c r="AA29" s="136">
        <v>1.1020000000000001</v>
      </c>
      <c r="AB29" s="213">
        <v>1.105</v>
      </c>
      <c r="AC29" s="213">
        <v>0.85099999999999998</v>
      </c>
      <c r="AD29" s="214">
        <v>1.0528714127483614</v>
      </c>
      <c r="AE29" s="214">
        <v>1.0335756600801731</v>
      </c>
      <c r="AF29" s="139">
        <v>1E-3</v>
      </c>
      <c r="AG29" s="215">
        <v>2.0400000000000001E-2</v>
      </c>
      <c r="AH29" s="215">
        <v>2.2700000000000001E-2</v>
      </c>
      <c r="AI29" s="216">
        <v>1.9699999999999999E-2</v>
      </c>
      <c r="AJ29" s="215">
        <v>2.0299999999999999E-2</v>
      </c>
      <c r="AK29" s="215">
        <v>0.02</v>
      </c>
      <c r="AL29" s="217">
        <v>1.8499999999999999E-2</v>
      </c>
      <c r="AM29" s="218">
        <v>1.7299999999999999E-2</v>
      </c>
      <c r="AN29" s="219">
        <v>1.52E-2</v>
      </c>
      <c r="AO29" s="220">
        <v>1.4999999999999999E-2</v>
      </c>
      <c r="AP29" s="220">
        <f t="shared" si="2"/>
        <v>1.8431379330483475E-2</v>
      </c>
      <c r="AQ29" s="220">
        <f t="shared" si="2"/>
        <v>1.858038236857288E-2</v>
      </c>
      <c r="AR29" s="17"/>
      <c r="AS29" s="17"/>
    </row>
    <row r="30" spans="1:45" s="5" customFormat="1" ht="30" customHeight="1" x14ac:dyDescent="0.15">
      <c r="A30" s="2229"/>
      <c r="B30" s="2230"/>
      <c r="C30" s="2233" t="s">
        <v>117</v>
      </c>
      <c r="D30" s="2234"/>
      <c r="E30" s="221" t="s">
        <v>92</v>
      </c>
      <c r="F30" s="222" t="s">
        <v>118</v>
      </c>
      <c r="G30" s="222" t="s">
        <v>92</v>
      </c>
      <c r="H30" s="198">
        <v>184176365430</v>
      </c>
      <c r="I30" s="198">
        <v>198321422392</v>
      </c>
      <c r="J30" s="198">
        <v>198695765595</v>
      </c>
      <c r="K30" s="107">
        <v>65592202862</v>
      </c>
      <c r="L30" s="107">
        <v>65385051926</v>
      </c>
      <c r="M30" s="107">
        <v>64708250200</v>
      </c>
      <c r="N30" s="107">
        <v>60877249634</v>
      </c>
      <c r="O30" s="198">
        <v>55431817585</v>
      </c>
      <c r="P30" s="107">
        <v>27457649201</v>
      </c>
      <c r="Q30" s="223">
        <v>0</v>
      </c>
      <c r="R30" s="223">
        <v>0</v>
      </c>
      <c r="S30" s="224"/>
      <c r="T30" s="225" t="s">
        <v>119</v>
      </c>
      <c r="U30" s="226">
        <v>0.92900000000000005</v>
      </c>
      <c r="V30" s="226">
        <v>0.998</v>
      </c>
      <c r="W30" s="226">
        <v>2.9649999999999999</v>
      </c>
      <c r="X30" s="226">
        <v>1.0029999999999999</v>
      </c>
      <c r="Y30" s="226">
        <v>1.022</v>
      </c>
      <c r="Z30" s="226">
        <v>1.0629999999999999</v>
      </c>
      <c r="AA30" s="226">
        <v>1.0980000000000001</v>
      </c>
      <c r="AB30" s="227">
        <v>2.0190000000000001</v>
      </c>
      <c r="AC30" s="121" t="s">
        <v>79</v>
      </c>
      <c r="AD30" s="119" t="s">
        <v>79</v>
      </c>
      <c r="AE30" s="119" t="s">
        <v>79</v>
      </c>
      <c r="AF30" s="112">
        <v>0</v>
      </c>
      <c r="AG30" s="207">
        <v>0.1739</v>
      </c>
      <c r="AH30" s="207">
        <v>0.1822</v>
      </c>
      <c r="AI30" s="207">
        <v>0.1779</v>
      </c>
      <c r="AJ30" s="207">
        <v>6.7299999999999999E-2</v>
      </c>
      <c r="AK30" s="207">
        <v>7.0599999999999996E-2</v>
      </c>
      <c r="AL30" s="123">
        <v>7.6300000000000007E-2</v>
      </c>
      <c r="AM30" s="208">
        <v>7.4399999999999994E-2</v>
      </c>
      <c r="AN30" s="228">
        <v>6.5699999999999995E-2</v>
      </c>
      <c r="AO30" s="229">
        <v>3.5400000000000001E-2</v>
      </c>
      <c r="AP30" s="230" t="s">
        <v>79</v>
      </c>
      <c r="AQ30" s="230" t="s">
        <v>79</v>
      </c>
      <c r="AR30" s="17"/>
      <c r="AS30" s="17"/>
    </row>
    <row r="31" spans="1:45" s="5" customFormat="1" ht="30" customHeight="1" x14ac:dyDescent="0.15">
      <c r="A31" s="2200" t="s">
        <v>120</v>
      </c>
      <c r="B31" s="2235" t="s">
        <v>121</v>
      </c>
      <c r="C31" s="2237" t="s">
        <v>122</v>
      </c>
      <c r="D31" s="231" t="s">
        <v>123</v>
      </c>
      <c r="E31" s="130">
        <v>21991072232</v>
      </c>
      <c r="F31" s="232">
        <v>21991072232</v>
      </c>
      <c r="G31" s="233" t="s">
        <v>111</v>
      </c>
      <c r="H31" s="133">
        <v>21826025222</v>
      </c>
      <c r="I31" s="133">
        <v>22103997042</v>
      </c>
      <c r="J31" s="133">
        <v>21707904921</v>
      </c>
      <c r="K31" s="134">
        <v>18632237392</v>
      </c>
      <c r="L31" s="134">
        <v>18720294379</v>
      </c>
      <c r="M31" s="134">
        <v>14912835449</v>
      </c>
      <c r="N31" s="133">
        <v>13597941856</v>
      </c>
      <c r="O31" s="134">
        <v>16313371887</v>
      </c>
      <c r="P31" s="134">
        <v>15365808583</v>
      </c>
      <c r="Q31" s="134">
        <v>15291843900</v>
      </c>
      <c r="R31" s="134">
        <v>14368061528</v>
      </c>
      <c r="S31" s="134">
        <v>11320487348</v>
      </c>
      <c r="T31" s="135">
        <v>1.008</v>
      </c>
      <c r="U31" s="234">
        <v>0.98699999999999999</v>
      </c>
      <c r="V31" s="234">
        <v>1.018</v>
      </c>
      <c r="W31" s="234">
        <v>0.997</v>
      </c>
      <c r="X31" s="234">
        <v>0.93500000000000005</v>
      </c>
      <c r="Y31" s="234">
        <v>1.08</v>
      </c>
      <c r="Z31" s="234">
        <v>1.097</v>
      </c>
      <c r="AA31" s="234">
        <v>0.83399999999999996</v>
      </c>
      <c r="AB31" s="137">
        <v>1.0620000000000001</v>
      </c>
      <c r="AC31" s="137">
        <v>1.0049999999999999</v>
      </c>
      <c r="AD31" s="138">
        <v>1.0642941547960221</v>
      </c>
      <c r="AE31" s="138">
        <v>1.2692087439626367</v>
      </c>
      <c r="AF31" s="139">
        <v>2.35E-2</v>
      </c>
      <c r="AG31" s="140">
        <v>2.06E-2</v>
      </c>
      <c r="AH31" s="140">
        <v>2.0299999999999999E-2</v>
      </c>
      <c r="AI31" s="141">
        <v>1.9400000000000001E-2</v>
      </c>
      <c r="AJ31" s="59">
        <v>1.9099999999999999E-2</v>
      </c>
      <c r="AK31" s="59">
        <v>2.0199999999999999E-2</v>
      </c>
      <c r="AL31" s="61">
        <v>1.7600000000000001E-2</v>
      </c>
      <c r="AM31" s="62">
        <v>1.66E-2</v>
      </c>
      <c r="AN31" s="63">
        <v>1.9300000000000001E-2</v>
      </c>
      <c r="AO31" s="64">
        <v>1.9800000000000002E-2</v>
      </c>
      <c r="AP31" s="64">
        <f t="shared" si="2"/>
        <v>2.0621886559382303E-2</v>
      </c>
      <c r="AQ31" s="64">
        <f t="shared" si="2"/>
        <v>2.0565480471678745E-2</v>
      </c>
      <c r="AR31" s="17"/>
      <c r="AS31" s="17"/>
    </row>
    <row r="32" spans="1:45" s="5" customFormat="1" ht="30" customHeight="1" x14ac:dyDescent="0.15">
      <c r="A32" s="2200"/>
      <c r="B32" s="2235"/>
      <c r="C32" s="2238"/>
      <c r="D32" s="235" t="s">
        <v>124</v>
      </c>
      <c r="E32" s="67">
        <v>14344026877</v>
      </c>
      <c r="F32" s="68">
        <v>14344026877</v>
      </c>
      <c r="G32" s="236" t="s">
        <v>92</v>
      </c>
      <c r="H32" s="69">
        <v>14100205566</v>
      </c>
      <c r="I32" s="69">
        <v>14096612051</v>
      </c>
      <c r="J32" s="69">
        <v>13728929449</v>
      </c>
      <c r="K32" s="69">
        <v>4775468346</v>
      </c>
      <c r="L32" s="69">
        <v>4299146110</v>
      </c>
      <c r="M32" s="69">
        <v>3690308556</v>
      </c>
      <c r="N32" s="69">
        <v>3476709512</v>
      </c>
      <c r="O32" s="70">
        <v>4338229843</v>
      </c>
      <c r="P32" s="70">
        <v>4199067953</v>
      </c>
      <c r="Q32" s="70">
        <v>4114569248</v>
      </c>
      <c r="R32" s="70">
        <v>4042516267</v>
      </c>
      <c r="S32" s="70">
        <v>3525145956</v>
      </c>
      <c r="T32" s="71">
        <v>1.0169999999999999</v>
      </c>
      <c r="U32" s="72">
        <v>1</v>
      </c>
      <c r="V32" s="72">
        <v>1.0269999999999999</v>
      </c>
      <c r="W32" s="72">
        <v>2.4</v>
      </c>
      <c r="X32" s="72">
        <v>1.022</v>
      </c>
      <c r="Y32" s="72">
        <v>1.018</v>
      </c>
      <c r="Z32" s="72">
        <v>1.0609999999999999</v>
      </c>
      <c r="AA32" s="72">
        <v>0.80100000000000005</v>
      </c>
      <c r="AB32" s="196">
        <v>1.0329999999999999</v>
      </c>
      <c r="AC32" s="80" t="s">
        <v>79</v>
      </c>
      <c r="AD32" s="79" t="s">
        <v>79</v>
      </c>
      <c r="AE32" s="79" t="s">
        <v>79</v>
      </c>
      <c r="AF32" s="75">
        <v>1.5299999999999999E-2</v>
      </c>
      <c r="AG32" s="237">
        <v>1.3299999999999999E-2</v>
      </c>
      <c r="AH32" s="237">
        <v>1.2999999999999999E-2</v>
      </c>
      <c r="AI32" s="185">
        <v>1.23E-2</v>
      </c>
      <c r="AJ32" s="238">
        <v>4.8999999999999998E-3</v>
      </c>
      <c r="AK32" s="238">
        <v>4.5999999999999999E-3</v>
      </c>
      <c r="AL32" s="192">
        <v>4.4000000000000003E-3</v>
      </c>
      <c r="AM32" s="239">
        <v>4.1999999999999997E-3</v>
      </c>
      <c r="AN32" s="63">
        <v>5.1000000000000004E-3</v>
      </c>
      <c r="AO32" s="64">
        <v>5.4000000000000003E-3</v>
      </c>
      <c r="AP32" s="64">
        <f t="shared" si="2"/>
        <v>5.5487213201920633E-3</v>
      </c>
      <c r="AQ32" s="64">
        <f t="shared" si="2"/>
        <v>5.7861868967792858E-3</v>
      </c>
      <c r="AR32" s="17"/>
      <c r="AS32" s="17"/>
    </row>
    <row r="33" spans="1:46" s="5" customFormat="1" ht="30" customHeight="1" x14ac:dyDescent="0.15">
      <c r="A33" s="2200"/>
      <c r="B33" s="2235"/>
      <c r="C33" s="240" t="s">
        <v>125</v>
      </c>
      <c r="D33" s="66"/>
      <c r="E33" s="241" t="s">
        <v>126</v>
      </c>
      <c r="F33" s="236" t="s">
        <v>92</v>
      </c>
      <c r="G33" s="236" t="s">
        <v>92</v>
      </c>
      <c r="H33" s="69">
        <v>0</v>
      </c>
      <c r="I33" s="69">
        <v>0</v>
      </c>
      <c r="J33" s="69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163" t="s">
        <v>92</v>
      </c>
      <c r="U33" s="196">
        <v>0</v>
      </c>
      <c r="V33" s="196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0</v>
      </c>
      <c r="AD33" s="75">
        <v>0</v>
      </c>
      <c r="AE33" s="75">
        <v>0</v>
      </c>
      <c r="AF33" s="75">
        <v>0</v>
      </c>
      <c r="AG33" s="75">
        <v>0</v>
      </c>
      <c r="AH33" s="75">
        <v>0</v>
      </c>
      <c r="AI33" s="242">
        <v>0</v>
      </c>
      <c r="AJ33" s="75">
        <v>0</v>
      </c>
      <c r="AK33" s="75">
        <v>0</v>
      </c>
      <c r="AL33" s="188">
        <v>0</v>
      </c>
      <c r="AM33" s="243">
        <v>0</v>
      </c>
      <c r="AN33" s="188">
        <v>0</v>
      </c>
      <c r="AO33" s="64">
        <v>0</v>
      </c>
      <c r="AP33" s="64">
        <f t="shared" si="2"/>
        <v>0</v>
      </c>
      <c r="AQ33" s="64">
        <f t="shared" si="2"/>
        <v>0</v>
      </c>
      <c r="AR33" s="17"/>
      <c r="AS33" s="17"/>
      <c r="AT33" s="244"/>
    </row>
    <row r="34" spans="1:46" s="5" customFormat="1" ht="30" customHeight="1" x14ac:dyDescent="0.15">
      <c r="A34" s="2200"/>
      <c r="B34" s="2235"/>
      <c r="C34" s="245" t="s">
        <v>127</v>
      </c>
      <c r="D34" s="66"/>
      <c r="E34" s="67">
        <v>12635608702</v>
      </c>
      <c r="F34" s="68">
        <v>12635608702</v>
      </c>
      <c r="G34" s="236" t="s">
        <v>111</v>
      </c>
      <c r="H34" s="69">
        <v>12686270772</v>
      </c>
      <c r="I34" s="69">
        <v>12553251482</v>
      </c>
      <c r="J34" s="69">
        <v>13098096232</v>
      </c>
      <c r="K34" s="70">
        <v>12099148628</v>
      </c>
      <c r="L34" s="70">
        <v>12122081975</v>
      </c>
      <c r="M34" s="70">
        <v>12199946384</v>
      </c>
      <c r="N34" s="70">
        <v>12390417708</v>
      </c>
      <c r="O34" s="70">
        <v>13777155624</v>
      </c>
      <c r="P34" s="70">
        <v>11008310828</v>
      </c>
      <c r="Q34" s="70">
        <v>11096310566</v>
      </c>
      <c r="R34" s="70">
        <v>10456352695</v>
      </c>
      <c r="S34" s="70">
        <v>10421313741</v>
      </c>
      <c r="T34" s="71">
        <v>0.996</v>
      </c>
      <c r="U34" s="72">
        <v>1.0109999999999999</v>
      </c>
      <c r="V34" s="72">
        <v>0.95799999999999996</v>
      </c>
      <c r="W34" s="72">
        <v>1.075</v>
      </c>
      <c r="X34" s="72">
        <v>1.0149999999999999</v>
      </c>
      <c r="Y34" s="72">
        <v>1.0049999999999999</v>
      </c>
      <c r="Z34" s="72">
        <v>0.98499999999999999</v>
      </c>
      <c r="AA34" s="72">
        <v>0.89900000000000002</v>
      </c>
      <c r="AB34" s="73">
        <v>1.252</v>
      </c>
      <c r="AC34" s="73">
        <v>0.99199999999999999</v>
      </c>
      <c r="AD34" s="74">
        <v>1.0612027816645868</v>
      </c>
      <c r="AE34" s="74">
        <v>1.0033622396245636</v>
      </c>
      <c r="AF34" s="75">
        <v>1.35E-2</v>
      </c>
      <c r="AG34" s="76">
        <v>1.2E-2</v>
      </c>
      <c r="AH34" s="76">
        <v>1.15E-2</v>
      </c>
      <c r="AI34" s="246">
        <v>1.17E-2</v>
      </c>
      <c r="AJ34" s="62">
        <v>1.24E-2</v>
      </c>
      <c r="AK34" s="59">
        <v>1.3100000000000001E-2</v>
      </c>
      <c r="AL34" s="61">
        <v>1.44E-2</v>
      </c>
      <c r="AM34" s="62">
        <v>1.5100000000000001E-2</v>
      </c>
      <c r="AN34" s="63">
        <v>1.6299999999999999E-2</v>
      </c>
      <c r="AO34" s="64">
        <v>1.4200000000000001E-2</v>
      </c>
      <c r="AP34" s="64">
        <f t="shared" si="2"/>
        <v>1.4963980747915379E-2</v>
      </c>
      <c r="AQ34" s="64">
        <f t="shared" si="2"/>
        <v>1.4966522570560078E-2</v>
      </c>
      <c r="AR34" s="17"/>
      <c r="AS34" s="17"/>
    </row>
    <row r="35" spans="1:46" s="5" customFormat="1" ht="30" customHeight="1" x14ac:dyDescent="0.15">
      <c r="A35" s="2200"/>
      <c r="B35" s="2235"/>
      <c r="C35" s="240" t="s">
        <v>128</v>
      </c>
      <c r="D35" s="48"/>
      <c r="E35" s="67">
        <v>1956372957</v>
      </c>
      <c r="F35" s="68">
        <v>1956372957</v>
      </c>
      <c r="G35" s="236" t="s">
        <v>92</v>
      </c>
      <c r="H35" s="69">
        <v>2097416608</v>
      </c>
      <c r="I35" s="69">
        <v>2478175094</v>
      </c>
      <c r="J35" s="69">
        <v>2709471425</v>
      </c>
      <c r="K35" s="70">
        <v>3004411825</v>
      </c>
      <c r="L35" s="70">
        <v>3871783218</v>
      </c>
      <c r="M35" s="70">
        <v>3794613757</v>
      </c>
      <c r="N35" s="70">
        <v>3625554680</v>
      </c>
      <c r="O35" s="70">
        <v>3750511723</v>
      </c>
      <c r="P35" s="70">
        <v>3552725993</v>
      </c>
      <c r="Q35" s="70">
        <v>3305770000</v>
      </c>
      <c r="R35" s="70">
        <v>3498497000</v>
      </c>
      <c r="S35" s="70">
        <v>3639095000</v>
      </c>
      <c r="T35" s="71">
        <v>0.93300000000000005</v>
      </c>
      <c r="U35" s="72">
        <v>0.84599999999999997</v>
      </c>
      <c r="V35" s="72">
        <v>0.91500000000000004</v>
      </c>
      <c r="W35" s="72">
        <v>0.93300000000000005</v>
      </c>
      <c r="X35" s="72">
        <v>0.77500000000000002</v>
      </c>
      <c r="Y35" s="72">
        <v>0.97399999999999998</v>
      </c>
      <c r="Z35" s="72">
        <v>1.0469999999999999</v>
      </c>
      <c r="AA35" s="72">
        <v>0.96699999999999997</v>
      </c>
      <c r="AB35" s="73">
        <v>1.056</v>
      </c>
      <c r="AC35" s="73">
        <v>1.075</v>
      </c>
      <c r="AD35" s="74">
        <v>0.94491148627539201</v>
      </c>
      <c r="AE35" s="74">
        <v>0.96136457003733067</v>
      </c>
      <c r="AF35" s="75">
        <v>2.0999999999999999E-3</v>
      </c>
      <c r="AG35" s="76">
        <v>2E-3</v>
      </c>
      <c r="AH35" s="76">
        <v>2.3E-3</v>
      </c>
      <c r="AI35" s="246">
        <v>2.3999999999999998E-3</v>
      </c>
      <c r="AJ35" s="62">
        <v>3.0999999999999999E-3</v>
      </c>
      <c r="AK35" s="59">
        <v>4.1999999999999997E-3</v>
      </c>
      <c r="AL35" s="61">
        <v>4.4999999999999997E-3</v>
      </c>
      <c r="AM35" s="62">
        <v>4.4000000000000003E-3</v>
      </c>
      <c r="AN35" s="63">
        <v>4.4000000000000003E-3</v>
      </c>
      <c r="AO35" s="64">
        <v>4.5999999999999999E-3</v>
      </c>
      <c r="AP35" s="64">
        <f t="shared" si="2"/>
        <v>4.4580113671843875E-3</v>
      </c>
      <c r="AQ35" s="64">
        <f t="shared" si="2"/>
        <v>5.0075141725636598E-3</v>
      </c>
      <c r="AR35" s="17"/>
      <c r="AS35" s="17"/>
    </row>
    <row r="36" spans="1:46" s="5" customFormat="1" ht="30" customHeight="1" x14ac:dyDescent="0.15">
      <c r="A36" s="2200"/>
      <c r="B36" s="2235"/>
      <c r="C36" s="240" t="s">
        <v>129</v>
      </c>
      <c r="D36" s="66"/>
      <c r="E36" s="67">
        <v>1495155951</v>
      </c>
      <c r="F36" s="68">
        <v>1495155951</v>
      </c>
      <c r="G36" s="236" t="s">
        <v>92</v>
      </c>
      <c r="H36" s="69">
        <v>1527702653</v>
      </c>
      <c r="I36" s="69">
        <v>1642685169</v>
      </c>
      <c r="J36" s="69">
        <v>1742872156</v>
      </c>
      <c r="K36" s="70">
        <v>2693491221</v>
      </c>
      <c r="L36" s="70">
        <v>2632077936</v>
      </c>
      <c r="M36" s="70">
        <v>2814823495</v>
      </c>
      <c r="N36" s="70">
        <v>2473064868</v>
      </c>
      <c r="O36" s="69">
        <v>2677981148</v>
      </c>
      <c r="P36" s="70">
        <v>2838703736</v>
      </c>
      <c r="Q36" s="70">
        <v>2667428049</v>
      </c>
      <c r="R36" s="70">
        <v>2589693752</v>
      </c>
      <c r="S36" s="70">
        <v>2630016578</v>
      </c>
      <c r="T36" s="71">
        <v>0.97899999999999998</v>
      </c>
      <c r="U36" s="72">
        <v>0.93</v>
      </c>
      <c r="V36" s="72">
        <v>0.94299999999999995</v>
      </c>
      <c r="W36" s="72">
        <v>0.65</v>
      </c>
      <c r="X36" s="72">
        <v>0.98699999999999999</v>
      </c>
      <c r="Y36" s="72">
        <v>1.0369999999999999</v>
      </c>
      <c r="Z36" s="72">
        <v>1.1379999999999999</v>
      </c>
      <c r="AA36" s="72">
        <v>0.92300000000000004</v>
      </c>
      <c r="AB36" s="73">
        <v>0.94299999999999995</v>
      </c>
      <c r="AC36" s="73">
        <v>1.0640000000000001</v>
      </c>
      <c r="AD36" s="74">
        <v>1.0300167913445235</v>
      </c>
      <c r="AE36" s="74">
        <v>0.98466822363885498</v>
      </c>
      <c r="AF36" s="75">
        <v>1.6000000000000001E-3</v>
      </c>
      <c r="AG36" s="76">
        <v>1.4E-3</v>
      </c>
      <c r="AH36" s="76">
        <v>1.5E-3</v>
      </c>
      <c r="AI36" s="246">
        <v>1.6000000000000001E-3</v>
      </c>
      <c r="AJ36" s="247">
        <v>2.8E-3</v>
      </c>
      <c r="AK36" s="76">
        <v>2.8E-3</v>
      </c>
      <c r="AL36" s="81">
        <v>3.3E-3</v>
      </c>
      <c r="AM36" s="247">
        <v>3.0000000000000001E-3</v>
      </c>
      <c r="AN36" s="188">
        <v>3.2000000000000002E-3</v>
      </c>
      <c r="AO36" s="64">
        <v>3.7000000000000002E-3</v>
      </c>
      <c r="AP36" s="64">
        <f t="shared" si="2"/>
        <v>3.5971723875491859E-3</v>
      </c>
      <c r="AQ36" s="64">
        <f t="shared" si="2"/>
        <v>3.7067141020099663E-3</v>
      </c>
      <c r="AR36" s="17"/>
      <c r="AS36" s="17"/>
    </row>
    <row r="37" spans="1:46" s="5" customFormat="1" ht="30" customHeight="1" x14ac:dyDescent="0.15">
      <c r="A37" s="2200"/>
      <c r="B37" s="2236"/>
      <c r="C37" s="245" t="s">
        <v>130</v>
      </c>
      <c r="D37" s="49"/>
      <c r="E37" s="67">
        <v>25968043153</v>
      </c>
      <c r="F37" s="68">
        <v>25968043153</v>
      </c>
      <c r="G37" s="236" t="s">
        <v>126</v>
      </c>
      <c r="H37" s="69">
        <v>31718282789</v>
      </c>
      <c r="I37" s="69">
        <v>35235997344</v>
      </c>
      <c r="J37" s="69">
        <v>43602459834</v>
      </c>
      <c r="K37" s="70">
        <v>46389502135</v>
      </c>
      <c r="L37" s="70">
        <v>43101124468</v>
      </c>
      <c r="M37" s="70">
        <v>42917862215</v>
      </c>
      <c r="N37" s="70">
        <v>42177136783</v>
      </c>
      <c r="O37" s="70">
        <v>39834215290</v>
      </c>
      <c r="P37" s="70">
        <v>42614822998</v>
      </c>
      <c r="Q37" s="70">
        <v>47411101333</v>
      </c>
      <c r="R37" s="70">
        <v>49672837466</v>
      </c>
      <c r="S37" s="70">
        <v>49044899826</v>
      </c>
      <c r="T37" s="71">
        <v>0.81899999999999995</v>
      </c>
      <c r="U37" s="72">
        <v>0.9</v>
      </c>
      <c r="V37" s="72">
        <v>0.80800000000000005</v>
      </c>
      <c r="W37" s="72">
        <v>1.0369999999999999</v>
      </c>
      <c r="X37" s="72">
        <v>1.0780000000000001</v>
      </c>
      <c r="Y37" s="72">
        <v>1.0489999999999999</v>
      </c>
      <c r="Z37" s="72">
        <v>1.018</v>
      </c>
      <c r="AA37" s="72">
        <v>1.0589999999999999</v>
      </c>
      <c r="AB37" s="73">
        <v>0.93500000000000005</v>
      </c>
      <c r="AC37" s="73">
        <v>0.89900000000000002</v>
      </c>
      <c r="AD37" s="74">
        <v>0.95446734576924241</v>
      </c>
      <c r="AE37" s="74">
        <v>1.0128033218994794</v>
      </c>
      <c r="AF37" s="75">
        <v>2.7699999999999999E-2</v>
      </c>
      <c r="AG37" s="76">
        <v>2.9899999999999999E-2</v>
      </c>
      <c r="AH37" s="76">
        <v>3.2399999999999998E-2</v>
      </c>
      <c r="AI37" s="246">
        <v>3.9E-2</v>
      </c>
      <c r="AJ37" s="248">
        <v>4.7600000000000003E-2</v>
      </c>
      <c r="AK37" s="249">
        <v>4.6600000000000003E-2</v>
      </c>
      <c r="AL37" s="250">
        <v>5.0599999999999999E-2</v>
      </c>
      <c r="AM37" s="248">
        <v>5.1499999999999997E-2</v>
      </c>
      <c r="AN37" s="102">
        <v>4.7199999999999999E-2</v>
      </c>
      <c r="AO37" s="103">
        <v>5.4899999999999997E-2</v>
      </c>
      <c r="AP37" s="64">
        <f t="shared" si="2"/>
        <v>6.3936459182957331E-2</v>
      </c>
      <c r="AQ37" s="64">
        <f t="shared" si="2"/>
        <v>7.1098370986868414E-2</v>
      </c>
      <c r="AR37" s="17"/>
      <c r="AS37" s="17"/>
    </row>
    <row r="38" spans="1:46" s="5" customFormat="1" ht="30" customHeight="1" x14ac:dyDescent="0.15">
      <c r="A38" s="2201"/>
      <c r="B38" s="2221" t="s">
        <v>131</v>
      </c>
      <c r="C38" s="2222"/>
      <c r="D38" s="2222"/>
      <c r="E38" s="104">
        <v>0</v>
      </c>
      <c r="F38" s="251">
        <v>0</v>
      </c>
      <c r="G38" s="251">
        <v>0</v>
      </c>
      <c r="H38" s="198">
        <v>0</v>
      </c>
      <c r="I38" s="198">
        <v>0</v>
      </c>
      <c r="J38" s="198">
        <v>0</v>
      </c>
      <c r="K38" s="107">
        <v>0</v>
      </c>
      <c r="L38" s="107">
        <v>0</v>
      </c>
      <c r="M38" s="107">
        <v>0</v>
      </c>
      <c r="N38" s="107">
        <v>0</v>
      </c>
      <c r="O38" s="198">
        <v>0</v>
      </c>
      <c r="P38" s="198">
        <v>0</v>
      </c>
      <c r="Q38" s="198">
        <v>1787842780</v>
      </c>
      <c r="R38" s="107">
        <v>1533613313</v>
      </c>
      <c r="S38" s="107">
        <v>2069477525</v>
      </c>
      <c r="T38" s="108">
        <v>0</v>
      </c>
      <c r="U38" s="108">
        <v>0</v>
      </c>
      <c r="V38" s="108">
        <v>0</v>
      </c>
      <c r="W38" s="121" t="s">
        <v>79</v>
      </c>
      <c r="X38" s="121" t="s">
        <v>79</v>
      </c>
      <c r="Y38" s="121" t="s">
        <v>79</v>
      </c>
      <c r="Z38" s="121" t="s">
        <v>79</v>
      </c>
      <c r="AA38" s="121" t="s">
        <v>79</v>
      </c>
      <c r="AB38" s="121" t="s">
        <v>79</v>
      </c>
      <c r="AC38" s="121" t="s">
        <v>79</v>
      </c>
      <c r="AD38" s="111">
        <v>1.1657715571747909</v>
      </c>
      <c r="AE38" s="111">
        <v>0.74106304343653118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45">
        <v>0</v>
      </c>
      <c r="AM38" s="252">
        <v>0</v>
      </c>
      <c r="AN38" s="45">
        <v>0</v>
      </c>
      <c r="AO38" s="46">
        <v>0</v>
      </c>
      <c r="AP38" s="46">
        <f t="shared" si="2"/>
        <v>2.4110036197250674E-3</v>
      </c>
      <c r="AQ38" s="46">
        <f t="shared" si="2"/>
        <v>2.1951113292593386E-3</v>
      </c>
      <c r="AR38" s="17"/>
      <c r="AS38" s="17"/>
    </row>
    <row r="39" spans="1:46" s="5" customFormat="1" ht="30" customHeight="1" x14ac:dyDescent="0.15">
      <c r="A39" s="253" t="s">
        <v>132</v>
      </c>
      <c r="B39" s="254"/>
      <c r="C39" s="254"/>
      <c r="D39" s="254"/>
      <c r="E39" s="32">
        <v>2824342807</v>
      </c>
      <c r="F39" s="255">
        <v>2726935649</v>
      </c>
      <c r="G39" s="255">
        <v>97407158</v>
      </c>
      <c r="H39" s="33">
        <v>2970198466</v>
      </c>
      <c r="I39" s="33">
        <v>3077104685</v>
      </c>
      <c r="J39" s="33">
        <v>3115766314</v>
      </c>
      <c r="K39" s="107">
        <v>3039276891</v>
      </c>
      <c r="L39" s="107">
        <v>2708501474</v>
      </c>
      <c r="M39" s="107">
        <v>3040850933</v>
      </c>
      <c r="N39" s="107">
        <v>1935263148</v>
      </c>
      <c r="O39" s="223">
        <v>2439008947</v>
      </c>
      <c r="P39" s="223">
        <v>2000686737</v>
      </c>
      <c r="Q39" s="223">
        <v>0</v>
      </c>
      <c r="R39" s="223">
        <v>0</v>
      </c>
      <c r="S39" s="223">
        <v>0</v>
      </c>
      <c r="T39" s="108">
        <v>0.95099999999999996</v>
      </c>
      <c r="U39" s="256">
        <v>0.96499999999999997</v>
      </c>
      <c r="V39" s="256">
        <v>0.98799999999999999</v>
      </c>
      <c r="W39" s="256">
        <v>1.0740000000000001</v>
      </c>
      <c r="X39" s="256">
        <v>1.2210000000000001</v>
      </c>
      <c r="Y39" s="256">
        <v>1.2070000000000001</v>
      </c>
      <c r="Z39" s="256">
        <v>1.571</v>
      </c>
      <c r="AA39" s="256">
        <v>0.79300000000000004</v>
      </c>
      <c r="AB39" s="257">
        <v>1.2190000000000001</v>
      </c>
      <c r="AC39" s="257">
        <v>0.93700000000000006</v>
      </c>
      <c r="AD39" s="258" t="s">
        <v>79</v>
      </c>
      <c r="AE39" s="258" t="s">
        <v>79</v>
      </c>
      <c r="AF39" s="112">
        <v>3.0000000000000001E-3</v>
      </c>
      <c r="AG39" s="259">
        <v>2.8E-3</v>
      </c>
      <c r="AH39" s="259">
        <v>2.8E-3</v>
      </c>
      <c r="AI39" s="259">
        <v>2.8E-3</v>
      </c>
      <c r="AJ39" s="259">
        <v>3.0999999999999999E-3</v>
      </c>
      <c r="AK39" s="259">
        <v>2.8999999999999998E-3</v>
      </c>
      <c r="AL39" s="260">
        <v>3.5999999999999999E-3</v>
      </c>
      <c r="AM39" s="261">
        <v>2.3999999999999998E-3</v>
      </c>
      <c r="AN39" s="113">
        <v>2.8999999999999998E-3</v>
      </c>
      <c r="AO39" s="262">
        <v>2.5999999999999999E-3</v>
      </c>
      <c r="AP39" s="262">
        <f t="shared" si="2"/>
        <v>0</v>
      </c>
      <c r="AQ39" s="262">
        <f t="shared" si="2"/>
        <v>0</v>
      </c>
      <c r="AR39" s="17"/>
      <c r="AS39" s="17"/>
    </row>
    <row r="40" spans="1:46" s="5" customFormat="1" ht="30" customHeight="1" x14ac:dyDescent="0.15">
      <c r="A40" s="263" t="s">
        <v>133</v>
      </c>
      <c r="B40" s="264"/>
      <c r="C40" s="264"/>
      <c r="D40" s="264"/>
      <c r="E40" s="32">
        <v>892037379404</v>
      </c>
      <c r="F40" s="118">
        <v>849647165543</v>
      </c>
      <c r="G40" s="118">
        <v>42390213861</v>
      </c>
      <c r="H40" s="33">
        <v>1024241954875</v>
      </c>
      <c r="I40" s="33">
        <v>1055727773578</v>
      </c>
      <c r="J40" s="33">
        <v>1081808831788</v>
      </c>
      <c r="K40" s="107">
        <v>957733084585</v>
      </c>
      <c r="L40" s="107">
        <v>906361072848</v>
      </c>
      <c r="M40" s="107">
        <v>835307838811</v>
      </c>
      <c r="N40" s="107">
        <v>806576911350</v>
      </c>
      <c r="O40" s="265">
        <v>826199610108</v>
      </c>
      <c r="P40" s="266">
        <v>759853109964</v>
      </c>
      <c r="Q40" s="120"/>
      <c r="R40" s="120"/>
      <c r="S40" s="120"/>
      <c r="T40" s="108">
        <v>0.871</v>
      </c>
      <c r="U40" s="256">
        <v>0.97</v>
      </c>
      <c r="V40" s="256">
        <v>0.97599999999999998</v>
      </c>
      <c r="W40" s="256">
        <v>1.137</v>
      </c>
      <c r="X40" s="256">
        <v>1.03</v>
      </c>
      <c r="Y40" s="256">
        <v>1.0589999999999999</v>
      </c>
      <c r="Z40" s="256">
        <v>1.036</v>
      </c>
      <c r="AA40" s="256">
        <v>0.97599999999999998</v>
      </c>
      <c r="AB40" s="256">
        <v>1.087</v>
      </c>
      <c r="AC40" s="267">
        <v>1.04</v>
      </c>
      <c r="AD40" s="268" t="s">
        <v>79</v>
      </c>
      <c r="AE40" s="268" t="s">
        <v>79</v>
      </c>
      <c r="AF40" s="112">
        <v>0.95209999999999995</v>
      </c>
      <c r="AG40" s="269">
        <v>0.96709999999999996</v>
      </c>
      <c r="AH40" s="269">
        <v>0.97019999999999995</v>
      </c>
      <c r="AI40" s="269">
        <v>0.96840000000000004</v>
      </c>
      <c r="AJ40" s="269">
        <v>0.98299999999999998</v>
      </c>
      <c r="AK40" s="269">
        <v>0.97909999999999997</v>
      </c>
      <c r="AL40" s="260">
        <v>0.98480000000000001</v>
      </c>
      <c r="AM40" s="270">
        <v>0.98550000000000004</v>
      </c>
      <c r="AN40" s="260">
        <v>0.97909999999999997</v>
      </c>
      <c r="AO40" s="271">
        <f>P40/P44</f>
        <v>0.97944418066217342</v>
      </c>
      <c r="AP40" s="46">
        <f t="shared" si="2"/>
        <v>0</v>
      </c>
      <c r="AQ40" s="46">
        <f t="shared" si="2"/>
        <v>0</v>
      </c>
      <c r="AR40" s="17"/>
      <c r="AS40" s="17"/>
    </row>
    <row r="41" spans="1:46" s="5" customFormat="1" ht="30" customHeight="1" thickBot="1" x14ac:dyDescent="0.2">
      <c r="A41" s="263" t="s">
        <v>134</v>
      </c>
      <c r="B41" s="264"/>
      <c r="C41" s="264"/>
      <c r="D41" s="264"/>
      <c r="E41" s="32">
        <v>2644072381</v>
      </c>
      <c r="F41" s="118">
        <v>2565551000</v>
      </c>
      <c r="G41" s="118">
        <v>78521381</v>
      </c>
      <c r="H41" s="33">
        <v>985428879</v>
      </c>
      <c r="I41" s="33">
        <v>2436376433</v>
      </c>
      <c r="J41" s="33">
        <v>1906840000</v>
      </c>
      <c r="K41" s="107">
        <v>1413326008</v>
      </c>
      <c r="L41" s="107">
        <v>1576384210</v>
      </c>
      <c r="M41" s="107">
        <v>868438542</v>
      </c>
      <c r="N41" s="33">
        <v>785663966</v>
      </c>
      <c r="O41" s="272">
        <v>534482433</v>
      </c>
      <c r="P41" s="272">
        <v>764528211</v>
      </c>
      <c r="Q41" s="272">
        <v>2136297833</v>
      </c>
      <c r="R41" s="120">
        <v>1594436154</v>
      </c>
      <c r="S41" s="120">
        <v>1700284193</v>
      </c>
      <c r="T41" s="108">
        <v>2.6829999999999998</v>
      </c>
      <c r="U41" s="273">
        <v>0.40400000000000003</v>
      </c>
      <c r="V41" s="273">
        <v>1.278</v>
      </c>
      <c r="W41" s="273">
        <v>1.1639999999999999</v>
      </c>
      <c r="X41" s="273">
        <v>1.1539999999999999</v>
      </c>
      <c r="Y41" s="273">
        <v>2.2890000000000001</v>
      </c>
      <c r="Z41" s="273">
        <v>1.105</v>
      </c>
      <c r="AA41" s="273">
        <v>1.47</v>
      </c>
      <c r="AB41" s="274">
        <v>0.69899999999999995</v>
      </c>
      <c r="AC41" s="274">
        <v>0.42799999999999999</v>
      </c>
      <c r="AD41" s="275">
        <v>1.3398453287957743</v>
      </c>
      <c r="AE41" s="275">
        <v>0.93774685465184471</v>
      </c>
      <c r="AF41" s="112">
        <v>2.8E-3</v>
      </c>
      <c r="AG41" s="276">
        <v>8.9999999999999998E-4</v>
      </c>
      <c r="AH41" s="276">
        <v>2.2000000000000001E-3</v>
      </c>
      <c r="AI41" s="276">
        <v>1.6999999999999999E-3</v>
      </c>
      <c r="AJ41" s="276">
        <v>1.5E-3</v>
      </c>
      <c r="AK41" s="276">
        <v>1.6999999999999999E-3</v>
      </c>
      <c r="AL41" s="277">
        <v>1E-3</v>
      </c>
      <c r="AM41" s="278">
        <v>1E-3</v>
      </c>
      <c r="AN41" s="279">
        <v>5.9999999999999995E-4</v>
      </c>
      <c r="AO41" s="280">
        <v>1E-3</v>
      </c>
      <c r="AP41" s="281">
        <f t="shared" si="2"/>
        <v>2.8809142872024897E-3</v>
      </c>
      <c r="AQ41" s="281">
        <f t="shared" si="2"/>
        <v>2.2821690681463767E-3</v>
      </c>
      <c r="AR41" s="17"/>
      <c r="AS41" s="17"/>
    </row>
    <row r="42" spans="1:46" s="5" customFormat="1" ht="30" customHeight="1" thickTop="1" thickBot="1" x14ac:dyDescent="0.2">
      <c r="A42" s="263" t="s">
        <v>135</v>
      </c>
      <c r="B42" s="264"/>
      <c r="C42" s="264"/>
      <c r="D42" s="264"/>
      <c r="E42" s="32">
        <v>42262406418</v>
      </c>
      <c r="F42" s="118">
        <v>37505952251</v>
      </c>
      <c r="G42" s="118">
        <v>4756454167</v>
      </c>
      <c r="H42" s="33">
        <v>33890933932</v>
      </c>
      <c r="I42" s="33">
        <v>30027933083</v>
      </c>
      <c r="J42" s="33">
        <v>33450806858</v>
      </c>
      <c r="K42" s="107">
        <v>15167856156</v>
      </c>
      <c r="L42" s="107">
        <v>17810265047</v>
      </c>
      <c r="M42" s="107">
        <v>12064901287</v>
      </c>
      <c r="N42" s="107">
        <v>11117944433</v>
      </c>
      <c r="O42" s="34">
        <v>17097510802</v>
      </c>
      <c r="P42" s="34">
        <v>14982683034</v>
      </c>
      <c r="Q42" s="34">
        <v>741534672687</v>
      </c>
      <c r="R42" s="34">
        <v>698649445501</v>
      </c>
      <c r="S42" s="34">
        <v>670802724349</v>
      </c>
      <c r="T42" s="108">
        <v>1.2470000000000001</v>
      </c>
      <c r="U42" s="282">
        <v>1.129</v>
      </c>
      <c r="V42" s="282">
        <v>0.89800000000000002</v>
      </c>
      <c r="W42" s="282">
        <v>1.1359999999999999</v>
      </c>
      <c r="X42" s="282">
        <v>0.78700000000000003</v>
      </c>
      <c r="Y42" s="282">
        <v>1.1870000000000001</v>
      </c>
      <c r="Z42" s="282">
        <v>1.085</v>
      </c>
      <c r="AA42" s="282">
        <v>0.65</v>
      </c>
      <c r="AB42" s="37">
        <v>1.141</v>
      </c>
      <c r="AC42" s="37">
        <v>1.6739999999999999</v>
      </c>
      <c r="AD42" s="38">
        <v>1.0613830404678086</v>
      </c>
      <c r="AE42" s="38">
        <v>1.0415125343729406</v>
      </c>
      <c r="AF42" s="112">
        <v>4.5100000000000001E-2</v>
      </c>
      <c r="AG42" s="40">
        <v>3.2000000000000001E-2</v>
      </c>
      <c r="AH42" s="40">
        <v>2.76E-2</v>
      </c>
      <c r="AI42" s="40">
        <v>2.9899999999999999E-2</v>
      </c>
      <c r="AJ42" s="40">
        <v>1.5599999999999999E-2</v>
      </c>
      <c r="AK42" s="40">
        <v>1.9199999999999998E-2</v>
      </c>
      <c r="AL42" s="283">
        <v>1.4200000000000001E-2</v>
      </c>
      <c r="AM42" s="284">
        <v>1.3599999999999999E-2</v>
      </c>
      <c r="AN42" s="113">
        <v>2.0299999999999999E-2</v>
      </c>
      <c r="AO42" s="262">
        <v>1.9300000000000001E-2</v>
      </c>
      <c r="AP42" s="281">
        <f t="shared" si="2"/>
        <v>1</v>
      </c>
      <c r="AQ42" s="281">
        <f t="shared" si="2"/>
        <v>1</v>
      </c>
      <c r="AR42" s="17"/>
      <c r="AS42" s="17"/>
    </row>
    <row r="43" spans="1:46" s="5" customFormat="1" ht="30" customHeight="1" thickTop="1" thickBot="1" x14ac:dyDescent="0.2">
      <c r="A43" s="285" t="s">
        <v>136</v>
      </c>
      <c r="B43" s="286"/>
      <c r="C43" s="286"/>
      <c r="D43" s="286"/>
      <c r="E43" s="287">
        <v>0</v>
      </c>
      <c r="F43" s="288">
        <v>0</v>
      </c>
      <c r="G43" s="288">
        <v>0</v>
      </c>
      <c r="H43" s="289">
        <v>0</v>
      </c>
      <c r="I43" s="289">
        <v>0</v>
      </c>
      <c r="J43" s="289">
        <v>0</v>
      </c>
      <c r="K43" s="290">
        <v>0</v>
      </c>
      <c r="L43" s="290">
        <v>0</v>
      </c>
      <c r="M43" s="290">
        <v>0</v>
      </c>
      <c r="N43" s="290">
        <v>0</v>
      </c>
      <c r="O43" s="290">
        <v>10000000</v>
      </c>
      <c r="P43" s="290">
        <v>0</v>
      </c>
      <c r="Q43" s="290"/>
      <c r="R43" s="290"/>
      <c r="S43" s="290"/>
      <c r="T43" s="291">
        <v>0</v>
      </c>
      <c r="U43" s="291">
        <v>0</v>
      </c>
      <c r="V43" s="291">
        <v>0</v>
      </c>
      <c r="W43" s="292" t="s">
        <v>79</v>
      </c>
      <c r="X43" s="292" t="s">
        <v>79</v>
      </c>
      <c r="Y43" s="292" t="s">
        <v>79</v>
      </c>
      <c r="Z43" s="292" t="s">
        <v>79</v>
      </c>
      <c r="AA43" s="293">
        <v>0</v>
      </c>
      <c r="AB43" s="292" t="s">
        <v>79</v>
      </c>
      <c r="AC43" s="293">
        <v>0</v>
      </c>
      <c r="AD43" s="294"/>
      <c r="AE43" s="294"/>
      <c r="AF43" s="295">
        <v>0</v>
      </c>
      <c r="AG43" s="296">
        <v>0</v>
      </c>
      <c r="AH43" s="296">
        <v>0</v>
      </c>
      <c r="AI43" s="296">
        <v>0</v>
      </c>
      <c r="AJ43" s="296">
        <v>0</v>
      </c>
      <c r="AK43" s="296">
        <v>0</v>
      </c>
      <c r="AL43" s="297">
        <v>0</v>
      </c>
      <c r="AM43" s="298">
        <v>0</v>
      </c>
      <c r="AN43" s="299">
        <v>0</v>
      </c>
      <c r="AO43" s="300">
        <v>0</v>
      </c>
      <c r="AP43" s="127"/>
      <c r="AQ43" s="127"/>
      <c r="AR43" s="17"/>
      <c r="AS43" s="17"/>
    </row>
    <row r="44" spans="1:46" s="5" customFormat="1" ht="30" customHeight="1" thickTop="1" thickBot="1" x14ac:dyDescent="0.2">
      <c r="A44" s="301" t="s">
        <v>137</v>
      </c>
      <c r="B44" s="302"/>
      <c r="C44" s="302"/>
      <c r="D44" s="302"/>
      <c r="E44" s="303">
        <v>936943858203</v>
      </c>
      <c r="F44" s="304">
        <v>889718668794</v>
      </c>
      <c r="G44" s="305">
        <v>47225189409</v>
      </c>
      <c r="H44" s="306">
        <v>1059118317686</v>
      </c>
      <c r="I44" s="306">
        <v>1088192083094</v>
      </c>
      <c r="J44" s="306">
        <v>1117166478646</v>
      </c>
      <c r="K44" s="307">
        <v>974314266749</v>
      </c>
      <c r="L44" s="307">
        <v>925747722105</v>
      </c>
      <c r="M44" s="307">
        <v>848241178640</v>
      </c>
      <c r="N44" s="307">
        <v>818480519749</v>
      </c>
      <c r="O44" s="307">
        <v>843841603343</v>
      </c>
      <c r="P44" s="307">
        <v>775800321209</v>
      </c>
      <c r="Q44" s="307"/>
      <c r="R44" s="307"/>
      <c r="S44" s="307"/>
      <c r="T44" s="308">
        <v>0.88500000000000001</v>
      </c>
      <c r="U44" s="309">
        <v>0.97299999999999998</v>
      </c>
      <c r="V44" s="310">
        <v>0.97399999999999998</v>
      </c>
      <c r="W44" s="310">
        <v>1.137</v>
      </c>
      <c r="X44" s="310">
        <v>1.0249999999999999</v>
      </c>
      <c r="Y44" s="310">
        <v>1.0620000000000001</v>
      </c>
      <c r="Z44" s="310">
        <v>1.036</v>
      </c>
      <c r="AA44" s="310">
        <v>0.97</v>
      </c>
      <c r="AB44" s="311">
        <v>1.0880000000000001</v>
      </c>
      <c r="AC44" s="311">
        <v>1.046</v>
      </c>
      <c r="AD44" s="312"/>
      <c r="AE44" s="312"/>
      <c r="AF44" s="313">
        <v>1</v>
      </c>
      <c r="AG44" s="314">
        <v>1</v>
      </c>
      <c r="AH44" s="314">
        <v>1</v>
      </c>
      <c r="AI44" s="315">
        <v>1</v>
      </c>
      <c r="AJ44" s="316">
        <v>1</v>
      </c>
      <c r="AK44" s="316">
        <v>1</v>
      </c>
      <c r="AL44" s="317">
        <v>1</v>
      </c>
      <c r="AM44" s="318">
        <v>1</v>
      </c>
      <c r="AN44" s="319">
        <v>1</v>
      </c>
      <c r="AO44" s="320">
        <v>1</v>
      </c>
      <c r="AP44" s="127"/>
      <c r="AQ44" s="127"/>
      <c r="AR44" s="17"/>
      <c r="AS44" s="17"/>
    </row>
    <row r="45" spans="1:46" s="5" customFormat="1" ht="21" customHeight="1" x14ac:dyDescent="0.2">
      <c r="S45" s="4"/>
      <c r="T45" s="4"/>
      <c r="U45" s="4"/>
      <c r="V45" s="4"/>
      <c r="W45" s="4"/>
      <c r="X45" s="4"/>
      <c r="Y45" s="4"/>
      <c r="Z45" s="4"/>
      <c r="AA45" s="4"/>
    </row>
    <row r="46" spans="1:46" s="5" customFormat="1" ht="21" customHeight="1" x14ac:dyDescent="0.2">
      <c r="S46" s="4"/>
      <c r="T46" s="4"/>
      <c r="U46" s="4"/>
      <c r="V46" s="4"/>
      <c r="W46" s="4"/>
      <c r="X46" s="4"/>
      <c r="Y46" s="4"/>
      <c r="Z46" s="4"/>
      <c r="AA46" s="4"/>
    </row>
    <row r="47" spans="1:46" s="5" customFormat="1" ht="21" customHeight="1" x14ac:dyDescent="0.2">
      <c r="A47" s="6" t="s">
        <v>138</v>
      </c>
      <c r="B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4"/>
      <c r="AO47" s="4"/>
      <c r="AP47" s="4"/>
      <c r="AQ47" s="4"/>
    </row>
    <row r="48" spans="1:46" s="5" customFormat="1" ht="21" customHeight="1" thickBot="1" x14ac:dyDescent="0.25">
      <c r="A48" s="9"/>
      <c r="B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4"/>
      <c r="AO48" s="4"/>
      <c r="AP48" s="4"/>
      <c r="AQ48" s="4"/>
    </row>
    <row r="49" spans="1:45" s="5" customFormat="1" ht="21" customHeight="1" x14ac:dyDescent="0.2">
      <c r="A49" s="321" t="s">
        <v>139</v>
      </c>
      <c r="B49" s="10"/>
      <c r="C49" s="10"/>
      <c r="D49" s="322"/>
      <c r="E49" s="323" t="s">
        <v>3</v>
      </c>
      <c r="F49" s="324"/>
      <c r="G49" s="323"/>
      <c r="H49" s="11" t="s">
        <v>140</v>
      </c>
      <c r="I49" s="11" t="s">
        <v>141</v>
      </c>
      <c r="J49" s="11" t="s">
        <v>8</v>
      </c>
      <c r="K49" s="11" t="s">
        <v>142</v>
      </c>
      <c r="L49" s="11" t="s">
        <v>143</v>
      </c>
      <c r="M49" s="11" t="s">
        <v>13</v>
      </c>
      <c r="N49" s="11" t="s">
        <v>14</v>
      </c>
      <c r="O49" s="11" t="s">
        <v>144</v>
      </c>
      <c r="P49" s="11" t="s">
        <v>145</v>
      </c>
      <c r="Q49" s="11" t="s">
        <v>146</v>
      </c>
      <c r="R49" s="11" t="s">
        <v>21</v>
      </c>
      <c r="S49" s="12" t="s">
        <v>147</v>
      </c>
      <c r="T49" s="2194" t="s">
        <v>24</v>
      </c>
      <c r="U49" s="2195"/>
      <c r="V49" s="2195"/>
      <c r="W49" s="2195"/>
      <c r="X49" s="2195"/>
      <c r="Y49" s="2195"/>
      <c r="Z49" s="2196"/>
      <c r="AA49" s="13"/>
      <c r="AB49" s="13"/>
      <c r="AC49" s="13"/>
      <c r="AD49" s="15"/>
      <c r="AE49" s="325"/>
      <c r="AF49" s="2194" t="s">
        <v>148</v>
      </c>
      <c r="AG49" s="2195"/>
      <c r="AH49" s="2195"/>
      <c r="AI49" s="2197"/>
      <c r="AJ49" s="326"/>
      <c r="AK49" s="326"/>
      <c r="AL49" s="326"/>
      <c r="AM49" s="326"/>
      <c r="AN49" s="327"/>
      <c r="AO49" s="14"/>
      <c r="AP49" s="15"/>
      <c r="AQ49" s="16"/>
      <c r="AR49" s="17"/>
      <c r="AS49" s="17"/>
    </row>
    <row r="50" spans="1:45" s="5" customFormat="1" ht="21" customHeight="1" thickBot="1" x14ac:dyDescent="0.2">
      <c r="A50" s="328"/>
      <c r="B50" s="329"/>
      <c r="C50" s="329"/>
      <c r="D50" s="330"/>
      <c r="E50" s="331" t="s">
        <v>27</v>
      </c>
      <c r="F50" s="332" t="s">
        <v>28</v>
      </c>
      <c r="G50" s="331" t="s">
        <v>29</v>
      </c>
      <c r="H50" s="333" t="s">
        <v>30</v>
      </c>
      <c r="I50" s="333" t="s">
        <v>30</v>
      </c>
      <c r="J50" s="333" t="s">
        <v>32</v>
      </c>
      <c r="K50" s="333" t="s">
        <v>30</v>
      </c>
      <c r="L50" s="333" t="s">
        <v>30</v>
      </c>
      <c r="M50" s="333" t="s">
        <v>30</v>
      </c>
      <c r="N50" s="333" t="s">
        <v>30</v>
      </c>
      <c r="O50" s="333" t="s">
        <v>30</v>
      </c>
      <c r="P50" s="333" t="s">
        <v>30</v>
      </c>
      <c r="Q50" s="333" t="s">
        <v>30</v>
      </c>
      <c r="R50" s="333" t="s">
        <v>30</v>
      </c>
      <c r="S50" s="332" t="s">
        <v>30</v>
      </c>
      <c r="T50" s="334" t="s">
        <v>149</v>
      </c>
      <c r="U50" s="335" t="s">
        <v>150</v>
      </c>
      <c r="V50" s="335" t="s">
        <v>36</v>
      </c>
      <c r="W50" s="336" t="s">
        <v>37</v>
      </c>
      <c r="X50" s="337" t="s">
        <v>151</v>
      </c>
      <c r="Y50" s="337" t="s">
        <v>152</v>
      </c>
      <c r="Z50" s="337" t="s">
        <v>42</v>
      </c>
      <c r="AA50" s="337" t="s">
        <v>43</v>
      </c>
      <c r="AB50" s="337" t="s">
        <v>153</v>
      </c>
      <c r="AC50" s="337" t="s">
        <v>154</v>
      </c>
      <c r="AD50" s="335" t="s">
        <v>155</v>
      </c>
      <c r="AE50" s="335" t="s">
        <v>156</v>
      </c>
      <c r="AF50" s="338" t="s">
        <v>52</v>
      </c>
      <c r="AG50" s="339" t="s">
        <v>157</v>
      </c>
      <c r="AH50" s="339" t="s">
        <v>55</v>
      </c>
      <c r="AI50" s="29" t="s">
        <v>56</v>
      </c>
      <c r="AJ50" s="329" t="s">
        <v>158</v>
      </c>
      <c r="AK50" s="339" t="s">
        <v>159</v>
      </c>
      <c r="AL50" s="339" t="s">
        <v>61</v>
      </c>
      <c r="AM50" s="339" t="s">
        <v>62</v>
      </c>
      <c r="AN50" s="29" t="s">
        <v>160</v>
      </c>
      <c r="AO50" s="30" t="s">
        <v>161</v>
      </c>
      <c r="AP50" s="31" t="s">
        <v>162</v>
      </c>
      <c r="AQ50" s="30" t="s">
        <v>163</v>
      </c>
      <c r="AR50" s="340"/>
      <c r="AS50" s="17"/>
    </row>
    <row r="51" spans="1:45" s="5" customFormat="1" ht="21" customHeight="1" thickTop="1" x14ac:dyDescent="0.15">
      <c r="A51" s="341" t="s">
        <v>164</v>
      </c>
      <c r="B51" s="342"/>
      <c r="C51" s="342"/>
      <c r="D51" s="343"/>
      <c r="E51" s="344">
        <v>14503519320</v>
      </c>
      <c r="F51" s="345">
        <v>12950194173</v>
      </c>
      <c r="G51" s="344">
        <v>1553325147</v>
      </c>
      <c r="H51" s="346">
        <v>15181999112</v>
      </c>
      <c r="I51" s="346">
        <v>14579542847</v>
      </c>
      <c r="J51" s="346">
        <v>15058014525</v>
      </c>
      <c r="K51" s="347">
        <v>14188566738</v>
      </c>
      <c r="L51" s="347">
        <v>14678144185</v>
      </c>
      <c r="M51" s="347">
        <v>14246221896</v>
      </c>
      <c r="N51" s="347">
        <v>14760559205</v>
      </c>
      <c r="O51" s="347">
        <v>16009552568</v>
      </c>
      <c r="P51" s="347">
        <v>12998532779</v>
      </c>
      <c r="Q51" s="347">
        <v>13235387584</v>
      </c>
      <c r="R51" s="347">
        <v>12397137138</v>
      </c>
      <c r="S51" s="347">
        <v>12747921787</v>
      </c>
      <c r="T51" s="348">
        <v>0.95499999999999996</v>
      </c>
      <c r="U51" s="348">
        <v>1.0409999999999999</v>
      </c>
      <c r="V51" s="348">
        <v>0.96799999999999997</v>
      </c>
      <c r="W51" s="348">
        <v>1.0620000000000001</v>
      </c>
      <c r="X51" s="348">
        <v>1.012</v>
      </c>
      <c r="Y51" s="348">
        <v>1.01</v>
      </c>
      <c r="Z51" s="348">
        <v>0.96499999999999997</v>
      </c>
      <c r="AA51" s="348">
        <v>0.92200000000000004</v>
      </c>
      <c r="AB51" s="349">
        <v>1.232</v>
      </c>
      <c r="AC51" s="350">
        <v>0.98199999999999998</v>
      </c>
      <c r="AD51" s="351">
        <v>1.0676164534334767</v>
      </c>
      <c r="AE51" s="351">
        <v>0.97248299331756793</v>
      </c>
      <c r="AF51" s="352">
        <v>1.5900000000000001E-2</v>
      </c>
      <c r="AG51" s="352">
        <v>1.49E-2</v>
      </c>
      <c r="AH51" s="352">
        <v>1.38E-2</v>
      </c>
      <c r="AI51" s="353">
        <v>1.3899999999999999E-2</v>
      </c>
      <c r="AJ51" s="201">
        <v>1.4999999999999999E-2</v>
      </c>
      <c r="AK51" s="200">
        <v>1.6E-2</v>
      </c>
      <c r="AL51" s="200">
        <v>1.67E-2</v>
      </c>
      <c r="AM51" s="200">
        <v>1.7999999999999999E-2</v>
      </c>
      <c r="AN51" s="45">
        <v>1.9199999999999998E-2</v>
      </c>
      <c r="AO51" s="46">
        <v>1.7100000000000001E-2</v>
      </c>
      <c r="AP51" s="354">
        <f t="shared" ref="AP51:AQ56" si="3">+Q51/Q$90</f>
        <v>1.8215514724167308E-2</v>
      </c>
      <c r="AQ51" s="46">
        <f t="shared" si="3"/>
        <v>1.795485423682525E-2</v>
      </c>
      <c r="AR51" s="340"/>
      <c r="AS51" s="17"/>
    </row>
    <row r="52" spans="1:45" s="5" customFormat="1" ht="21" customHeight="1" x14ac:dyDescent="0.15">
      <c r="A52" s="2200" t="s">
        <v>165</v>
      </c>
      <c r="B52" s="2239" t="s">
        <v>166</v>
      </c>
      <c r="C52" s="355" t="s">
        <v>167</v>
      </c>
      <c r="D52" s="356"/>
      <c r="E52" s="357">
        <v>507294593142</v>
      </c>
      <c r="F52" s="50">
        <v>488180676023</v>
      </c>
      <c r="G52" s="357">
        <v>19113917119</v>
      </c>
      <c r="H52" s="358">
        <v>522080192280</v>
      </c>
      <c r="I52" s="359">
        <v>538928421934</v>
      </c>
      <c r="J52" s="359">
        <v>562247373948</v>
      </c>
      <c r="K52" s="53">
        <v>549031231921</v>
      </c>
      <c r="L52" s="53">
        <v>533221309290</v>
      </c>
      <c r="M52" s="53">
        <v>499616504168</v>
      </c>
      <c r="N52" s="53">
        <v>485597964020</v>
      </c>
      <c r="O52" s="53">
        <v>482377914381</v>
      </c>
      <c r="P52" s="53">
        <v>448245432521</v>
      </c>
      <c r="Q52" s="53">
        <v>434805882210</v>
      </c>
      <c r="R52" s="53">
        <v>398435011326</v>
      </c>
      <c r="S52" s="53">
        <v>364654558318</v>
      </c>
      <c r="T52" s="360">
        <v>0.97199999999999998</v>
      </c>
      <c r="U52" s="360">
        <v>0.96899999999999997</v>
      </c>
      <c r="V52" s="360">
        <v>0.95899999999999996</v>
      </c>
      <c r="W52" s="360">
        <v>1.0169999999999999</v>
      </c>
      <c r="X52" s="360">
        <v>1.0149999999999999</v>
      </c>
      <c r="Y52" s="360">
        <v>1.0309999999999999</v>
      </c>
      <c r="Z52" s="360">
        <v>1.0289999999999999</v>
      </c>
      <c r="AA52" s="360">
        <v>1.0069999999999999</v>
      </c>
      <c r="AB52" s="361">
        <v>1.0760000000000001</v>
      </c>
      <c r="AC52" s="362">
        <v>1.0309999999999999</v>
      </c>
      <c r="AD52" s="57">
        <v>1.091284324545067</v>
      </c>
      <c r="AE52" s="57">
        <v>1.0926368592890081</v>
      </c>
      <c r="AF52" s="60">
        <v>0.55489999999999995</v>
      </c>
      <c r="AG52" s="60">
        <v>0.51380000000000003</v>
      </c>
      <c r="AH52" s="60">
        <v>0.51129999999999998</v>
      </c>
      <c r="AI52" s="61">
        <v>0.51719999999999999</v>
      </c>
      <c r="AJ52" s="363">
        <v>0.58130000000000004</v>
      </c>
      <c r="AK52" s="60">
        <v>0.58240000000000003</v>
      </c>
      <c r="AL52" s="60">
        <v>0.58709999999999996</v>
      </c>
      <c r="AM52" s="60">
        <v>0.59260000000000002</v>
      </c>
      <c r="AN52" s="63">
        <v>0.57889999999999997</v>
      </c>
      <c r="AO52" s="64">
        <v>0.59119999999999995</v>
      </c>
      <c r="AP52" s="64">
        <f t="shared" si="3"/>
        <v>0.59841186359554754</v>
      </c>
      <c r="AQ52" s="64">
        <f t="shared" si="3"/>
        <v>0.57705601475344004</v>
      </c>
      <c r="AR52" s="340"/>
      <c r="AS52" s="17"/>
    </row>
    <row r="53" spans="1:45" s="5" customFormat="1" ht="21" customHeight="1" x14ac:dyDescent="0.15">
      <c r="A53" s="2200"/>
      <c r="B53" s="2240"/>
      <c r="C53" s="364" t="s">
        <v>168</v>
      </c>
      <c r="D53" s="365"/>
      <c r="E53" s="366">
        <v>6514685983</v>
      </c>
      <c r="F53" s="67">
        <v>6201118620</v>
      </c>
      <c r="G53" s="366">
        <v>313567363</v>
      </c>
      <c r="H53" s="367">
        <v>7102286141</v>
      </c>
      <c r="I53" s="367">
        <v>7749943827</v>
      </c>
      <c r="J53" s="367">
        <v>8414606819</v>
      </c>
      <c r="K53" s="70">
        <v>8861221017</v>
      </c>
      <c r="L53" s="70">
        <v>8832075074</v>
      </c>
      <c r="M53" s="70">
        <v>8316319337</v>
      </c>
      <c r="N53" s="70">
        <v>7874059431</v>
      </c>
      <c r="O53" s="70">
        <v>7771397523</v>
      </c>
      <c r="P53" s="70">
        <v>6949190866</v>
      </c>
      <c r="Q53" s="70">
        <v>6254379507</v>
      </c>
      <c r="R53" s="70">
        <v>5461566485</v>
      </c>
      <c r="S53" s="70">
        <v>4685217969</v>
      </c>
      <c r="T53" s="368">
        <v>0.91700000000000004</v>
      </c>
      <c r="U53" s="368">
        <v>0.91600000000000004</v>
      </c>
      <c r="V53" s="368">
        <v>0.92100000000000004</v>
      </c>
      <c r="W53" s="368">
        <v>0.96699999999999997</v>
      </c>
      <c r="X53" s="368">
        <v>0.98799999999999999</v>
      </c>
      <c r="Y53" s="368">
        <v>1.0329999999999999</v>
      </c>
      <c r="Z53" s="368">
        <v>1.056</v>
      </c>
      <c r="AA53" s="368">
        <v>1.0129999999999999</v>
      </c>
      <c r="AB53" s="369">
        <v>1.1180000000000001</v>
      </c>
      <c r="AC53" s="370">
        <v>1.111</v>
      </c>
      <c r="AD53" s="74">
        <v>1.1451622028546999</v>
      </c>
      <c r="AE53" s="74">
        <v>1.1657016858418865</v>
      </c>
      <c r="AF53" s="60">
        <v>7.1000000000000004E-3</v>
      </c>
      <c r="AG53" s="77">
        <v>7.0000000000000001E-3</v>
      </c>
      <c r="AH53" s="77">
        <v>7.4000000000000003E-3</v>
      </c>
      <c r="AI53" s="81">
        <v>7.7000000000000002E-3</v>
      </c>
      <c r="AJ53" s="201">
        <v>9.4000000000000004E-3</v>
      </c>
      <c r="AK53" s="200">
        <v>9.5999999999999992E-3</v>
      </c>
      <c r="AL53" s="200">
        <v>9.7999999999999997E-3</v>
      </c>
      <c r="AM53" s="200">
        <v>9.5999999999999992E-3</v>
      </c>
      <c r="AN53" s="45">
        <v>9.2999999999999992E-3</v>
      </c>
      <c r="AO53" s="46">
        <v>9.1999999999999998E-3</v>
      </c>
      <c r="AP53" s="46">
        <f t="shared" si="3"/>
        <v>8.6077374974657013E-3</v>
      </c>
      <c r="AQ53" s="46">
        <f t="shared" si="3"/>
        <v>7.9100222132998908E-3</v>
      </c>
      <c r="AR53" s="340"/>
      <c r="AS53" s="17"/>
    </row>
    <row r="54" spans="1:45" s="5" customFormat="1" ht="21" customHeight="1" x14ac:dyDescent="0.15">
      <c r="A54" s="2200"/>
      <c r="B54" s="2240"/>
      <c r="C54" s="364" t="s">
        <v>169</v>
      </c>
      <c r="D54" s="365"/>
      <c r="E54" s="366">
        <v>513809279125</v>
      </c>
      <c r="F54" s="67">
        <v>494381794643</v>
      </c>
      <c r="G54" s="366">
        <v>19427484482</v>
      </c>
      <c r="H54" s="367">
        <v>529182478421</v>
      </c>
      <c r="I54" s="367">
        <v>546678365761</v>
      </c>
      <c r="J54" s="367">
        <v>570661980767</v>
      </c>
      <c r="K54" s="70">
        <v>557892452938</v>
      </c>
      <c r="L54" s="70">
        <v>542053384364</v>
      </c>
      <c r="M54" s="70">
        <v>507932823505</v>
      </c>
      <c r="N54" s="70">
        <v>493472023451</v>
      </c>
      <c r="O54" s="70">
        <v>490149311904</v>
      </c>
      <c r="P54" s="70">
        <v>455194623387</v>
      </c>
      <c r="Q54" s="70">
        <v>441060261717</v>
      </c>
      <c r="R54" s="70">
        <v>403896577811</v>
      </c>
      <c r="S54" s="70">
        <v>369339776287</v>
      </c>
      <c r="T54" s="368">
        <v>0.97099999999999997</v>
      </c>
      <c r="U54" s="368">
        <v>0.96799999999999997</v>
      </c>
      <c r="V54" s="368">
        <v>0.95799999999999996</v>
      </c>
      <c r="W54" s="368">
        <v>1.0169999999999999</v>
      </c>
      <c r="X54" s="368">
        <v>1.014</v>
      </c>
      <c r="Y54" s="368">
        <v>1.0309999999999999</v>
      </c>
      <c r="Z54" s="368">
        <v>1.0289999999999999</v>
      </c>
      <c r="AA54" s="368">
        <v>1.0069999999999999</v>
      </c>
      <c r="AB54" s="369">
        <v>1.077</v>
      </c>
      <c r="AC54" s="370">
        <v>1.032</v>
      </c>
      <c r="AD54" s="74">
        <v>1.0920128714816455</v>
      </c>
      <c r="AE54" s="74">
        <v>1.0935637148844408</v>
      </c>
      <c r="AF54" s="60">
        <v>0.56200000000000006</v>
      </c>
      <c r="AG54" s="77">
        <v>0.52080000000000004</v>
      </c>
      <c r="AH54" s="77">
        <v>0.51870000000000005</v>
      </c>
      <c r="AI54" s="81">
        <v>0.52500000000000002</v>
      </c>
      <c r="AJ54" s="201">
        <v>0.59060000000000001</v>
      </c>
      <c r="AK54" s="200">
        <v>0.59209999999999996</v>
      </c>
      <c r="AL54" s="200">
        <v>0.59689999999999999</v>
      </c>
      <c r="AM54" s="200">
        <v>0.60219999999999996</v>
      </c>
      <c r="AN54" s="45">
        <v>0.58819999999999995</v>
      </c>
      <c r="AO54" s="46">
        <v>0.60029999999999994</v>
      </c>
      <c r="AP54" s="46">
        <f t="shared" si="3"/>
        <v>0.60701960109301323</v>
      </c>
      <c r="AQ54" s="46">
        <f t="shared" si="3"/>
        <v>0.58496603696673999</v>
      </c>
      <c r="AR54" s="340"/>
      <c r="AS54" s="17"/>
    </row>
    <row r="55" spans="1:45" s="5" customFormat="1" ht="21" customHeight="1" x14ac:dyDescent="0.15">
      <c r="A55" s="2200"/>
      <c r="B55" s="2241"/>
      <c r="C55" s="371" t="s">
        <v>170</v>
      </c>
      <c r="D55" s="372"/>
      <c r="E55" s="373">
        <v>1719950690</v>
      </c>
      <c r="F55" s="67">
        <v>1631245523</v>
      </c>
      <c r="G55" s="366">
        <v>88705167</v>
      </c>
      <c r="H55" s="367">
        <v>1531097502</v>
      </c>
      <c r="I55" s="367">
        <v>1594076399</v>
      </c>
      <c r="J55" s="367">
        <v>1257759262</v>
      </c>
      <c r="K55" s="70">
        <v>1412194131</v>
      </c>
      <c r="L55" s="70">
        <v>1366523868</v>
      </c>
      <c r="M55" s="70">
        <v>1583529987</v>
      </c>
      <c r="N55" s="70">
        <v>1560456338</v>
      </c>
      <c r="O55" s="70">
        <v>1532490879</v>
      </c>
      <c r="P55" s="70">
        <v>1461386857</v>
      </c>
      <c r="Q55" s="70">
        <v>1498480648</v>
      </c>
      <c r="R55" s="70">
        <v>1487437806</v>
      </c>
      <c r="S55" s="70">
        <v>1494472425</v>
      </c>
      <c r="T55" s="368">
        <v>1.123</v>
      </c>
      <c r="U55" s="368">
        <v>0.96</v>
      </c>
      <c r="V55" s="368">
        <v>1.2669999999999999</v>
      </c>
      <c r="W55" s="368">
        <v>0.93500000000000005</v>
      </c>
      <c r="X55" s="368">
        <v>1.0349999999999999</v>
      </c>
      <c r="Y55" s="368">
        <v>0.89600000000000002</v>
      </c>
      <c r="Z55" s="368">
        <v>1.0149999999999999</v>
      </c>
      <c r="AA55" s="368">
        <v>1.018</v>
      </c>
      <c r="AB55" s="369">
        <v>1.0489999999999999</v>
      </c>
      <c r="AC55" s="370">
        <v>0.97499999999999998</v>
      </c>
      <c r="AD55" s="74">
        <v>1.0074240697361971</v>
      </c>
      <c r="AE55" s="74">
        <v>0.99529290813110849</v>
      </c>
      <c r="AF55" s="77">
        <v>1.9E-3</v>
      </c>
      <c r="AG55" s="77">
        <v>1.5E-3</v>
      </c>
      <c r="AH55" s="77">
        <v>1.5E-3</v>
      </c>
      <c r="AI55" s="81">
        <v>1.1999999999999999E-3</v>
      </c>
      <c r="AJ55" s="201">
        <v>1.5E-3</v>
      </c>
      <c r="AK55" s="200">
        <v>1.5E-3</v>
      </c>
      <c r="AL55" s="200">
        <v>1.9E-3</v>
      </c>
      <c r="AM55" s="200">
        <v>1.9E-3</v>
      </c>
      <c r="AN55" s="45">
        <v>1.8E-3</v>
      </c>
      <c r="AO55" s="46">
        <v>1.9E-3</v>
      </c>
      <c r="AP55" s="46">
        <f t="shared" si="3"/>
        <v>2.0623193793373215E-3</v>
      </c>
      <c r="AQ55" s="46">
        <f t="shared" si="3"/>
        <v>2.1542658353928389E-3</v>
      </c>
      <c r="AR55" s="340"/>
      <c r="AS55" s="17"/>
    </row>
    <row r="56" spans="1:45" s="5" customFormat="1" ht="21" customHeight="1" x14ac:dyDescent="0.15">
      <c r="A56" s="2200"/>
      <c r="B56" s="47" t="s">
        <v>171</v>
      </c>
      <c r="C56" s="374"/>
      <c r="D56" s="375"/>
      <c r="E56" s="376">
        <v>69455234064</v>
      </c>
      <c r="F56" s="51">
        <v>67520394142</v>
      </c>
      <c r="G56" s="377">
        <v>1934839922</v>
      </c>
      <c r="H56" s="359">
        <v>69714324235</v>
      </c>
      <c r="I56" s="359">
        <v>72003839338</v>
      </c>
      <c r="J56" s="358">
        <v>70348645859</v>
      </c>
      <c r="K56" s="52">
        <v>64034908330</v>
      </c>
      <c r="L56" s="52">
        <v>58768011692</v>
      </c>
      <c r="M56" s="52">
        <v>51256216200</v>
      </c>
      <c r="N56" s="52">
        <v>47486860149</v>
      </c>
      <c r="O56" s="53">
        <v>41379474579</v>
      </c>
      <c r="P56" s="53">
        <v>37860388645</v>
      </c>
      <c r="Q56" s="53">
        <v>34935240385</v>
      </c>
      <c r="R56" s="53">
        <v>31910763705</v>
      </c>
      <c r="S56" s="53">
        <v>29293930448</v>
      </c>
      <c r="T56" s="360">
        <v>0.996</v>
      </c>
      <c r="U56" s="360">
        <v>0.96799999999999997</v>
      </c>
      <c r="V56" s="360">
        <v>1.024</v>
      </c>
      <c r="W56" s="360">
        <v>1.071</v>
      </c>
      <c r="X56" s="360">
        <v>1.0209999999999999</v>
      </c>
      <c r="Y56" s="360">
        <v>1.054</v>
      </c>
      <c r="Z56" s="360">
        <v>1.079</v>
      </c>
      <c r="AA56" s="360">
        <v>1.1479999999999999</v>
      </c>
      <c r="AB56" s="361">
        <v>1.093</v>
      </c>
      <c r="AC56" s="362">
        <v>1.0840000000000001</v>
      </c>
      <c r="AD56" s="57">
        <v>1.0947792007724999</v>
      </c>
      <c r="AE56" s="57">
        <v>1.0893302201848662</v>
      </c>
      <c r="AF56" s="60">
        <v>7.5999999999999998E-2</v>
      </c>
      <c r="AG56" s="60">
        <v>6.8599999999999994E-2</v>
      </c>
      <c r="AH56" s="60">
        <v>6.83E-2</v>
      </c>
      <c r="AI56" s="61">
        <v>6.4699999999999994E-2</v>
      </c>
      <c r="AJ56" s="363">
        <v>6.7799999999999999E-2</v>
      </c>
      <c r="AK56" s="60">
        <v>6.4199999999999993E-2</v>
      </c>
      <c r="AL56" s="60">
        <v>6.0199999999999997E-2</v>
      </c>
      <c r="AM56" s="60">
        <v>5.8000000000000003E-2</v>
      </c>
      <c r="AN56" s="378">
        <v>4.9700000000000001E-2</v>
      </c>
      <c r="AO56" s="64">
        <v>4.99E-2</v>
      </c>
      <c r="AP56" s="64">
        <f t="shared" si="3"/>
        <v>4.8080449596699319E-2</v>
      </c>
      <c r="AQ56" s="64">
        <f t="shared" si="3"/>
        <v>4.6216566335530743E-2</v>
      </c>
      <c r="AR56" s="379"/>
      <c r="AS56" s="17"/>
    </row>
    <row r="57" spans="1:45" s="5" customFormat="1" ht="21" customHeight="1" x14ac:dyDescent="0.15">
      <c r="A57" s="2200"/>
      <c r="B57" s="2204" t="s">
        <v>172</v>
      </c>
      <c r="C57" s="2205"/>
      <c r="D57" s="2242"/>
      <c r="E57" s="373">
        <v>52497365</v>
      </c>
      <c r="F57" s="67">
        <v>52459646</v>
      </c>
      <c r="G57" s="366">
        <v>37719</v>
      </c>
      <c r="H57" s="380">
        <v>54437169</v>
      </c>
      <c r="I57" s="380">
        <v>51406579</v>
      </c>
      <c r="J57" s="380">
        <v>43042336</v>
      </c>
      <c r="K57" s="69">
        <v>35475196</v>
      </c>
      <c r="L57" s="69">
        <v>15908650</v>
      </c>
      <c r="M57" s="69">
        <v>10634752</v>
      </c>
      <c r="N57" s="69">
        <v>0</v>
      </c>
      <c r="O57" s="79" t="s">
        <v>79</v>
      </c>
      <c r="P57" s="79" t="s">
        <v>79</v>
      </c>
      <c r="Q57" s="69"/>
      <c r="R57" s="161"/>
      <c r="S57" s="161"/>
      <c r="T57" s="368">
        <v>0.96399999999999997</v>
      </c>
      <c r="U57" s="381">
        <v>1.0589999999999999</v>
      </c>
      <c r="V57" s="381">
        <v>1.194</v>
      </c>
      <c r="W57" s="381">
        <v>1.123</v>
      </c>
      <c r="X57" s="381">
        <v>1.1259999999999999</v>
      </c>
      <c r="Y57" s="381">
        <v>0.53300000000000003</v>
      </c>
      <c r="Z57" s="382" t="s">
        <v>79</v>
      </c>
      <c r="AA57" s="382" t="s">
        <v>79</v>
      </c>
      <c r="AB57" s="382" t="s">
        <v>79</v>
      </c>
      <c r="AC57" s="382" t="s">
        <v>79</v>
      </c>
      <c r="AD57" s="79" t="s">
        <v>79</v>
      </c>
      <c r="AE57" s="79" t="s">
        <v>79</v>
      </c>
      <c r="AF57" s="77">
        <v>1E-4</v>
      </c>
      <c r="AG57" s="77">
        <v>1E-4</v>
      </c>
      <c r="AH57" s="77">
        <v>0</v>
      </c>
      <c r="AI57" s="81">
        <v>0</v>
      </c>
      <c r="AJ57" s="363">
        <v>0</v>
      </c>
      <c r="AK57" s="60">
        <v>0.1318</v>
      </c>
      <c r="AL57" s="60">
        <v>0.15</v>
      </c>
      <c r="AM57" s="60">
        <v>0</v>
      </c>
      <c r="AN57" s="83" t="s">
        <v>79</v>
      </c>
      <c r="AO57" s="84" t="s">
        <v>79</v>
      </c>
      <c r="AP57" s="64"/>
      <c r="AQ57" s="64"/>
      <c r="AR57" s="379"/>
      <c r="AS57" s="17"/>
    </row>
    <row r="58" spans="1:45" s="5" customFormat="1" ht="21" customHeight="1" x14ac:dyDescent="0.15">
      <c r="A58" s="2200"/>
      <c r="B58" s="47" t="s">
        <v>173</v>
      </c>
      <c r="C58" s="374"/>
      <c r="D58" s="375"/>
      <c r="E58" s="373">
        <v>1326280</v>
      </c>
      <c r="F58" s="68">
        <v>1281569</v>
      </c>
      <c r="G58" s="383">
        <v>44711</v>
      </c>
      <c r="H58" s="380">
        <v>7652205</v>
      </c>
      <c r="I58" s="367">
        <v>8103751</v>
      </c>
      <c r="J58" s="367">
        <v>5445450</v>
      </c>
      <c r="K58" s="70">
        <v>4899975</v>
      </c>
      <c r="L58" s="70">
        <v>6681773</v>
      </c>
      <c r="M58" s="70">
        <v>1096337</v>
      </c>
      <c r="N58" s="70">
        <v>1073350</v>
      </c>
      <c r="O58" s="70">
        <v>708855</v>
      </c>
      <c r="P58" s="70">
        <v>2716635</v>
      </c>
      <c r="Q58" s="70">
        <v>2789536</v>
      </c>
      <c r="R58" s="70">
        <v>4760124</v>
      </c>
      <c r="S58" s="70">
        <v>5560825</v>
      </c>
      <c r="T58" s="368">
        <v>0.17299999999999999</v>
      </c>
      <c r="U58" s="368">
        <v>0.94399999999999995</v>
      </c>
      <c r="V58" s="368">
        <v>1.488</v>
      </c>
      <c r="W58" s="368">
        <v>0.93600000000000005</v>
      </c>
      <c r="X58" s="368">
        <v>0.69199999999999995</v>
      </c>
      <c r="Y58" s="368">
        <v>6.218</v>
      </c>
      <c r="Z58" s="368">
        <v>1.0209999999999999</v>
      </c>
      <c r="AA58" s="368">
        <v>1.514</v>
      </c>
      <c r="AB58" s="369">
        <v>0.26100000000000001</v>
      </c>
      <c r="AC58" s="370">
        <v>0.97399999999999998</v>
      </c>
      <c r="AD58" s="74">
        <v>0.58602170867817727</v>
      </c>
      <c r="AE58" s="74">
        <v>0.85601039414115709</v>
      </c>
      <c r="AF58" s="77">
        <v>0</v>
      </c>
      <c r="AG58" s="77">
        <v>0</v>
      </c>
      <c r="AH58" s="77">
        <v>0</v>
      </c>
      <c r="AI58" s="81">
        <v>0</v>
      </c>
      <c r="AJ58" s="363">
        <v>0</v>
      </c>
      <c r="AK58" s="60">
        <v>0</v>
      </c>
      <c r="AL58" s="60">
        <v>0</v>
      </c>
      <c r="AM58" s="60">
        <v>0</v>
      </c>
      <c r="AN58" s="63">
        <v>0</v>
      </c>
      <c r="AO58" s="64">
        <v>0</v>
      </c>
      <c r="AP58" s="64">
        <f>+Q58/Q$90</f>
        <v>3.8391647965807531E-6</v>
      </c>
      <c r="AQ58" s="64">
        <f>+R58/R$90</f>
        <v>6.894118506379756E-6</v>
      </c>
      <c r="AR58" s="379"/>
      <c r="AS58" s="17"/>
    </row>
    <row r="59" spans="1:45" s="5" customFormat="1" ht="21" customHeight="1" x14ac:dyDescent="0.15">
      <c r="A59" s="2200"/>
      <c r="B59" s="47" t="s">
        <v>174</v>
      </c>
      <c r="C59" s="374"/>
      <c r="D59" s="375"/>
      <c r="E59" s="373">
        <v>3346756587</v>
      </c>
      <c r="F59" s="68">
        <v>2836025842</v>
      </c>
      <c r="G59" s="383">
        <v>510730745</v>
      </c>
      <c r="H59" s="380">
        <v>3609156318</v>
      </c>
      <c r="I59" s="367">
        <v>4195419181</v>
      </c>
      <c r="J59" s="367">
        <v>4635329006</v>
      </c>
      <c r="K59" s="70">
        <v>5221413835</v>
      </c>
      <c r="L59" s="70">
        <v>5606698703</v>
      </c>
      <c r="M59" s="70">
        <v>5545119397</v>
      </c>
      <c r="N59" s="70">
        <v>5184332083</v>
      </c>
      <c r="O59" s="70">
        <v>5345909030</v>
      </c>
      <c r="P59" s="70">
        <v>5116200300</v>
      </c>
      <c r="Q59" s="70">
        <v>4747714700</v>
      </c>
      <c r="R59" s="70">
        <v>5006257000</v>
      </c>
      <c r="S59" s="70">
        <v>5213845000</v>
      </c>
      <c r="T59" s="368">
        <v>0.92700000000000005</v>
      </c>
      <c r="U59" s="368">
        <v>0.86</v>
      </c>
      <c r="V59" s="368">
        <v>0.90500000000000003</v>
      </c>
      <c r="W59" s="368">
        <v>0.93799999999999994</v>
      </c>
      <c r="X59" s="368">
        <v>0.94399999999999995</v>
      </c>
      <c r="Y59" s="368">
        <v>0.93500000000000005</v>
      </c>
      <c r="Z59" s="368">
        <v>1.07</v>
      </c>
      <c r="AA59" s="368">
        <v>0.97</v>
      </c>
      <c r="AB59" s="369">
        <v>1.0449999999999999</v>
      </c>
      <c r="AC59" s="370">
        <v>1.0780000000000001</v>
      </c>
      <c r="AD59" s="74">
        <v>0.94835616709250048</v>
      </c>
      <c r="AE59" s="74">
        <v>0.9601852375741895</v>
      </c>
      <c r="AF59" s="77">
        <v>3.7000000000000002E-3</v>
      </c>
      <c r="AG59" s="77">
        <v>3.5999999999999999E-3</v>
      </c>
      <c r="AH59" s="77">
        <v>4.0000000000000001E-3</v>
      </c>
      <c r="AI59" s="81">
        <v>4.3E-3</v>
      </c>
      <c r="AJ59" s="363">
        <v>5.4999999999999997E-3</v>
      </c>
      <c r="AK59" s="60">
        <v>6.1000000000000004E-3</v>
      </c>
      <c r="AL59" s="60">
        <v>6.4999999999999997E-3</v>
      </c>
      <c r="AM59" s="60">
        <v>6.3E-3</v>
      </c>
      <c r="AN59" s="63">
        <v>6.4000000000000003E-3</v>
      </c>
      <c r="AO59" s="64">
        <v>6.7000000000000002E-3</v>
      </c>
      <c r="AP59" s="64">
        <f>+Q59/Q$90</f>
        <v>6.5341544760307629E-3</v>
      </c>
      <c r="AQ59" s="64">
        <f>+R59/R$90</f>
        <v>7.2505945289226071E-3</v>
      </c>
      <c r="AR59" s="379"/>
      <c r="AS59" s="17"/>
    </row>
    <row r="60" spans="1:45" s="5" customFormat="1" ht="21" customHeight="1" x14ac:dyDescent="0.15">
      <c r="A60" s="2200"/>
      <c r="B60" s="384" t="s">
        <v>175</v>
      </c>
      <c r="C60" s="385"/>
      <c r="D60" s="386"/>
      <c r="E60" s="373">
        <v>584900000</v>
      </c>
      <c r="F60" s="387">
        <v>559650000</v>
      </c>
      <c r="G60" s="388">
        <v>25250000</v>
      </c>
      <c r="H60" s="380">
        <v>598560000</v>
      </c>
      <c r="I60" s="367">
        <v>631680000</v>
      </c>
      <c r="J60" s="367">
        <v>652270000</v>
      </c>
      <c r="K60" s="70">
        <v>674030000</v>
      </c>
      <c r="L60" s="70">
        <v>702820000</v>
      </c>
      <c r="M60" s="70">
        <v>673040000</v>
      </c>
      <c r="N60" s="70">
        <v>852405000</v>
      </c>
      <c r="O60" s="88">
        <v>2308814000</v>
      </c>
      <c r="P60" s="88">
        <v>2667466000</v>
      </c>
      <c r="Q60" s="88">
        <v>3014423000</v>
      </c>
      <c r="R60" s="88">
        <v>2840967000</v>
      </c>
      <c r="S60" s="88">
        <v>0</v>
      </c>
      <c r="T60" s="368">
        <v>0.97699999999999998</v>
      </c>
      <c r="U60" s="389">
        <v>0.94799999999999995</v>
      </c>
      <c r="V60" s="389">
        <v>0.96799999999999997</v>
      </c>
      <c r="W60" s="389">
        <v>0.97</v>
      </c>
      <c r="X60" s="389">
        <v>1</v>
      </c>
      <c r="Y60" s="389">
        <v>1.0309999999999999</v>
      </c>
      <c r="Z60" s="389">
        <v>0.79</v>
      </c>
      <c r="AA60" s="389">
        <v>0.36899999999999999</v>
      </c>
      <c r="AB60" s="369">
        <v>0.86599999999999999</v>
      </c>
      <c r="AC60" s="390">
        <v>0.88500000000000001</v>
      </c>
      <c r="AD60" s="91">
        <v>1.0610552674494282</v>
      </c>
      <c r="AE60" s="391">
        <v>1.0391237754903297</v>
      </c>
      <c r="AF60" s="77">
        <v>5.9999999999999995E-4</v>
      </c>
      <c r="AG60" s="93">
        <v>5.9999999999999995E-4</v>
      </c>
      <c r="AH60" s="93">
        <v>5.9999999999999995E-4</v>
      </c>
      <c r="AI60" s="392">
        <v>5.9999999999999995E-4</v>
      </c>
      <c r="AJ60" s="393">
        <v>6.9999999999999999E-4</v>
      </c>
      <c r="AK60" s="394">
        <v>8.0000000000000004E-4</v>
      </c>
      <c r="AL60" s="394">
        <v>8.0000000000000004E-4</v>
      </c>
      <c r="AM60" s="394">
        <v>1E-3</v>
      </c>
      <c r="AN60" s="63">
        <v>2.8E-3</v>
      </c>
      <c r="AO60" s="64">
        <v>3.5000000000000001E-3</v>
      </c>
      <c r="AP60" s="97">
        <v>4.1486708411733499E-3</v>
      </c>
      <c r="AQ60" s="395">
        <v>4.1145909582847367E-3</v>
      </c>
      <c r="AR60" s="379"/>
      <c r="AS60" s="17"/>
    </row>
    <row r="61" spans="1:45" s="5" customFormat="1" ht="21" customHeight="1" x14ac:dyDescent="0.15">
      <c r="A61" s="2200"/>
      <c r="B61" s="65" t="s">
        <v>176</v>
      </c>
      <c r="C61" s="396"/>
      <c r="D61" s="397"/>
      <c r="E61" s="398">
        <v>605771179</v>
      </c>
      <c r="F61" s="68">
        <v>4200000</v>
      </c>
      <c r="G61" s="383">
        <v>601571179</v>
      </c>
      <c r="H61" s="380">
        <v>586799075</v>
      </c>
      <c r="I61" s="367">
        <v>642898708</v>
      </c>
      <c r="J61" s="367">
        <v>743982402</v>
      </c>
      <c r="K61" s="70">
        <v>1414458421</v>
      </c>
      <c r="L61" s="70">
        <v>1509163344</v>
      </c>
      <c r="M61" s="70">
        <v>1814518342</v>
      </c>
      <c r="N61" s="70">
        <v>2191279489</v>
      </c>
      <c r="O61" s="70">
        <v>2269934245</v>
      </c>
      <c r="P61" s="70">
        <v>1801040449</v>
      </c>
      <c r="Q61" s="70">
        <v>1864346295</v>
      </c>
      <c r="R61" s="70">
        <v>2032937243</v>
      </c>
      <c r="S61" s="70">
        <v>2465516289</v>
      </c>
      <c r="T61" s="368">
        <v>1.032</v>
      </c>
      <c r="U61" s="368">
        <v>0.91300000000000003</v>
      </c>
      <c r="V61" s="368">
        <v>0.86399999999999999</v>
      </c>
      <c r="W61" s="368">
        <v>0.77900000000000003</v>
      </c>
      <c r="X61" s="368">
        <v>0.95099999999999996</v>
      </c>
      <c r="Y61" s="368">
        <v>0.92400000000000004</v>
      </c>
      <c r="Z61" s="368">
        <v>0.82799999999999996</v>
      </c>
      <c r="AA61" s="368">
        <v>0.96499999999999997</v>
      </c>
      <c r="AB61" s="369">
        <v>1.26</v>
      </c>
      <c r="AC61" s="370">
        <v>0.96599999999999997</v>
      </c>
      <c r="AD61" s="74">
        <v>0.91707026442625905</v>
      </c>
      <c r="AE61" s="74">
        <v>0.824548291191598</v>
      </c>
      <c r="AF61" s="77">
        <v>6.9999999999999999E-4</v>
      </c>
      <c r="AG61" s="77">
        <v>5.9999999999999995E-4</v>
      </c>
      <c r="AH61" s="77">
        <v>5.9999999999999995E-4</v>
      </c>
      <c r="AI61" s="81">
        <v>6.9999999999999999E-4</v>
      </c>
      <c r="AJ61" s="201">
        <v>1.5E-3</v>
      </c>
      <c r="AK61" s="200">
        <v>1.6000000000000001E-3</v>
      </c>
      <c r="AL61" s="200">
        <v>2.0999999999999999E-3</v>
      </c>
      <c r="AM61" s="200">
        <v>2.7000000000000001E-3</v>
      </c>
      <c r="AN61" s="45">
        <v>2.7000000000000001E-3</v>
      </c>
      <c r="AO61" s="46">
        <v>2.3999999999999998E-3</v>
      </c>
      <c r="AP61" s="46">
        <f t="shared" ref="AP61:AQ84" si="4">+Q61/Q$90</f>
        <v>2.5658506161597323E-3</v>
      </c>
      <c r="AQ61" s="46">
        <f t="shared" si="4"/>
        <v>2.9443162130387652E-3</v>
      </c>
      <c r="AR61" s="379"/>
      <c r="AS61" s="17"/>
    </row>
    <row r="62" spans="1:45" s="5" customFormat="1" ht="21" customHeight="1" x14ac:dyDescent="0.15">
      <c r="A62" s="2201"/>
      <c r="B62" s="399" t="s">
        <v>177</v>
      </c>
      <c r="C62" s="400"/>
      <c r="D62" s="401"/>
      <c r="E62" s="402">
        <v>589575715290</v>
      </c>
      <c r="F62" s="197">
        <v>566987051365</v>
      </c>
      <c r="G62" s="402">
        <v>22588663925</v>
      </c>
      <c r="H62" s="105">
        <v>605284504925</v>
      </c>
      <c r="I62" s="106">
        <v>625805789717</v>
      </c>
      <c r="J62" s="106">
        <v>648348455082</v>
      </c>
      <c r="K62" s="106">
        <v>630689832826</v>
      </c>
      <c r="L62" s="106">
        <v>610029192394</v>
      </c>
      <c r="M62" s="106">
        <v>568816978520</v>
      </c>
      <c r="N62" s="106">
        <v>550748429860</v>
      </c>
      <c r="O62" s="107">
        <v>542986643492</v>
      </c>
      <c r="P62" s="107">
        <v>504103822273</v>
      </c>
      <c r="Q62" s="107">
        <v>487123256281</v>
      </c>
      <c r="R62" s="107">
        <v>447179700689</v>
      </c>
      <c r="S62" s="107">
        <v>410547103774</v>
      </c>
      <c r="T62" s="403">
        <v>0.97399999999999998</v>
      </c>
      <c r="U62" s="403">
        <v>0.96699999999999997</v>
      </c>
      <c r="V62" s="403">
        <v>0.96499999999999997</v>
      </c>
      <c r="W62" s="403">
        <v>1.0209999999999999</v>
      </c>
      <c r="X62" s="403">
        <v>1.014</v>
      </c>
      <c r="Y62" s="403">
        <v>1.032</v>
      </c>
      <c r="Z62" s="403">
        <v>1.0329999999999999</v>
      </c>
      <c r="AA62" s="403">
        <v>1.014</v>
      </c>
      <c r="AB62" s="404">
        <v>1.077</v>
      </c>
      <c r="AC62" s="405">
        <v>1.0349999999999999</v>
      </c>
      <c r="AD62" s="111">
        <v>1.0893232754761817</v>
      </c>
      <c r="AE62" s="111">
        <v>1.0892287305847508</v>
      </c>
      <c r="AF62" s="406">
        <v>0.64490000000000003</v>
      </c>
      <c r="AG62" s="200">
        <v>0.59570000000000001</v>
      </c>
      <c r="AH62" s="200">
        <v>0.59370000000000001</v>
      </c>
      <c r="AI62" s="43">
        <v>0.59640000000000004</v>
      </c>
      <c r="AJ62" s="201">
        <v>0.66769999999999996</v>
      </c>
      <c r="AK62" s="200">
        <v>0.6663</v>
      </c>
      <c r="AL62" s="200">
        <v>0.66839999999999999</v>
      </c>
      <c r="AM62" s="200">
        <v>0.67210000000000003</v>
      </c>
      <c r="AN62" s="45">
        <v>0.65159999999999996</v>
      </c>
      <c r="AO62" s="46">
        <v>0.66479999999999995</v>
      </c>
      <c r="AP62" s="46">
        <f t="shared" si="4"/>
        <v>0.67041488516721037</v>
      </c>
      <c r="AQ62" s="46">
        <f t="shared" si="4"/>
        <v>0.64765326495641606</v>
      </c>
      <c r="AR62" s="379"/>
      <c r="AS62" s="17"/>
    </row>
    <row r="63" spans="1:45" s="5" customFormat="1" ht="21" customHeight="1" x14ac:dyDescent="0.15">
      <c r="A63" s="2253" t="s">
        <v>178</v>
      </c>
      <c r="B63" s="2254" t="s">
        <v>179</v>
      </c>
      <c r="C63" s="407" t="s">
        <v>180</v>
      </c>
      <c r="D63" s="408"/>
      <c r="E63" s="409">
        <v>180150818694</v>
      </c>
      <c r="F63" s="232">
        <v>180150818694</v>
      </c>
      <c r="G63" s="233" t="s">
        <v>92</v>
      </c>
      <c r="H63" s="233" t="s">
        <v>92</v>
      </c>
      <c r="I63" s="233" t="s">
        <v>92</v>
      </c>
      <c r="J63" s="233" t="s">
        <v>92</v>
      </c>
      <c r="K63" s="410"/>
      <c r="L63" s="410"/>
      <c r="M63" s="410"/>
      <c r="N63" s="410"/>
      <c r="O63" s="133"/>
      <c r="P63" s="133"/>
      <c r="Q63" s="133"/>
      <c r="R63" s="133"/>
      <c r="S63" s="133"/>
      <c r="T63" s="360">
        <v>0</v>
      </c>
      <c r="U63" s="411" t="s">
        <v>92</v>
      </c>
      <c r="V63" s="411" t="s">
        <v>92</v>
      </c>
      <c r="W63" s="412"/>
      <c r="X63" s="412"/>
      <c r="Y63" s="412"/>
      <c r="Z63" s="412"/>
      <c r="AA63" s="412"/>
      <c r="AB63" s="413"/>
      <c r="AC63" s="413"/>
      <c r="AD63" s="138"/>
      <c r="AE63" s="138"/>
      <c r="AF63" s="60">
        <v>0.19700000000000001</v>
      </c>
      <c r="AG63" s="411" t="s">
        <v>92</v>
      </c>
      <c r="AH63" s="411" t="s">
        <v>92</v>
      </c>
      <c r="AI63" s="414" t="s">
        <v>92</v>
      </c>
      <c r="AJ63" s="415"/>
      <c r="AK63" s="416"/>
      <c r="AL63" s="416"/>
      <c r="AM63" s="416"/>
      <c r="AN63" s="417"/>
      <c r="AO63" s="127"/>
      <c r="AP63" s="127"/>
      <c r="AQ63" s="127"/>
      <c r="AR63" s="379"/>
      <c r="AS63" s="17"/>
    </row>
    <row r="64" spans="1:45" s="5" customFormat="1" ht="21" customHeight="1" x14ac:dyDescent="0.15">
      <c r="A64" s="2253"/>
      <c r="B64" s="2254"/>
      <c r="C64" s="418" t="s">
        <v>181</v>
      </c>
      <c r="D64" s="419"/>
      <c r="E64" s="420">
        <v>701737195</v>
      </c>
      <c r="F64" s="68">
        <v>701737195</v>
      </c>
      <c r="G64" s="236" t="s">
        <v>182</v>
      </c>
      <c r="H64" s="236" t="s">
        <v>92</v>
      </c>
      <c r="I64" s="236" t="s">
        <v>182</v>
      </c>
      <c r="J64" s="236" t="s">
        <v>92</v>
      </c>
      <c r="K64" s="421"/>
      <c r="L64" s="421"/>
      <c r="M64" s="421"/>
      <c r="N64" s="421"/>
      <c r="O64" s="69"/>
      <c r="P64" s="69"/>
      <c r="Q64" s="69"/>
      <c r="R64" s="69"/>
      <c r="S64" s="69"/>
      <c r="T64" s="368">
        <v>0</v>
      </c>
      <c r="U64" s="422" t="s">
        <v>92</v>
      </c>
      <c r="V64" s="422" t="s">
        <v>92</v>
      </c>
      <c r="W64" s="423"/>
      <c r="X64" s="423"/>
      <c r="Y64" s="423"/>
      <c r="Z64" s="423"/>
      <c r="AA64" s="423"/>
      <c r="AB64" s="369"/>
      <c r="AC64" s="369"/>
      <c r="AD64" s="74"/>
      <c r="AE64" s="74"/>
      <c r="AF64" s="77">
        <v>8.0000000000000004E-4</v>
      </c>
      <c r="AG64" s="422" t="s">
        <v>92</v>
      </c>
      <c r="AH64" s="422" t="s">
        <v>182</v>
      </c>
      <c r="AI64" s="424" t="s">
        <v>92</v>
      </c>
      <c r="AJ64" s="415"/>
      <c r="AK64" s="416"/>
      <c r="AL64" s="416"/>
      <c r="AM64" s="416"/>
      <c r="AN64" s="417"/>
      <c r="AO64" s="127"/>
      <c r="AP64" s="127"/>
      <c r="AQ64" s="127"/>
      <c r="AR64" s="379"/>
      <c r="AS64" s="17"/>
    </row>
    <row r="65" spans="1:45" s="5" customFormat="1" ht="21" customHeight="1" x14ac:dyDescent="0.15">
      <c r="A65" s="2253"/>
      <c r="B65" s="2255"/>
      <c r="C65" s="2256" t="s">
        <v>183</v>
      </c>
      <c r="D65" s="2257"/>
      <c r="E65" s="425">
        <v>180852555889</v>
      </c>
      <c r="F65" s="51">
        <v>180852555889</v>
      </c>
      <c r="G65" s="426" t="s">
        <v>92</v>
      </c>
      <c r="H65" s="426" t="s">
        <v>92</v>
      </c>
      <c r="I65" s="426" t="s">
        <v>92</v>
      </c>
      <c r="J65" s="426" t="s">
        <v>182</v>
      </c>
      <c r="K65" s="427"/>
      <c r="L65" s="427"/>
      <c r="M65" s="427"/>
      <c r="N65" s="427"/>
      <c r="O65" s="52"/>
      <c r="P65" s="52"/>
      <c r="Q65" s="52"/>
      <c r="R65" s="52"/>
      <c r="S65" s="52"/>
      <c r="T65" s="360">
        <v>0</v>
      </c>
      <c r="U65" s="428" t="s">
        <v>92</v>
      </c>
      <c r="V65" s="428" t="s">
        <v>182</v>
      </c>
      <c r="W65" s="429"/>
      <c r="X65" s="429"/>
      <c r="Y65" s="429"/>
      <c r="Z65" s="429"/>
      <c r="AA65" s="429"/>
      <c r="AB65" s="361"/>
      <c r="AC65" s="361"/>
      <c r="AD65" s="57"/>
      <c r="AE65" s="57"/>
      <c r="AF65" s="60">
        <v>0.1978</v>
      </c>
      <c r="AG65" s="428" t="s">
        <v>182</v>
      </c>
      <c r="AH65" s="428" t="s">
        <v>92</v>
      </c>
      <c r="AI65" s="430" t="s">
        <v>182</v>
      </c>
      <c r="AJ65" s="415"/>
      <c r="AK65" s="416"/>
      <c r="AL65" s="416"/>
      <c r="AM65" s="416"/>
      <c r="AN65" s="417"/>
      <c r="AO65" s="127"/>
      <c r="AP65" s="127"/>
      <c r="AQ65" s="127"/>
      <c r="AR65" s="379"/>
      <c r="AS65" s="17"/>
    </row>
    <row r="66" spans="1:45" s="5" customFormat="1" ht="31.35" customHeight="1" x14ac:dyDescent="0.15">
      <c r="A66" s="2253"/>
      <c r="B66" s="2258" t="s">
        <v>184</v>
      </c>
      <c r="C66" s="431" t="s">
        <v>180</v>
      </c>
      <c r="D66" s="419"/>
      <c r="E66" s="420">
        <v>60401266281</v>
      </c>
      <c r="F66" s="68">
        <v>60401266281</v>
      </c>
      <c r="G66" s="236" t="s">
        <v>101</v>
      </c>
      <c r="H66" s="236" t="s">
        <v>118</v>
      </c>
      <c r="I66" s="236" t="s">
        <v>185</v>
      </c>
      <c r="J66" s="236" t="s">
        <v>186</v>
      </c>
      <c r="K66" s="421"/>
      <c r="L66" s="421"/>
      <c r="M66" s="421"/>
      <c r="N66" s="421"/>
      <c r="O66" s="69"/>
      <c r="P66" s="69"/>
      <c r="Q66" s="69"/>
      <c r="R66" s="69"/>
      <c r="S66" s="69"/>
      <c r="T66" s="432">
        <v>0</v>
      </c>
      <c r="U66" s="422" t="s">
        <v>92</v>
      </c>
      <c r="V66" s="422" t="s">
        <v>186</v>
      </c>
      <c r="W66" s="423"/>
      <c r="X66" s="423"/>
      <c r="Y66" s="423"/>
      <c r="Z66" s="423"/>
      <c r="AA66" s="423"/>
      <c r="AB66" s="369"/>
      <c r="AC66" s="369"/>
      <c r="AD66" s="74"/>
      <c r="AE66" s="74"/>
      <c r="AF66" s="77">
        <v>6.6100000000000006E-2</v>
      </c>
      <c r="AG66" s="422" t="s">
        <v>187</v>
      </c>
      <c r="AH66" s="422" t="s">
        <v>182</v>
      </c>
      <c r="AI66" s="424" t="s">
        <v>182</v>
      </c>
      <c r="AJ66" s="415"/>
      <c r="AK66" s="416"/>
      <c r="AL66" s="416"/>
      <c r="AM66" s="416"/>
      <c r="AN66" s="417"/>
      <c r="AO66" s="127"/>
      <c r="AP66" s="127"/>
      <c r="AQ66" s="127"/>
      <c r="AR66" s="379"/>
      <c r="AS66" s="17"/>
    </row>
    <row r="67" spans="1:45" s="5" customFormat="1" ht="31.35" customHeight="1" x14ac:dyDescent="0.15">
      <c r="A67" s="2253"/>
      <c r="B67" s="2254"/>
      <c r="C67" s="431" t="s">
        <v>181</v>
      </c>
      <c r="D67" s="419"/>
      <c r="E67" s="420">
        <v>236244553</v>
      </c>
      <c r="F67" s="68">
        <v>236244553</v>
      </c>
      <c r="G67" s="236" t="s">
        <v>186</v>
      </c>
      <c r="H67" s="236" t="s">
        <v>182</v>
      </c>
      <c r="I67" s="236" t="s">
        <v>101</v>
      </c>
      <c r="J67" s="236" t="s">
        <v>92</v>
      </c>
      <c r="K67" s="421"/>
      <c r="L67" s="421"/>
      <c r="M67" s="421"/>
      <c r="N67" s="421"/>
      <c r="O67" s="69"/>
      <c r="P67" s="69"/>
      <c r="Q67" s="69"/>
      <c r="R67" s="69"/>
      <c r="S67" s="69"/>
      <c r="T67" s="433">
        <v>0</v>
      </c>
      <c r="U67" s="428" t="s">
        <v>92</v>
      </c>
      <c r="V67" s="428" t="s">
        <v>118</v>
      </c>
      <c r="W67" s="423"/>
      <c r="X67" s="423"/>
      <c r="Y67" s="423"/>
      <c r="Z67" s="423"/>
      <c r="AA67" s="423"/>
      <c r="AB67" s="369"/>
      <c r="AC67" s="369"/>
      <c r="AD67" s="74"/>
      <c r="AE67" s="74"/>
      <c r="AF67" s="60">
        <v>2.9999999999999997E-4</v>
      </c>
      <c r="AG67" s="428" t="s">
        <v>101</v>
      </c>
      <c r="AH67" s="428" t="s">
        <v>187</v>
      </c>
      <c r="AI67" s="424" t="s">
        <v>101</v>
      </c>
      <c r="AJ67" s="415"/>
      <c r="AK67" s="416"/>
      <c r="AL67" s="416"/>
      <c r="AM67" s="416"/>
      <c r="AN67" s="417"/>
      <c r="AO67" s="127"/>
      <c r="AP67" s="127"/>
      <c r="AQ67" s="127"/>
      <c r="AR67" s="379"/>
      <c r="AS67" s="17"/>
    </row>
    <row r="68" spans="1:45" s="5" customFormat="1" ht="31.35" customHeight="1" x14ac:dyDescent="0.15">
      <c r="A68" s="2253"/>
      <c r="B68" s="2255"/>
      <c r="C68" s="2259" t="s">
        <v>183</v>
      </c>
      <c r="D68" s="2260"/>
      <c r="E68" s="425">
        <v>60637510834</v>
      </c>
      <c r="F68" s="51">
        <v>60637510834</v>
      </c>
      <c r="G68" s="426" t="s">
        <v>188</v>
      </c>
      <c r="H68" s="426" t="s">
        <v>118</v>
      </c>
      <c r="I68" s="426" t="s">
        <v>185</v>
      </c>
      <c r="J68" s="426" t="s">
        <v>92</v>
      </c>
      <c r="K68" s="427"/>
      <c r="L68" s="427"/>
      <c r="M68" s="427"/>
      <c r="N68" s="427"/>
      <c r="O68" s="52"/>
      <c r="P68" s="52"/>
      <c r="Q68" s="52"/>
      <c r="R68" s="52"/>
      <c r="S68" s="52"/>
      <c r="T68" s="360">
        <v>0</v>
      </c>
      <c r="U68" s="422" t="s">
        <v>92</v>
      </c>
      <c r="V68" s="422" t="s">
        <v>185</v>
      </c>
      <c r="W68" s="429"/>
      <c r="X68" s="429"/>
      <c r="Y68" s="429"/>
      <c r="Z68" s="429"/>
      <c r="AA68" s="429"/>
      <c r="AB68" s="361"/>
      <c r="AC68" s="361"/>
      <c r="AD68" s="57"/>
      <c r="AE68" s="57"/>
      <c r="AF68" s="60">
        <v>6.6299999999999998E-2</v>
      </c>
      <c r="AG68" s="422" t="s">
        <v>182</v>
      </c>
      <c r="AH68" s="422" t="s">
        <v>187</v>
      </c>
      <c r="AI68" s="430" t="s">
        <v>92</v>
      </c>
      <c r="AJ68" s="415"/>
      <c r="AK68" s="416"/>
      <c r="AL68" s="416"/>
      <c r="AM68" s="416"/>
      <c r="AN68" s="417"/>
      <c r="AO68" s="127"/>
      <c r="AP68" s="127"/>
      <c r="AQ68" s="127"/>
      <c r="AR68" s="379"/>
      <c r="AS68" s="17"/>
    </row>
    <row r="69" spans="1:45" s="5" customFormat="1" ht="21" customHeight="1" x14ac:dyDescent="0.15">
      <c r="A69" s="2253"/>
      <c r="B69" s="2243" t="s">
        <v>189</v>
      </c>
      <c r="C69" s="2244"/>
      <c r="D69" s="2245"/>
      <c r="E69" s="434">
        <v>21184279408</v>
      </c>
      <c r="F69" s="197">
        <v>21184279408</v>
      </c>
      <c r="G69" s="435" t="s">
        <v>182</v>
      </c>
      <c r="H69" s="435" t="s">
        <v>187</v>
      </c>
      <c r="I69" s="435" t="s">
        <v>186</v>
      </c>
      <c r="J69" s="435" t="s">
        <v>190</v>
      </c>
      <c r="K69" s="105"/>
      <c r="L69" s="105"/>
      <c r="M69" s="105"/>
      <c r="N69" s="105"/>
      <c r="O69" s="198"/>
      <c r="P69" s="198"/>
      <c r="Q69" s="198"/>
      <c r="R69" s="198"/>
      <c r="S69" s="198"/>
      <c r="T69" s="403">
        <v>0</v>
      </c>
      <c r="U69" s="436" t="s">
        <v>188</v>
      </c>
      <c r="V69" s="436" t="s">
        <v>191</v>
      </c>
      <c r="W69" s="437"/>
      <c r="X69" s="437"/>
      <c r="Y69" s="437"/>
      <c r="Z69" s="437"/>
      <c r="AA69" s="437"/>
      <c r="AB69" s="404"/>
      <c r="AC69" s="404"/>
      <c r="AD69" s="111"/>
      <c r="AE69" s="111"/>
      <c r="AF69" s="406">
        <v>2.3199999999999998E-2</v>
      </c>
      <c r="AG69" s="436" t="s">
        <v>188</v>
      </c>
      <c r="AH69" s="436" t="s">
        <v>92</v>
      </c>
      <c r="AI69" s="438" t="s">
        <v>185</v>
      </c>
      <c r="AJ69" s="415"/>
      <c r="AK69" s="416"/>
      <c r="AL69" s="416"/>
      <c r="AM69" s="416"/>
      <c r="AN69" s="417"/>
      <c r="AO69" s="127"/>
      <c r="AP69" s="127"/>
      <c r="AQ69" s="127"/>
      <c r="AR69" s="379"/>
      <c r="AS69" s="17"/>
    </row>
    <row r="70" spans="1:45" s="5" customFormat="1" ht="21" customHeight="1" x14ac:dyDescent="0.15">
      <c r="A70" s="2253"/>
      <c r="B70" s="2246" t="s">
        <v>183</v>
      </c>
      <c r="C70" s="2247"/>
      <c r="D70" s="2248"/>
      <c r="E70" s="439">
        <v>262674346131</v>
      </c>
      <c r="F70" s="440">
        <v>262674346131</v>
      </c>
      <c r="G70" s="203" t="s">
        <v>92</v>
      </c>
      <c r="H70" s="203" t="s">
        <v>101</v>
      </c>
      <c r="I70" s="203" t="s">
        <v>188</v>
      </c>
      <c r="J70" s="203" t="s">
        <v>191</v>
      </c>
      <c r="K70" s="441"/>
      <c r="L70" s="441"/>
      <c r="M70" s="441"/>
      <c r="N70" s="441"/>
      <c r="O70" s="33"/>
      <c r="P70" s="33"/>
      <c r="Q70" s="33"/>
      <c r="R70" s="33"/>
      <c r="S70" s="33"/>
      <c r="T70" s="403">
        <v>0</v>
      </c>
      <c r="U70" s="442" t="s">
        <v>101</v>
      </c>
      <c r="V70" s="442" t="s">
        <v>182</v>
      </c>
      <c r="W70" s="443"/>
      <c r="X70" s="443"/>
      <c r="Y70" s="443"/>
      <c r="Z70" s="443"/>
      <c r="AA70" s="443"/>
      <c r="AB70" s="444"/>
      <c r="AC70" s="444"/>
      <c r="AD70" s="38"/>
      <c r="AE70" s="38"/>
      <c r="AF70" s="41">
        <v>0.2873</v>
      </c>
      <c r="AG70" s="445" t="s">
        <v>185</v>
      </c>
      <c r="AH70" s="445" t="s">
        <v>182</v>
      </c>
      <c r="AI70" s="446" t="s">
        <v>92</v>
      </c>
      <c r="AJ70" s="415"/>
      <c r="AK70" s="416"/>
      <c r="AL70" s="416"/>
      <c r="AM70" s="416"/>
      <c r="AN70" s="417"/>
      <c r="AO70" s="127"/>
      <c r="AP70" s="127"/>
      <c r="AQ70" s="127"/>
      <c r="AR70" s="379"/>
      <c r="AS70" s="17"/>
    </row>
    <row r="71" spans="1:45" s="5" customFormat="1" ht="40.65" customHeight="1" x14ac:dyDescent="0.15">
      <c r="A71" s="2249" t="s">
        <v>192</v>
      </c>
      <c r="B71" s="2251" t="s">
        <v>193</v>
      </c>
      <c r="C71" s="447" t="s">
        <v>194</v>
      </c>
      <c r="D71" s="447"/>
      <c r="E71" s="448">
        <v>7101909048</v>
      </c>
      <c r="F71" s="449" t="s">
        <v>188</v>
      </c>
      <c r="G71" s="450">
        <v>7101909048</v>
      </c>
      <c r="H71" s="451">
        <v>120851350345</v>
      </c>
      <c r="I71" s="451">
        <v>125160383746</v>
      </c>
      <c r="J71" s="451">
        <v>132204583582</v>
      </c>
      <c r="K71" s="134">
        <v>135195857715</v>
      </c>
      <c r="L71" s="134">
        <v>118522453848</v>
      </c>
      <c r="M71" s="134">
        <v>113674524351</v>
      </c>
      <c r="N71" s="134">
        <v>100966987968</v>
      </c>
      <c r="O71" s="452" t="s">
        <v>79</v>
      </c>
      <c r="P71" s="452" t="s">
        <v>79</v>
      </c>
      <c r="Q71" s="133"/>
      <c r="R71" s="453"/>
      <c r="S71" s="453"/>
      <c r="T71" s="412">
        <v>5.8999999999999997E-2</v>
      </c>
      <c r="U71" s="413">
        <v>0.96599999999999997</v>
      </c>
      <c r="V71" s="413">
        <v>0.94699999999999995</v>
      </c>
      <c r="W71" s="413">
        <v>0.98399999999999999</v>
      </c>
      <c r="X71" s="413">
        <v>1.042</v>
      </c>
      <c r="Y71" s="413">
        <v>1.097</v>
      </c>
      <c r="Z71" s="413">
        <v>1.1259999999999999</v>
      </c>
      <c r="AA71" s="454" t="s">
        <v>79</v>
      </c>
      <c r="AB71" s="454" t="s">
        <v>79</v>
      </c>
      <c r="AC71" s="454" t="s">
        <v>79</v>
      </c>
      <c r="AD71" s="452" t="s">
        <v>79</v>
      </c>
      <c r="AE71" s="452" t="s">
        <v>79</v>
      </c>
      <c r="AF71" s="60">
        <v>7.7999999999999996E-3</v>
      </c>
      <c r="AG71" s="141">
        <v>0.11890000000000001</v>
      </c>
      <c r="AH71" s="141">
        <v>0.1187</v>
      </c>
      <c r="AI71" s="455">
        <v>0.1216</v>
      </c>
      <c r="AJ71" s="456">
        <v>0.1431</v>
      </c>
      <c r="AK71" s="141">
        <v>0.1295</v>
      </c>
      <c r="AL71" s="141">
        <v>0.1336</v>
      </c>
      <c r="AM71" s="141">
        <v>0.1232</v>
      </c>
      <c r="AN71" s="83" t="s">
        <v>79</v>
      </c>
      <c r="AO71" s="84" t="s">
        <v>79</v>
      </c>
      <c r="AP71" s="127"/>
      <c r="AQ71" s="127"/>
      <c r="AR71" s="379"/>
      <c r="AS71" s="17"/>
    </row>
    <row r="72" spans="1:45" s="5" customFormat="1" ht="40.65" customHeight="1" x14ac:dyDescent="0.15">
      <c r="A72" s="2250"/>
      <c r="B72" s="2252"/>
      <c r="C72" s="457" t="s">
        <v>195</v>
      </c>
      <c r="D72" s="457"/>
      <c r="E72" s="458">
        <v>573610</v>
      </c>
      <c r="F72" s="459" t="s">
        <v>101</v>
      </c>
      <c r="G72" s="460">
        <v>573610</v>
      </c>
      <c r="H72" s="461">
        <v>8750932</v>
      </c>
      <c r="I72" s="461">
        <v>8990047</v>
      </c>
      <c r="J72" s="461">
        <v>8803549</v>
      </c>
      <c r="K72" s="198">
        <v>10886399</v>
      </c>
      <c r="L72" s="198">
        <v>11458951</v>
      </c>
      <c r="M72" s="198">
        <v>17733249</v>
      </c>
      <c r="N72" s="198">
        <v>17505157</v>
      </c>
      <c r="O72" s="119" t="s">
        <v>79</v>
      </c>
      <c r="P72" s="119" t="s">
        <v>79</v>
      </c>
      <c r="Q72" s="198"/>
      <c r="R72" s="462"/>
      <c r="S72" s="462"/>
      <c r="T72" s="403">
        <v>6.6000000000000003E-2</v>
      </c>
      <c r="U72" s="404">
        <v>0.97299999999999998</v>
      </c>
      <c r="V72" s="404">
        <v>1.0209999999999999</v>
      </c>
      <c r="W72" s="404">
        <v>0.92800000000000005</v>
      </c>
      <c r="X72" s="404">
        <v>1.131</v>
      </c>
      <c r="Y72" s="404">
        <v>0.85</v>
      </c>
      <c r="Z72" s="404">
        <v>1.0129999999999999</v>
      </c>
      <c r="AA72" s="463" t="s">
        <v>79</v>
      </c>
      <c r="AB72" s="463" t="s">
        <v>79</v>
      </c>
      <c r="AC72" s="463" t="s">
        <v>79</v>
      </c>
      <c r="AD72" s="119" t="s">
        <v>79</v>
      </c>
      <c r="AE72" s="119" t="s">
        <v>79</v>
      </c>
      <c r="AF72" s="406">
        <v>0</v>
      </c>
      <c r="AG72" s="200">
        <v>0</v>
      </c>
      <c r="AH72" s="200">
        <v>0</v>
      </c>
      <c r="AI72" s="43">
        <v>0</v>
      </c>
      <c r="AJ72" s="201">
        <v>0</v>
      </c>
      <c r="AK72" s="200">
        <v>0</v>
      </c>
      <c r="AL72" s="200">
        <v>0</v>
      </c>
      <c r="AM72" s="200">
        <v>0</v>
      </c>
      <c r="AN72" s="464" t="s">
        <v>79</v>
      </c>
      <c r="AO72" s="465" t="s">
        <v>79</v>
      </c>
      <c r="AP72" s="466"/>
      <c r="AQ72" s="127"/>
      <c r="AR72" s="340"/>
      <c r="AS72" s="17"/>
    </row>
    <row r="73" spans="1:45" s="5" customFormat="1" ht="40.65" customHeight="1" x14ac:dyDescent="0.15">
      <c r="A73" s="2250"/>
      <c r="B73" s="2252" t="s">
        <v>196</v>
      </c>
      <c r="C73" s="447" t="s">
        <v>197</v>
      </c>
      <c r="D73" s="447"/>
      <c r="E73" s="448">
        <v>3286524412</v>
      </c>
      <c r="F73" s="449" t="s">
        <v>92</v>
      </c>
      <c r="G73" s="450">
        <v>3286524412</v>
      </c>
      <c r="H73" s="451">
        <v>3542107194</v>
      </c>
      <c r="I73" s="451">
        <v>2956905875</v>
      </c>
      <c r="J73" s="451">
        <v>3072784959</v>
      </c>
      <c r="K73" s="134">
        <v>2598892373</v>
      </c>
      <c r="L73" s="134">
        <v>2474410319</v>
      </c>
      <c r="M73" s="134">
        <v>1913862157</v>
      </c>
      <c r="N73" s="134">
        <v>862984749</v>
      </c>
      <c r="O73" s="452" t="s">
        <v>79</v>
      </c>
      <c r="P73" s="452" t="s">
        <v>79</v>
      </c>
      <c r="Q73" s="133"/>
      <c r="R73" s="453"/>
      <c r="S73" s="453"/>
      <c r="T73" s="360">
        <v>0.92800000000000005</v>
      </c>
      <c r="U73" s="413">
        <v>1.198</v>
      </c>
      <c r="V73" s="413">
        <v>0.96199999999999997</v>
      </c>
      <c r="W73" s="413">
        <v>1.073</v>
      </c>
      <c r="X73" s="413">
        <v>1.093</v>
      </c>
      <c r="Y73" s="413">
        <v>0.995</v>
      </c>
      <c r="Z73" s="413">
        <v>2.218</v>
      </c>
      <c r="AA73" s="454" t="s">
        <v>79</v>
      </c>
      <c r="AB73" s="454" t="s">
        <v>79</v>
      </c>
      <c r="AC73" s="454" t="s">
        <v>79</v>
      </c>
      <c r="AD73" s="452" t="s">
        <v>79</v>
      </c>
      <c r="AE73" s="452" t="s">
        <v>79</v>
      </c>
      <c r="AF73" s="60">
        <v>3.5999999999999999E-3</v>
      </c>
      <c r="AG73" s="141">
        <v>3.5000000000000001E-3</v>
      </c>
      <c r="AH73" s="141">
        <v>2.8E-3</v>
      </c>
      <c r="AI73" s="455">
        <v>2.8E-3</v>
      </c>
      <c r="AJ73" s="456">
        <v>2.8E-3</v>
      </c>
      <c r="AK73" s="141">
        <v>2.7000000000000001E-3</v>
      </c>
      <c r="AL73" s="141">
        <v>2.2000000000000001E-3</v>
      </c>
      <c r="AM73" s="141">
        <v>1.1000000000000001E-3</v>
      </c>
      <c r="AN73" s="83" t="s">
        <v>79</v>
      </c>
      <c r="AO73" s="84" t="s">
        <v>79</v>
      </c>
      <c r="AP73" s="467"/>
      <c r="AQ73" s="127"/>
      <c r="AR73" s="340"/>
      <c r="AS73" s="17"/>
    </row>
    <row r="74" spans="1:45" s="5" customFormat="1" ht="40.65" customHeight="1" x14ac:dyDescent="0.15">
      <c r="A74" s="2250"/>
      <c r="B74" s="2252"/>
      <c r="C74" s="457" t="s">
        <v>198</v>
      </c>
      <c r="D74" s="457"/>
      <c r="E74" s="458">
        <v>496569</v>
      </c>
      <c r="F74" s="459" t="s">
        <v>185</v>
      </c>
      <c r="G74" s="460">
        <v>496569</v>
      </c>
      <c r="H74" s="461">
        <v>8445954</v>
      </c>
      <c r="I74" s="461">
        <v>8758787</v>
      </c>
      <c r="J74" s="461">
        <v>9055075</v>
      </c>
      <c r="K74" s="198">
        <v>10886399</v>
      </c>
      <c r="L74" s="198">
        <v>11197520</v>
      </c>
      <c r="M74" s="198">
        <v>13895690</v>
      </c>
      <c r="N74" s="198">
        <v>14523798</v>
      </c>
      <c r="O74" s="119" t="s">
        <v>79</v>
      </c>
      <c r="P74" s="119" t="s">
        <v>79</v>
      </c>
      <c r="Q74" s="198"/>
      <c r="R74" s="462"/>
      <c r="S74" s="462"/>
      <c r="T74" s="403">
        <v>5.8999999999999997E-2</v>
      </c>
      <c r="U74" s="404">
        <v>0.96399999999999997</v>
      </c>
      <c r="V74" s="404">
        <v>0.96699999999999997</v>
      </c>
      <c r="W74" s="404">
        <v>0.95499999999999996</v>
      </c>
      <c r="X74" s="404">
        <v>1.1619999999999999</v>
      </c>
      <c r="Y74" s="404">
        <v>0.84699999999999998</v>
      </c>
      <c r="Z74" s="404">
        <v>0.95699999999999996</v>
      </c>
      <c r="AA74" s="463" t="s">
        <v>79</v>
      </c>
      <c r="AB74" s="463" t="s">
        <v>79</v>
      </c>
      <c r="AC74" s="463" t="s">
        <v>79</v>
      </c>
      <c r="AD74" s="119" t="s">
        <v>79</v>
      </c>
      <c r="AE74" s="119" t="s">
        <v>79</v>
      </c>
      <c r="AF74" s="406">
        <v>0</v>
      </c>
      <c r="AG74" s="200">
        <v>0</v>
      </c>
      <c r="AH74" s="200">
        <v>0</v>
      </c>
      <c r="AI74" s="43">
        <v>0</v>
      </c>
      <c r="AJ74" s="201">
        <v>0</v>
      </c>
      <c r="AK74" s="200">
        <v>0</v>
      </c>
      <c r="AL74" s="200">
        <v>0</v>
      </c>
      <c r="AM74" s="200">
        <v>0</v>
      </c>
      <c r="AN74" s="464" t="s">
        <v>79</v>
      </c>
      <c r="AO74" s="465" t="s">
        <v>79</v>
      </c>
      <c r="AP74" s="46"/>
      <c r="AQ74" s="127"/>
      <c r="AR74" s="340"/>
      <c r="AS74" s="17"/>
    </row>
    <row r="75" spans="1:45" s="5" customFormat="1" ht="40.65" customHeight="1" x14ac:dyDescent="0.15">
      <c r="A75" s="2250"/>
      <c r="B75" s="2252" t="s">
        <v>199</v>
      </c>
      <c r="C75" s="447" t="s">
        <v>200</v>
      </c>
      <c r="D75" s="447"/>
      <c r="E75" s="468" t="s">
        <v>201</v>
      </c>
      <c r="F75" s="449" t="s">
        <v>101</v>
      </c>
      <c r="G75" s="468" t="s">
        <v>185</v>
      </c>
      <c r="H75" s="451">
        <v>0</v>
      </c>
      <c r="I75" s="451">
        <v>-6518</v>
      </c>
      <c r="J75" s="451">
        <v>-76697</v>
      </c>
      <c r="K75" s="134">
        <v>1983134</v>
      </c>
      <c r="L75" s="134">
        <v>27653357</v>
      </c>
      <c r="M75" s="134">
        <v>6518572585</v>
      </c>
      <c r="N75" s="134">
        <v>24033915148</v>
      </c>
      <c r="O75" s="133">
        <v>146853482471</v>
      </c>
      <c r="P75" s="134">
        <v>142444984006</v>
      </c>
      <c r="Q75" s="134">
        <v>155616153353</v>
      </c>
      <c r="R75" s="134">
        <v>166533718045</v>
      </c>
      <c r="S75" s="134">
        <v>184597256209</v>
      </c>
      <c r="T75" s="469" t="s">
        <v>187</v>
      </c>
      <c r="U75" s="470">
        <v>0</v>
      </c>
      <c r="V75" s="470">
        <v>8.5000000000000006E-2</v>
      </c>
      <c r="W75" s="470">
        <v>7.7450000000000001</v>
      </c>
      <c r="X75" s="470">
        <v>0.84099999999999997</v>
      </c>
      <c r="Y75" s="470">
        <v>1.7999999999999999E-2</v>
      </c>
      <c r="Z75" s="470">
        <v>0.27100000000000002</v>
      </c>
      <c r="AA75" s="470">
        <v>0.16400000000000001</v>
      </c>
      <c r="AB75" s="413">
        <v>1.0309999999999999</v>
      </c>
      <c r="AC75" s="471">
        <v>0.91500000000000004</v>
      </c>
      <c r="AD75" s="138">
        <v>0.93444231702645408</v>
      </c>
      <c r="AE75" s="138">
        <v>0.90214622614136497</v>
      </c>
      <c r="AF75" s="472" t="s">
        <v>92</v>
      </c>
      <c r="AG75" s="141">
        <v>0</v>
      </c>
      <c r="AH75" s="141">
        <v>0</v>
      </c>
      <c r="AI75" s="455">
        <v>0</v>
      </c>
      <c r="AJ75" s="363">
        <v>0</v>
      </c>
      <c r="AK75" s="60">
        <v>0</v>
      </c>
      <c r="AL75" s="60">
        <v>7.7000000000000002E-3</v>
      </c>
      <c r="AM75" s="60">
        <v>2.93E-2</v>
      </c>
      <c r="AN75" s="63">
        <v>0.1762</v>
      </c>
      <c r="AO75" s="64">
        <v>0.18790000000000001</v>
      </c>
      <c r="AP75" s="64">
        <f t="shared" si="4"/>
        <v>0.2141704060217002</v>
      </c>
      <c r="AQ75" s="64">
        <f t="shared" si="4"/>
        <v>0.24119186548717278</v>
      </c>
      <c r="AR75" s="340"/>
      <c r="AS75" s="17"/>
    </row>
    <row r="76" spans="1:45" s="5" customFormat="1" ht="40.65" customHeight="1" x14ac:dyDescent="0.15">
      <c r="A76" s="2250"/>
      <c r="B76" s="2252"/>
      <c r="C76" s="457" t="s">
        <v>202</v>
      </c>
      <c r="D76" s="457"/>
      <c r="E76" s="473" t="s">
        <v>185</v>
      </c>
      <c r="F76" s="459" t="s">
        <v>92</v>
      </c>
      <c r="G76" s="474" t="s">
        <v>185</v>
      </c>
      <c r="H76" s="461">
        <v>2268866</v>
      </c>
      <c r="I76" s="475">
        <v>3565379</v>
      </c>
      <c r="J76" s="475">
        <v>4537755</v>
      </c>
      <c r="K76" s="107">
        <v>4861891</v>
      </c>
      <c r="L76" s="107">
        <v>6495579</v>
      </c>
      <c r="M76" s="107">
        <v>7957118</v>
      </c>
      <c r="N76" s="107">
        <v>194504367</v>
      </c>
      <c r="O76" s="107">
        <v>2122728756</v>
      </c>
      <c r="P76" s="107">
        <v>2146529463</v>
      </c>
      <c r="Q76" s="107">
        <v>2151277827</v>
      </c>
      <c r="R76" s="107">
        <v>2169003358</v>
      </c>
      <c r="S76" s="107">
        <v>2300547210</v>
      </c>
      <c r="T76" s="476" t="s">
        <v>201</v>
      </c>
      <c r="U76" s="403">
        <v>0.63600000000000001</v>
      </c>
      <c r="V76" s="403">
        <v>0.78600000000000003</v>
      </c>
      <c r="W76" s="403">
        <v>1</v>
      </c>
      <c r="X76" s="403">
        <v>0.86499999999999999</v>
      </c>
      <c r="Y76" s="403">
        <v>0.95099999999999996</v>
      </c>
      <c r="Z76" s="403">
        <v>4.1000000000000002E-2</v>
      </c>
      <c r="AA76" s="403">
        <v>9.1999999999999998E-2</v>
      </c>
      <c r="AB76" s="404">
        <v>0.98899999999999999</v>
      </c>
      <c r="AC76" s="405">
        <v>0.998</v>
      </c>
      <c r="AD76" s="111">
        <v>0.99182779918960362</v>
      </c>
      <c r="AE76" s="111">
        <v>0.9428206248373403</v>
      </c>
      <c r="AF76" s="477" t="s">
        <v>92</v>
      </c>
      <c r="AG76" s="200">
        <v>0</v>
      </c>
      <c r="AH76" s="200">
        <v>0</v>
      </c>
      <c r="AI76" s="43">
        <v>0</v>
      </c>
      <c r="AJ76" s="201">
        <v>0</v>
      </c>
      <c r="AK76" s="200">
        <v>0</v>
      </c>
      <c r="AL76" s="200">
        <v>0</v>
      </c>
      <c r="AM76" s="200">
        <v>2.0000000000000001E-4</v>
      </c>
      <c r="AN76" s="45">
        <v>2.5000000000000001E-3</v>
      </c>
      <c r="AO76" s="46">
        <v>2.8E-3</v>
      </c>
      <c r="AP76" s="46">
        <f t="shared" si="4"/>
        <v>2.9607469131364998E-3</v>
      </c>
      <c r="AQ76" s="46">
        <f t="shared" si="4"/>
        <v>3.1413816511476665E-3</v>
      </c>
      <c r="AR76" s="340"/>
      <c r="AS76" s="17"/>
    </row>
    <row r="77" spans="1:45" s="5" customFormat="1" ht="21" customHeight="1" x14ac:dyDescent="0.15">
      <c r="A77" s="2250"/>
      <c r="B77" s="478" t="s">
        <v>203</v>
      </c>
      <c r="C77" s="479"/>
      <c r="D77" s="479"/>
      <c r="E77" s="480">
        <v>3449625769</v>
      </c>
      <c r="F77" s="459" t="s">
        <v>185</v>
      </c>
      <c r="G77" s="480">
        <v>3449625769</v>
      </c>
      <c r="H77" s="475">
        <v>47138406929</v>
      </c>
      <c r="I77" s="475">
        <v>48175818813</v>
      </c>
      <c r="J77" s="475">
        <v>51292845135</v>
      </c>
      <c r="K77" s="107">
        <v>56243468675</v>
      </c>
      <c r="L77" s="107">
        <v>49372647417</v>
      </c>
      <c r="M77" s="107">
        <v>41643523768</v>
      </c>
      <c r="N77" s="107">
        <v>42825706000</v>
      </c>
      <c r="O77" s="107">
        <v>47208400342</v>
      </c>
      <c r="P77" s="107">
        <v>49384162154</v>
      </c>
      <c r="Q77" s="107">
        <v>48542149405</v>
      </c>
      <c r="R77" s="107">
        <v>42658247532</v>
      </c>
      <c r="S77" s="107">
        <v>35387081035</v>
      </c>
      <c r="T77" s="403">
        <v>7.2999999999999995E-2</v>
      </c>
      <c r="U77" s="403">
        <v>0.97799999999999998</v>
      </c>
      <c r="V77" s="403">
        <v>0.93899999999999995</v>
      </c>
      <c r="W77" s="403">
        <v>0.90600000000000003</v>
      </c>
      <c r="X77" s="403">
        <v>1.0580000000000001</v>
      </c>
      <c r="Y77" s="403">
        <v>1.1080000000000001</v>
      </c>
      <c r="Z77" s="403">
        <v>0.97199999999999998</v>
      </c>
      <c r="AA77" s="403">
        <v>0.90700000000000003</v>
      </c>
      <c r="AB77" s="404">
        <v>0.95599999999999996</v>
      </c>
      <c r="AC77" s="405">
        <v>1.0169999999999999</v>
      </c>
      <c r="AD77" s="111">
        <v>1.1379311672047991</v>
      </c>
      <c r="AE77" s="481">
        <v>1.2054751701562605</v>
      </c>
      <c r="AF77" s="41">
        <v>3.8E-3</v>
      </c>
      <c r="AG77" s="482">
        <v>4.6399999999999997E-2</v>
      </c>
      <c r="AH77" s="482">
        <v>4.5699999999999998E-2</v>
      </c>
      <c r="AI77" s="483">
        <v>4.7199999999999999E-2</v>
      </c>
      <c r="AJ77" s="484">
        <v>5.9499999999999997E-2</v>
      </c>
      <c r="AK77" s="482">
        <v>5.3900000000000003E-2</v>
      </c>
      <c r="AL77" s="482">
        <v>4.8899999999999999E-2</v>
      </c>
      <c r="AM77" s="482">
        <v>5.2299999999999999E-2</v>
      </c>
      <c r="AN77" s="45">
        <v>5.67E-2</v>
      </c>
      <c r="AO77" s="46">
        <v>6.5100000000000005E-2</v>
      </c>
      <c r="AP77" s="46">
        <f t="shared" si="4"/>
        <v>6.6807279470865163E-2</v>
      </c>
      <c r="AQ77" s="46">
        <f t="shared" si="4"/>
        <v>6.1782216967476003E-2</v>
      </c>
      <c r="AR77" s="340"/>
      <c r="AS77" s="17"/>
    </row>
    <row r="78" spans="1:45" s="5" customFormat="1" ht="21" customHeight="1" x14ac:dyDescent="0.15">
      <c r="A78" s="2261" t="s">
        <v>204</v>
      </c>
      <c r="B78" s="2264" t="s">
        <v>205</v>
      </c>
      <c r="C78" s="2264"/>
      <c r="D78" s="2264"/>
      <c r="E78" s="485">
        <v>891285000</v>
      </c>
      <c r="F78" s="408" t="s">
        <v>185</v>
      </c>
      <c r="G78" s="486">
        <v>891285000</v>
      </c>
      <c r="H78" s="487">
        <v>21709010283</v>
      </c>
      <c r="I78" s="487">
        <v>24657647695</v>
      </c>
      <c r="J78" s="487">
        <v>21879607385</v>
      </c>
      <c r="K78" s="133">
        <v>19722458866</v>
      </c>
      <c r="L78" s="133">
        <v>18326674578</v>
      </c>
      <c r="M78" s="133">
        <v>15466145801</v>
      </c>
      <c r="N78" s="133">
        <v>13932467507</v>
      </c>
      <c r="O78" s="133">
        <v>12665469194</v>
      </c>
      <c r="P78" s="133">
        <v>11587926433</v>
      </c>
      <c r="Q78" s="211">
        <v>13554455884</v>
      </c>
      <c r="R78" s="211">
        <v>12891443421</v>
      </c>
      <c r="S78" s="133">
        <v>12456993455</v>
      </c>
      <c r="T78" s="412">
        <v>4.1000000000000002E-2</v>
      </c>
      <c r="U78" s="470">
        <v>0.88</v>
      </c>
      <c r="V78" s="470">
        <v>1.127</v>
      </c>
      <c r="W78" s="470">
        <v>1.097</v>
      </c>
      <c r="X78" s="470">
        <v>1.0349999999999999</v>
      </c>
      <c r="Y78" s="470">
        <v>1.1020000000000001</v>
      </c>
      <c r="Z78" s="470">
        <v>1.1100000000000001</v>
      </c>
      <c r="AA78" s="470">
        <v>1.1000000000000001</v>
      </c>
      <c r="AB78" s="488">
        <v>1.093</v>
      </c>
      <c r="AC78" s="489">
        <v>0.85499999999999998</v>
      </c>
      <c r="AD78" s="214">
        <v>1.0514304288005454</v>
      </c>
      <c r="AE78" s="214">
        <v>1.0348759889430319</v>
      </c>
      <c r="AF78" s="60">
        <v>1E-3</v>
      </c>
      <c r="AG78" s="216">
        <v>2.1399999999999999E-2</v>
      </c>
      <c r="AH78" s="216">
        <v>2.3400000000000001E-2</v>
      </c>
      <c r="AI78" s="217">
        <v>2.01E-2</v>
      </c>
      <c r="AJ78" s="218">
        <v>2.0899999999999998E-2</v>
      </c>
      <c r="AK78" s="216">
        <v>0.02</v>
      </c>
      <c r="AL78" s="216">
        <v>1.8200000000000001E-2</v>
      </c>
      <c r="AM78" s="216">
        <v>1.7000000000000001E-2</v>
      </c>
      <c r="AN78" s="490">
        <v>1.52E-2</v>
      </c>
      <c r="AO78" s="280">
        <v>1.5299999999999999E-2</v>
      </c>
      <c r="AP78" s="280">
        <f t="shared" si="4"/>
        <v>1.8654640007033301E-2</v>
      </c>
      <c r="AQ78" s="280">
        <f t="shared" si="4"/>
        <v>1.8670761237031566E-2</v>
      </c>
      <c r="AR78" s="340"/>
      <c r="AS78" s="17"/>
    </row>
    <row r="79" spans="1:45" s="5" customFormat="1" ht="21" customHeight="1" x14ac:dyDescent="0.15">
      <c r="A79" s="2262"/>
      <c r="B79" s="2265" t="s">
        <v>206</v>
      </c>
      <c r="C79" s="2265"/>
      <c r="D79" s="2265"/>
      <c r="E79" s="491" t="s">
        <v>92</v>
      </c>
      <c r="F79" s="492" t="s">
        <v>92</v>
      </c>
      <c r="G79" s="492" t="s">
        <v>186</v>
      </c>
      <c r="H79" s="380">
        <v>184193108038</v>
      </c>
      <c r="I79" s="380">
        <v>198321423316</v>
      </c>
      <c r="J79" s="380">
        <v>198695766711</v>
      </c>
      <c r="K79" s="69">
        <v>65592194050</v>
      </c>
      <c r="L79" s="69">
        <v>65385053297</v>
      </c>
      <c r="M79" s="69">
        <v>64708252234</v>
      </c>
      <c r="N79" s="69">
        <v>60877251032</v>
      </c>
      <c r="O79" s="69">
        <v>55431820155</v>
      </c>
      <c r="P79" s="69">
        <v>27457649201</v>
      </c>
      <c r="Q79" s="493">
        <v>0</v>
      </c>
      <c r="R79" s="493">
        <v>0</v>
      </c>
      <c r="S79" s="493"/>
      <c r="T79" s="422" t="s">
        <v>92</v>
      </c>
      <c r="U79" s="494">
        <v>0.92900000000000005</v>
      </c>
      <c r="V79" s="494">
        <v>0.998</v>
      </c>
      <c r="W79" s="494">
        <v>2.9649999999999999</v>
      </c>
      <c r="X79" s="494">
        <v>1.0029999999999999</v>
      </c>
      <c r="Y79" s="494">
        <v>1.022</v>
      </c>
      <c r="Z79" s="494">
        <v>1.0629999999999999</v>
      </c>
      <c r="AA79" s="494">
        <v>1.0980000000000001</v>
      </c>
      <c r="AB79" s="495">
        <v>2.0190000000000001</v>
      </c>
      <c r="AC79" s="496" t="s">
        <v>79</v>
      </c>
      <c r="AD79" s="497" t="s">
        <v>79</v>
      </c>
      <c r="AE79" s="497" t="s">
        <v>79</v>
      </c>
      <c r="AF79" s="472" t="s">
        <v>187</v>
      </c>
      <c r="AG79" s="498">
        <v>0.18129999999999999</v>
      </c>
      <c r="AH79" s="498">
        <v>0.18820000000000001</v>
      </c>
      <c r="AI79" s="499">
        <v>0.18279999999999999</v>
      </c>
      <c r="AJ79" s="500">
        <v>6.9400000000000003E-2</v>
      </c>
      <c r="AK79" s="498">
        <v>7.1400000000000005E-2</v>
      </c>
      <c r="AL79" s="498">
        <v>7.5999999999999998E-2</v>
      </c>
      <c r="AM79" s="498">
        <v>7.4300000000000005E-2</v>
      </c>
      <c r="AN79" s="501">
        <v>6.6500000000000004E-2</v>
      </c>
      <c r="AO79" s="502">
        <v>3.6200000000000003E-2</v>
      </c>
      <c r="AP79" s="503" t="s">
        <v>79</v>
      </c>
      <c r="AQ79" s="503" t="s">
        <v>79</v>
      </c>
      <c r="AR79" s="340"/>
      <c r="AS79" s="17"/>
    </row>
    <row r="80" spans="1:45" s="5" customFormat="1" ht="21" customHeight="1" x14ac:dyDescent="0.15">
      <c r="A80" s="2263"/>
      <c r="B80" s="2266" t="s">
        <v>208</v>
      </c>
      <c r="C80" s="2267"/>
      <c r="D80" s="2268"/>
      <c r="E80" s="504" t="s">
        <v>118</v>
      </c>
      <c r="F80" s="505" t="s">
        <v>101</v>
      </c>
      <c r="G80" s="505" t="s">
        <v>190</v>
      </c>
      <c r="H80" s="506">
        <v>820333</v>
      </c>
      <c r="I80" s="475">
        <v>832360</v>
      </c>
      <c r="J80" s="475">
        <v>841399</v>
      </c>
      <c r="K80" s="107">
        <v>829608</v>
      </c>
      <c r="L80" s="107">
        <v>4750049</v>
      </c>
      <c r="M80" s="107">
        <v>54059350</v>
      </c>
      <c r="N80" s="198">
        <v>48105470</v>
      </c>
      <c r="O80" s="107">
        <v>45869827</v>
      </c>
      <c r="P80" s="107">
        <v>3135550</v>
      </c>
      <c r="Q80" s="223">
        <v>0</v>
      </c>
      <c r="R80" s="223">
        <v>0</v>
      </c>
      <c r="S80" s="224"/>
      <c r="T80" s="476" t="s">
        <v>92</v>
      </c>
      <c r="U80" s="507">
        <v>0.98599999999999999</v>
      </c>
      <c r="V80" s="507">
        <v>0.98899999999999999</v>
      </c>
      <c r="W80" s="507">
        <v>0.98799999999999999</v>
      </c>
      <c r="X80" s="507">
        <v>9.7000000000000003E-2</v>
      </c>
      <c r="Y80" s="507">
        <v>8.5999999999999993E-2</v>
      </c>
      <c r="Z80" s="507">
        <v>1.1240000000000001</v>
      </c>
      <c r="AA80" s="507">
        <v>1.0489999999999999</v>
      </c>
      <c r="AB80" s="508">
        <v>14.629</v>
      </c>
      <c r="AC80" s="509" t="s">
        <v>79</v>
      </c>
      <c r="AD80" s="258" t="s">
        <v>79</v>
      </c>
      <c r="AE80" s="258" t="s">
        <v>79</v>
      </c>
      <c r="AF80" s="477" t="s">
        <v>186</v>
      </c>
      <c r="AG80" s="269">
        <v>0</v>
      </c>
      <c r="AH80" s="269">
        <v>0</v>
      </c>
      <c r="AI80" s="260">
        <v>0</v>
      </c>
      <c r="AJ80" s="270">
        <v>0</v>
      </c>
      <c r="AK80" s="269">
        <v>0</v>
      </c>
      <c r="AL80" s="269">
        <v>1E-4</v>
      </c>
      <c r="AM80" s="269">
        <v>1E-4</v>
      </c>
      <c r="AN80" s="510">
        <v>1E-4</v>
      </c>
      <c r="AO80" s="229">
        <v>0</v>
      </c>
      <c r="AP80" s="511" t="s">
        <v>79</v>
      </c>
      <c r="AQ80" s="511" t="s">
        <v>79</v>
      </c>
      <c r="AR80" s="340"/>
      <c r="AS80" s="17"/>
    </row>
    <row r="81" spans="1:45" s="5" customFormat="1" ht="21" customHeight="1" x14ac:dyDescent="0.15">
      <c r="A81" s="2269" t="s">
        <v>209</v>
      </c>
      <c r="B81" s="2270"/>
      <c r="C81" s="2273" t="s">
        <v>210</v>
      </c>
      <c r="D81" s="2273"/>
      <c r="E81" s="512">
        <v>4887139042</v>
      </c>
      <c r="F81" s="487">
        <v>4701456396</v>
      </c>
      <c r="G81" s="487">
        <v>185682646</v>
      </c>
      <c r="H81" s="487">
        <v>4816081046</v>
      </c>
      <c r="I81" s="487">
        <v>4875773069</v>
      </c>
      <c r="J81" s="487">
        <v>5078892732</v>
      </c>
      <c r="K81" s="133">
        <v>4711753818</v>
      </c>
      <c r="L81" s="133">
        <v>4306764097</v>
      </c>
      <c r="M81" s="133">
        <v>4022934127</v>
      </c>
      <c r="N81" s="133">
        <v>3429843555</v>
      </c>
      <c r="O81" s="133">
        <v>2309812418</v>
      </c>
      <c r="P81" s="133">
        <v>2134708300</v>
      </c>
      <c r="Q81" s="133"/>
      <c r="R81" s="453"/>
      <c r="S81" s="453"/>
      <c r="T81" s="412">
        <v>1.0149999999999999</v>
      </c>
      <c r="U81" s="513">
        <v>0.98799999999999999</v>
      </c>
      <c r="V81" s="513">
        <v>0.96</v>
      </c>
      <c r="W81" s="513">
        <v>1.0309999999999999</v>
      </c>
      <c r="X81" s="513">
        <v>1.026</v>
      </c>
      <c r="Y81" s="513">
        <v>1.034</v>
      </c>
      <c r="Z81" s="513">
        <v>1.173</v>
      </c>
      <c r="AA81" s="513">
        <v>1.4850000000000001</v>
      </c>
      <c r="AB81" s="513">
        <v>1.0820000000000001</v>
      </c>
      <c r="AC81" s="513">
        <v>1.026</v>
      </c>
      <c r="AD81" s="514" t="s">
        <v>79</v>
      </c>
      <c r="AE81" s="514" t="s">
        <v>79</v>
      </c>
      <c r="AF81" s="60">
        <v>5.3E-3</v>
      </c>
      <c r="AG81" s="515">
        <v>4.7000000000000002E-3</v>
      </c>
      <c r="AH81" s="515">
        <v>4.5999999999999999E-3</v>
      </c>
      <c r="AI81" s="516">
        <v>4.7000000000000002E-3</v>
      </c>
      <c r="AJ81" s="517">
        <v>5.0000000000000001E-3</v>
      </c>
      <c r="AK81" s="515">
        <v>4.7000000000000002E-3</v>
      </c>
      <c r="AL81" s="515">
        <v>4.7000000000000002E-3</v>
      </c>
      <c r="AM81" s="515">
        <v>4.1999999999999997E-3</v>
      </c>
      <c r="AN81" s="192">
        <v>2.8E-3</v>
      </c>
      <c r="AO81" s="518">
        <f>P81/P90</f>
        <v>2.8153990165281253E-3</v>
      </c>
      <c r="AP81" s="519"/>
      <c r="AQ81" s="520"/>
      <c r="AR81" s="340"/>
      <c r="AS81" s="17"/>
    </row>
    <row r="82" spans="1:45" s="5" customFormat="1" ht="21" customHeight="1" x14ac:dyDescent="0.15">
      <c r="A82" s="2271"/>
      <c r="B82" s="2272"/>
      <c r="C82" s="2274" t="s">
        <v>211</v>
      </c>
      <c r="D82" s="2274"/>
      <c r="E82" s="521">
        <v>1539368286</v>
      </c>
      <c r="F82" s="461">
        <v>650313581</v>
      </c>
      <c r="G82" s="461">
        <v>889054705</v>
      </c>
      <c r="H82" s="461">
        <v>1479272200</v>
      </c>
      <c r="I82" s="461">
        <v>1480252202</v>
      </c>
      <c r="J82" s="461">
        <v>1460262950</v>
      </c>
      <c r="K82" s="198">
        <v>1392487708</v>
      </c>
      <c r="L82" s="198">
        <v>1429601800</v>
      </c>
      <c r="M82" s="198">
        <v>1448289890</v>
      </c>
      <c r="N82" s="198">
        <v>1291879609</v>
      </c>
      <c r="O82" s="119" t="s">
        <v>79</v>
      </c>
      <c r="P82" s="119" t="s">
        <v>79</v>
      </c>
      <c r="Q82" s="198">
        <v>2079698671</v>
      </c>
      <c r="R82" s="198">
        <v>2085130112</v>
      </c>
      <c r="S82" s="198">
        <v>1946103058</v>
      </c>
      <c r="T82" s="403">
        <v>1.0409999999999999</v>
      </c>
      <c r="U82" s="404">
        <v>0.999</v>
      </c>
      <c r="V82" s="404">
        <v>1.014</v>
      </c>
      <c r="W82" s="404">
        <v>1.014</v>
      </c>
      <c r="X82" s="404">
        <v>0.98099999999999998</v>
      </c>
      <c r="Y82" s="404">
        <v>1.002</v>
      </c>
      <c r="Z82" s="404">
        <v>1.121</v>
      </c>
      <c r="AA82" s="463" t="s">
        <v>79</v>
      </c>
      <c r="AB82" s="463" t="s">
        <v>79</v>
      </c>
      <c r="AC82" s="463" t="s">
        <v>79</v>
      </c>
      <c r="AD82" s="111">
        <v>0.9973951548784693</v>
      </c>
      <c r="AE82" s="111">
        <v>1.0714386904786417</v>
      </c>
      <c r="AF82" s="406">
        <v>1.6999999999999999E-3</v>
      </c>
      <c r="AG82" s="200">
        <v>1.5E-3</v>
      </c>
      <c r="AH82" s="200">
        <v>1.4E-3</v>
      </c>
      <c r="AI82" s="43">
        <v>1.2999999999999999E-3</v>
      </c>
      <c r="AJ82" s="201">
        <v>1.5E-3</v>
      </c>
      <c r="AK82" s="200">
        <v>1.6000000000000001E-3</v>
      </c>
      <c r="AL82" s="200">
        <v>1.6999999999999999E-3</v>
      </c>
      <c r="AM82" s="200">
        <v>1.6000000000000001E-3</v>
      </c>
      <c r="AN82" s="464" t="s">
        <v>79</v>
      </c>
      <c r="AO82" s="465" t="s">
        <v>79</v>
      </c>
      <c r="AP82" s="103">
        <f t="shared" si="4"/>
        <v>2.8622344093064138E-3</v>
      </c>
      <c r="AQ82" s="46">
        <f t="shared" si="4"/>
        <v>3.0199074842060612E-3</v>
      </c>
      <c r="AR82" s="340"/>
      <c r="AS82" s="17"/>
    </row>
    <row r="83" spans="1:45" s="5" customFormat="1" ht="21" customHeight="1" x14ac:dyDescent="0.15">
      <c r="A83" s="522" t="s">
        <v>212</v>
      </c>
      <c r="B83" s="523"/>
      <c r="C83" s="524"/>
      <c r="D83" s="525"/>
      <c r="E83" s="526">
        <v>0</v>
      </c>
      <c r="F83" s="527">
        <v>0</v>
      </c>
      <c r="G83" s="479" t="s">
        <v>186</v>
      </c>
      <c r="H83" s="506" t="s">
        <v>187</v>
      </c>
      <c r="I83" s="506" t="s">
        <v>101</v>
      </c>
      <c r="J83" s="506" t="s">
        <v>185</v>
      </c>
      <c r="K83" s="107"/>
      <c r="L83" s="107"/>
      <c r="M83" s="107"/>
      <c r="N83" s="107"/>
      <c r="O83" s="528"/>
      <c r="P83" s="528"/>
      <c r="Q83" s="107"/>
      <c r="R83" s="107"/>
      <c r="S83" s="107"/>
      <c r="T83" s="403">
        <v>0</v>
      </c>
      <c r="U83" s="529" t="s">
        <v>101</v>
      </c>
      <c r="V83" s="529" t="s">
        <v>190</v>
      </c>
      <c r="W83" s="530"/>
      <c r="X83" s="530"/>
      <c r="Y83" s="530"/>
      <c r="Z83" s="530"/>
      <c r="AA83" s="529"/>
      <c r="AB83" s="529"/>
      <c r="AC83" s="529"/>
      <c r="AD83" s="111"/>
      <c r="AE83" s="111"/>
      <c r="AF83" s="41">
        <v>0</v>
      </c>
      <c r="AG83" s="531" t="s">
        <v>92</v>
      </c>
      <c r="AH83" s="531" t="s">
        <v>185</v>
      </c>
      <c r="AI83" s="438" t="s">
        <v>191</v>
      </c>
      <c r="AJ83" s="201"/>
      <c r="AK83" s="200"/>
      <c r="AL83" s="200"/>
      <c r="AM83" s="200"/>
      <c r="AN83" s="125"/>
      <c r="AO83" s="126"/>
      <c r="AP83" s="46"/>
      <c r="AQ83" s="46"/>
      <c r="AR83" s="340"/>
      <c r="AS83" s="17"/>
    </row>
    <row r="84" spans="1:45" s="5" customFormat="1" ht="21" customHeight="1" x14ac:dyDescent="0.15">
      <c r="A84" s="263" t="s">
        <v>213</v>
      </c>
      <c r="B84" s="264"/>
      <c r="C84" s="264"/>
      <c r="D84" s="532"/>
      <c r="E84" s="526">
        <v>68847000</v>
      </c>
      <c r="F84" s="118">
        <v>68847000</v>
      </c>
      <c r="G84" s="527">
        <v>0</v>
      </c>
      <c r="H84" s="475">
        <v>60317000</v>
      </c>
      <c r="I84" s="475">
        <v>66946000</v>
      </c>
      <c r="J84" s="475">
        <v>62575000</v>
      </c>
      <c r="K84" s="107">
        <v>16223000</v>
      </c>
      <c r="L84" s="107">
        <v>12399000</v>
      </c>
      <c r="M84" s="107">
        <v>12467000</v>
      </c>
      <c r="N84" s="107">
        <v>6084000</v>
      </c>
      <c r="O84" s="107">
        <v>5916000</v>
      </c>
      <c r="P84" s="107">
        <v>4909000</v>
      </c>
      <c r="Q84" s="107">
        <v>0</v>
      </c>
      <c r="R84" s="107">
        <v>39648000</v>
      </c>
      <c r="S84" s="107">
        <v>11640000</v>
      </c>
      <c r="T84" s="403">
        <v>1.141</v>
      </c>
      <c r="U84" s="403">
        <v>0.90100000000000002</v>
      </c>
      <c r="V84" s="403">
        <v>1.07</v>
      </c>
      <c r="W84" s="403">
        <v>2.0750000000000002</v>
      </c>
      <c r="X84" s="403">
        <v>0.88700000000000001</v>
      </c>
      <c r="Y84" s="403">
        <v>1.2529999999999999</v>
      </c>
      <c r="Z84" s="403">
        <v>2.0489999999999999</v>
      </c>
      <c r="AA84" s="403">
        <v>1.028</v>
      </c>
      <c r="AB84" s="403">
        <v>1.2050000000000001</v>
      </c>
      <c r="AC84" s="509" t="s">
        <v>79</v>
      </c>
      <c r="AD84" s="258" t="s">
        <v>214</v>
      </c>
      <c r="AE84" s="111">
        <v>3.4061855670103092</v>
      </c>
      <c r="AF84" s="41">
        <v>1E-4</v>
      </c>
      <c r="AG84" s="200">
        <v>1E-4</v>
      </c>
      <c r="AH84" s="200">
        <v>1E-4</v>
      </c>
      <c r="AI84" s="43">
        <v>1E-4</v>
      </c>
      <c r="AJ84" s="201">
        <v>0</v>
      </c>
      <c r="AK84" s="200">
        <v>0</v>
      </c>
      <c r="AL84" s="200">
        <v>0</v>
      </c>
      <c r="AM84" s="200">
        <v>0</v>
      </c>
      <c r="AN84" s="45">
        <v>0</v>
      </c>
      <c r="AO84" s="46">
        <v>0</v>
      </c>
      <c r="AP84" s="46">
        <f t="shared" si="4"/>
        <v>0</v>
      </c>
      <c r="AQ84" s="46">
        <f t="shared" si="4"/>
        <v>5.7422455915212409E-5</v>
      </c>
      <c r="AR84" s="340"/>
      <c r="AS84" s="17"/>
    </row>
    <row r="85" spans="1:45" s="5" customFormat="1" ht="21" customHeight="1" x14ac:dyDescent="0.15">
      <c r="A85" s="253" t="s">
        <v>215</v>
      </c>
      <c r="B85" s="254"/>
      <c r="C85" s="254"/>
      <c r="D85" s="533"/>
      <c r="E85" s="526">
        <v>16315022500</v>
      </c>
      <c r="F85" s="534">
        <v>15374771599</v>
      </c>
      <c r="G85" s="534">
        <v>940250901</v>
      </c>
      <c r="H85" s="475">
        <v>7945558529</v>
      </c>
      <c r="I85" s="475">
        <v>6300411440</v>
      </c>
      <c r="J85" s="475">
        <v>8365674086</v>
      </c>
      <c r="K85" s="107">
        <v>12286312559</v>
      </c>
      <c r="L85" s="107">
        <v>9432105697</v>
      </c>
      <c r="M85" s="107">
        <v>3600478815</v>
      </c>
      <c r="N85" s="107">
        <v>4026362998</v>
      </c>
      <c r="O85" s="223">
        <v>6987838577</v>
      </c>
      <c r="P85" s="223">
        <v>4347337444</v>
      </c>
      <c r="Q85" s="223">
        <v>415929907</v>
      </c>
      <c r="R85" s="223">
        <v>655627262</v>
      </c>
      <c r="S85" s="223">
        <v>986766138</v>
      </c>
      <c r="T85" s="403">
        <v>2.0529999999999999</v>
      </c>
      <c r="U85" s="535">
        <v>1.2609999999999999</v>
      </c>
      <c r="V85" s="535">
        <v>0.753</v>
      </c>
      <c r="W85" s="535">
        <v>0.74</v>
      </c>
      <c r="X85" s="535">
        <v>0.93200000000000005</v>
      </c>
      <c r="Y85" s="535">
        <v>1.4219999999999999</v>
      </c>
      <c r="Z85" s="535">
        <v>0.89400000000000002</v>
      </c>
      <c r="AA85" s="535">
        <v>0.57599999999999996</v>
      </c>
      <c r="AB85" s="508">
        <v>1.607</v>
      </c>
      <c r="AC85" s="536">
        <v>1.5109999999999999</v>
      </c>
      <c r="AD85" s="258" t="s">
        <v>214</v>
      </c>
      <c r="AE85" s="258" t="s">
        <v>216</v>
      </c>
      <c r="AF85" s="41">
        <v>1.78E-2</v>
      </c>
      <c r="AG85" s="269">
        <v>7.7999999999999996E-3</v>
      </c>
      <c r="AH85" s="269">
        <v>6.0000000000000001E-3</v>
      </c>
      <c r="AI85" s="260">
        <v>7.7000000000000002E-3</v>
      </c>
      <c r="AJ85" s="270">
        <v>1.2999999999999999E-2</v>
      </c>
      <c r="AK85" s="269">
        <v>1.03E-2</v>
      </c>
      <c r="AL85" s="269">
        <v>4.1999999999999997E-3</v>
      </c>
      <c r="AM85" s="269">
        <v>4.8999999999999998E-3</v>
      </c>
      <c r="AN85" s="510">
        <v>8.3999999999999995E-3</v>
      </c>
      <c r="AO85" s="537">
        <v>1.1999999999999999E-3</v>
      </c>
      <c r="AP85" s="537">
        <f>+Q85/Q$90</f>
        <v>5.7243335694520756E-4</v>
      </c>
      <c r="AQ85" s="538" t="s">
        <v>217</v>
      </c>
      <c r="AR85" s="340"/>
      <c r="AS85" s="17"/>
    </row>
    <row r="86" spans="1:45" s="5" customFormat="1" ht="21" customHeight="1" x14ac:dyDescent="0.15">
      <c r="A86" s="263" t="s">
        <v>218</v>
      </c>
      <c r="B86" s="264"/>
      <c r="C86" s="264"/>
      <c r="D86" s="532"/>
      <c r="E86" s="526">
        <v>904294371977</v>
      </c>
      <c r="F86" s="118">
        <v>863406980245</v>
      </c>
      <c r="G86" s="118">
        <v>40887391732</v>
      </c>
      <c r="H86" s="475">
        <v>1012222001686</v>
      </c>
      <c r="I86" s="475">
        <v>1052403034775</v>
      </c>
      <c r="J86" s="475">
        <v>1085542623228</v>
      </c>
      <c r="K86" s="107">
        <v>942667495759</v>
      </c>
      <c r="L86" s="107">
        <v>894031002088</v>
      </c>
      <c r="M86" s="107">
        <v>836165896551</v>
      </c>
      <c r="N86" s="107">
        <v>818037110423</v>
      </c>
      <c r="O86" s="461">
        <v>832627533800</v>
      </c>
      <c r="P86" s="461">
        <v>756613696603</v>
      </c>
      <c r="Q86" s="107">
        <v>122065876</v>
      </c>
      <c r="R86" s="107">
        <v>47793</v>
      </c>
      <c r="S86" s="107">
        <v>63606</v>
      </c>
      <c r="T86" s="403">
        <v>0.89300000000000002</v>
      </c>
      <c r="U86" s="535">
        <v>0.96199999999999997</v>
      </c>
      <c r="V86" s="535">
        <v>0.96899999999999997</v>
      </c>
      <c r="W86" s="535">
        <v>1.145</v>
      </c>
      <c r="X86" s="535">
        <v>1.0189999999999999</v>
      </c>
      <c r="Y86" s="535">
        <v>1.0449999999999999</v>
      </c>
      <c r="Z86" s="539">
        <v>1.022</v>
      </c>
      <c r="AA86" s="540">
        <v>0.98199999999999998</v>
      </c>
      <c r="AB86" s="540">
        <v>1.1000000000000001</v>
      </c>
      <c r="AC86" s="540">
        <v>1.0429999999999999</v>
      </c>
      <c r="AD86" s="541">
        <v>2554.0529999999999</v>
      </c>
      <c r="AE86" s="111">
        <v>0.75139137817187063</v>
      </c>
      <c r="AF86" s="41">
        <v>0.98909999999999998</v>
      </c>
      <c r="AG86" s="122">
        <v>0.99629999999999996</v>
      </c>
      <c r="AH86" s="122">
        <v>0.99850000000000005</v>
      </c>
      <c r="AI86" s="123">
        <v>0.99860000000000004</v>
      </c>
      <c r="AJ86" s="124">
        <v>0.998</v>
      </c>
      <c r="AK86" s="122">
        <v>0.97660000000000002</v>
      </c>
      <c r="AL86" s="122">
        <v>0.98260000000000003</v>
      </c>
      <c r="AM86" s="122">
        <v>0.99829999999999997</v>
      </c>
      <c r="AN86" s="123">
        <v>0.99919999999999998</v>
      </c>
      <c r="AO86" s="542">
        <f>P86/P90</f>
        <v>0.99787378786497227</v>
      </c>
      <c r="AP86" s="46">
        <f>+Q86/Q$90</f>
        <v>1.6799604450453101E-4</v>
      </c>
      <c r="AQ86" s="46">
        <f>+R86/R$90</f>
        <v>6.9218912317285788E-8</v>
      </c>
      <c r="AR86" s="340"/>
      <c r="AS86" s="17"/>
    </row>
    <row r="87" spans="1:45" ht="21" customHeight="1" x14ac:dyDescent="0.15">
      <c r="A87" s="263" t="s">
        <v>219</v>
      </c>
      <c r="B87" s="264"/>
      <c r="C87" s="264"/>
      <c r="D87" s="532"/>
      <c r="E87" s="526">
        <v>9815388139</v>
      </c>
      <c r="F87" s="118">
        <v>9733819040</v>
      </c>
      <c r="G87" s="118">
        <v>81569099</v>
      </c>
      <c r="H87" s="475">
        <v>3684718410</v>
      </c>
      <c r="I87" s="475">
        <v>1526543999</v>
      </c>
      <c r="J87" s="475">
        <v>1287175839</v>
      </c>
      <c r="K87" s="107">
        <v>1546498035</v>
      </c>
      <c r="L87" s="107">
        <v>950141405</v>
      </c>
      <c r="M87" s="107">
        <v>570073019</v>
      </c>
      <c r="N87" s="107">
        <v>525904075</v>
      </c>
      <c r="O87" s="107">
        <v>470060875</v>
      </c>
      <c r="P87" s="107">
        <v>931811047</v>
      </c>
      <c r="Q87" s="107">
        <v>2876838880</v>
      </c>
      <c r="R87" s="107">
        <v>1563480978</v>
      </c>
      <c r="S87" s="107">
        <v>980574877</v>
      </c>
      <c r="T87" s="403">
        <v>2.6640000000000001</v>
      </c>
      <c r="U87" s="403">
        <v>2.4140000000000001</v>
      </c>
      <c r="V87" s="403">
        <v>1.1859999999999999</v>
      </c>
      <c r="W87" s="403">
        <v>1.2849999999999999</v>
      </c>
      <c r="X87" s="403">
        <v>1.5</v>
      </c>
      <c r="Y87" s="403">
        <v>1.06</v>
      </c>
      <c r="Z87" s="403">
        <v>1.0840000000000001</v>
      </c>
      <c r="AA87" s="403">
        <v>1.119</v>
      </c>
      <c r="AB87" s="403">
        <v>0.504</v>
      </c>
      <c r="AC87" s="444">
        <v>2</v>
      </c>
      <c r="AD87" s="111">
        <v>1.8400216699022736</v>
      </c>
      <c r="AE87" s="111">
        <v>1.594453432035053</v>
      </c>
      <c r="AF87" s="41">
        <v>1.0699999999999999E-2</v>
      </c>
      <c r="AG87" s="200">
        <v>3.5999999999999999E-3</v>
      </c>
      <c r="AH87" s="200">
        <v>1.4E-3</v>
      </c>
      <c r="AI87" s="43">
        <v>1.1999999999999999E-3</v>
      </c>
      <c r="AJ87" s="201">
        <v>1.6000000000000001E-3</v>
      </c>
      <c r="AK87" s="200">
        <v>1E-3</v>
      </c>
      <c r="AL87" s="200">
        <v>6.9999999999999999E-4</v>
      </c>
      <c r="AM87" s="200">
        <v>5.9999999999999995E-4</v>
      </c>
      <c r="AN87" s="45">
        <v>5.9999999999999995E-4</v>
      </c>
      <c r="AO87" s="46">
        <f>P87/P90</f>
        <v>1.2289360121539054E-3</v>
      </c>
      <c r="AP87" s="46">
        <f>+Q87/Q$90</f>
        <v>3.9593174468910957E-3</v>
      </c>
      <c r="AQ87" s="46">
        <f>+R87/R$90</f>
        <v>2.2643996553036267E-3</v>
      </c>
      <c r="AS87" s="544"/>
    </row>
    <row r="88" spans="1:45" ht="21" customHeight="1" thickBot="1" x14ac:dyDescent="0.2">
      <c r="A88" s="263" t="s">
        <v>220</v>
      </c>
      <c r="B88" s="264"/>
      <c r="C88" s="264"/>
      <c r="D88" s="532"/>
      <c r="E88" s="526">
        <v>0</v>
      </c>
      <c r="F88" s="118">
        <v>0</v>
      </c>
      <c r="G88" s="118">
        <v>0</v>
      </c>
      <c r="H88" s="475">
        <v>0</v>
      </c>
      <c r="I88" s="545">
        <v>0</v>
      </c>
      <c r="J88" s="545">
        <v>37300905</v>
      </c>
      <c r="K88" s="120">
        <v>297941921</v>
      </c>
      <c r="L88" s="120">
        <v>20392936042</v>
      </c>
      <c r="M88" s="120">
        <v>14192020545</v>
      </c>
      <c r="N88" s="120">
        <v>823947753</v>
      </c>
      <c r="O88" s="120">
        <v>69028820</v>
      </c>
      <c r="P88" s="120">
        <v>590977537</v>
      </c>
      <c r="Q88" s="120">
        <v>882489081</v>
      </c>
      <c r="R88" s="120">
        <v>2288401964</v>
      </c>
      <c r="S88" s="120">
        <v>2184407525</v>
      </c>
      <c r="T88" s="403">
        <v>0</v>
      </c>
      <c r="U88" s="546">
        <v>0</v>
      </c>
      <c r="V88" s="546">
        <v>0</v>
      </c>
      <c r="W88" s="546">
        <v>0</v>
      </c>
      <c r="X88" s="546">
        <v>3.2000000000000001E-2</v>
      </c>
      <c r="Y88" s="546">
        <v>1.143</v>
      </c>
      <c r="Z88" s="546">
        <v>17.224</v>
      </c>
      <c r="AA88" s="546">
        <v>11.936</v>
      </c>
      <c r="AB88" s="546">
        <v>0.11700000000000001</v>
      </c>
      <c r="AC88" s="444">
        <v>0.7</v>
      </c>
      <c r="AD88" s="547" t="s">
        <v>221</v>
      </c>
      <c r="AE88" s="547" t="s">
        <v>79</v>
      </c>
      <c r="AF88" s="41">
        <v>0</v>
      </c>
      <c r="AG88" s="41">
        <v>0</v>
      </c>
      <c r="AH88" s="41">
        <v>0</v>
      </c>
      <c r="AI88" s="283">
        <v>0</v>
      </c>
      <c r="AJ88" s="548">
        <v>2.9999999999999997E-4</v>
      </c>
      <c r="AK88" s="549">
        <v>2.23E-2</v>
      </c>
      <c r="AL88" s="549">
        <v>1.67E-2</v>
      </c>
      <c r="AM88" s="549">
        <v>1E-3</v>
      </c>
      <c r="AN88" s="417">
        <v>1E-4</v>
      </c>
      <c r="AO88" s="127">
        <v>8.0000000000000004E-4</v>
      </c>
      <c r="AP88" s="281">
        <f>+Q88/Q$90</f>
        <v>1.2145464382399441E-3</v>
      </c>
      <c r="AQ88" s="281">
        <f>+R88/R$90</f>
        <v>3.3143074277157862E-3</v>
      </c>
      <c r="AR88" s="544"/>
      <c r="AS88" s="544"/>
    </row>
    <row r="89" spans="1:45" ht="21" customHeight="1" thickTop="1" thickBot="1" x14ac:dyDescent="0.2">
      <c r="A89" s="285" t="s">
        <v>222</v>
      </c>
      <c r="B89" s="286"/>
      <c r="C89" s="286"/>
      <c r="D89" s="550"/>
      <c r="E89" s="526">
        <v>137604624</v>
      </c>
      <c r="F89" s="551">
        <v>137604624</v>
      </c>
      <c r="G89" s="551">
        <v>0</v>
      </c>
      <c r="H89" s="551">
        <v>137604624</v>
      </c>
      <c r="I89" s="552">
        <v>64449288</v>
      </c>
      <c r="J89" s="552">
        <v>210414074</v>
      </c>
      <c r="K89" s="290">
        <v>31683127</v>
      </c>
      <c r="L89" s="290">
        <v>120726531</v>
      </c>
      <c r="M89" s="290">
        <v>70898736</v>
      </c>
      <c r="N89" s="290">
        <v>11174135</v>
      </c>
      <c r="O89" s="290">
        <v>157983168</v>
      </c>
      <c r="P89" s="290">
        <v>89360410</v>
      </c>
      <c r="Q89" s="290"/>
      <c r="R89" s="290"/>
      <c r="S89" s="290"/>
      <c r="T89" s="553">
        <v>1</v>
      </c>
      <c r="U89" s="554">
        <v>2.1349999999999998</v>
      </c>
      <c r="V89" s="554">
        <v>0.30599999999999999</v>
      </c>
      <c r="W89" s="554">
        <v>1.893</v>
      </c>
      <c r="X89" s="554">
        <v>0.60899999999999999</v>
      </c>
      <c r="Y89" s="554">
        <v>0.5</v>
      </c>
      <c r="Z89" s="554">
        <v>6.3449999999999998</v>
      </c>
      <c r="AA89" s="555">
        <v>7.0999999999999994E-2</v>
      </c>
      <c r="AB89" s="556">
        <v>1.768</v>
      </c>
      <c r="AC89" s="557">
        <v>0.73199999999999998</v>
      </c>
      <c r="AD89" s="558"/>
      <c r="AE89" s="558"/>
      <c r="AF89" s="41">
        <v>2.0000000000000001E-4</v>
      </c>
      <c r="AG89" s="559">
        <v>1E-4</v>
      </c>
      <c r="AH89" s="559">
        <v>1E-4</v>
      </c>
      <c r="AI89" s="560">
        <v>2.0000000000000001E-4</v>
      </c>
      <c r="AJ89" s="561">
        <v>0</v>
      </c>
      <c r="AK89" s="559">
        <v>1E-4</v>
      </c>
      <c r="AL89" s="559">
        <v>1E-4</v>
      </c>
      <c r="AM89" s="559">
        <v>0</v>
      </c>
      <c r="AN89" s="299">
        <v>2.0000000000000001E-4</v>
      </c>
      <c r="AO89" s="300">
        <v>1E-4</v>
      </c>
      <c r="AP89" s="127"/>
      <c r="AQ89" s="127"/>
      <c r="AR89" s="544"/>
      <c r="AS89" s="544"/>
    </row>
    <row r="90" spans="1:45" ht="21" customHeight="1" thickTop="1" thickBot="1" x14ac:dyDescent="0.2">
      <c r="A90" s="562" t="s">
        <v>223</v>
      </c>
      <c r="B90" s="563"/>
      <c r="C90" s="563"/>
      <c r="D90" s="564"/>
      <c r="E90" s="565">
        <v>914247364740</v>
      </c>
      <c r="F90" s="566">
        <v>873278403909</v>
      </c>
      <c r="G90" s="566">
        <v>40968960831</v>
      </c>
      <c r="H90" s="567">
        <v>1016018193073</v>
      </c>
      <c r="I90" s="568">
        <v>1053994028062</v>
      </c>
      <c r="J90" s="568">
        <v>1087077514046</v>
      </c>
      <c r="K90" s="569">
        <v>944543618842</v>
      </c>
      <c r="L90" s="569">
        <v>915494806066</v>
      </c>
      <c r="M90" s="569">
        <v>850998888851</v>
      </c>
      <c r="N90" s="569">
        <v>819398136386</v>
      </c>
      <c r="O90" s="569">
        <v>833324606663</v>
      </c>
      <c r="P90" s="569">
        <v>758225845597</v>
      </c>
      <c r="Q90" s="569">
        <v>726599702749</v>
      </c>
      <c r="R90" s="569">
        <v>690461586292</v>
      </c>
      <c r="S90" s="570">
        <v>664146458674</v>
      </c>
      <c r="T90" s="571">
        <v>0.9</v>
      </c>
      <c r="U90" s="572">
        <v>0.96399999999999997</v>
      </c>
      <c r="V90" s="572">
        <v>0.97</v>
      </c>
      <c r="W90" s="572">
        <v>1.1459999999999999</v>
      </c>
      <c r="X90" s="572">
        <v>1.01</v>
      </c>
      <c r="Y90" s="572">
        <v>1.0469999999999999</v>
      </c>
      <c r="Z90" s="572">
        <v>1.0389999999999999</v>
      </c>
      <c r="AA90" s="572">
        <v>0.98299999999999998</v>
      </c>
      <c r="AB90" s="573">
        <v>1.099</v>
      </c>
      <c r="AC90" s="574">
        <v>1.044</v>
      </c>
      <c r="AD90" s="575">
        <v>1.0523390687830634</v>
      </c>
      <c r="AE90" s="575">
        <v>1.0396224767508953</v>
      </c>
      <c r="AF90" s="315">
        <v>1</v>
      </c>
      <c r="AG90" s="576">
        <v>1</v>
      </c>
      <c r="AH90" s="576">
        <v>1</v>
      </c>
      <c r="AI90" s="317">
        <v>1</v>
      </c>
      <c r="AJ90" s="577">
        <v>1</v>
      </c>
      <c r="AK90" s="576">
        <v>1</v>
      </c>
      <c r="AL90" s="576">
        <v>1</v>
      </c>
      <c r="AM90" s="576">
        <v>1</v>
      </c>
      <c r="AN90" s="319">
        <f>+O90/O$90</f>
        <v>1</v>
      </c>
      <c r="AO90" s="320">
        <v>1</v>
      </c>
      <c r="AP90" s="320">
        <f>+Q90/Q$90</f>
        <v>1</v>
      </c>
      <c r="AQ90" s="320">
        <f>+R90/R$90</f>
        <v>1</v>
      </c>
      <c r="AR90" s="544"/>
      <c r="AS90" s="544"/>
    </row>
    <row r="91" spans="1:45" ht="25.5" customHeight="1" x14ac:dyDescent="0.15">
      <c r="O91" s="379"/>
      <c r="P91" s="379"/>
      <c r="Q91" s="379"/>
      <c r="R91" s="379"/>
      <c r="S91" s="379"/>
      <c r="T91" s="379"/>
      <c r="U91" s="379"/>
      <c r="V91" s="379"/>
      <c r="W91" s="379"/>
      <c r="X91" s="379"/>
      <c r="Y91" s="379"/>
      <c r="Z91" s="379"/>
      <c r="AA91" s="379"/>
      <c r="AB91" s="379"/>
      <c r="AC91" s="379"/>
      <c r="AD91" s="379"/>
      <c r="AE91" s="379"/>
      <c r="AF91" s="379"/>
      <c r="AG91" s="379"/>
      <c r="AH91" s="379"/>
      <c r="AI91" s="379"/>
      <c r="AJ91" s="379"/>
      <c r="AK91" s="379"/>
      <c r="AL91" s="379"/>
      <c r="AM91" s="379"/>
      <c r="AN91" s="379"/>
      <c r="AO91" s="379"/>
      <c r="AP91" s="379"/>
      <c r="AQ91" s="379"/>
    </row>
    <row r="92" spans="1:45" ht="15" customHeight="1" x14ac:dyDescent="0.15">
      <c r="A92" s="6" t="s">
        <v>224</v>
      </c>
      <c r="O92" s="379"/>
      <c r="P92" s="379"/>
      <c r="Q92" s="379"/>
      <c r="R92" s="379"/>
      <c r="S92" s="379"/>
      <c r="T92" s="379"/>
      <c r="U92" s="379"/>
      <c r="V92" s="379"/>
      <c r="W92" s="379"/>
      <c r="X92" s="379"/>
      <c r="Y92" s="379"/>
      <c r="Z92" s="379"/>
      <c r="AA92" s="379"/>
      <c r="AB92" s="379"/>
      <c r="AC92" s="379"/>
      <c r="AD92" s="379"/>
      <c r="AE92" s="379"/>
      <c r="AF92" s="379"/>
      <c r="AG92" s="379"/>
      <c r="AH92" s="379"/>
      <c r="AI92" s="379"/>
      <c r="AJ92" s="379"/>
      <c r="AK92" s="379"/>
      <c r="AL92" s="379"/>
      <c r="AM92" s="379"/>
      <c r="AN92" s="379"/>
      <c r="AO92" s="379"/>
      <c r="AP92" s="379"/>
      <c r="AQ92" s="379"/>
    </row>
    <row r="93" spans="1:45" ht="9.75" customHeight="1" thickBot="1" x14ac:dyDescent="0.2">
      <c r="B93" s="578"/>
      <c r="D93" s="579"/>
      <c r="E93" s="579"/>
      <c r="F93" s="579"/>
      <c r="G93" s="579"/>
      <c r="H93" s="579"/>
      <c r="I93" s="579"/>
      <c r="J93" s="579"/>
      <c r="K93" s="579"/>
      <c r="L93" s="579"/>
      <c r="M93" s="579"/>
      <c r="N93" s="579"/>
      <c r="O93" s="379"/>
      <c r="P93" s="379"/>
      <c r="Q93" s="379"/>
      <c r="R93" s="379"/>
      <c r="S93" s="379"/>
      <c r="T93" s="379"/>
      <c r="U93" s="379"/>
      <c r="V93" s="379"/>
      <c r="W93" s="379"/>
      <c r="X93" s="379"/>
      <c r="Y93" s="379"/>
      <c r="Z93" s="379"/>
      <c r="AA93" s="379"/>
      <c r="AB93" s="379"/>
      <c r="AC93" s="379"/>
      <c r="AD93" s="379"/>
      <c r="AE93" s="379"/>
      <c r="AF93" s="379"/>
      <c r="AG93" s="379"/>
      <c r="AH93" s="379"/>
      <c r="AI93" s="379"/>
      <c r="AJ93" s="379"/>
      <c r="AK93" s="379"/>
      <c r="AL93" s="379"/>
      <c r="AM93" s="379"/>
      <c r="AN93" s="379"/>
      <c r="AO93" s="379"/>
      <c r="AP93" s="379"/>
      <c r="AQ93" s="379"/>
    </row>
    <row r="94" spans="1:45" ht="15" customHeight="1" x14ac:dyDescent="0.2">
      <c r="A94" s="321" t="s">
        <v>139</v>
      </c>
      <c r="B94" s="10"/>
      <c r="C94" s="10"/>
      <c r="D94" s="322"/>
      <c r="E94" s="10" t="s">
        <v>3</v>
      </c>
      <c r="F94" s="10"/>
      <c r="G94" s="10"/>
      <c r="H94" s="11" t="s">
        <v>225</v>
      </c>
      <c r="I94" s="11" t="s">
        <v>226</v>
      </c>
      <c r="J94" s="11" t="s">
        <v>8</v>
      </c>
      <c r="K94" s="11" t="s">
        <v>227</v>
      </c>
      <c r="L94" s="11" t="s">
        <v>228</v>
      </c>
      <c r="M94" s="11" t="s">
        <v>13</v>
      </c>
      <c r="N94" s="11" t="s">
        <v>14</v>
      </c>
      <c r="O94" s="11" t="s">
        <v>229</v>
      </c>
      <c r="P94" s="11" t="s">
        <v>230</v>
      </c>
      <c r="Q94" s="11" t="s">
        <v>231</v>
      </c>
      <c r="R94" s="11" t="s">
        <v>21</v>
      </c>
      <c r="S94" s="12" t="s">
        <v>232</v>
      </c>
      <c r="T94" s="2194" t="s">
        <v>24</v>
      </c>
      <c r="U94" s="2195"/>
      <c r="V94" s="2195"/>
      <c r="W94" s="2195"/>
      <c r="X94" s="2195"/>
      <c r="Y94" s="2195"/>
      <c r="Z94" s="2195"/>
      <c r="AA94" s="2195"/>
      <c r="AB94" s="2195"/>
      <c r="AC94" s="2195"/>
      <c r="AD94" s="15"/>
      <c r="AE94" s="325"/>
      <c r="AF94" s="2194" t="s">
        <v>233</v>
      </c>
      <c r="AG94" s="2195"/>
      <c r="AH94" s="2195"/>
      <c r="AI94" s="2197"/>
      <c r="AJ94" s="326"/>
      <c r="AK94" s="326"/>
      <c r="AL94" s="326"/>
      <c r="AM94" s="326"/>
      <c r="AN94" s="327"/>
      <c r="AO94" s="14"/>
      <c r="AP94" s="379"/>
      <c r="AQ94" s="379"/>
      <c r="AR94" s="544"/>
      <c r="AS94" s="544"/>
    </row>
    <row r="95" spans="1:45" ht="15" customHeight="1" thickBot="1" x14ac:dyDescent="0.2">
      <c r="A95" s="328"/>
      <c r="B95" s="329"/>
      <c r="C95" s="329"/>
      <c r="D95" s="330"/>
      <c r="E95" s="331" t="s">
        <v>27</v>
      </c>
      <c r="F95" s="331" t="s">
        <v>28</v>
      </c>
      <c r="G95" s="331" t="s">
        <v>29</v>
      </c>
      <c r="H95" s="333" t="s">
        <v>30</v>
      </c>
      <c r="I95" s="333" t="s">
        <v>30</v>
      </c>
      <c r="J95" s="333" t="s">
        <v>32</v>
      </c>
      <c r="K95" s="333" t="s">
        <v>30</v>
      </c>
      <c r="L95" s="333" t="s">
        <v>30</v>
      </c>
      <c r="M95" s="333" t="s">
        <v>30</v>
      </c>
      <c r="N95" s="333" t="s">
        <v>30</v>
      </c>
      <c r="O95" s="333" t="s">
        <v>30</v>
      </c>
      <c r="P95" s="333" t="s">
        <v>30</v>
      </c>
      <c r="Q95" s="333" t="s">
        <v>30</v>
      </c>
      <c r="R95" s="333" t="s">
        <v>30</v>
      </c>
      <c r="S95" s="332" t="s">
        <v>30</v>
      </c>
      <c r="T95" s="334" t="s">
        <v>234</v>
      </c>
      <c r="U95" s="335" t="s">
        <v>235</v>
      </c>
      <c r="V95" s="335" t="s">
        <v>36</v>
      </c>
      <c r="W95" s="336" t="s">
        <v>37</v>
      </c>
      <c r="X95" s="337" t="s">
        <v>151</v>
      </c>
      <c r="Y95" s="337" t="s">
        <v>152</v>
      </c>
      <c r="Z95" s="337" t="s">
        <v>42</v>
      </c>
      <c r="AA95" s="337" t="s">
        <v>43</v>
      </c>
      <c r="AB95" s="337" t="s">
        <v>153</v>
      </c>
      <c r="AC95" s="337" t="s">
        <v>154</v>
      </c>
      <c r="AD95" s="335" t="s">
        <v>155</v>
      </c>
      <c r="AE95" s="335" t="s">
        <v>156</v>
      </c>
      <c r="AF95" s="338" t="s">
        <v>52</v>
      </c>
      <c r="AG95" s="339" t="s">
        <v>157</v>
      </c>
      <c r="AH95" s="339" t="s">
        <v>55</v>
      </c>
      <c r="AI95" s="29" t="s">
        <v>56</v>
      </c>
      <c r="AJ95" s="329" t="s">
        <v>236</v>
      </c>
      <c r="AK95" s="339" t="s">
        <v>237</v>
      </c>
      <c r="AL95" s="339" t="s">
        <v>239</v>
      </c>
      <c r="AM95" s="339" t="s">
        <v>241</v>
      </c>
      <c r="AN95" s="29" t="s">
        <v>160</v>
      </c>
      <c r="AO95" s="30" t="s">
        <v>242</v>
      </c>
      <c r="AP95" s="379"/>
      <c r="AQ95" s="379"/>
      <c r="AR95" s="544"/>
      <c r="AS95" s="544"/>
    </row>
    <row r="96" spans="1:45" ht="21" customHeight="1" thickTop="1" x14ac:dyDescent="0.15">
      <c r="A96" s="341" t="s">
        <v>244</v>
      </c>
      <c r="B96" s="580"/>
      <c r="C96" s="580"/>
      <c r="D96" s="581"/>
      <c r="E96" s="582">
        <v>-12256992573</v>
      </c>
      <c r="F96" s="583">
        <v>-13759814702</v>
      </c>
      <c r="G96" s="584">
        <v>1502822129</v>
      </c>
      <c r="H96" s="347">
        <v>12019953189</v>
      </c>
      <c r="I96" s="347">
        <v>3324738803</v>
      </c>
      <c r="J96" s="347">
        <v>-3733791440</v>
      </c>
      <c r="K96" s="347">
        <v>15065588826</v>
      </c>
      <c r="L96" s="347">
        <v>12330070760</v>
      </c>
      <c r="M96" s="347">
        <v>-858057740</v>
      </c>
      <c r="N96" s="347">
        <v>-11460199073</v>
      </c>
      <c r="O96" s="585">
        <v>-6427923692</v>
      </c>
      <c r="P96" s="586">
        <v>3239413361</v>
      </c>
      <c r="Q96" s="587" t="s">
        <v>79</v>
      </c>
      <c r="R96" s="588" t="s">
        <v>79</v>
      </c>
      <c r="S96" s="589"/>
      <c r="T96" s="590">
        <v>-1.02</v>
      </c>
      <c r="U96" s="590">
        <v>3.6150000000000002</v>
      </c>
      <c r="V96" s="590">
        <v>-0.89</v>
      </c>
      <c r="W96" s="591" t="s">
        <v>217</v>
      </c>
      <c r="X96" s="590">
        <v>3.0459999999999998</v>
      </c>
      <c r="Y96" s="590">
        <v>16.625</v>
      </c>
      <c r="Z96" s="590">
        <v>7.4999999999999997E-2</v>
      </c>
      <c r="AA96" s="590">
        <v>1.7829999999999999</v>
      </c>
      <c r="AB96" s="592">
        <v>-1.984</v>
      </c>
      <c r="AC96" s="593">
        <v>0.57699999999999996</v>
      </c>
      <c r="AD96" s="594"/>
      <c r="AE96" s="594"/>
      <c r="AF96" s="595" t="s">
        <v>188</v>
      </c>
      <c r="AG96" s="595" t="s">
        <v>79</v>
      </c>
      <c r="AH96" s="595" t="s">
        <v>79</v>
      </c>
      <c r="AI96" s="596" t="s">
        <v>216</v>
      </c>
      <c r="AJ96" s="597" t="s">
        <v>79</v>
      </c>
      <c r="AK96" s="598" t="s">
        <v>79</v>
      </c>
      <c r="AL96" s="598" t="s">
        <v>79</v>
      </c>
      <c r="AM96" s="598" t="s">
        <v>79</v>
      </c>
      <c r="AN96" s="599" t="s">
        <v>79</v>
      </c>
      <c r="AO96" s="600" t="s">
        <v>79</v>
      </c>
      <c r="AR96" s="544"/>
      <c r="AS96" s="544"/>
    </row>
    <row r="97" spans="1:47" ht="21" customHeight="1" thickBot="1" x14ac:dyDescent="0.2">
      <c r="A97" s="601" t="s">
        <v>245</v>
      </c>
      <c r="B97" s="602"/>
      <c r="C97" s="603"/>
      <c r="D97" s="604"/>
      <c r="E97" s="605">
        <v>22696493463</v>
      </c>
      <c r="F97" s="606">
        <v>16440264885</v>
      </c>
      <c r="G97" s="606">
        <v>6256228578</v>
      </c>
      <c r="H97" s="570">
        <v>43100124613</v>
      </c>
      <c r="I97" s="569">
        <v>34198055032</v>
      </c>
      <c r="J97" s="569">
        <v>30088964600</v>
      </c>
      <c r="K97" s="569">
        <v>29770647907</v>
      </c>
      <c r="L97" s="569">
        <v>10252916039</v>
      </c>
      <c r="M97" s="569">
        <v>-2757710211</v>
      </c>
      <c r="N97" s="569">
        <v>-917616637</v>
      </c>
      <c r="O97" s="569">
        <v>10516996680</v>
      </c>
      <c r="P97" s="569">
        <v>17374475612</v>
      </c>
      <c r="Q97" s="569">
        <v>14934969938</v>
      </c>
      <c r="R97" s="569">
        <v>8187859209</v>
      </c>
      <c r="S97" s="569">
        <v>6656265675</v>
      </c>
      <c r="T97" s="607">
        <v>0.52700000000000002</v>
      </c>
      <c r="U97" s="607">
        <v>1.26</v>
      </c>
      <c r="V97" s="607">
        <v>1.137</v>
      </c>
      <c r="W97" s="607">
        <v>0.89900000000000002</v>
      </c>
      <c r="X97" s="607">
        <v>1.964</v>
      </c>
      <c r="Y97" s="607">
        <v>-4.0229999999999997</v>
      </c>
      <c r="Z97" s="607">
        <v>3.0049999999999999</v>
      </c>
      <c r="AA97" s="607">
        <v>-8.6999999999999994E-2</v>
      </c>
      <c r="AB97" s="608">
        <v>0.60499999999999998</v>
      </c>
      <c r="AC97" s="575">
        <v>1.163</v>
      </c>
      <c r="AD97" s="575">
        <v>1.8240384399360035</v>
      </c>
      <c r="AE97" s="575">
        <v>1.2300980172339651</v>
      </c>
      <c r="AF97" s="609" t="s">
        <v>186</v>
      </c>
      <c r="AG97" s="610" t="s">
        <v>79</v>
      </c>
      <c r="AH97" s="610" t="s">
        <v>79</v>
      </c>
      <c r="AI97" s="611" t="s">
        <v>246</v>
      </c>
      <c r="AJ97" s="612" t="s">
        <v>79</v>
      </c>
      <c r="AK97" s="613" t="s">
        <v>79</v>
      </c>
      <c r="AL97" s="613" t="s">
        <v>79</v>
      </c>
      <c r="AM97" s="613" t="s">
        <v>79</v>
      </c>
      <c r="AN97" s="614" t="s">
        <v>79</v>
      </c>
      <c r="AO97" s="615" t="s">
        <v>79</v>
      </c>
      <c r="AR97" s="544"/>
      <c r="AS97" s="544"/>
    </row>
    <row r="98" spans="1:47" ht="15" customHeight="1" x14ac:dyDescent="0.15">
      <c r="AB98" s="616"/>
    </row>
    <row r="99" spans="1:47" ht="15" customHeight="1" x14ac:dyDescent="0.15">
      <c r="AU99" s="543" t="s">
        <v>247</v>
      </c>
    </row>
    <row r="100" spans="1:47" ht="15" customHeight="1" x14ac:dyDescent="0.15"/>
    <row r="101" spans="1:47" ht="15" customHeight="1" x14ac:dyDescent="0.15"/>
    <row r="102" spans="1:47" ht="15" customHeight="1" x14ac:dyDescent="0.15"/>
    <row r="103" spans="1:47" ht="15" customHeight="1" x14ac:dyDescent="0.15"/>
  </sheetData>
  <mergeCells count="48">
    <mergeCell ref="T94:AC94"/>
    <mergeCell ref="AF94:AI94"/>
    <mergeCell ref="A78:A80"/>
    <mergeCell ref="B78:D78"/>
    <mergeCell ref="B79:D79"/>
    <mergeCell ref="B80:D80"/>
    <mergeCell ref="A81:B82"/>
    <mergeCell ref="C81:D81"/>
    <mergeCell ref="C82:D82"/>
    <mergeCell ref="B69:D69"/>
    <mergeCell ref="B70:D70"/>
    <mergeCell ref="A71:A77"/>
    <mergeCell ref="B71:B72"/>
    <mergeCell ref="B73:B74"/>
    <mergeCell ref="B75:B76"/>
    <mergeCell ref="A63:A70"/>
    <mergeCell ref="B63:B65"/>
    <mergeCell ref="C65:D65"/>
    <mergeCell ref="B66:B68"/>
    <mergeCell ref="C68:D68"/>
    <mergeCell ref="T49:Z49"/>
    <mergeCell ref="AF49:AI49"/>
    <mergeCell ref="A52:A62"/>
    <mergeCell ref="B52:B55"/>
    <mergeCell ref="B57:D57"/>
    <mergeCell ref="A28:D28"/>
    <mergeCell ref="A29:B30"/>
    <mergeCell ref="C29:D29"/>
    <mergeCell ref="C30:D30"/>
    <mergeCell ref="A31:A38"/>
    <mergeCell ref="B31:B37"/>
    <mergeCell ref="C31:C32"/>
    <mergeCell ref="B38:D38"/>
    <mergeCell ref="A17:D17"/>
    <mergeCell ref="A19:A27"/>
    <mergeCell ref="B20:D20"/>
    <mergeCell ref="B22:B25"/>
    <mergeCell ref="C24:D24"/>
    <mergeCell ref="B26:D26"/>
    <mergeCell ref="B27:D27"/>
    <mergeCell ref="A5:D6"/>
    <mergeCell ref="T5:V5"/>
    <mergeCell ref="AF5:AL5"/>
    <mergeCell ref="A7:D7"/>
    <mergeCell ref="A8:A16"/>
    <mergeCell ref="F8:F15"/>
    <mergeCell ref="B11:D11"/>
    <mergeCell ref="B16:D16"/>
  </mergeCells>
  <phoneticPr fontId="3"/>
  <printOptions horizontalCentered="1"/>
  <pageMargins left="0.5" right="0.48" top="0" bottom="0" header="0.24" footer="0.34"/>
  <pageSetup paperSize="9" scale="59" fitToHeight="0" orientation="portrait" blackAndWhite="1" r:id="rId1"/>
  <headerFooter alignWithMargins="0"/>
  <rowBreaks count="1" manualBreakCount="1">
    <brk id="45" max="44" man="1"/>
  </rowBreaks>
  <colBreaks count="1" manualBreakCount="1">
    <brk id="35" max="10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theme="0"/>
  </sheetPr>
  <dimension ref="A1:II90"/>
  <sheetViews>
    <sheetView view="pageBreakPreview" zoomScaleNormal="100" zoomScaleSheetLayoutView="100" workbookViewId="0">
      <selection activeCell="Y33" sqref="Y33"/>
    </sheetView>
  </sheetViews>
  <sheetFormatPr defaultColWidth="14.109375" defaultRowHeight="9.6" x14ac:dyDescent="0.15"/>
  <cols>
    <col min="1" max="1" width="3.6640625" style="1700" customWidth="1"/>
    <col min="2" max="2" width="9.6640625" style="1700" customWidth="1"/>
    <col min="3" max="4" width="9.33203125" style="1782" customWidth="1"/>
    <col min="5" max="7" width="11.109375" style="1782" customWidth="1"/>
    <col min="8" max="9" width="8" style="1782" customWidth="1"/>
    <col min="10" max="10" width="10.6640625" style="1782" customWidth="1"/>
    <col min="11" max="11" width="10.6640625" style="1782" hidden="1" customWidth="1"/>
    <col min="12" max="14" width="11.109375" style="1782" customWidth="1"/>
    <col min="15" max="16" width="8" style="1782" customWidth="1"/>
    <col min="17" max="17" width="12.44140625" style="1782" customWidth="1"/>
    <col min="18" max="18" width="3.6640625" style="1782" customWidth="1"/>
    <col min="19" max="19" width="10" style="1782" customWidth="1"/>
    <col min="20" max="20" width="10.6640625" style="1782" customWidth="1"/>
    <col min="21" max="22" width="11.109375" style="1782" customWidth="1"/>
    <col min="23" max="23" width="10.6640625" style="1782" customWidth="1"/>
    <col min="24" max="25" width="8.109375" style="1782" customWidth="1"/>
    <col min="26" max="26" width="16.109375" style="1700" hidden="1" customWidth="1"/>
    <col min="27" max="243" width="14.109375" style="1700" customWidth="1"/>
    <col min="244" max="16384" width="14.109375" style="1700"/>
  </cols>
  <sheetData>
    <row r="1" spans="1:26" s="1690" customFormat="1" ht="13.5" customHeight="1" x14ac:dyDescent="0.2">
      <c r="A1" s="1689" t="s">
        <v>820</v>
      </c>
      <c r="C1" s="1688"/>
      <c r="D1" s="1688"/>
      <c r="E1" s="1688"/>
      <c r="F1" s="1688"/>
      <c r="G1" s="1688"/>
      <c r="H1" s="1688"/>
      <c r="I1" s="1688"/>
      <c r="J1" s="1688"/>
      <c r="K1" s="1691"/>
      <c r="L1" s="1688"/>
      <c r="M1" s="1688"/>
      <c r="N1" s="1688"/>
      <c r="O1" s="1688"/>
      <c r="P1" s="1688"/>
      <c r="Q1" s="1688"/>
      <c r="R1" s="1687" t="s">
        <v>821</v>
      </c>
      <c r="S1" s="1688"/>
      <c r="T1" s="1691"/>
      <c r="U1" s="1688"/>
      <c r="V1" s="1688"/>
      <c r="W1" s="1688"/>
      <c r="X1" s="1688"/>
      <c r="Y1" s="1688"/>
    </row>
    <row r="2" spans="1:26" ht="12.75" customHeight="1" thickBot="1" x14ac:dyDescent="0.2">
      <c r="A2" s="1694"/>
      <c r="B2" s="1695"/>
      <c r="C2" s="1692"/>
      <c r="D2" s="1692"/>
      <c r="E2" s="1692"/>
      <c r="F2" s="1692"/>
      <c r="G2" s="1692"/>
      <c r="H2" s="1692"/>
      <c r="I2" s="1696"/>
      <c r="J2" s="1697"/>
      <c r="K2" s="1697"/>
      <c r="L2" s="1697"/>
      <c r="M2" s="1697"/>
      <c r="N2" s="1697"/>
      <c r="O2" s="1697"/>
      <c r="P2" s="1697"/>
      <c r="Q2" s="1693" t="s">
        <v>823</v>
      </c>
      <c r="R2" s="1697"/>
      <c r="S2" s="1698"/>
      <c r="T2" s="1692"/>
      <c r="U2" s="1692"/>
      <c r="V2" s="1692"/>
      <c r="W2" s="1692"/>
      <c r="X2" s="1692"/>
      <c r="Y2" s="1693" t="s">
        <v>824</v>
      </c>
      <c r="Z2" s="1699" t="s">
        <v>822</v>
      </c>
    </row>
    <row r="3" spans="1:26" s="1706" customFormat="1" ht="13.2" customHeight="1" x14ac:dyDescent="0.15">
      <c r="A3" s="2554" t="s">
        <v>423</v>
      </c>
      <c r="B3" s="2555"/>
      <c r="C3" s="1701" t="s">
        <v>825</v>
      </c>
      <c r="D3" s="1702" t="s">
        <v>826</v>
      </c>
      <c r="E3" s="2560" t="s">
        <v>827</v>
      </c>
      <c r="F3" s="2561"/>
      <c r="G3" s="2561"/>
      <c r="H3" s="2561"/>
      <c r="I3" s="2561"/>
      <c r="J3" s="2562"/>
      <c r="K3" s="1703" t="s">
        <v>828</v>
      </c>
      <c r="L3" s="2560" t="s">
        <v>829</v>
      </c>
      <c r="M3" s="2563"/>
      <c r="N3" s="2563"/>
      <c r="O3" s="2563"/>
      <c r="P3" s="2563"/>
      <c r="Q3" s="2564"/>
      <c r="R3" s="2565" t="s">
        <v>423</v>
      </c>
      <c r="S3" s="2566"/>
      <c r="T3" s="1704" t="s">
        <v>828</v>
      </c>
      <c r="U3" s="2571" t="s">
        <v>830</v>
      </c>
      <c r="V3" s="2561"/>
      <c r="W3" s="2561"/>
      <c r="X3" s="2561"/>
      <c r="Y3" s="2562"/>
      <c r="Z3" s="1705"/>
    </row>
    <row r="4" spans="1:26" s="1706" customFormat="1" ht="12" customHeight="1" x14ac:dyDescent="0.15">
      <c r="A4" s="2556"/>
      <c r="B4" s="2557"/>
      <c r="C4" s="1707" t="s">
        <v>831</v>
      </c>
      <c r="D4" s="1708" t="s">
        <v>832</v>
      </c>
      <c r="E4" s="1709" t="s">
        <v>833</v>
      </c>
      <c r="F4" s="1710" t="s">
        <v>834</v>
      </c>
      <c r="G4" s="1710" t="s">
        <v>835</v>
      </c>
      <c r="H4" s="1710" t="s">
        <v>836</v>
      </c>
      <c r="I4" s="1710" t="s">
        <v>836</v>
      </c>
      <c r="J4" s="1711" t="s">
        <v>837</v>
      </c>
      <c r="K4" s="1712" t="s">
        <v>838</v>
      </c>
      <c r="L4" s="1709" t="s">
        <v>833</v>
      </c>
      <c r="M4" s="1710" t="s">
        <v>834</v>
      </c>
      <c r="N4" s="1710" t="s">
        <v>835</v>
      </c>
      <c r="O4" s="1710" t="s">
        <v>836</v>
      </c>
      <c r="P4" s="1710" t="s">
        <v>836</v>
      </c>
      <c r="Q4" s="1713" t="s">
        <v>837</v>
      </c>
      <c r="R4" s="2567"/>
      <c r="S4" s="2568"/>
      <c r="T4" s="1714" t="s">
        <v>831</v>
      </c>
      <c r="U4" s="1710" t="s">
        <v>833</v>
      </c>
      <c r="V4" s="1710" t="s">
        <v>834</v>
      </c>
      <c r="W4" s="1710" t="s">
        <v>835</v>
      </c>
      <c r="X4" s="1710" t="s">
        <v>836</v>
      </c>
      <c r="Y4" s="1711" t="s">
        <v>836</v>
      </c>
      <c r="Z4" s="1715" t="s">
        <v>837</v>
      </c>
    </row>
    <row r="5" spans="1:26" s="1706" customFormat="1" ht="12" customHeight="1" x14ac:dyDescent="0.15">
      <c r="A5" s="2556"/>
      <c r="B5" s="2557"/>
      <c r="C5" s="1716" t="s">
        <v>839</v>
      </c>
      <c r="D5" s="1717" t="s">
        <v>840</v>
      </c>
      <c r="E5" s="1718" t="s">
        <v>841</v>
      </c>
      <c r="F5" s="1716" t="s">
        <v>842</v>
      </c>
      <c r="G5" s="1716" t="s">
        <v>843</v>
      </c>
      <c r="H5" s="1716" t="s">
        <v>844</v>
      </c>
      <c r="I5" s="1716" t="s">
        <v>845</v>
      </c>
      <c r="J5" s="1717" t="s">
        <v>846</v>
      </c>
      <c r="K5" s="1719" t="s">
        <v>847</v>
      </c>
      <c r="L5" s="1718" t="s">
        <v>841</v>
      </c>
      <c r="M5" s="1716" t="s">
        <v>842</v>
      </c>
      <c r="N5" s="1716" t="s">
        <v>843</v>
      </c>
      <c r="O5" s="1716" t="s">
        <v>844</v>
      </c>
      <c r="P5" s="1716" t="s">
        <v>845</v>
      </c>
      <c r="Q5" s="1717" t="s">
        <v>846</v>
      </c>
      <c r="R5" s="2567"/>
      <c r="S5" s="2568"/>
      <c r="T5" s="1720" t="s">
        <v>847</v>
      </c>
      <c r="U5" s="1721" t="s">
        <v>848</v>
      </c>
      <c r="V5" s="1716" t="s">
        <v>842</v>
      </c>
      <c r="W5" s="1716" t="s">
        <v>849</v>
      </c>
      <c r="X5" s="1716" t="s">
        <v>844</v>
      </c>
      <c r="Y5" s="1717" t="s">
        <v>845</v>
      </c>
      <c r="Z5" s="1715" t="s">
        <v>846</v>
      </c>
    </row>
    <row r="6" spans="1:26" s="1706" customFormat="1" ht="12" customHeight="1" thickBot="1" x14ac:dyDescent="0.2">
      <c r="A6" s="2558"/>
      <c r="B6" s="2559"/>
      <c r="C6" s="1724" t="s">
        <v>850</v>
      </c>
      <c r="D6" s="1725" t="s">
        <v>851</v>
      </c>
      <c r="E6" s="1726" t="s">
        <v>852</v>
      </c>
      <c r="F6" s="1727" t="s">
        <v>853</v>
      </c>
      <c r="G6" s="1728" t="s">
        <v>642</v>
      </c>
      <c r="H6" s="1727" t="s">
        <v>854</v>
      </c>
      <c r="I6" s="1729" t="s">
        <v>855</v>
      </c>
      <c r="J6" s="1730" t="s">
        <v>856</v>
      </c>
      <c r="K6" s="1731" t="s">
        <v>857</v>
      </c>
      <c r="L6" s="1732" t="s">
        <v>852</v>
      </c>
      <c r="M6" s="1727" t="s">
        <v>853</v>
      </c>
      <c r="N6" s="1733" t="s">
        <v>642</v>
      </c>
      <c r="O6" s="1722" t="s">
        <v>854</v>
      </c>
      <c r="P6" s="1724" t="s">
        <v>858</v>
      </c>
      <c r="Q6" s="1730" t="s">
        <v>859</v>
      </c>
      <c r="R6" s="2569"/>
      <c r="S6" s="2570"/>
      <c r="T6" s="1724" t="s">
        <v>860</v>
      </c>
      <c r="U6" s="1733" t="s">
        <v>852</v>
      </c>
      <c r="V6" s="1734" t="s">
        <v>861</v>
      </c>
      <c r="W6" s="1733" t="s">
        <v>642</v>
      </c>
      <c r="X6" s="1722" t="s">
        <v>854</v>
      </c>
      <c r="Y6" s="1735" t="s">
        <v>862</v>
      </c>
      <c r="Z6" s="1736" t="s">
        <v>863</v>
      </c>
    </row>
    <row r="7" spans="1:26" s="1706" customFormat="1" ht="15" customHeight="1" thickTop="1" x14ac:dyDescent="0.15">
      <c r="A7" s="1741">
        <v>1</v>
      </c>
      <c r="B7" s="1742" t="s">
        <v>865</v>
      </c>
      <c r="C7" s="1739">
        <v>734770</v>
      </c>
      <c r="D7" s="1740">
        <v>732533</v>
      </c>
      <c r="E7" s="1743">
        <v>685457487</v>
      </c>
      <c r="F7" s="1739">
        <v>129153708</v>
      </c>
      <c r="G7" s="1739">
        <v>553904281</v>
      </c>
      <c r="H7" s="1739">
        <v>933</v>
      </c>
      <c r="I7" s="1744">
        <v>756</v>
      </c>
      <c r="J7" s="1740">
        <v>2399498</v>
      </c>
      <c r="K7" s="1745">
        <v>273512</v>
      </c>
      <c r="L7" s="1743">
        <v>685457487</v>
      </c>
      <c r="M7" s="1739">
        <v>145557576</v>
      </c>
      <c r="N7" s="1739">
        <v>537582432</v>
      </c>
      <c r="O7" s="1739">
        <v>933</v>
      </c>
      <c r="P7" s="1739">
        <v>734</v>
      </c>
      <c r="Q7" s="1746">
        <v>2317479</v>
      </c>
      <c r="R7" s="1737">
        <v>1</v>
      </c>
      <c r="S7" s="1738" t="s">
        <v>864</v>
      </c>
      <c r="T7" s="1739">
        <v>239675</v>
      </c>
      <c r="U7" s="1739">
        <v>264329818</v>
      </c>
      <c r="V7" s="1739">
        <v>59811526</v>
      </c>
      <c r="W7" s="1739">
        <v>204518292</v>
      </c>
      <c r="X7" s="1739">
        <v>1103</v>
      </c>
      <c r="Y7" s="1740">
        <v>853</v>
      </c>
      <c r="Z7" s="1747">
        <f>U7-V7-W7</f>
        <v>0</v>
      </c>
    </row>
    <row r="8" spans="1:26" s="1706" customFormat="1" ht="15" customHeight="1" x14ac:dyDescent="0.15">
      <c r="A8" s="1741">
        <v>2</v>
      </c>
      <c r="B8" s="1749" t="s">
        <v>379</v>
      </c>
      <c r="C8" s="1739">
        <v>275602</v>
      </c>
      <c r="D8" s="1740">
        <v>274413</v>
      </c>
      <c r="E8" s="1743">
        <v>281118631</v>
      </c>
      <c r="F8" s="1739">
        <v>60171092</v>
      </c>
      <c r="G8" s="1739">
        <v>219776770</v>
      </c>
      <c r="H8" s="1739">
        <v>1020</v>
      </c>
      <c r="I8" s="1744">
        <v>801</v>
      </c>
      <c r="J8" s="1740">
        <v>1170769</v>
      </c>
      <c r="K8" s="1745">
        <v>107931</v>
      </c>
      <c r="L8" s="1743">
        <v>281118631</v>
      </c>
      <c r="M8" s="1739">
        <v>67046731</v>
      </c>
      <c r="N8" s="1739">
        <v>212875338</v>
      </c>
      <c r="O8" s="1739">
        <v>1020</v>
      </c>
      <c r="P8" s="1739">
        <v>776</v>
      </c>
      <c r="Q8" s="1750">
        <v>1196562</v>
      </c>
      <c r="R8" s="1737">
        <v>2</v>
      </c>
      <c r="S8" s="1748" t="s">
        <v>379</v>
      </c>
      <c r="T8" s="1739">
        <v>93720</v>
      </c>
      <c r="U8" s="1739">
        <v>112291028</v>
      </c>
      <c r="V8" s="1739">
        <v>25390118</v>
      </c>
      <c r="W8" s="1739">
        <v>86900910</v>
      </c>
      <c r="X8" s="1739">
        <v>1198</v>
      </c>
      <c r="Y8" s="1740">
        <v>927</v>
      </c>
      <c r="Z8" s="1747">
        <f t="shared" ref="Z8:Z46" si="0">U8-V8-W8</f>
        <v>0</v>
      </c>
    </row>
    <row r="9" spans="1:26" s="1706" customFormat="1" ht="15" customHeight="1" x14ac:dyDescent="0.15">
      <c r="A9" s="1741">
        <v>3</v>
      </c>
      <c r="B9" s="1749" t="s">
        <v>378</v>
      </c>
      <c r="C9" s="1739">
        <v>97769</v>
      </c>
      <c r="D9" s="1740">
        <v>97544</v>
      </c>
      <c r="E9" s="1743">
        <v>64853089</v>
      </c>
      <c r="F9" s="1739">
        <v>4782529</v>
      </c>
      <c r="G9" s="1739">
        <v>59987294</v>
      </c>
      <c r="H9" s="1739">
        <v>663</v>
      </c>
      <c r="I9" s="1744">
        <v>615</v>
      </c>
      <c r="J9" s="1740">
        <v>83266</v>
      </c>
      <c r="K9" s="1745">
        <v>34003</v>
      </c>
      <c r="L9" s="1743">
        <v>63921655</v>
      </c>
      <c r="M9" s="1739">
        <v>5856307</v>
      </c>
      <c r="N9" s="1739">
        <v>57983155</v>
      </c>
      <c r="O9" s="1739">
        <v>654</v>
      </c>
      <c r="P9" s="1739">
        <v>594</v>
      </c>
      <c r="Q9" s="1750">
        <v>82193</v>
      </c>
      <c r="R9" s="1737">
        <v>3</v>
      </c>
      <c r="S9" s="1748" t="s">
        <v>378</v>
      </c>
      <c r="T9" s="1739">
        <v>29312</v>
      </c>
      <c r="U9" s="1739">
        <v>21792430</v>
      </c>
      <c r="V9" s="1739">
        <v>2120710</v>
      </c>
      <c r="W9" s="1739">
        <v>19671720</v>
      </c>
      <c r="X9" s="1739">
        <v>743</v>
      </c>
      <c r="Y9" s="1740">
        <v>671</v>
      </c>
      <c r="Z9" s="1747">
        <f t="shared" si="0"/>
        <v>0</v>
      </c>
    </row>
    <row r="10" spans="1:26" s="1706" customFormat="1" ht="15" customHeight="1" x14ac:dyDescent="0.15">
      <c r="A10" s="1741">
        <v>4</v>
      </c>
      <c r="B10" s="1749" t="s">
        <v>377</v>
      </c>
      <c r="C10" s="1739">
        <v>60598</v>
      </c>
      <c r="D10" s="1740">
        <v>60356</v>
      </c>
      <c r="E10" s="1743">
        <v>45178609</v>
      </c>
      <c r="F10" s="1739">
        <v>4789815</v>
      </c>
      <c r="G10" s="1739">
        <v>40310692</v>
      </c>
      <c r="H10" s="1739">
        <v>746</v>
      </c>
      <c r="I10" s="1744">
        <v>668</v>
      </c>
      <c r="J10" s="1740">
        <v>78102</v>
      </c>
      <c r="K10" s="1745">
        <v>22258</v>
      </c>
      <c r="L10" s="1743">
        <v>45178609</v>
      </c>
      <c r="M10" s="1739">
        <v>5685360</v>
      </c>
      <c r="N10" s="1739">
        <v>39426789</v>
      </c>
      <c r="O10" s="1739">
        <v>746</v>
      </c>
      <c r="P10" s="1739">
        <v>653</v>
      </c>
      <c r="Q10" s="1750">
        <v>66460</v>
      </c>
      <c r="R10" s="1737">
        <v>4</v>
      </c>
      <c r="S10" s="1748" t="s">
        <v>377</v>
      </c>
      <c r="T10" s="1739">
        <v>19084</v>
      </c>
      <c r="U10" s="1739">
        <v>17057429</v>
      </c>
      <c r="V10" s="1739">
        <v>2599875</v>
      </c>
      <c r="W10" s="1739">
        <v>14457554</v>
      </c>
      <c r="X10" s="1739">
        <v>894</v>
      </c>
      <c r="Y10" s="1740">
        <v>758</v>
      </c>
      <c r="Z10" s="1747">
        <f t="shared" si="0"/>
        <v>0</v>
      </c>
    </row>
    <row r="11" spans="1:26" s="1706" customFormat="1" ht="15" customHeight="1" x14ac:dyDescent="0.15">
      <c r="A11" s="1741">
        <v>5</v>
      </c>
      <c r="B11" s="1749" t="s">
        <v>376</v>
      </c>
      <c r="C11" s="1739">
        <v>39441</v>
      </c>
      <c r="D11" s="1740">
        <v>39218</v>
      </c>
      <c r="E11" s="1743">
        <v>46659220</v>
      </c>
      <c r="F11" s="1739">
        <v>13750015</v>
      </c>
      <c r="G11" s="1739">
        <v>32690691</v>
      </c>
      <c r="H11" s="1739">
        <v>1183</v>
      </c>
      <c r="I11" s="1744">
        <v>834</v>
      </c>
      <c r="J11" s="1740">
        <v>218514</v>
      </c>
      <c r="K11" s="1745">
        <v>15407</v>
      </c>
      <c r="L11" s="1743">
        <v>46659220</v>
      </c>
      <c r="M11" s="1739">
        <v>14987531</v>
      </c>
      <c r="N11" s="1739">
        <v>31455650</v>
      </c>
      <c r="O11" s="1739">
        <v>1183</v>
      </c>
      <c r="P11" s="1739">
        <v>802</v>
      </c>
      <c r="Q11" s="1750">
        <v>216039</v>
      </c>
      <c r="R11" s="1737">
        <v>5</v>
      </c>
      <c r="S11" s="1748" t="s">
        <v>376</v>
      </c>
      <c r="T11" s="1739">
        <v>13864</v>
      </c>
      <c r="U11" s="1739">
        <v>17094515</v>
      </c>
      <c r="V11" s="1739">
        <v>5043127</v>
      </c>
      <c r="W11" s="1739">
        <v>12051388</v>
      </c>
      <c r="X11" s="1739">
        <v>1233</v>
      </c>
      <c r="Y11" s="1740">
        <v>869</v>
      </c>
      <c r="Z11" s="1747">
        <f t="shared" si="0"/>
        <v>0</v>
      </c>
    </row>
    <row r="12" spans="1:26" s="1706" customFormat="1" ht="15" customHeight="1" x14ac:dyDescent="0.15">
      <c r="A12" s="1741">
        <v>6</v>
      </c>
      <c r="B12" s="1749" t="s">
        <v>375</v>
      </c>
      <c r="C12" s="1739">
        <v>89790</v>
      </c>
      <c r="D12" s="1740">
        <v>89361</v>
      </c>
      <c r="E12" s="1743">
        <v>88831730</v>
      </c>
      <c r="F12" s="1739">
        <v>22155471</v>
      </c>
      <c r="G12" s="1739">
        <v>66232938</v>
      </c>
      <c r="H12" s="1739">
        <v>989</v>
      </c>
      <c r="I12" s="1744">
        <v>741</v>
      </c>
      <c r="J12" s="1740">
        <v>443321</v>
      </c>
      <c r="K12" s="1745">
        <v>32993</v>
      </c>
      <c r="L12" s="1743">
        <v>88831730</v>
      </c>
      <c r="M12" s="1739">
        <v>24283385</v>
      </c>
      <c r="N12" s="1739">
        <v>64099892</v>
      </c>
      <c r="O12" s="1739">
        <v>989</v>
      </c>
      <c r="P12" s="1739">
        <v>717</v>
      </c>
      <c r="Q12" s="1750">
        <v>448453</v>
      </c>
      <c r="R12" s="1737">
        <v>6</v>
      </c>
      <c r="S12" s="1748" t="s">
        <v>375</v>
      </c>
      <c r="T12" s="1739">
        <v>29534</v>
      </c>
      <c r="U12" s="1739">
        <v>33073284</v>
      </c>
      <c r="V12" s="1739">
        <v>7613080</v>
      </c>
      <c r="W12" s="1739">
        <v>25460204</v>
      </c>
      <c r="X12" s="1739">
        <v>1120</v>
      </c>
      <c r="Y12" s="1740">
        <v>862</v>
      </c>
      <c r="Z12" s="1747">
        <f t="shared" si="0"/>
        <v>0</v>
      </c>
    </row>
    <row r="13" spans="1:26" s="1706" customFormat="1" ht="15" customHeight="1" x14ac:dyDescent="0.15">
      <c r="A13" s="1741">
        <v>7</v>
      </c>
      <c r="B13" s="1749" t="s">
        <v>374</v>
      </c>
      <c r="C13" s="1739">
        <v>43673</v>
      </c>
      <c r="D13" s="1740">
        <v>43387</v>
      </c>
      <c r="E13" s="1743">
        <v>31202965</v>
      </c>
      <c r="F13" s="1739">
        <v>2869468</v>
      </c>
      <c r="G13" s="1739">
        <v>28083241</v>
      </c>
      <c r="H13" s="1739">
        <v>714</v>
      </c>
      <c r="I13" s="1744">
        <v>647</v>
      </c>
      <c r="J13" s="1740">
        <v>250256</v>
      </c>
      <c r="K13" s="1745">
        <v>16559</v>
      </c>
      <c r="L13" s="1743">
        <v>31202965</v>
      </c>
      <c r="M13" s="1739">
        <v>3524590</v>
      </c>
      <c r="N13" s="1739">
        <v>27433766</v>
      </c>
      <c r="O13" s="1739">
        <v>714</v>
      </c>
      <c r="P13" s="1739">
        <v>632</v>
      </c>
      <c r="Q13" s="1750">
        <v>244609</v>
      </c>
      <c r="R13" s="1737">
        <v>7</v>
      </c>
      <c r="S13" s="1748" t="s">
        <v>374</v>
      </c>
      <c r="T13" s="1739">
        <v>14099</v>
      </c>
      <c r="U13" s="1739">
        <v>12136120</v>
      </c>
      <c r="V13" s="1739">
        <v>1739569</v>
      </c>
      <c r="W13" s="1739">
        <v>10396551</v>
      </c>
      <c r="X13" s="1739">
        <v>861</v>
      </c>
      <c r="Y13" s="1740">
        <v>737</v>
      </c>
      <c r="Z13" s="1747">
        <f t="shared" si="0"/>
        <v>0</v>
      </c>
    </row>
    <row r="14" spans="1:26" s="1706" customFormat="1" ht="15" customHeight="1" x14ac:dyDescent="0.15">
      <c r="A14" s="1741">
        <v>8</v>
      </c>
      <c r="B14" s="1749" t="s">
        <v>373</v>
      </c>
      <c r="C14" s="1739">
        <v>52984</v>
      </c>
      <c r="D14" s="1740">
        <v>52729</v>
      </c>
      <c r="E14" s="1743">
        <v>46909506</v>
      </c>
      <c r="F14" s="1739">
        <v>8865643</v>
      </c>
      <c r="G14" s="1739">
        <v>37806172</v>
      </c>
      <c r="H14" s="1739">
        <v>885</v>
      </c>
      <c r="I14" s="1744">
        <v>717</v>
      </c>
      <c r="J14" s="1740">
        <v>237691</v>
      </c>
      <c r="K14" s="1745">
        <v>19373</v>
      </c>
      <c r="L14" s="1743">
        <v>46909506</v>
      </c>
      <c r="M14" s="1739">
        <v>9866389</v>
      </c>
      <c r="N14" s="1739">
        <v>36826301</v>
      </c>
      <c r="O14" s="1739">
        <v>885</v>
      </c>
      <c r="P14" s="1739">
        <v>698</v>
      </c>
      <c r="Q14" s="1750">
        <v>216816</v>
      </c>
      <c r="R14" s="1737">
        <v>8</v>
      </c>
      <c r="S14" s="1748" t="s">
        <v>373</v>
      </c>
      <c r="T14" s="1739">
        <v>17160</v>
      </c>
      <c r="U14" s="1739">
        <v>17383085</v>
      </c>
      <c r="V14" s="1739">
        <v>3441920</v>
      </c>
      <c r="W14" s="1739">
        <v>13941165</v>
      </c>
      <c r="X14" s="1739">
        <v>1013</v>
      </c>
      <c r="Y14" s="1740">
        <v>812</v>
      </c>
      <c r="Z14" s="1747">
        <f t="shared" si="0"/>
        <v>0</v>
      </c>
    </row>
    <row r="15" spans="1:26" s="1706" customFormat="1" ht="15" customHeight="1" x14ac:dyDescent="0.15">
      <c r="A15" s="1741">
        <v>9</v>
      </c>
      <c r="B15" s="1749" t="s">
        <v>372</v>
      </c>
      <c r="C15" s="1739">
        <v>13936</v>
      </c>
      <c r="D15" s="1740">
        <v>13886</v>
      </c>
      <c r="E15" s="1743">
        <v>12709256</v>
      </c>
      <c r="F15" s="1739">
        <v>2181528</v>
      </c>
      <c r="G15" s="1739">
        <v>10461569</v>
      </c>
      <c r="H15" s="1739">
        <v>912</v>
      </c>
      <c r="I15" s="1744">
        <v>753</v>
      </c>
      <c r="J15" s="1740">
        <v>66159</v>
      </c>
      <c r="K15" s="1745">
        <v>5226</v>
      </c>
      <c r="L15" s="1743">
        <v>12709256</v>
      </c>
      <c r="M15" s="1739">
        <v>2507500</v>
      </c>
      <c r="N15" s="1739">
        <v>10135597</v>
      </c>
      <c r="O15" s="1739">
        <v>912</v>
      </c>
      <c r="P15" s="1739">
        <v>730</v>
      </c>
      <c r="Q15" s="1750">
        <v>66159</v>
      </c>
      <c r="R15" s="1737">
        <v>9</v>
      </c>
      <c r="S15" s="1748" t="s">
        <v>372</v>
      </c>
      <c r="T15" s="1739">
        <v>4724</v>
      </c>
      <c r="U15" s="1739">
        <v>4823677</v>
      </c>
      <c r="V15" s="1739">
        <v>884784</v>
      </c>
      <c r="W15" s="1739">
        <v>3938893</v>
      </c>
      <c r="X15" s="1739">
        <v>1021</v>
      </c>
      <c r="Y15" s="1740">
        <v>834</v>
      </c>
      <c r="Z15" s="1747">
        <f t="shared" si="0"/>
        <v>0</v>
      </c>
    </row>
    <row r="16" spans="1:26" s="1706" customFormat="1" ht="15" customHeight="1" x14ac:dyDescent="0.15">
      <c r="A16" s="1741">
        <v>10</v>
      </c>
      <c r="B16" s="1749" t="s">
        <v>371</v>
      </c>
      <c r="C16" s="1739">
        <v>167756</v>
      </c>
      <c r="D16" s="1740">
        <v>166974</v>
      </c>
      <c r="E16" s="1743">
        <v>132331923</v>
      </c>
      <c r="F16" s="1739">
        <v>18082995</v>
      </c>
      <c r="G16" s="1739">
        <v>113511180</v>
      </c>
      <c r="H16" s="1739">
        <v>789</v>
      </c>
      <c r="I16" s="1744">
        <v>680</v>
      </c>
      <c r="J16" s="1740">
        <v>737748</v>
      </c>
      <c r="K16" s="1745">
        <v>62469</v>
      </c>
      <c r="L16" s="1743">
        <v>132331923</v>
      </c>
      <c r="M16" s="1739">
        <v>20746776</v>
      </c>
      <c r="N16" s="1739">
        <v>110845299</v>
      </c>
      <c r="O16" s="1739">
        <v>789</v>
      </c>
      <c r="P16" s="1739">
        <v>664</v>
      </c>
      <c r="Q16" s="1750">
        <v>739848</v>
      </c>
      <c r="R16" s="1737">
        <v>10</v>
      </c>
      <c r="S16" s="1748" t="s">
        <v>371</v>
      </c>
      <c r="T16" s="1739">
        <v>53870</v>
      </c>
      <c r="U16" s="1739">
        <v>51049140</v>
      </c>
      <c r="V16" s="1739">
        <v>7982636</v>
      </c>
      <c r="W16" s="1739">
        <v>43066504</v>
      </c>
      <c r="X16" s="1739">
        <v>948</v>
      </c>
      <c r="Y16" s="1740">
        <v>799</v>
      </c>
      <c r="Z16" s="1747">
        <f t="shared" si="0"/>
        <v>0</v>
      </c>
    </row>
    <row r="17" spans="1:26" s="1706" customFormat="1" ht="15" customHeight="1" x14ac:dyDescent="0.15">
      <c r="A17" s="1741">
        <v>11</v>
      </c>
      <c r="B17" s="1749" t="s">
        <v>370</v>
      </c>
      <c r="C17" s="1739">
        <v>13909</v>
      </c>
      <c r="D17" s="1740">
        <v>13830</v>
      </c>
      <c r="E17" s="1743">
        <v>12203120</v>
      </c>
      <c r="F17" s="1739">
        <v>1740028</v>
      </c>
      <c r="G17" s="1739">
        <v>10399752</v>
      </c>
      <c r="H17" s="1739">
        <v>877</v>
      </c>
      <c r="I17" s="1744">
        <v>752</v>
      </c>
      <c r="J17" s="1740">
        <v>63340</v>
      </c>
      <c r="K17" s="1745">
        <v>5505</v>
      </c>
      <c r="L17" s="1743">
        <v>12203120</v>
      </c>
      <c r="M17" s="1739">
        <v>2293186</v>
      </c>
      <c r="N17" s="1739">
        <v>9377021</v>
      </c>
      <c r="O17" s="1739">
        <v>877</v>
      </c>
      <c r="P17" s="1739">
        <v>678</v>
      </c>
      <c r="Q17" s="1750">
        <v>532913</v>
      </c>
      <c r="R17" s="1737">
        <v>11</v>
      </c>
      <c r="S17" s="1748" t="s">
        <v>370</v>
      </c>
      <c r="T17" s="1739">
        <v>4658</v>
      </c>
      <c r="U17" s="1739">
        <v>5387195</v>
      </c>
      <c r="V17" s="1739">
        <v>900951</v>
      </c>
      <c r="W17" s="1739">
        <v>4486244</v>
      </c>
      <c r="X17" s="1739">
        <v>1157</v>
      </c>
      <c r="Y17" s="1740">
        <v>963</v>
      </c>
      <c r="Z17" s="1747">
        <f t="shared" si="0"/>
        <v>0</v>
      </c>
    </row>
    <row r="18" spans="1:26" s="1706" customFormat="1" ht="15" customHeight="1" x14ac:dyDescent="0.15">
      <c r="A18" s="1741">
        <v>12</v>
      </c>
      <c r="B18" s="1749" t="s">
        <v>369</v>
      </c>
      <c r="C18" s="1739">
        <v>40496</v>
      </c>
      <c r="D18" s="1740">
        <v>40245</v>
      </c>
      <c r="E18" s="1743">
        <v>30501859</v>
      </c>
      <c r="F18" s="1739">
        <v>3584446</v>
      </c>
      <c r="G18" s="1739">
        <v>26720693</v>
      </c>
      <c r="H18" s="1739">
        <v>753</v>
      </c>
      <c r="I18" s="1744">
        <v>664</v>
      </c>
      <c r="J18" s="1740">
        <v>196720</v>
      </c>
      <c r="K18" s="1745">
        <v>13868</v>
      </c>
      <c r="L18" s="1743">
        <v>30501859</v>
      </c>
      <c r="M18" s="1739">
        <v>4123383</v>
      </c>
      <c r="N18" s="1739">
        <v>26183022</v>
      </c>
      <c r="O18" s="1739">
        <v>753</v>
      </c>
      <c r="P18" s="1739">
        <v>651</v>
      </c>
      <c r="Q18" s="1750">
        <v>195454</v>
      </c>
      <c r="R18" s="1737">
        <v>12</v>
      </c>
      <c r="S18" s="1748" t="s">
        <v>369</v>
      </c>
      <c r="T18" s="1739">
        <v>11745</v>
      </c>
      <c r="U18" s="1739">
        <v>9562453</v>
      </c>
      <c r="V18" s="1739">
        <v>1340117</v>
      </c>
      <c r="W18" s="1739">
        <v>8222336</v>
      </c>
      <c r="X18" s="1739">
        <v>814</v>
      </c>
      <c r="Y18" s="1740">
        <v>700</v>
      </c>
      <c r="Z18" s="1747">
        <f t="shared" si="0"/>
        <v>0</v>
      </c>
    </row>
    <row r="19" spans="1:26" s="1706" customFormat="1" ht="15" customHeight="1" x14ac:dyDescent="0.15">
      <c r="A19" s="1741">
        <v>13</v>
      </c>
      <c r="B19" s="1749" t="s">
        <v>368</v>
      </c>
      <c r="C19" s="1739">
        <v>53473</v>
      </c>
      <c r="D19" s="1740">
        <v>53109</v>
      </c>
      <c r="E19" s="1743">
        <v>44331285</v>
      </c>
      <c r="F19" s="1739">
        <v>6065108</v>
      </c>
      <c r="G19" s="1739">
        <v>37867091</v>
      </c>
      <c r="H19" s="1739">
        <v>829</v>
      </c>
      <c r="I19" s="1744">
        <v>713</v>
      </c>
      <c r="J19" s="1740">
        <v>399086</v>
      </c>
      <c r="K19" s="1745">
        <v>19508</v>
      </c>
      <c r="L19" s="1743">
        <v>44331285</v>
      </c>
      <c r="M19" s="1739">
        <v>7140508</v>
      </c>
      <c r="N19" s="1739">
        <v>36807435</v>
      </c>
      <c r="O19" s="1739">
        <v>829</v>
      </c>
      <c r="P19" s="1739">
        <v>693</v>
      </c>
      <c r="Q19" s="1750">
        <v>383342</v>
      </c>
      <c r="R19" s="1737">
        <v>13</v>
      </c>
      <c r="S19" s="1748" t="s">
        <v>368</v>
      </c>
      <c r="T19" s="1739">
        <v>16542</v>
      </c>
      <c r="U19" s="1739">
        <v>16300953</v>
      </c>
      <c r="V19" s="1739">
        <v>3040774</v>
      </c>
      <c r="W19" s="1739">
        <v>13260179</v>
      </c>
      <c r="X19" s="1739">
        <v>985</v>
      </c>
      <c r="Y19" s="1740">
        <v>802</v>
      </c>
      <c r="Z19" s="1747">
        <f t="shared" si="0"/>
        <v>0</v>
      </c>
    </row>
    <row r="20" spans="1:26" s="1706" customFormat="1" ht="15" customHeight="1" x14ac:dyDescent="0.15">
      <c r="A20" s="1741">
        <v>14</v>
      </c>
      <c r="B20" s="1749" t="s">
        <v>367</v>
      </c>
      <c r="C20" s="1739">
        <v>53102</v>
      </c>
      <c r="D20" s="1740">
        <v>52882</v>
      </c>
      <c r="E20" s="1743">
        <v>44045157</v>
      </c>
      <c r="F20" s="1739">
        <v>6733004</v>
      </c>
      <c r="G20" s="1739">
        <v>37117950</v>
      </c>
      <c r="H20" s="1739">
        <v>829</v>
      </c>
      <c r="I20" s="1744">
        <v>702</v>
      </c>
      <c r="J20" s="1740">
        <v>194203</v>
      </c>
      <c r="K20" s="1745">
        <v>20011</v>
      </c>
      <c r="L20" s="1743">
        <v>44045157</v>
      </c>
      <c r="M20" s="1739">
        <v>7688698</v>
      </c>
      <c r="N20" s="1739">
        <v>36164167</v>
      </c>
      <c r="O20" s="1739">
        <v>829</v>
      </c>
      <c r="P20" s="1739">
        <v>684</v>
      </c>
      <c r="Q20" s="1750">
        <v>192292</v>
      </c>
      <c r="R20" s="1737">
        <v>14</v>
      </c>
      <c r="S20" s="1748" t="s">
        <v>367</v>
      </c>
      <c r="T20" s="1739">
        <v>17433</v>
      </c>
      <c r="U20" s="1739">
        <v>16982416</v>
      </c>
      <c r="V20" s="1739">
        <v>2519428</v>
      </c>
      <c r="W20" s="1739">
        <v>14462988</v>
      </c>
      <c r="X20" s="1739">
        <v>974</v>
      </c>
      <c r="Y20" s="1740">
        <v>830</v>
      </c>
      <c r="Z20" s="1747">
        <f t="shared" si="0"/>
        <v>0</v>
      </c>
    </row>
    <row r="21" spans="1:26" s="1706" customFormat="1" ht="15" customHeight="1" x14ac:dyDescent="0.15">
      <c r="A21" s="1741">
        <v>15</v>
      </c>
      <c r="B21" s="1749" t="s">
        <v>366</v>
      </c>
      <c r="C21" s="1739">
        <v>22118</v>
      </c>
      <c r="D21" s="1740">
        <v>21952</v>
      </c>
      <c r="E21" s="1743">
        <v>17967280</v>
      </c>
      <c r="F21" s="1739">
        <v>2051650</v>
      </c>
      <c r="G21" s="1739">
        <v>15762142</v>
      </c>
      <c r="H21" s="1739">
        <v>812</v>
      </c>
      <c r="I21" s="1744">
        <v>718</v>
      </c>
      <c r="J21" s="1740">
        <v>153488</v>
      </c>
      <c r="K21" s="1745">
        <v>7958</v>
      </c>
      <c r="L21" s="1743">
        <v>17967280</v>
      </c>
      <c r="M21" s="1739">
        <v>2426150</v>
      </c>
      <c r="N21" s="1739">
        <v>15391941</v>
      </c>
      <c r="O21" s="1739">
        <v>812</v>
      </c>
      <c r="P21" s="1739">
        <v>701</v>
      </c>
      <c r="Q21" s="1750">
        <v>149189</v>
      </c>
      <c r="R21" s="1737">
        <v>15</v>
      </c>
      <c r="S21" s="1748" t="s">
        <v>366</v>
      </c>
      <c r="T21" s="1739">
        <v>6813</v>
      </c>
      <c r="U21" s="1739">
        <v>6432923</v>
      </c>
      <c r="V21" s="1739">
        <v>944731</v>
      </c>
      <c r="W21" s="1739">
        <v>5488192</v>
      </c>
      <c r="X21" s="1739">
        <v>944</v>
      </c>
      <c r="Y21" s="1740">
        <v>806</v>
      </c>
      <c r="Z21" s="1747">
        <f t="shared" si="0"/>
        <v>0</v>
      </c>
    </row>
    <row r="22" spans="1:26" s="1706" customFormat="1" ht="15" customHeight="1" x14ac:dyDescent="0.15">
      <c r="A22" s="1741">
        <v>16</v>
      </c>
      <c r="B22" s="1749" t="s">
        <v>365</v>
      </c>
      <c r="C22" s="1739">
        <v>28989</v>
      </c>
      <c r="D22" s="1740">
        <v>28892</v>
      </c>
      <c r="E22" s="1743">
        <v>25755815</v>
      </c>
      <c r="F22" s="1739">
        <v>4508132</v>
      </c>
      <c r="G22" s="1739">
        <v>21158446</v>
      </c>
      <c r="H22" s="1739">
        <v>888</v>
      </c>
      <c r="I22" s="1744">
        <v>732</v>
      </c>
      <c r="J22" s="1740">
        <v>89237</v>
      </c>
      <c r="K22" s="1745">
        <v>10385</v>
      </c>
      <c r="L22" s="1743">
        <v>25755815</v>
      </c>
      <c r="M22" s="1739">
        <v>5085455</v>
      </c>
      <c r="N22" s="1739">
        <v>20582278</v>
      </c>
      <c r="O22" s="1739">
        <v>888</v>
      </c>
      <c r="P22" s="1739">
        <v>712</v>
      </c>
      <c r="Q22" s="1750">
        <v>88082</v>
      </c>
      <c r="R22" s="1737">
        <v>16</v>
      </c>
      <c r="S22" s="1748" t="s">
        <v>365</v>
      </c>
      <c r="T22" s="1739">
        <v>8974</v>
      </c>
      <c r="U22" s="1739">
        <v>9454789</v>
      </c>
      <c r="V22" s="1739">
        <v>2102084</v>
      </c>
      <c r="W22" s="1739">
        <v>7352705</v>
      </c>
      <c r="X22" s="1739">
        <v>1054</v>
      </c>
      <c r="Y22" s="1740">
        <v>819</v>
      </c>
      <c r="Z22" s="1747">
        <f t="shared" si="0"/>
        <v>0</v>
      </c>
    </row>
    <row r="23" spans="1:26" s="1706" customFormat="1" ht="15" customHeight="1" x14ac:dyDescent="0.15">
      <c r="A23" s="1741">
        <v>17</v>
      </c>
      <c r="B23" s="1749" t="s">
        <v>364</v>
      </c>
      <c r="C23" s="1739">
        <v>30397</v>
      </c>
      <c r="D23" s="1740">
        <v>30247</v>
      </c>
      <c r="E23" s="1743">
        <v>22810655</v>
      </c>
      <c r="F23" s="1739">
        <v>2275097</v>
      </c>
      <c r="G23" s="1739">
        <v>20415380</v>
      </c>
      <c r="H23" s="1739">
        <v>750</v>
      </c>
      <c r="I23" s="1744">
        <v>675</v>
      </c>
      <c r="J23" s="1740">
        <v>120178</v>
      </c>
      <c r="K23" s="1745">
        <v>11388</v>
      </c>
      <c r="L23" s="1743">
        <v>22810655</v>
      </c>
      <c r="M23" s="1739">
        <v>2713349</v>
      </c>
      <c r="N23" s="1739">
        <v>19980718</v>
      </c>
      <c r="O23" s="1739">
        <v>750</v>
      </c>
      <c r="P23" s="1739">
        <v>661</v>
      </c>
      <c r="Q23" s="1750">
        <v>116588</v>
      </c>
      <c r="R23" s="1737">
        <v>17</v>
      </c>
      <c r="S23" s="1748" t="s">
        <v>364</v>
      </c>
      <c r="T23" s="1739">
        <v>9858</v>
      </c>
      <c r="U23" s="1739">
        <v>9029002</v>
      </c>
      <c r="V23" s="1739">
        <v>1061651</v>
      </c>
      <c r="W23" s="1739">
        <v>7967351</v>
      </c>
      <c r="X23" s="1739">
        <v>916</v>
      </c>
      <c r="Y23" s="1740">
        <v>808</v>
      </c>
      <c r="Z23" s="1747">
        <f t="shared" si="0"/>
        <v>0</v>
      </c>
    </row>
    <row r="24" spans="1:26" s="1706" customFormat="1" ht="15" customHeight="1" x14ac:dyDescent="0.15">
      <c r="A24" s="1741">
        <v>18</v>
      </c>
      <c r="B24" s="1749" t="s">
        <v>363</v>
      </c>
      <c r="C24" s="1739">
        <v>9280</v>
      </c>
      <c r="D24" s="1740">
        <v>9187</v>
      </c>
      <c r="E24" s="1743">
        <v>6748901</v>
      </c>
      <c r="F24" s="1739">
        <v>663236</v>
      </c>
      <c r="G24" s="1739">
        <v>5985406</v>
      </c>
      <c r="H24" s="1739">
        <v>727</v>
      </c>
      <c r="I24" s="1744">
        <v>652</v>
      </c>
      <c r="J24" s="1740">
        <v>100259</v>
      </c>
      <c r="K24" s="1745">
        <v>3489</v>
      </c>
      <c r="L24" s="1743">
        <v>6748901</v>
      </c>
      <c r="M24" s="1739">
        <v>764716</v>
      </c>
      <c r="N24" s="1739">
        <v>5887750</v>
      </c>
      <c r="O24" s="1739">
        <v>727</v>
      </c>
      <c r="P24" s="1739">
        <v>641</v>
      </c>
      <c r="Q24" s="1750">
        <v>96435</v>
      </c>
      <c r="R24" s="1737">
        <v>18</v>
      </c>
      <c r="S24" s="1748" t="s">
        <v>363</v>
      </c>
      <c r="T24" s="1739">
        <v>2909</v>
      </c>
      <c r="U24" s="1739">
        <v>2221874</v>
      </c>
      <c r="V24" s="1739">
        <v>94105</v>
      </c>
      <c r="W24" s="1739">
        <v>2127769</v>
      </c>
      <c r="X24" s="1739">
        <v>764</v>
      </c>
      <c r="Y24" s="1740">
        <v>731</v>
      </c>
      <c r="Z24" s="1747">
        <f t="shared" si="0"/>
        <v>0</v>
      </c>
    </row>
    <row r="25" spans="1:26" s="1706" customFormat="1" ht="15" customHeight="1" x14ac:dyDescent="0.15">
      <c r="A25" s="1741">
        <v>19</v>
      </c>
      <c r="B25" s="1749" t="s">
        <v>362</v>
      </c>
      <c r="C25" s="1739">
        <v>8467</v>
      </c>
      <c r="D25" s="1740">
        <v>8432</v>
      </c>
      <c r="E25" s="1743">
        <v>8952885</v>
      </c>
      <c r="F25" s="1739">
        <v>2272576</v>
      </c>
      <c r="G25" s="1739">
        <v>6628809</v>
      </c>
      <c r="H25" s="1739">
        <v>1057</v>
      </c>
      <c r="I25" s="1744">
        <v>786</v>
      </c>
      <c r="J25" s="1740">
        <v>51500</v>
      </c>
      <c r="K25" s="1745">
        <v>3253</v>
      </c>
      <c r="L25" s="1751">
        <v>8952885</v>
      </c>
      <c r="M25" s="1739">
        <v>2531105</v>
      </c>
      <c r="N25" s="1739">
        <v>6380404</v>
      </c>
      <c r="O25" s="1739">
        <v>1057</v>
      </c>
      <c r="P25" s="1739">
        <v>757</v>
      </c>
      <c r="Q25" s="1740">
        <v>41376</v>
      </c>
      <c r="R25" s="1737">
        <v>19</v>
      </c>
      <c r="S25" s="1748" t="s">
        <v>362</v>
      </c>
      <c r="T25" s="1739">
        <v>2979</v>
      </c>
      <c r="U25" s="1744">
        <v>3570634</v>
      </c>
      <c r="V25" s="1739">
        <v>757096</v>
      </c>
      <c r="W25" s="1739">
        <v>2813538</v>
      </c>
      <c r="X25" s="1739">
        <v>1199</v>
      </c>
      <c r="Y25" s="1740">
        <v>944</v>
      </c>
      <c r="Z25" s="1747">
        <f t="shared" si="0"/>
        <v>0</v>
      </c>
    </row>
    <row r="26" spans="1:26" s="1706" customFormat="1" ht="15" customHeight="1" x14ac:dyDescent="0.15">
      <c r="A26" s="1741">
        <v>20</v>
      </c>
      <c r="B26" s="1749" t="s">
        <v>361</v>
      </c>
      <c r="C26" s="1739">
        <v>11239</v>
      </c>
      <c r="D26" s="1740">
        <v>11193</v>
      </c>
      <c r="E26" s="1743">
        <v>8623848</v>
      </c>
      <c r="F26" s="1739">
        <v>981715</v>
      </c>
      <c r="G26" s="1739">
        <v>7574709</v>
      </c>
      <c r="H26" s="1739">
        <v>767</v>
      </c>
      <c r="I26" s="1744">
        <v>677</v>
      </c>
      <c r="J26" s="1740">
        <v>67424</v>
      </c>
      <c r="K26" s="1745">
        <v>3931</v>
      </c>
      <c r="L26" s="1743">
        <v>8623848</v>
      </c>
      <c r="M26" s="1739">
        <v>1145853</v>
      </c>
      <c r="N26" s="1739">
        <v>7410757</v>
      </c>
      <c r="O26" s="1739">
        <v>767</v>
      </c>
      <c r="P26" s="1739">
        <v>662</v>
      </c>
      <c r="Q26" s="1750">
        <v>67238</v>
      </c>
      <c r="R26" s="1737">
        <v>20</v>
      </c>
      <c r="S26" s="1748" t="s">
        <v>361</v>
      </c>
      <c r="T26" s="1739">
        <v>3410</v>
      </c>
      <c r="U26" s="1739">
        <v>2795739</v>
      </c>
      <c r="V26" s="1739">
        <v>219737</v>
      </c>
      <c r="W26" s="1739">
        <v>2576002</v>
      </c>
      <c r="X26" s="1739">
        <v>820</v>
      </c>
      <c r="Y26" s="1740">
        <v>755</v>
      </c>
      <c r="Z26" s="1747">
        <f t="shared" si="0"/>
        <v>0</v>
      </c>
    </row>
    <row r="27" spans="1:26" s="1758" customFormat="1" ht="15" customHeight="1" x14ac:dyDescent="0.15">
      <c r="A27" s="1741">
        <v>21</v>
      </c>
      <c r="B27" s="1754" t="s">
        <v>360</v>
      </c>
      <c r="C27" s="1753">
        <v>21179</v>
      </c>
      <c r="D27" s="1750">
        <v>21059</v>
      </c>
      <c r="E27" s="1755">
        <v>17131804</v>
      </c>
      <c r="F27" s="1753">
        <v>2860384</v>
      </c>
      <c r="G27" s="1753">
        <v>14184443</v>
      </c>
      <c r="H27" s="1753">
        <v>809</v>
      </c>
      <c r="I27" s="1753">
        <v>674</v>
      </c>
      <c r="J27" s="1750">
        <v>86977</v>
      </c>
      <c r="K27" s="1756">
        <v>7334</v>
      </c>
      <c r="L27" s="1755">
        <v>17131804</v>
      </c>
      <c r="M27" s="1753">
        <v>3191161</v>
      </c>
      <c r="N27" s="1753">
        <v>13855651</v>
      </c>
      <c r="O27" s="1753">
        <v>809</v>
      </c>
      <c r="P27" s="1753">
        <v>658</v>
      </c>
      <c r="Q27" s="1750">
        <v>84992</v>
      </c>
      <c r="R27" s="1737">
        <v>21</v>
      </c>
      <c r="S27" s="1752" t="s">
        <v>360</v>
      </c>
      <c r="T27" s="1753">
        <v>6243</v>
      </c>
      <c r="U27" s="1753">
        <v>5638706</v>
      </c>
      <c r="V27" s="1753">
        <v>525183</v>
      </c>
      <c r="W27" s="1753">
        <v>5113523</v>
      </c>
      <c r="X27" s="1753">
        <v>903</v>
      </c>
      <c r="Y27" s="1750">
        <v>819</v>
      </c>
      <c r="Z27" s="1757">
        <f>U27-V27-W27</f>
        <v>0</v>
      </c>
    </row>
    <row r="28" spans="1:26" s="1758" customFormat="1" ht="15" customHeight="1" x14ac:dyDescent="0.15">
      <c r="A28" s="1741">
        <v>22</v>
      </c>
      <c r="B28" s="1754" t="s">
        <v>359</v>
      </c>
      <c r="C28" s="1753">
        <v>8335</v>
      </c>
      <c r="D28" s="1750">
        <v>8280</v>
      </c>
      <c r="E28" s="1755">
        <v>7344916</v>
      </c>
      <c r="F28" s="1753">
        <v>1473548</v>
      </c>
      <c r="G28" s="1753">
        <v>5840091</v>
      </c>
      <c r="H28" s="1753">
        <v>881</v>
      </c>
      <c r="I28" s="1753">
        <v>705</v>
      </c>
      <c r="J28" s="1750">
        <v>31277</v>
      </c>
      <c r="K28" s="1756">
        <v>2970</v>
      </c>
      <c r="L28" s="1755">
        <v>7344916</v>
      </c>
      <c r="M28" s="1753">
        <v>1632987</v>
      </c>
      <c r="N28" s="1753">
        <v>5680652</v>
      </c>
      <c r="O28" s="1753">
        <v>881</v>
      </c>
      <c r="P28" s="1753">
        <v>686</v>
      </c>
      <c r="Q28" s="1750">
        <v>31277</v>
      </c>
      <c r="R28" s="1737">
        <v>22</v>
      </c>
      <c r="S28" s="1752" t="s">
        <v>359</v>
      </c>
      <c r="T28" s="1753">
        <v>2613</v>
      </c>
      <c r="U28" s="1753">
        <v>3781794</v>
      </c>
      <c r="V28" s="1753">
        <v>1818283</v>
      </c>
      <c r="W28" s="1753">
        <v>1963511</v>
      </c>
      <c r="X28" s="1753">
        <v>1447</v>
      </c>
      <c r="Y28" s="1750">
        <v>751</v>
      </c>
      <c r="Z28" s="1747">
        <f t="shared" si="0"/>
        <v>0</v>
      </c>
    </row>
    <row r="29" spans="1:26" s="1706" customFormat="1" ht="15" customHeight="1" x14ac:dyDescent="0.15">
      <c r="A29" s="1741">
        <v>23</v>
      </c>
      <c r="B29" s="1749" t="s">
        <v>358</v>
      </c>
      <c r="C29" s="1739">
        <v>6963</v>
      </c>
      <c r="D29" s="1740">
        <v>6924</v>
      </c>
      <c r="E29" s="1743">
        <v>5742666</v>
      </c>
      <c r="F29" s="1739">
        <v>1110650</v>
      </c>
      <c r="G29" s="1739">
        <v>4586847</v>
      </c>
      <c r="H29" s="1739">
        <v>825</v>
      </c>
      <c r="I29" s="1744">
        <v>662</v>
      </c>
      <c r="J29" s="1740">
        <v>45169</v>
      </c>
      <c r="K29" s="1745">
        <v>2410</v>
      </c>
      <c r="L29" s="1743">
        <v>5742666</v>
      </c>
      <c r="M29" s="1739">
        <v>1220541</v>
      </c>
      <c r="N29" s="1739">
        <v>4476395</v>
      </c>
      <c r="O29" s="1739">
        <v>825</v>
      </c>
      <c r="P29" s="1739">
        <v>647</v>
      </c>
      <c r="Q29" s="1750">
        <v>45730</v>
      </c>
      <c r="R29" s="1737">
        <v>23</v>
      </c>
      <c r="S29" s="1748" t="s">
        <v>358</v>
      </c>
      <c r="T29" s="1739">
        <v>2101</v>
      </c>
      <c r="U29" s="1739">
        <v>1868943</v>
      </c>
      <c r="V29" s="1739">
        <v>327750</v>
      </c>
      <c r="W29" s="1739">
        <v>1541193</v>
      </c>
      <c r="X29" s="1739">
        <v>890</v>
      </c>
      <c r="Y29" s="1740">
        <v>734</v>
      </c>
      <c r="Z29" s="1747">
        <f t="shared" si="0"/>
        <v>0</v>
      </c>
    </row>
    <row r="30" spans="1:26" s="1706" customFormat="1" ht="15" customHeight="1" x14ac:dyDescent="0.15">
      <c r="A30" s="1741">
        <v>24</v>
      </c>
      <c r="B30" s="1749" t="s">
        <v>357</v>
      </c>
      <c r="C30" s="1739">
        <v>2621</v>
      </c>
      <c r="D30" s="1740">
        <v>2598</v>
      </c>
      <c r="E30" s="1743">
        <v>1918214</v>
      </c>
      <c r="F30" s="1739">
        <v>123177</v>
      </c>
      <c r="G30" s="1739">
        <v>1769314</v>
      </c>
      <c r="H30" s="1739">
        <v>732</v>
      </c>
      <c r="I30" s="1744">
        <v>681</v>
      </c>
      <c r="J30" s="1740">
        <v>25723</v>
      </c>
      <c r="K30" s="1745">
        <v>919</v>
      </c>
      <c r="L30" s="1743">
        <v>1918214</v>
      </c>
      <c r="M30" s="1739">
        <v>154913</v>
      </c>
      <c r="N30" s="1739">
        <v>1737941</v>
      </c>
      <c r="O30" s="1739">
        <v>732</v>
      </c>
      <c r="P30" s="1739">
        <v>669</v>
      </c>
      <c r="Q30" s="1750">
        <v>25360</v>
      </c>
      <c r="R30" s="1737">
        <v>24</v>
      </c>
      <c r="S30" s="1748" t="s">
        <v>357</v>
      </c>
      <c r="T30" s="1739">
        <v>767</v>
      </c>
      <c r="U30" s="1739">
        <v>604615</v>
      </c>
      <c r="V30" s="1739">
        <v>17133</v>
      </c>
      <c r="W30" s="1739">
        <v>587482</v>
      </c>
      <c r="X30" s="1739">
        <v>788</v>
      </c>
      <c r="Y30" s="1740">
        <v>766</v>
      </c>
      <c r="Z30" s="1747">
        <f t="shared" si="0"/>
        <v>0</v>
      </c>
    </row>
    <row r="31" spans="1:26" s="1706" customFormat="1" ht="15" customHeight="1" x14ac:dyDescent="0.15">
      <c r="A31" s="1741">
        <v>25</v>
      </c>
      <c r="B31" s="1749" t="s">
        <v>356</v>
      </c>
      <c r="C31" s="1739">
        <v>3935</v>
      </c>
      <c r="D31" s="1740">
        <v>3912</v>
      </c>
      <c r="E31" s="1743">
        <v>2841840</v>
      </c>
      <c r="F31" s="1739">
        <v>182243</v>
      </c>
      <c r="G31" s="1739">
        <v>2639416</v>
      </c>
      <c r="H31" s="1739">
        <v>722</v>
      </c>
      <c r="I31" s="1744">
        <v>675</v>
      </c>
      <c r="J31" s="1740">
        <v>20181</v>
      </c>
      <c r="K31" s="1745">
        <v>1447</v>
      </c>
      <c r="L31" s="1743">
        <v>2841840</v>
      </c>
      <c r="M31" s="1739">
        <v>234967</v>
      </c>
      <c r="N31" s="1739">
        <v>2586692</v>
      </c>
      <c r="O31" s="1739">
        <v>722</v>
      </c>
      <c r="P31" s="1739">
        <v>661</v>
      </c>
      <c r="Q31" s="1750">
        <v>20181</v>
      </c>
      <c r="R31" s="1737">
        <v>25</v>
      </c>
      <c r="S31" s="1748" t="s">
        <v>356</v>
      </c>
      <c r="T31" s="1739">
        <v>1204</v>
      </c>
      <c r="U31" s="1739">
        <v>969586</v>
      </c>
      <c r="V31" s="1739">
        <v>18162</v>
      </c>
      <c r="W31" s="1739">
        <v>951424</v>
      </c>
      <c r="X31" s="1739">
        <v>805</v>
      </c>
      <c r="Y31" s="1740">
        <v>790</v>
      </c>
      <c r="Z31" s="1747">
        <f t="shared" si="0"/>
        <v>0</v>
      </c>
    </row>
    <row r="32" spans="1:26" s="1706" customFormat="1" ht="15" customHeight="1" x14ac:dyDescent="0.15">
      <c r="A32" s="1741">
        <v>26</v>
      </c>
      <c r="B32" s="1749" t="s">
        <v>355</v>
      </c>
      <c r="C32" s="1739">
        <v>2671</v>
      </c>
      <c r="D32" s="1740">
        <v>2640</v>
      </c>
      <c r="E32" s="1743">
        <v>1723329</v>
      </c>
      <c r="F32" s="1739">
        <v>56333</v>
      </c>
      <c r="G32" s="1739">
        <v>1649959</v>
      </c>
      <c r="H32" s="1739">
        <v>645</v>
      </c>
      <c r="I32" s="1744">
        <v>625</v>
      </c>
      <c r="J32" s="1740">
        <v>17037</v>
      </c>
      <c r="K32" s="1745">
        <v>1036</v>
      </c>
      <c r="L32" s="1743">
        <v>1723329</v>
      </c>
      <c r="M32" s="1739">
        <v>74230</v>
      </c>
      <c r="N32" s="1739">
        <v>1632062</v>
      </c>
      <c r="O32" s="1739">
        <v>645</v>
      </c>
      <c r="P32" s="1739">
        <v>618</v>
      </c>
      <c r="Q32" s="1750">
        <v>17037</v>
      </c>
      <c r="R32" s="1737">
        <v>26</v>
      </c>
      <c r="S32" s="1748" t="s">
        <v>355</v>
      </c>
      <c r="T32" s="1739">
        <v>856</v>
      </c>
      <c r="U32" s="1739">
        <v>671502</v>
      </c>
      <c r="V32" s="1739">
        <v>73887</v>
      </c>
      <c r="W32" s="1739">
        <v>597615</v>
      </c>
      <c r="X32" s="1739">
        <v>784</v>
      </c>
      <c r="Y32" s="1740">
        <v>698</v>
      </c>
      <c r="Z32" s="1747">
        <f t="shared" si="0"/>
        <v>0</v>
      </c>
    </row>
    <row r="33" spans="1:26" s="1706" customFormat="1" ht="15" customHeight="1" x14ac:dyDescent="0.15">
      <c r="A33" s="1741">
        <v>27</v>
      </c>
      <c r="B33" s="1749" t="s">
        <v>354</v>
      </c>
      <c r="C33" s="1739">
        <v>2822</v>
      </c>
      <c r="D33" s="1740">
        <v>2797</v>
      </c>
      <c r="E33" s="1743">
        <v>2396655</v>
      </c>
      <c r="F33" s="1739">
        <v>505249</v>
      </c>
      <c r="G33" s="1739">
        <v>1867407</v>
      </c>
      <c r="H33" s="1739">
        <v>849</v>
      </c>
      <c r="I33" s="1744">
        <v>668</v>
      </c>
      <c r="J33" s="1740">
        <v>23999</v>
      </c>
      <c r="K33" s="1745">
        <v>1054</v>
      </c>
      <c r="L33" s="1743">
        <v>2396655</v>
      </c>
      <c r="M33" s="1739">
        <v>528951</v>
      </c>
      <c r="N33" s="1739">
        <v>1843705</v>
      </c>
      <c r="O33" s="1739">
        <v>849</v>
      </c>
      <c r="P33" s="1739">
        <v>659</v>
      </c>
      <c r="Q33" s="1750">
        <v>23999</v>
      </c>
      <c r="R33" s="1737">
        <v>27</v>
      </c>
      <c r="S33" s="1748" t="s">
        <v>354</v>
      </c>
      <c r="T33" s="1739">
        <v>838</v>
      </c>
      <c r="U33" s="1739">
        <v>568775</v>
      </c>
      <c r="V33" s="1739">
        <v>47936</v>
      </c>
      <c r="W33" s="1739">
        <v>520839</v>
      </c>
      <c r="X33" s="1739">
        <v>679</v>
      </c>
      <c r="Y33" s="1740">
        <v>622</v>
      </c>
      <c r="Z33" s="1747">
        <f t="shared" si="0"/>
        <v>0</v>
      </c>
    </row>
    <row r="34" spans="1:26" s="1706" customFormat="1" ht="15" customHeight="1" x14ac:dyDescent="0.15">
      <c r="A34" s="1741">
        <v>28</v>
      </c>
      <c r="B34" s="1749" t="s">
        <v>353</v>
      </c>
      <c r="C34" s="1739">
        <v>3350</v>
      </c>
      <c r="D34" s="1740">
        <v>3312</v>
      </c>
      <c r="E34" s="1743">
        <v>2310234</v>
      </c>
      <c r="F34" s="1739">
        <v>108649</v>
      </c>
      <c r="G34" s="1739">
        <v>2147726</v>
      </c>
      <c r="H34" s="1739">
        <v>690</v>
      </c>
      <c r="I34" s="1744">
        <v>648</v>
      </c>
      <c r="J34" s="1740">
        <v>53859</v>
      </c>
      <c r="K34" s="1745">
        <v>1216</v>
      </c>
      <c r="L34" s="1743">
        <v>2310234</v>
      </c>
      <c r="M34" s="1739">
        <v>143150</v>
      </c>
      <c r="N34" s="1739">
        <v>2115146</v>
      </c>
      <c r="O34" s="1739">
        <v>690</v>
      </c>
      <c r="P34" s="1739">
        <v>639</v>
      </c>
      <c r="Q34" s="1750">
        <v>51938</v>
      </c>
      <c r="R34" s="1737">
        <v>28</v>
      </c>
      <c r="S34" s="1748" t="s">
        <v>353</v>
      </c>
      <c r="T34" s="1739">
        <v>1039</v>
      </c>
      <c r="U34" s="1739">
        <v>849795</v>
      </c>
      <c r="V34" s="1739">
        <v>67456</v>
      </c>
      <c r="W34" s="1739">
        <v>782339</v>
      </c>
      <c r="X34" s="1739">
        <v>818</v>
      </c>
      <c r="Y34" s="1740">
        <v>753</v>
      </c>
      <c r="Z34" s="1747">
        <f t="shared" si="0"/>
        <v>0</v>
      </c>
    </row>
    <row r="35" spans="1:26" s="1706" customFormat="1" ht="15" customHeight="1" x14ac:dyDescent="0.15">
      <c r="A35" s="1741">
        <v>29</v>
      </c>
      <c r="B35" s="1749" t="s">
        <v>352</v>
      </c>
      <c r="C35" s="1739">
        <v>3127</v>
      </c>
      <c r="D35" s="1740">
        <v>3108</v>
      </c>
      <c r="E35" s="1743">
        <v>2416697</v>
      </c>
      <c r="F35" s="1739">
        <v>227864</v>
      </c>
      <c r="G35" s="1739">
        <v>2178324</v>
      </c>
      <c r="H35" s="1739">
        <v>773</v>
      </c>
      <c r="I35" s="1744">
        <v>701</v>
      </c>
      <c r="J35" s="1740">
        <v>10509</v>
      </c>
      <c r="K35" s="1745">
        <v>1194</v>
      </c>
      <c r="L35" s="1743">
        <v>2416697</v>
      </c>
      <c r="M35" s="1739">
        <v>274878</v>
      </c>
      <c r="N35" s="1739">
        <v>2131310</v>
      </c>
      <c r="O35" s="1739">
        <v>773</v>
      </c>
      <c r="P35" s="1739">
        <v>686</v>
      </c>
      <c r="Q35" s="1750">
        <v>10509</v>
      </c>
      <c r="R35" s="1737">
        <v>29</v>
      </c>
      <c r="S35" s="1748" t="s">
        <v>352</v>
      </c>
      <c r="T35" s="1739">
        <v>999</v>
      </c>
      <c r="U35" s="1739">
        <v>870181</v>
      </c>
      <c r="V35" s="1739">
        <v>50513</v>
      </c>
      <c r="W35" s="1739">
        <v>819668</v>
      </c>
      <c r="X35" s="1739">
        <v>871</v>
      </c>
      <c r="Y35" s="1740">
        <v>820</v>
      </c>
      <c r="Z35" s="1747">
        <f t="shared" si="0"/>
        <v>0</v>
      </c>
    </row>
    <row r="36" spans="1:26" s="1706" customFormat="1" ht="15" customHeight="1" x14ac:dyDescent="0.15">
      <c r="A36" s="1741">
        <v>30</v>
      </c>
      <c r="B36" s="1749" t="s">
        <v>351</v>
      </c>
      <c r="C36" s="1739">
        <v>2328</v>
      </c>
      <c r="D36" s="1740">
        <v>2312</v>
      </c>
      <c r="E36" s="1743">
        <v>1704364</v>
      </c>
      <c r="F36" s="1739">
        <v>212277</v>
      </c>
      <c r="G36" s="1739">
        <v>1478600</v>
      </c>
      <c r="H36" s="1739">
        <v>732</v>
      </c>
      <c r="I36" s="1744">
        <v>640</v>
      </c>
      <c r="J36" s="1740">
        <v>13487</v>
      </c>
      <c r="K36" s="1745">
        <v>918</v>
      </c>
      <c r="L36" s="1743">
        <v>1704364</v>
      </c>
      <c r="M36" s="1739">
        <v>249752</v>
      </c>
      <c r="N36" s="1739">
        <v>1441525</v>
      </c>
      <c r="O36" s="1739">
        <v>732</v>
      </c>
      <c r="P36" s="1739">
        <v>623</v>
      </c>
      <c r="Q36" s="1750">
        <v>13087</v>
      </c>
      <c r="R36" s="1737">
        <v>30</v>
      </c>
      <c r="S36" s="1748" t="s">
        <v>351</v>
      </c>
      <c r="T36" s="1739">
        <v>776</v>
      </c>
      <c r="U36" s="1739">
        <v>545328</v>
      </c>
      <c r="V36" s="1739">
        <v>51756</v>
      </c>
      <c r="W36" s="1739">
        <v>493572</v>
      </c>
      <c r="X36" s="1739">
        <v>703</v>
      </c>
      <c r="Y36" s="1740">
        <v>636</v>
      </c>
      <c r="Z36" s="1747">
        <f t="shared" si="0"/>
        <v>0</v>
      </c>
    </row>
    <row r="37" spans="1:26" s="1706" customFormat="1" ht="15" customHeight="1" x14ac:dyDescent="0.15">
      <c r="A37" s="1741">
        <v>31</v>
      </c>
      <c r="B37" s="1749" t="s">
        <v>350</v>
      </c>
      <c r="C37" s="1739">
        <v>7345</v>
      </c>
      <c r="D37" s="1740">
        <v>7320</v>
      </c>
      <c r="E37" s="1743">
        <v>5422746</v>
      </c>
      <c r="F37" s="1739">
        <v>652351</v>
      </c>
      <c r="G37" s="1739">
        <v>4752288</v>
      </c>
      <c r="H37" s="1739">
        <v>738</v>
      </c>
      <c r="I37" s="1744">
        <v>649</v>
      </c>
      <c r="J37" s="1740">
        <v>18107</v>
      </c>
      <c r="K37" s="1745">
        <v>2848</v>
      </c>
      <c r="L37" s="1743">
        <v>5422746</v>
      </c>
      <c r="M37" s="1739">
        <v>760248</v>
      </c>
      <c r="N37" s="1739">
        <v>4644391</v>
      </c>
      <c r="O37" s="1739">
        <v>738</v>
      </c>
      <c r="P37" s="1739">
        <v>634</v>
      </c>
      <c r="Q37" s="1750">
        <v>18107</v>
      </c>
      <c r="R37" s="1737">
        <v>31</v>
      </c>
      <c r="S37" s="1748" t="s">
        <v>350</v>
      </c>
      <c r="T37" s="1739">
        <v>2422</v>
      </c>
      <c r="U37" s="1739">
        <v>2127817</v>
      </c>
      <c r="V37" s="1739">
        <v>238537</v>
      </c>
      <c r="W37" s="1739">
        <v>1889280</v>
      </c>
      <c r="X37" s="1739">
        <v>879</v>
      </c>
      <c r="Y37" s="1740">
        <v>780</v>
      </c>
      <c r="Z37" s="1747">
        <f t="shared" si="0"/>
        <v>0</v>
      </c>
    </row>
    <row r="38" spans="1:26" s="1706" customFormat="1" ht="15" customHeight="1" x14ac:dyDescent="0.15">
      <c r="A38" s="1741">
        <v>32</v>
      </c>
      <c r="B38" s="1749" t="s">
        <v>349</v>
      </c>
      <c r="C38" s="1739">
        <v>11490</v>
      </c>
      <c r="D38" s="1740">
        <v>11415</v>
      </c>
      <c r="E38" s="1743">
        <v>8207763</v>
      </c>
      <c r="F38" s="1739">
        <v>562696</v>
      </c>
      <c r="G38" s="1739">
        <v>7577271</v>
      </c>
      <c r="H38" s="1739">
        <v>714</v>
      </c>
      <c r="I38" s="1744">
        <v>664</v>
      </c>
      <c r="J38" s="1740">
        <v>67796</v>
      </c>
      <c r="K38" s="1745">
        <v>4314</v>
      </c>
      <c r="L38" s="1743">
        <v>8207763</v>
      </c>
      <c r="M38" s="1739">
        <v>685886</v>
      </c>
      <c r="N38" s="1739">
        <v>7454081</v>
      </c>
      <c r="O38" s="1739">
        <v>714</v>
      </c>
      <c r="P38" s="1739">
        <v>653</v>
      </c>
      <c r="Q38" s="1750">
        <v>67796</v>
      </c>
      <c r="R38" s="1737">
        <v>32</v>
      </c>
      <c r="S38" s="1748" t="s">
        <v>349</v>
      </c>
      <c r="T38" s="1739">
        <v>3563</v>
      </c>
      <c r="U38" s="1739">
        <v>3007769</v>
      </c>
      <c r="V38" s="1739">
        <v>178714</v>
      </c>
      <c r="W38" s="1739">
        <v>2829055</v>
      </c>
      <c r="X38" s="1739">
        <v>844</v>
      </c>
      <c r="Y38" s="1740">
        <v>794</v>
      </c>
      <c r="Z38" s="1747">
        <f t="shared" si="0"/>
        <v>0</v>
      </c>
    </row>
    <row r="39" spans="1:26" s="1706" customFormat="1" ht="15" customHeight="1" thickBot="1" x14ac:dyDescent="0.2">
      <c r="A39" s="1741">
        <v>33</v>
      </c>
      <c r="B39" s="1749" t="s">
        <v>345</v>
      </c>
      <c r="C39" s="1739">
        <v>872</v>
      </c>
      <c r="D39" s="1740">
        <v>871</v>
      </c>
      <c r="E39" s="1743">
        <v>726761</v>
      </c>
      <c r="F39" s="1739">
        <v>99475</v>
      </c>
      <c r="G39" s="1739">
        <v>627213</v>
      </c>
      <c r="H39" s="1739">
        <v>833</v>
      </c>
      <c r="I39" s="1744">
        <v>720</v>
      </c>
      <c r="J39" s="1740">
        <v>73</v>
      </c>
      <c r="K39" s="1745">
        <v>330</v>
      </c>
      <c r="L39" s="1743">
        <v>726761</v>
      </c>
      <c r="M39" s="1739">
        <v>111387</v>
      </c>
      <c r="N39" s="1739">
        <v>615301</v>
      </c>
      <c r="O39" s="1739">
        <v>833</v>
      </c>
      <c r="P39" s="1739">
        <v>706</v>
      </c>
      <c r="Q39" s="1759">
        <v>73</v>
      </c>
      <c r="R39" s="1737">
        <v>33</v>
      </c>
      <c r="S39" s="1748" t="s">
        <v>345</v>
      </c>
      <c r="T39" s="1739">
        <v>298</v>
      </c>
      <c r="U39" s="1739">
        <v>257035</v>
      </c>
      <c r="V39" s="1739">
        <v>45566</v>
      </c>
      <c r="W39" s="1739">
        <v>211469</v>
      </c>
      <c r="X39" s="1739">
        <v>863</v>
      </c>
      <c r="Y39" s="1740">
        <v>710</v>
      </c>
      <c r="Z39" s="1747">
        <f t="shared" si="0"/>
        <v>0</v>
      </c>
    </row>
    <row r="40" spans="1:26" s="1706" customFormat="1" ht="12" hidden="1" customHeight="1" x14ac:dyDescent="0.15">
      <c r="A40" s="1741">
        <v>34</v>
      </c>
      <c r="B40" s="1762" t="s">
        <v>619</v>
      </c>
      <c r="C40" s="1761">
        <v>0</v>
      </c>
      <c r="D40" s="1763"/>
      <c r="E40" s="1743">
        <v>0</v>
      </c>
      <c r="F40" s="1739">
        <v>0</v>
      </c>
      <c r="G40" s="1739">
        <v>0</v>
      </c>
      <c r="H40" s="1739" t="e">
        <v>#DIV/0!</v>
      </c>
      <c r="I40" s="1744" t="e">
        <v>#DIV/0!</v>
      </c>
      <c r="J40" s="1740">
        <v>0</v>
      </c>
      <c r="K40" s="1745">
        <v>2960</v>
      </c>
      <c r="L40" s="1743">
        <v>0</v>
      </c>
      <c r="M40" s="1739">
        <v>0</v>
      </c>
      <c r="N40" s="1739">
        <v>0</v>
      </c>
      <c r="O40" s="1739" t="e">
        <v>#DIV/0!</v>
      </c>
      <c r="P40" s="1739" t="e">
        <v>#DIV/0!</v>
      </c>
      <c r="Q40" s="1764"/>
      <c r="R40" s="1737">
        <v>34</v>
      </c>
      <c r="S40" s="1760" t="s">
        <v>619</v>
      </c>
      <c r="T40" s="1739"/>
      <c r="U40" s="1739">
        <v>0</v>
      </c>
      <c r="V40" s="1739">
        <v>0</v>
      </c>
      <c r="W40" s="1739">
        <v>0</v>
      </c>
      <c r="X40" s="1739" t="e">
        <v>#DIV/0!</v>
      </c>
      <c r="Y40" s="1740" t="e">
        <v>#DIV/0!</v>
      </c>
      <c r="Z40" s="1747">
        <f t="shared" si="0"/>
        <v>0</v>
      </c>
    </row>
    <row r="41" spans="1:26" s="1706" customFormat="1" ht="12" hidden="1" customHeight="1" x14ac:dyDescent="0.15">
      <c r="A41" s="1741">
        <v>35</v>
      </c>
      <c r="B41" s="1762" t="s">
        <v>810</v>
      </c>
      <c r="C41" s="1761"/>
      <c r="D41" s="1763"/>
      <c r="E41" s="1743">
        <v>0</v>
      </c>
      <c r="F41" s="1739">
        <v>0</v>
      </c>
      <c r="G41" s="1739">
        <v>0</v>
      </c>
      <c r="H41" s="1739" t="e">
        <v>#DIV/0!</v>
      </c>
      <c r="I41" s="1744" t="e">
        <v>#DIV/0!</v>
      </c>
      <c r="J41" s="1740">
        <v>0</v>
      </c>
      <c r="K41" s="1745"/>
      <c r="L41" s="1743"/>
      <c r="M41" s="1739"/>
      <c r="N41" s="1739">
        <v>0</v>
      </c>
      <c r="O41" s="1739" t="e">
        <v>#DIV/0!</v>
      </c>
      <c r="P41" s="1739" t="e">
        <v>#DIV/0!</v>
      </c>
      <c r="Q41" s="1764"/>
      <c r="R41" s="1737">
        <v>35</v>
      </c>
      <c r="S41" s="1760" t="s">
        <v>810</v>
      </c>
      <c r="T41" s="1739"/>
      <c r="U41" s="1739"/>
      <c r="V41" s="1739"/>
      <c r="W41" s="1739">
        <v>0</v>
      </c>
      <c r="X41" s="1739" t="e">
        <v>#DIV/0!</v>
      </c>
      <c r="Y41" s="1740" t="e">
        <v>#DIV/0!</v>
      </c>
      <c r="Z41" s="1747">
        <f t="shared" si="0"/>
        <v>0</v>
      </c>
    </row>
    <row r="42" spans="1:26" s="1706" customFormat="1" ht="12" hidden="1" customHeight="1" x14ac:dyDescent="0.15">
      <c r="A42" s="1741">
        <v>36</v>
      </c>
      <c r="B42" s="1762" t="s">
        <v>811</v>
      </c>
      <c r="C42" s="1761"/>
      <c r="D42" s="1763"/>
      <c r="E42" s="1743">
        <v>0</v>
      </c>
      <c r="F42" s="1739">
        <v>0</v>
      </c>
      <c r="G42" s="1739">
        <v>0</v>
      </c>
      <c r="H42" s="1739" t="e">
        <v>#DIV/0!</v>
      </c>
      <c r="I42" s="1744" t="e">
        <v>#DIV/0!</v>
      </c>
      <c r="J42" s="1740">
        <v>0</v>
      </c>
      <c r="K42" s="1745"/>
      <c r="L42" s="1743"/>
      <c r="M42" s="1739"/>
      <c r="N42" s="1739">
        <v>0</v>
      </c>
      <c r="O42" s="1739" t="e">
        <v>#DIV/0!</v>
      </c>
      <c r="P42" s="1739" t="e">
        <v>#DIV/0!</v>
      </c>
      <c r="Q42" s="1764"/>
      <c r="R42" s="1737">
        <v>36</v>
      </c>
      <c r="S42" s="1760" t="s">
        <v>811</v>
      </c>
      <c r="T42" s="1739"/>
      <c r="U42" s="1739"/>
      <c r="V42" s="1739"/>
      <c r="W42" s="1739">
        <v>0</v>
      </c>
      <c r="X42" s="1739" t="e">
        <v>#DIV/0!</v>
      </c>
      <c r="Y42" s="1740" t="e">
        <v>#DIV/0!</v>
      </c>
      <c r="Z42" s="1747">
        <f t="shared" si="0"/>
        <v>0</v>
      </c>
    </row>
    <row r="43" spans="1:26" s="1706" customFormat="1" ht="12" hidden="1" customHeight="1" thickBot="1" x14ac:dyDescent="0.2">
      <c r="A43" s="1741">
        <v>37</v>
      </c>
      <c r="B43" s="1769" t="s">
        <v>618</v>
      </c>
      <c r="C43" s="1767">
        <v>0</v>
      </c>
      <c r="D43" s="1770"/>
      <c r="E43" s="1737">
        <v>0</v>
      </c>
      <c r="F43" s="1766">
        <v>0</v>
      </c>
      <c r="G43" s="1766">
        <v>0</v>
      </c>
      <c r="H43" s="1766" t="e">
        <v>#DIV/0!</v>
      </c>
      <c r="I43" s="1771" t="e">
        <v>#DIV/0!</v>
      </c>
      <c r="J43" s="1764">
        <v>0</v>
      </c>
      <c r="K43" s="1768">
        <v>1367</v>
      </c>
      <c r="L43" s="1737">
        <v>0</v>
      </c>
      <c r="M43" s="1766">
        <v>0</v>
      </c>
      <c r="N43" s="1766">
        <v>0</v>
      </c>
      <c r="O43" s="1766" t="e">
        <v>#DIV/0!</v>
      </c>
      <c r="P43" s="1766" t="e">
        <v>#DIV/0!</v>
      </c>
      <c r="Q43" s="1764"/>
      <c r="R43" s="1737">
        <v>37</v>
      </c>
      <c r="S43" s="1765" t="s">
        <v>618</v>
      </c>
      <c r="T43" s="1766"/>
      <c r="U43" s="1766">
        <v>0</v>
      </c>
      <c r="V43" s="1766">
        <v>0</v>
      </c>
      <c r="W43" s="1766">
        <v>0</v>
      </c>
      <c r="X43" s="1766" t="e">
        <v>#DIV/0!</v>
      </c>
      <c r="Y43" s="1764" t="e">
        <v>#DIV/0!</v>
      </c>
      <c r="Z43" s="1772">
        <f t="shared" si="0"/>
        <v>0</v>
      </c>
    </row>
    <row r="44" spans="1:26" s="1785" customFormat="1" ht="16.5" customHeight="1" thickTop="1" thickBot="1" x14ac:dyDescent="0.25">
      <c r="A44" s="2576" t="s">
        <v>866</v>
      </c>
      <c r="B44" s="2577"/>
      <c r="C44" s="1773">
        <v>1868968</v>
      </c>
      <c r="D44" s="1775">
        <v>1861429</v>
      </c>
      <c r="E44" s="1776">
        <v>1674325025</v>
      </c>
      <c r="F44" s="1773">
        <v>300537640</v>
      </c>
      <c r="G44" s="1773">
        <v>1366579649</v>
      </c>
      <c r="H44" s="1773">
        <v>896</v>
      </c>
      <c r="I44" s="1774">
        <v>734</v>
      </c>
      <c r="J44" s="1775">
        <v>7207736</v>
      </c>
      <c r="K44" s="1777">
        <v>696361</v>
      </c>
      <c r="L44" s="1776">
        <v>1673393591</v>
      </c>
      <c r="M44" s="1773">
        <v>339165709</v>
      </c>
      <c r="N44" s="1773">
        <v>1326685363</v>
      </c>
      <c r="O44" s="1773">
        <v>895</v>
      </c>
      <c r="P44" s="1773">
        <v>713</v>
      </c>
      <c r="Q44" s="1775">
        <v>7542519</v>
      </c>
      <c r="R44" s="2578" t="s">
        <v>866</v>
      </c>
      <c r="S44" s="2579"/>
      <c r="T44" s="1773">
        <v>606606</v>
      </c>
      <c r="U44" s="1774">
        <v>638407210</v>
      </c>
      <c r="V44" s="1773">
        <v>130133202</v>
      </c>
      <c r="W44" s="1773">
        <v>508274008</v>
      </c>
      <c r="X44" s="1773">
        <v>1052</v>
      </c>
      <c r="Y44" s="1775">
        <v>838</v>
      </c>
      <c r="Z44" s="1784">
        <f t="shared" si="0"/>
        <v>0</v>
      </c>
    </row>
    <row r="45" spans="1:26" s="1785" customFormat="1" ht="16.5" customHeight="1" thickTop="1" thickBot="1" x14ac:dyDescent="0.25">
      <c r="A45" s="2576" t="s">
        <v>867</v>
      </c>
      <c r="B45" s="2577"/>
      <c r="C45" s="1773">
        <v>96744</v>
      </c>
      <c r="D45" s="1775">
        <v>96173</v>
      </c>
      <c r="E45" s="1776">
        <v>77464722</v>
      </c>
      <c r="F45" s="1773">
        <v>11429187</v>
      </c>
      <c r="G45" s="1773">
        <v>65502417</v>
      </c>
      <c r="H45" s="1773">
        <v>801</v>
      </c>
      <c r="I45" s="1774">
        <v>681</v>
      </c>
      <c r="J45" s="1775">
        <v>533118</v>
      </c>
      <c r="K45" s="1777">
        <v>35174</v>
      </c>
      <c r="L45" s="1778">
        <v>77464722</v>
      </c>
      <c r="M45" s="1773">
        <v>12940009</v>
      </c>
      <c r="N45" s="1773">
        <v>64006013</v>
      </c>
      <c r="O45" s="1773">
        <v>801</v>
      </c>
      <c r="P45" s="1773">
        <v>666</v>
      </c>
      <c r="Q45" s="1775">
        <v>518700</v>
      </c>
      <c r="R45" s="2578" t="s">
        <v>868</v>
      </c>
      <c r="S45" s="2579"/>
      <c r="T45" s="1773">
        <v>30108</v>
      </c>
      <c r="U45" s="1773">
        <v>28128219</v>
      </c>
      <c r="V45" s="1773">
        <v>4437709</v>
      </c>
      <c r="W45" s="1773">
        <v>23690510</v>
      </c>
      <c r="X45" s="1773">
        <v>934</v>
      </c>
      <c r="Y45" s="1775">
        <v>787</v>
      </c>
      <c r="Z45" s="1784">
        <f t="shared" si="0"/>
        <v>0</v>
      </c>
    </row>
    <row r="46" spans="1:26" s="1780" customFormat="1" ht="15" customHeight="1" thickTop="1" thickBot="1" x14ac:dyDescent="0.25">
      <c r="A46" s="2572" t="s">
        <v>869</v>
      </c>
      <c r="B46" s="2573"/>
      <c r="C46" s="1786">
        <v>1965712</v>
      </c>
      <c r="D46" s="1787">
        <v>1957602</v>
      </c>
      <c r="E46" s="1788">
        <v>1751789747</v>
      </c>
      <c r="F46" s="1786">
        <v>311966827</v>
      </c>
      <c r="G46" s="1786">
        <v>1432082066</v>
      </c>
      <c r="H46" s="1786">
        <v>891</v>
      </c>
      <c r="I46" s="1789">
        <v>732</v>
      </c>
      <c r="J46" s="1787">
        <v>7740854</v>
      </c>
      <c r="K46" s="1790">
        <v>731535</v>
      </c>
      <c r="L46" s="1791">
        <v>1750858313</v>
      </c>
      <c r="M46" s="1786">
        <v>352105718</v>
      </c>
      <c r="N46" s="1786">
        <v>1390691376</v>
      </c>
      <c r="O46" s="1786">
        <v>891</v>
      </c>
      <c r="P46" s="1786">
        <v>710</v>
      </c>
      <c r="Q46" s="1787">
        <v>8061219</v>
      </c>
      <c r="R46" s="2574" t="s">
        <v>870</v>
      </c>
      <c r="S46" s="2575"/>
      <c r="T46" s="1786">
        <v>636714</v>
      </c>
      <c r="U46" s="1786">
        <v>666535429</v>
      </c>
      <c r="V46" s="1786">
        <v>134570911</v>
      </c>
      <c r="W46" s="1786">
        <v>531964518</v>
      </c>
      <c r="X46" s="1786">
        <v>1047</v>
      </c>
      <c r="Y46" s="1787">
        <v>835</v>
      </c>
      <c r="Z46" s="1779">
        <f t="shared" si="0"/>
        <v>0</v>
      </c>
    </row>
    <row r="49" spans="4:4" x14ac:dyDescent="0.15">
      <c r="D49" s="1783"/>
    </row>
    <row r="51" spans="4:4" ht="11.1" customHeight="1" x14ac:dyDescent="0.15"/>
    <row r="88" spans="1:243" s="1782" customFormat="1" ht="15.6" customHeight="1" x14ac:dyDescent="0.15">
      <c r="A88" s="1700"/>
      <c r="B88" s="1700"/>
      <c r="Z88" s="1700"/>
      <c r="AA88" s="1700"/>
      <c r="AB88" s="1700"/>
      <c r="AC88" s="1700"/>
      <c r="AD88" s="1700"/>
      <c r="AE88" s="1700"/>
      <c r="AF88" s="1700"/>
      <c r="AG88" s="1700"/>
      <c r="AH88" s="1700"/>
      <c r="AI88" s="1700"/>
      <c r="AJ88" s="1700"/>
      <c r="AK88" s="1700"/>
      <c r="AL88" s="1700"/>
      <c r="AM88" s="1700"/>
      <c r="AN88" s="1700"/>
      <c r="AO88" s="1700"/>
      <c r="AP88" s="1700"/>
      <c r="AQ88" s="1700"/>
      <c r="AR88" s="1700"/>
      <c r="AS88" s="1700"/>
      <c r="AT88" s="1700"/>
      <c r="AU88" s="1700"/>
      <c r="AV88" s="1700"/>
      <c r="AW88" s="1700"/>
      <c r="AX88" s="1700"/>
      <c r="AY88" s="1700"/>
      <c r="AZ88" s="1700"/>
      <c r="BA88" s="1700"/>
      <c r="BB88" s="1700"/>
      <c r="BC88" s="1700"/>
      <c r="BD88" s="1700"/>
      <c r="BE88" s="1700"/>
      <c r="BF88" s="1700"/>
      <c r="BG88" s="1700"/>
      <c r="BH88" s="1700"/>
      <c r="BI88" s="1700"/>
      <c r="BJ88" s="1700"/>
      <c r="BK88" s="1700"/>
      <c r="BL88" s="1700"/>
      <c r="BM88" s="1700"/>
      <c r="BN88" s="1700"/>
      <c r="BO88" s="1700"/>
      <c r="BP88" s="1700"/>
      <c r="BQ88" s="1700"/>
      <c r="BR88" s="1700"/>
      <c r="BS88" s="1700"/>
      <c r="BT88" s="1700"/>
      <c r="BU88" s="1700"/>
      <c r="BV88" s="1700"/>
      <c r="BW88" s="1700"/>
      <c r="BX88" s="1700"/>
      <c r="BY88" s="1700"/>
      <c r="BZ88" s="1700"/>
      <c r="CA88" s="1700"/>
      <c r="CB88" s="1700"/>
      <c r="CC88" s="1700"/>
      <c r="CD88" s="1700"/>
      <c r="CE88" s="1700"/>
      <c r="CF88" s="1700"/>
      <c r="CG88" s="1700"/>
      <c r="CH88" s="1700"/>
      <c r="CI88" s="1700"/>
      <c r="CJ88" s="1700"/>
      <c r="CK88" s="1700"/>
      <c r="CL88" s="1700"/>
      <c r="CM88" s="1700"/>
      <c r="CN88" s="1700"/>
      <c r="CO88" s="1700"/>
      <c r="CP88" s="1700"/>
      <c r="CQ88" s="1700"/>
      <c r="CR88" s="1700"/>
      <c r="CS88" s="1700"/>
      <c r="CT88" s="1700"/>
      <c r="CU88" s="1700"/>
      <c r="CV88" s="1700"/>
      <c r="CW88" s="1700"/>
      <c r="CX88" s="1700"/>
      <c r="CY88" s="1700"/>
      <c r="CZ88" s="1700"/>
      <c r="DA88" s="1700"/>
      <c r="DB88" s="1700"/>
      <c r="DC88" s="1700"/>
      <c r="DD88" s="1700"/>
      <c r="DE88" s="1700"/>
      <c r="DF88" s="1700"/>
      <c r="DG88" s="1700"/>
      <c r="DH88" s="1700"/>
      <c r="DI88" s="1700"/>
      <c r="DJ88" s="1700"/>
      <c r="DK88" s="1700"/>
      <c r="DL88" s="1700"/>
      <c r="DM88" s="1700"/>
      <c r="DN88" s="1700"/>
      <c r="DO88" s="1700"/>
      <c r="DP88" s="1700"/>
      <c r="DQ88" s="1700"/>
      <c r="DR88" s="1700"/>
      <c r="DS88" s="1700"/>
      <c r="DT88" s="1700"/>
      <c r="DU88" s="1700"/>
      <c r="DV88" s="1700"/>
      <c r="DW88" s="1700"/>
      <c r="DX88" s="1700"/>
      <c r="DY88" s="1700"/>
      <c r="DZ88" s="1700"/>
      <c r="EA88" s="1700"/>
      <c r="EB88" s="1700"/>
      <c r="EC88" s="1700"/>
      <c r="ED88" s="1700"/>
      <c r="EE88" s="1700"/>
      <c r="EF88" s="1700"/>
      <c r="EG88" s="1700"/>
      <c r="EH88" s="1700"/>
      <c r="EI88" s="1700"/>
      <c r="EJ88" s="1700"/>
      <c r="EK88" s="1700"/>
      <c r="EL88" s="1700"/>
      <c r="EM88" s="1700"/>
      <c r="EN88" s="1700"/>
      <c r="EO88" s="1700"/>
      <c r="EP88" s="1700"/>
      <c r="EQ88" s="1700"/>
      <c r="ER88" s="1700"/>
      <c r="ES88" s="1700"/>
      <c r="ET88" s="1700"/>
      <c r="EU88" s="1700"/>
      <c r="EV88" s="1700"/>
      <c r="EW88" s="1700"/>
      <c r="EX88" s="1700"/>
      <c r="EY88" s="1700"/>
      <c r="EZ88" s="1700"/>
      <c r="FA88" s="1700"/>
      <c r="FB88" s="1700"/>
      <c r="FC88" s="1700"/>
      <c r="FD88" s="1700"/>
      <c r="FE88" s="1700"/>
      <c r="FF88" s="1700"/>
      <c r="FG88" s="1700"/>
      <c r="FH88" s="1700"/>
      <c r="FI88" s="1700"/>
      <c r="FJ88" s="1700"/>
      <c r="FK88" s="1700"/>
      <c r="FL88" s="1700"/>
      <c r="FM88" s="1700"/>
      <c r="FN88" s="1700"/>
      <c r="FO88" s="1700"/>
      <c r="FP88" s="1700"/>
      <c r="FQ88" s="1700"/>
      <c r="FR88" s="1700"/>
      <c r="FS88" s="1700"/>
      <c r="FT88" s="1700"/>
      <c r="FU88" s="1700"/>
      <c r="FV88" s="1700"/>
      <c r="FW88" s="1700"/>
      <c r="FX88" s="1700"/>
      <c r="FY88" s="1700"/>
      <c r="FZ88" s="1700"/>
      <c r="GA88" s="1700"/>
      <c r="GB88" s="1700"/>
      <c r="GC88" s="1700"/>
      <c r="GD88" s="1700"/>
      <c r="GE88" s="1700"/>
      <c r="GF88" s="1700"/>
      <c r="GG88" s="1700"/>
      <c r="GH88" s="1700"/>
      <c r="GI88" s="1700"/>
      <c r="GJ88" s="1700"/>
      <c r="GK88" s="1700"/>
      <c r="GL88" s="1700"/>
      <c r="GM88" s="1700"/>
      <c r="GN88" s="1700"/>
      <c r="GO88" s="1700"/>
      <c r="GP88" s="1700"/>
      <c r="GQ88" s="1700"/>
      <c r="GR88" s="1700"/>
      <c r="GS88" s="1700"/>
      <c r="GT88" s="1700"/>
      <c r="GU88" s="1700"/>
      <c r="GV88" s="1700"/>
      <c r="GW88" s="1700"/>
      <c r="GX88" s="1700"/>
      <c r="GY88" s="1700"/>
      <c r="GZ88" s="1700"/>
      <c r="HA88" s="1700"/>
      <c r="HB88" s="1700"/>
      <c r="HC88" s="1700"/>
      <c r="HD88" s="1700"/>
      <c r="HE88" s="1700"/>
      <c r="HF88" s="1700"/>
      <c r="HG88" s="1700"/>
      <c r="HH88" s="1700"/>
      <c r="HI88" s="1700"/>
      <c r="HJ88" s="1700"/>
      <c r="HK88" s="1700"/>
      <c r="HL88" s="1700"/>
      <c r="HM88" s="1700"/>
      <c r="HN88" s="1700"/>
      <c r="HO88" s="1700"/>
      <c r="HP88" s="1700"/>
      <c r="HQ88" s="1700"/>
      <c r="HR88" s="1700"/>
      <c r="HS88" s="1700"/>
      <c r="HT88" s="1700"/>
      <c r="HU88" s="1700"/>
      <c r="HV88" s="1700"/>
      <c r="HW88" s="1700"/>
      <c r="HX88" s="1700"/>
      <c r="HY88" s="1700"/>
      <c r="HZ88" s="1700"/>
      <c r="IA88" s="1700"/>
      <c r="IB88" s="1700"/>
      <c r="IC88" s="1700"/>
      <c r="ID88" s="1700"/>
      <c r="IE88" s="1700"/>
      <c r="IF88" s="1700"/>
      <c r="IG88" s="1700"/>
      <c r="IH88" s="1700"/>
      <c r="II88" s="1700"/>
    </row>
    <row r="89" spans="1:243" s="1782" customFormat="1" ht="15.6" customHeight="1" x14ac:dyDescent="0.15">
      <c r="A89" s="1700"/>
      <c r="B89" s="1700"/>
      <c r="Z89" s="1700"/>
      <c r="AA89" s="1700"/>
      <c r="AB89" s="1700"/>
      <c r="AC89" s="1700"/>
      <c r="AD89" s="1700"/>
      <c r="AE89" s="1700"/>
      <c r="AF89" s="1700"/>
      <c r="AG89" s="1700"/>
      <c r="AH89" s="1700"/>
      <c r="AI89" s="1700"/>
      <c r="AJ89" s="1700"/>
      <c r="AK89" s="1700"/>
      <c r="AL89" s="1700"/>
      <c r="AM89" s="1700"/>
      <c r="AN89" s="1700"/>
      <c r="AO89" s="1700"/>
      <c r="AP89" s="1700"/>
      <c r="AQ89" s="1700"/>
      <c r="AR89" s="1700"/>
      <c r="AS89" s="1700"/>
      <c r="AT89" s="1700"/>
      <c r="AU89" s="1700"/>
      <c r="AV89" s="1700"/>
      <c r="AW89" s="1700"/>
      <c r="AX89" s="1700"/>
      <c r="AY89" s="1700"/>
      <c r="AZ89" s="1700"/>
      <c r="BA89" s="1700"/>
      <c r="BB89" s="1700"/>
      <c r="BC89" s="1700"/>
      <c r="BD89" s="1700"/>
      <c r="BE89" s="1700"/>
      <c r="BF89" s="1700"/>
      <c r="BG89" s="1700"/>
      <c r="BH89" s="1700"/>
      <c r="BI89" s="1700"/>
      <c r="BJ89" s="1700"/>
      <c r="BK89" s="1700"/>
      <c r="BL89" s="1700"/>
      <c r="BM89" s="1700"/>
      <c r="BN89" s="1700"/>
      <c r="BO89" s="1700"/>
      <c r="BP89" s="1700"/>
      <c r="BQ89" s="1700"/>
      <c r="BR89" s="1700"/>
      <c r="BS89" s="1700"/>
      <c r="BT89" s="1700"/>
      <c r="BU89" s="1700"/>
      <c r="BV89" s="1700"/>
      <c r="BW89" s="1700"/>
      <c r="BX89" s="1700"/>
      <c r="BY89" s="1700"/>
      <c r="BZ89" s="1700"/>
      <c r="CA89" s="1700"/>
      <c r="CB89" s="1700"/>
      <c r="CC89" s="1700"/>
      <c r="CD89" s="1700"/>
      <c r="CE89" s="1700"/>
      <c r="CF89" s="1700"/>
      <c r="CG89" s="1700"/>
      <c r="CH89" s="1700"/>
      <c r="CI89" s="1700"/>
      <c r="CJ89" s="1700"/>
      <c r="CK89" s="1700"/>
      <c r="CL89" s="1700"/>
      <c r="CM89" s="1700"/>
      <c r="CN89" s="1700"/>
      <c r="CO89" s="1700"/>
      <c r="CP89" s="1700"/>
      <c r="CQ89" s="1700"/>
      <c r="CR89" s="1700"/>
      <c r="CS89" s="1700"/>
      <c r="CT89" s="1700"/>
      <c r="CU89" s="1700"/>
      <c r="CV89" s="1700"/>
      <c r="CW89" s="1700"/>
      <c r="CX89" s="1700"/>
      <c r="CY89" s="1700"/>
      <c r="CZ89" s="1700"/>
      <c r="DA89" s="1700"/>
      <c r="DB89" s="1700"/>
      <c r="DC89" s="1700"/>
      <c r="DD89" s="1700"/>
      <c r="DE89" s="1700"/>
      <c r="DF89" s="1700"/>
      <c r="DG89" s="1700"/>
      <c r="DH89" s="1700"/>
      <c r="DI89" s="1700"/>
      <c r="DJ89" s="1700"/>
      <c r="DK89" s="1700"/>
      <c r="DL89" s="1700"/>
      <c r="DM89" s="1700"/>
      <c r="DN89" s="1700"/>
      <c r="DO89" s="1700"/>
      <c r="DP89" s="1700"/>
      <c r="DQ89" s="1700"/>
      <c r="DR89" s="1700"/>
      <c r="DS89" s="1700"/>
      <c r="DT89" s="1700"/>
      <c r="DU89" s="1700"/>
      <c r="DV89" s="1700"/>
      <c r="DW89" s="1700"/>
      <c r="DX89" s="1700"/>
      <c r="DY89" s="1700"/>
      <c r="DZ89" s="1700"/>
      <c r="EA89" s="1700"/>
      <c r="EB89" s="1700"/>
      <c r="EC89" s="1700"/>
      <c r="ED89" s="1700"/>
      <c r="EE89" s="1700"/>
      <c r="EF89" s="1700"/>
      <c r="EG89" s="1700"/>
      <c r="EH89" s="1700"/>
      <c r="EI89" s="1700"/>
      <c r="EJ89" s="1700"/>
      <c r="EK89" s="1700"/>
      <c r="EL89" s="1700"/>
      <c r="EM89" s="1700"/>
      <c r="EN89" s="1700"/>
      <c r="EO89" s="1700"/>
      <c r="EP89" s="1700"/>
      <c r="EQ89" s="1700"/>
      <c r="ER89" s="1700"/>
      <c r="ES89" s="1700"/>
      <c r="ET89" s="1700"/>
      <c r="EU89" s="1700"/>
      <c r="EV89" s="1700"/>
      <c r="EW89" s="1700"/>
      <c r="EX89" s="1700"/>
      <c r="EY89" s="1700"/>
      <c r="EZ89" s="1700"/>
      <c r="FA89" s="1700"/>
      <c r="FB89" s="1700"/>
      <c r="FC89" s="1700"/>
      <c r="FD89" s="1700"/>
      <c r="FE89" s="1700"/>
      <c r="FF89" s="1700"/>
      <c r="FG89" s="1700"/>
      <c r="FH89" s="1700"/>
      <c r="FI89" s="1700"/>
      <c r="FJ89" s="1700"/>
      <c r="FK89" s="1700"/>
      <c r="FL89" s="1700"/>
      <c r="FM89" s="1700"/>
      <c r="FN89" s="1700"/>
      <c r="FO89" s="1700"/>
      <c r="FP89" s="1700"/>
      <c r="FQ89" s="1700"/>
      <c r="FR89" s="1700"/>
      <c r="FS89" s="1700"/>
      <c r="FT89" s="1700"/>
      <c r="FU89" s="1700"/>
      <c r="FV89" s="1700"/>
      <c r="FW89" s="1700"/>
      <c r="FX89" s="1700"/>
      <c r="FY89" s="1700"/>
      <c r="FZ89" s="1700"/>
      <c r="GA89" s="1700"/>
      <c r="GB89" s="1700"/>
      <c r="GC89" s="1700"/>
      <c r="GD89" s="1700"/>
      <c r="GE89" s="1700"/>
      <c r="GF89" s="1700"/>
      <c r="GG89" s="1700"/>
      <c r="GH89" s="1700"/>
      <c r="GI89" s="1700"/>
      <c r="GJ89" s="1700"/>
      <c r="GK89" s="1700"/>
      <c r="GL89" s="1700"/>
      <c r="GM89" s="1700"/>
      <c r="GN89" s="1700"/>
      <c r="GO89" s="1700"/>
      <c r="GP89" s="1700"/>
      <c r="GQ89" s="1700"/>
      <c r="GR89" s="1700"/>
      <c r="GS89" s="1700"/>
      <c r="GT89" s="1700"/>
      <c r="GU89" s="1700"/>
      <c r="GV89" s="1700"/>
      <c r="GW89" s="1700"/>
      <c r="GX89" s="1700"/>
      <c r="GY89" s="1700"/>
      <c r="GZ89" s="1700"/>
      <c r="HA89" s="1700"/>
      <c r="HB89" s="1700"/>
      <c r="HC89" s="1700"/>
      <c r="HD89" s="1700"/>
      <c r="HE89" s="1700"/>
      <c r="HF89" s="1700"/>
      <c r="HG89" s="1700"/>
      <c r="HH89" s="1700"/>
      <c r="HI89" s="1700"/>
      <c r="HJ89" s="1700"/>
      <c r="HK89" s="1700"/>
      <c r="HL89" s="1700"/>
      <c r="HM89" s="1700"/>
      <c r="HN89" s="1700"/>
      <c r="HO89" s="1700"/>
      <c r="HP89" s="1700"/>
      <c r="HQ89" s="1700"/>
      <c r="HR89" s="1700"/>
      <c r="HS89" s="1700"/>
      <c r="HT89" s="1700"/>
      <c r="HU89" s="1700"/>
      <c r="HV89" s="1700"/>
      <c r="HW89" s="1700"/>
      <c r="HX89" s="1700"/>
      <c r="HY89" s="1700"/>
      <c r="HZ89" s="1700"/>
      <c r="IA89" s="1700"/>
      <c r="IB89" s="1700"/>
      <c r="IC89" s="1700"/>
      <c r="ID89" s="1700"/>
      <c r="IE89" s="1700"/>
      <c r="IF89" s="1700"/>
      <c r="IG89" s="1700"/>
      <c r="IH89" s="1700"/>
      <c r="II89" s="1700"/>
    </row>
    <row r="90" spans="1:243" s="1782" customFormat="1" ht="15.6" customHeight="1" x14ac:dyDescent="0.15">
      <c r="A90" s="1700"/>
      <c r="B90" s="1700"/>
      <c r="Z90" s="1700"/>
      <c r="AA90" s="1700"/>
      <c r="AB90" s="1700"/>
      <c r="AC90" s="1700"/>
      <c r="AD90" s="1700"/>
      <c r="AE90" s="1700"/>
      <c r="AF90" s="1700"/>
      <c r="AG90" s="1700"/>
      <c r="AH90" s="1700"/>
      <c r="AI90" s="1700"/>
      <c r="AJ90" s="1700"/>
      <c r="AK90" s="1700"/>
      <c r="AL90" s="1700"/>
      <c r="AM90" s="1700"/>
      <c r="AN90" s="1700"/>
      <c r="AO90" s="1700"/>
      <c r="AP90" s="1700"/>
      <c r="AQ90" s="1700"/>
      <c r="AR90" s="1700"/>
      <c r="AS90" s="1700"/>
      <c r="AT90" s="1700"/>
      <c r="AU90" s="1700"/>
      <c r="AV90" s="1700"/>
      <c r="AW90" s="1700"/>
      <c r="AX90" s="1700"/>
      <c r="AY90" s="1700"/>
      <c r="AZ90" s="1700"/>
      <c r="BA90" s="1700"/>
      <c r="BB90" s="1700"/>
      <c r="BC90" s="1700"/>
      <c r="BD90" s="1700"/>
      <c r="BE90" s="1700"/>
      <c r="BF90" s="1700"/>
      <c r="BG90" s="1700"/>
      <c r="BH90" s="1700"/>
      <c r="BI90" s="1700"/>
      <c r="BJ90" s="1700"/>
      <c r="BK90" s="1700"/>
      <c r="BL90" s="1700"/>
      <c r="BM90" s="1700"/>
      <c r="BN90" s="1700"/>
      <c r="BO90" s="1700"/>
      <c r="BP90" s="1700"/>
      <c r="BQ90" s="1700"/>
      <c r="BR90" s="1700"/>
      <c r="BS90" s="1700"/>
      <c r="BT90" s="1700"/>
      <c r="BU90" s="1700"/>
      <c r="BV90" s="1700"/>
      <c r="BW90" s="1700"/>
      <c r="BX90" s="1700"/>
      <c r="BY90" s="1700"/>
      <c r="BZ90" s="1700"/>
      <c r="CA90" s="1700"/>
      <c r="CB90" s="1700"/>
      <c r="CC90" s="1700"/>
      <c r="CD90" s="1700"/>
      <c r="CE90" s="1700"/>
      <c r="CF90" s="1700"/>
      <c r="CG90" s="1700"/>
      <c r="CH90" s="1700"/>
      <c r="CI90" s="1700"/>
      <c r="CJ90" s="1700"/>
      <c r="CK90" s="1700"/>
      <c r="CL90" s="1700"/>
      <c r="CM90" s="1700"/>
      <c r="CN90" s="1700"/>
      <c r="CO90" s="1700"/>
      <c r="CP90" s="1700"/>
      <c r="CQ90" s="1700"/>
      <c r="CR90" s="1700"/>
      <c r="CS90" s="1700"/>
      <c r="CT90" s="1700"/>
      <c r="CU90" s="1700"/>
      <c r="CV90" s="1700"/>
      <c r="CW90" s="1700"/>
      <c r="CX90" s="1700"/>
      <c r="CY90" s="1700"/>
      <c r="CZ90" s="1700"/>
      <c r="DA90" s="1700"/>
      <c r="DB90" s="1700"/>
      <c r="DC90" s="1700"/>
      <c r="DD90" s="1700"/>
      <c r="DE90" s="1700"/>
      <c r="DF90" s="1700"/>
      <c r="DG90" s="1700"/>
      <c r="DH90" s="1700"/>
      <c r="DI90" s="1700"/>
      <c r="DJ90" s="1700"/>
      <c r="DK90" s="1700"/>
      <c r="DL90" s="1700"/>
      <c r="DM90" s="1700"/>
      <c r="DN90" s="1700"/>
      <c r="DO90" s="1700"/>
      <c r="DP90" s="1700"/>
      <c r="DQ90" s="1700"/>
      <c r="DR90" s="1700"/>
      <c r="DS90" s="1700"/>
      <c r="DT90" s="1700"/>
      <c r="DU90" s="1700"/>
      <c r="DV90" s="1700"/>
      <c r="DW90" s="1700"/>
      <c r="DX90" s="1700"/>
      <c r="DY90" s="1700"/>
      <c r="DZ90" s="1700"/>
      <c r="EA90" s="1700"/>
      <c r="EB90" s="1700"/>
      <c r="EC90" s="1700"/>
      <c r="ED90" s="1700"/>
      <c r="EE90" s="1700"/>
      <c r="EF90" s="1700"/>
      <c r="EG90" s="1700"/>
      <c r="EH90" s="1700"/>
      <c r="EI90" s="1700"/>
      <c r="EJ90" s="1700"/>
      <c r="EK90" s="1700"/>
      <c r="EL90" s="1700"/>
      <c r="EM90" s="1700"/>
      <c r="EN90" s="1700"/>
      <c r="EO90" s="1700"/>
      <c r="EP90" s="1700"/>
      <c r="EQ90" s="1700"/>
      <c r="ER90" s="1700"/>
      <c r="ES90" s="1700"/>
      <c r="ET90" s="1700"/>
      <c r="EU90" s="1700"/>
      <c r="EV90" s="1700"/>
      <c r="EW90" s="1700"/>
      <c r="EX90" s="1700"/>
      <c r="EY90" s="1700"/>
      <c r="EZ90" s="1700"/>
      <c r="FA90" s="1700"/>
      <c r="FB90" s="1700"/>
      <c r="FC90" s="1700"/>
      <c r="FD90" s="1700"/>
      <c r="FE90" s="1700"/>
      <c r="FF90" s="1700"/>
      <c r="FG90" s="1700"/>
      <c r="FH90" s="1700"/>
      <c r="FI90" s="1700"/>
      <c r="FJ90" s="1700"/>
      <c r="FK90" s="1700"/>
      <c r="FL90" s="1700"/>
      <c r="FM90" s="1700"/>
      <c r="FN90" s="1700"/>
      <c r="FO90" s="1700"/>
      <c r="FP90" s="1700"/>
      <c r="FQ90" s="1700"/>
      <c r="FR90" s="1700"/>
      <c r="FS90" s="1700"/>
      <c r="FT90" s="1700"/>
      <c r="FU90" s="1700"/>
      <c r="FV90" s="1700"/>
      <c r="FW90" s="1700"/>
      <c r="FX90" s="1700"/>
      <c r="FY90" s="1700"/>
      <c r="FZ90" s="1700"/>
      <c r="GA90" s="1700"/>
      <c r="GB90" s="1700"/>
      <c r="GC90" s="1700"/>
      <c r="GD90" s="1700"/>
      <c r="GE90" s="1700"/>
      <c r="GF90" s="1700"/>
      <c r="GG90" s="1700"/>
      <c r="GH90" s="1700"/>
      <c r="GI90" s="1700"/>
      <c r="GJ90" s="1700"/>
      <c r="GK90" s="1700"/>
      <c r="GL90" s="1700"/>
      <c r="GM90" s="1700"/>
      <c r="GN90" s="1700"/>
      <c r="GO90" s="1700"/>
      <c r="GP90" s="1700"/>
      <c r="GQ90" s="1700"/>
      <c r="GR90" s="1700"/>
      <c r="GS90" s="1700"/>
      <c r="GT90" s="1700"/>
      <c r="GU90" s="1700"/>
      <c r="GV90" s="1700"/>
      <c r="GW90" s="1700"/>
      <c r="GX90" s="1700"/>
      <c r="GY90" s="1700"/>
      <c r="GZ90" s="1700"/>
      <c r="HA90" s="1700"/>
      <c r="HB90" s="1700"/>
      <c r="HC90" s="1700"/>
      <c r="HD90" s="1700"/>
      <c r="HE90" s="1700"/>
      <c r="HF90" s="1700"/>
      <c r="HG90" s="1700"/>
      <c r="HH90" s="1700"/>
      <c r="HI90" s="1700"/>
      <c r="HJ90" s="1700"/>
      <c r="HK90" s="1700"/>
      <c r="HL90" s="1700"/>
      <c r="HM90" s="1700"/>
      <c r="HN90" s="1700"/>
      <c r="HO90" s="1700"/>
      <c r="HP90" s="1700"/>
      <c r="HQ90" s="1700"/>
      <c r="HR90" s="1700"/>
      <c r="HS90" s="1700"/>
      <c r="HT90" s="1700"/>
      <c r="HU90" s="1700"/>
      <c r="HV90" s="1700"/>
      <c r="HW90" s="1700"/>
      <c r="HX90" s="1700"/>
      <c r="HY90" s="1700"/>
      <c r="HZ90" s="1700"/>
      <c r="IA90" s="1700"/>
      <c r="IB90" s="1700"/>
      <c r="IC90" s="1700"/>
      <c r="ID90" s="1700"/>
      <c r="IE90" s="1700"/>
      <c r="IF90" s="1700"/>
      <c r="IG90" s="1700"/>
      <c r="IH90" s="1700"/>
      <c r="II90" s="1700"/>
    </row>
  </sheetData>
  <mergeCells count="11">
    <mergeCell ref="A46:B46"/>
    <mergeCell ref="R46:S46"/>
    <mergeCell ref="A44:B44"/>
    <mergeCell ref="R44:S44"/>
    <mergeCell ref="A45:B45"/>
    <mergeCell ref="R45:S45"/>
    <mergeCell ref="A3:B6"/>
    <mergeCell ref="E3:J3"/>
    <mergeCell ref="L3:Q3"/>
    <mergeCell ref="R3:S6"/>
    <mergeCell ref="U3:Y3"/>
  </mergeCells>
  <phoneticPr fontId="5"/>
  <printOptions gridLinesSet="0"/>
  <pageMargins left="0.82677165354330717" right="0.27559055118110237" top="0.51181102362204722" bottom="0.19685039370078741" header="0.51181102362204722" footer="0.19685039370078741"/>
  <pageSetup paperSize="9" scale="89" orientation="landscape" blackAndWhite="1" r:id="rId1"/>
  <headerFooter alignWithMargins="0"/>
  <colBreaks count="2" manualBreakCount="2">
    <brk id="17" max="45" man="1"/>
    <brk id="2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7" transitionEvaluation="1" transitionEntry="1">
    <tabColor theme="0"/>
  </sheetPr>
  <dimension ref="A1:FU318"/>
  <sheetViews>
    <sheetView view="pageBreakPreview" zoomScaleNormal="90" zoomScaleSheetLayoutView="100" workbookViewId="0">
      <pane xSplit="2" ySplit="6" topLeftCell="E7" activePane="bottomRight" state="frozen"/>
      <selection activeCell="B1" sqref="B1"/>
      <selection pane="topRight" activeCell="D1" sqref="D1"/>
      <selection pane="bottomLeft" activeCell="B7" sqref="B7"/>
      <selection pane="bottomRight" activeCell="A48" sqref="A48:XFD146"/>
    </sheetView>
  </sheetViews>
  <sheetFormatPr defaultColWidth="14.109375" defaultRowHeight="9.6" x14ac:dyDescent="0.15"/>
  <cols>
    <col min="1" max="1" width="3.6640625" style="2168" customWidth="1"/>
    <col min="2" max="2" width="10" style="2168" customWidth="1"/>
    <col min="3" max="3" width="9.6640625" style="2168" hidden="1" customWidth="1"/>
    <col min="4" max="4" width="9" style="2168" hidden="1" customWidth="1"/>
    <col min="5" max="5" width="11.109375" style="2168" bestFit="1" customWidth="1"/>
    <col min="6" max="6" width="2" style="2168" customWidth="1"/>
    <col min="7" max="7" width="9.33203125" style="2168" hidden="1" customWidth="1"/>
    <col min="8" max="9" width="9" style="2168" hidden="1" customWidth="1"/>
    <col min="10" max="10" width="7.33203125" style="2168" hidden="1" customWidth="1"/>
    <col min="11" max="12" width="6.109375" style="2168" hidden="1" customWidth="1"/>
    <col min="13" max="13" width="7.44140625" style="2168" customWidth="1"/>
    <col min="14" max="14" width="2.21875" style="2168" customWidth="1"/>
    <col min="15" max="15" width="8.109375" style="2168" hidden="1" customWidth="1"/>
    <col min="16" max="16" width="6.109375" style="2168" hidden="1" customWidth="1"/>
    <col min="17" max="17" width="7.109375" style="2168" hidden="1" customWidth="1"/>
    <col min="18" max="18" width="6.44140625" style="2168" hidden="1" customWidth="1"/>
    <col min="19" max="19" width="7" style="2168" hidden="1" customWidth="1"/>
    <col min="20" max="20" width="7.33203125" style="2168" hidden="1" customWidth="1"/>
    <col min="21" max="21" width="7.6640625" style="2168" customWidth="1"/>
    <col min="22" max="22" width="2.109375" style="2168" customWidth="1"/>
    <col min="23" max="23" width="8" style="2168" hidden="1" customWidth="1"/>
    <col min="24" max="26" width="7.109375" style="2168" hidden="1" customWidth="1"/>
    <col min="27" max="27" width="5.88671875" style="2168" hidden="1" customWidth="1"/>
    <col min="28" max="28" width="7.44140625" style="2168" hidden="1" customWidth="1"/>
    <col min="29" max="29" width="7.109375" style="2168" customWidth="1"/>
    <col min="30" max="30" width="10" style="2168" customWidth="1"/>
    <col min="31" max="31" width="10.44140625" style="2168" hidden="1" customWidth="1"/>
    <col min="32" max="32" width="8.44140625" style="2168" hidden="1" customWidth="1"/>
    <col min="33" max="33" width="11.109375" style="2168" bestFit="1" customWidth="1"/>
    <col min="34" max="34" width="2.21875" style="2168" customWidth="1"/>
    <col min="35" max="35" width="9.88671875" style="2168" hidden="1" customWidth="1"/>
    <col min="36" max="36" width="8.88671875" style="2168" hidden="1" customWidth="1"/>
    <col min="37" max="37" width="7.6640625" style="2168" customWidth="1"/>
    <col min="38" max="38" width="1.88671875" style="2168" customWidth="1"/>
    <col min="39" max="39" width="9.33203125" style="2168" hidden="1" customWidth="1"/>
    <col min="40" max="40" width="7.88671875" style="2168" hidden="1" customWidth="1"/>
    <col min="41" max="41" width="7.6640625" style="2168" customWidth="1"/>
    <col min="42" max="42" width="1.44140625" style="2168" customWidth="1"/>
    <col min="43" max="43" width="8.109375" style="2168" hidden="1" customWidth="1"/>
    <col min="44" max="44" width="6.109375" style="2168" hidden="1" customWidth="1"/>
    <col min="45" max="45" width="6.88671875" style="2168" customWidth="1"/>
    <col min="46" max="46" width="10" style="2168" customWidth="1"/>
    <col min="47" max="49" width="8" style="2168" customWidth="1"/>
    <col min="50" max="50" width="10.109375" style="1782" customWidth="1"/>
    <col min="51" max="51" width="3.6640625" style="2168" customWidth="1"/>
    <col min="52" max="52" width="10" style="2168" customWidth="1"/>
    <col min="53" max="54" width="12.44140625" style="1782" customWidth="1"/>
    <col min="55" max="55" width="11.109375" style="1782" customWidth="1"/>
    <col min="56" max="56" width="12.44140625" style="1782" customWidth="1"/>
    <col min="57" max="57" width="11.109375" style="1782" bestFit="1" customWidth="1"/>
    <col min="58" max="58" width="12.6640625" style="1782" customWidth="1"/>
    <col min="59" max="59" width="14.6640625" style="1782" customWidth="1"/>
    <col min="60" max="60" width="3.6640625" style="2168" customWidth="1"/>
    <col min="61" max="61" width="11.6640625" style="2168" customWidth="1"/>
    <col min="62" max="63" width="11.6640625" style="2168" hidden="1" customWidth="1"/>
    <col min="64" max="64" width="10.44140625" style="2168" customWidth="1"/>
    <col min="65" max="65" width="1.88671875" style="2168" customWidth="1"/>
    <col min="66" max="66" width="18.88671875" style="2168" hidden="1" customWidth="1"/>
    <col min="67" max="68" width="8.33203125" style="2168" hidden="1" customWidth="1"/>
    <col min="69" max="71" width="12" style="2168" hidden="1" customWidth="1"/>
    <col min="72" max="72" width="9.33203125" style="2168" bestFit="1" customWidth="1"/>
    <col min="73" max="73" width="2.21875" style="2168" bestFit="1" customWidth="1"/>
    <col min="74" max="74" width="9.5546875" style="2168" hidden="1" customWidth="1"/>
    <col min="75" max="75" width="8.21875" style="2168" hidden="1" customWidth="1"/>
    <col min="76" max="76" width="8" style="2168" hidden="1" customWidth="1"/>
    <col min="77" max="77" width="11.44140625" style="2168" hidden="1" customWidth="1"/>
    <col min="78" max="79" width="8" style="2168" hidden="1" customWidth="1"/>
    <col min="80" max="80" width="9.33203125" style="2168" bestFit="1" customWidth="1"/>
    <col min="81" max="81" width="1.88671875" style="2168" customWidth="1"/>
    <col min="82" max="82" width="9.88671875" style="2168" hidden="1" customWidth="1"/>
    <col min="83" max="83" width="9.109375" style="2168" hidden="1" customWidth="1"/>
    <col min="84" max="84" width="7.6640625" style="2168" hidden="1" customWidth="1"/>
    <col min="85" max="85" width="7.109375" style="2168" hidden="1" customWidth="1"/>
    <col min="86" max="87" width="5.109375" style="2168" hidden="1" customWidth="1"/>
    <col min="88" max="88" width="9.33203125" style="2168" bestFit="1" customWidth="1"/>
    <col min="89" max="89" width="10" style="2168" customWidth="1"/>
    <col min="90" max="90" width="10" style="2168" hidden="1" customWidth="1"/>
    <col min="91" max="91" width="9.109375" style="2168" hidden="1" customWidth="1"/>
    <col min="92" max="92" width="11.109375" style="2168" bestFit="1" customWidth="1"/>
    <col min="93" max="93" width="1.88671875" style="2168" customWidth="1"/>
    <col min="94" max="94" width="9.33203125" style="2168" hidden="1" customWidth="1"/>
    <col min="95" max="95" width="7.109375" style="2168" hidden="1" customWidth="1"/>
    <col min="96" max="96" width="9.33203125" style="2168" bestFit="1" customWidth="1"/>
    <col min="97" max="97" width="1.88671875" style="2168" customWidth="1"/>
    <col min="98" max="98" width="8.109375" style="2168" hidden="1" customWidth="1"/>
    <col min="99" max="99" width="7" style="2168" hidden="1" customWidth="1"/>
    <col min="100" max="100" width="9.33203125" style="2168" bestFit="1" customWidth="1"/>
    <col min="101" max="101" width="1.88671875" style="2168" customWidth="1"/>
    <col min="102" max="102" width="8.109375" style="2168" hidden="1" customWidth="1"/>
    <col min="103" max="103" width="7" style="2168" hidden="1" customWidth="1"/>
    <col min="104" max="104" width="9.33203125" style="2168" bestFit="1" customWidth="1"/>
    <col min="105" max="105" width="10" style="2168" customWidth="1"/>
    <col min="106" max="108" width="8" style="1782" customWidth="1"/>
    <col min="109" max="109" width="10.109375" style="1782" customWidth="1"/>
    <col min="110" max="110" width="3.6640625" style="2168" customWidth="1"/>
    <col min="111" max="111" width="10" style="2168" customWidth="1"/>
    <col min="112" max="112" width="12" style="2168" hidden="1" customWidth="1"/>
    <col min="113" max="113" width="9.6640625" style="2168" hidden="1" customWidth="1"/>
    <col min="114" max="114" width="12.33203125" style="2168" customWidth="1"/>
    <col min="115" max="115" width="12" style="2168" hidden="1" customWidth="1"/>
    <col min="116" max="116" width="9.6640625" style="2168" hidden="1" customWidth="1"/>
    <col min="117" max="117" width="11.6640625" style="2168" customWidth="1"/>
    <col min="118" max="118" width="10.6640625" style="2168" hidden="1" customWidth="1"/>
    <col min="119" max="119" width="8.88671875" style="2168" hidden="1" customWidth="1"/>
    <col min="120" max="120" width="10.6640625" style="2168" customWidth="1"/>
    <col min="121" max="121" width="13.6640625" style="2168" customWidth="1"/>
    <col min="122" max="122" width="9.6640625" style="2168" customWidth="1"/>
    <col min="123" max="123" width="12.6640625" style="2168" customWidth="1"/>
    <col min="124" max="124" width="14.6640625" style="2168" customWidth="1"/>
    <col min="125" max="125" width="3.6640625" style="2168" customWidth="1"/>
    <col min="126" max="126" width="9.6640625" style="2168" customWidth="1"/>
    <col min="127" max="127" width="8.6640625" style="2168" hidden="1" customWidth="1"/>
    <col min="128" max="128" width="8.88671875" style="2168" hidden="1" customWidth="1"/>
    <col min="129" max="129" width="11.109375" style="2168" bestFit="1" customWidth="1"/>
    <col min="130" max="130" width="1.6640625" style="2168" customWidth="1"/>
    <col min="131" max="132" width="8.6640625" style="2168" hidden="1" customWidth="1"/>
    <col min="133" max="133" width="7.6640625" style="2168" customWidth="1"/>
    <col min="134" max="134" width="1.33203125" style="2168" customWidth="1"/>
    <col min="135" max="135" width="8.44140625" style="2168" hidden="1" customWidth="1"/>
    <col min="136" max="136" width="6.88671875" style="2168" hidden="1" customWidth="1"/>
    <col min="137" max="137" width="7.6640625" style="2168" customWidth="1"/>
    <col min="138" max="138" width="1.44140625" style="2168" customWidth="1"/>
    <col min="139" max="139" width="8.6640625" style="2168" hidden="1" customWidth="1"/>
    <col min="140" max="140" width="8.109375" style="2168" hidden="1" customWidth="1"/>
    <col min="141" max="141" width="6.6640625" style="2168" bestFit="1" customWidth="1"/>
    <col min="142" max="142" width="9.88671875" style="2168" customWidth="1"/>
    <col min="143" max="143" width="11" style="2168" hidden="1" customWidth="1"/>
    <col min="144" max="144" width="9.6640625" style="2168" hidden="1" customWidth="1"/>
    <col min="145" max="145" width="11.109375" style="2168" bestFit="1" customWidth="1"/>
    <col min="146" max="146" width="1.44140625" style="2168" customWidth="1"/>
    <col min="147" max="147" width="11.109375" style="2168" hidden="1" customWidth="1"/>
    <col min="148" max="148" width="9.33203125" style="2168" hidden="1" customWidth="1"/>
    <col min="149" max="149" width="7.6640625" style="2168" customWidth="1"/>
    <col min="150" max="150" width="1.44140625" style="2168" customWidth="1"/>
    <col min="151" max="151" width="9.33203125" style="2168" hidden="1" customWidth="1"/>
    <col min="152" max="152" width="8.33203125" style="2168" hidden="1" customWidth="1"/>
    <col min="153" max="153" width="7.6640625" style="2168" customWidth="1"/>
    <col min="154" max="154" width="1.6640625" style="2168" customWidth="1"/>
    <col min="155" max="155" width="9.6640625" style="2168" hidden="1" customWidth="1"/>
    <col min="156" max="156" width="9.33203125" style="2168" hidden="1" customWidth="1"/>
    <col min="157" max="157" width="6.6640625" style="2168" bestFit="1" customWidth="1"/>
    <col min="158" max="158" width="10" style="2168" customWidth="1"/>
    <col min="159" max="159" width="8" style="2168" customWidth="1"/>
    <col min="160" max="160" width="7.88671875" style="2168" customWidth="1"/>
    <col min="161" max="161" width="8" style="2168" customWidth="1"/>
    <col min="162" max="162" width="10.109375" style="2168" customWidth="1"/>
    <col min="163" max="163" width="3.6640625" style="2168" customWidth="1"/>
    <col min="164" max="164" width="10" style="2168" customWidth="1"/>
    <col min="165" max="165" width="14" style="2168" hidden="1" customWidth="1"/>
    <col min="166" max="166" width="15" style="2168" hidden="1" customWidth="1"/>
    <col min="167" max="167" width="12.6640625" style="2168" customWidth="1"/>
    <col min="168" max="168" width="10.6640625" style="2168" hidden="1" customWidth="1"/>
    <col min="169" max="169" width="9.6640625" style="2168" hidden="1" customWidth="1"/>
    <col min="170" max="170" width="11.6640625" style="2168" customWidth="1"/>
    <col min="171" max="171" width="10.6640625" style="2168" hidden="1" customWidth="1"/>
    <col min="172" max="172" width="8.88671875" style="2168" hidden="1" customWidth="1"/>
    <col min="173" max="173" width="10.6640625" style="2168" customWidth="1"/>
    <col min="174" max="174" width="13.6640625" style="2168" customWidth="1"/>
    <col min="175" max="175" width="9.6640625" style="2168" customWidth="1"/>
    <col min="176" max="176" width="12.6640625" style="2168" customWidth="1"/>
    <col min="177" max="177" width="14.6640625" style="2168" customWidth="1"/>
    <col min="178" max="178" width="4.44140625" style="2168" customWidth="1"/>
    <col min="179" max="16384" width="14.109375" style="2168"/>
  </cols>
  <sheetData>
    <row r="1" spans="1:177" s="1793" customFormat="1" ht="13.5" customHeight="1" x14ac:dyDescent="0.2">
      <c r="A1" s="1792" t="s">
        <v>871</v>
      </c>
      <c r="AX1" s="1688"/>
      <c r="AY1" s="1792" t="s">
        <v>872</v>
      </c>
      <c r="BA1" s="1688"/>
      <c r="BB1" s="1688"/>
      <c r="BC1" s="1688"/>
      <c r="BD1" s="1688"/>
      <c r="BE1" s="1688"/>
      <c r="BF1" s="1688"/>
      <c r="BG1" s="1688"/>
      <c r="BH1" s="1792" t="s">
        <v>873</v>
      </c>
      <c r="DB1" s="1688"/>
      <c r="DC1" s="1688"/>
      <c r="DD1" s="1688"/>
      <c r="DE1" s="1688"/>
      <c r="DF1" s="1792" t="s">
        <v>874</v>
      </c>
      <c r="DR1" s="1690"/>
      <c r="DS1" s="1690"/>
      <c r="DU1" s="1792" t="s">
        <v>875</v>
      </c>
      <c r="FG1" s="1792" t="s">
        <v>876</v>
      </c>
      <c r="FS1" s="1690"/>
    </row>
    <row r="2" spans="1:177" s="1801" customFormat="1" ht="12.75" customHeight="1" thickBot="1" x14ac:dyDescent="0.2">
      <c r="A2" s="1794" t="s">
        <v>877</v>
      </c>
      <c r="B2" s="1795"/>
      <c r="C2" s="1796" t="s">
        <v>878</v>
      </c>
      <c r="D2" s="1796" t="s">
        <v>878</v>
      </c>
      <c r="E2" s="1797"/>
      <c r="F2" s="1797"/>
      <c r="G2" s="1796" t="s">
        <v>878</v>
      </c>
      <c r="H2" s="1796" t="s">
        <v>878</v>
      </c>
      <c r="I2" s="1796" t="s">
        <v>878</v>
      </c>
      <c r="J2" s="1796" t="s">
        <v>878</v>
      </c>
      <c r="K2" s="1796" t="s">
        <v>878</v>
      </c>
      <c r="L2" s="1796" t="s">
        <v>878</v>
      </c>
      <c r="M2" s="1797"/>
      <c r="N2" s="1797"/>
      <c r="O2" s="1796" t="s">
        <v>878</v>
      </c>
      <c r="P2" s="1796" t="s">
        <v>878</v>
      </c>
      <c r="Q2" s="1796" t="s">
        <v>878</v>
      </c>
      <c r="R2" s="1796" t="s">
        <v>878</v>
      </c>
      <c r="S2" s="1796" t="s">
        <v>878</v>
      </c>
      <c r="T2" s="1796" t="s">
        <v>878</v>
      </c>
      <c r="U2" s="1797"/>
      <c r="V2" s="1797"/>
      <c r="W2" s="1796" t="s">
        <v>878</v>
      </c>
      <c r="X2" s="1796" t="s">
        <v>878</v>
      </c>
      <c r="Y2" s="1796" t="s">
        <v>878</v>
      </c>
      <c r="Z2" s="1796" t="s">
        <v>878</v>
      </c>
      <c r="AA2" s="1796" t="s">
        <v>878</v>
      </c>
      <c r="AB2" s="1796" t="s">
        <v>878</v>
      </c>
      <c r="AC2" s="1797"/>
      <c r="AD2" s="1797"/>
      <c r="AE2" s="1796" t="s">
        <v>878</v>
      </c>
      <c r="AF2" s="1796" t="s">
        <v>878</v>
      </c>
      <c r="AG2" s="1797"/>
      <c r="AH2" s="1797"/>
      <c r="AI2" s="1796" t="s">
        <v>878</v>
      </c>
      <c r="AJ2" s="1796" t="s">
        <v>878</v>
      </c>
      <c r="AK2" s="1797"/>
      <c r="AL2" s="1797"/>
      <c r="AM2" s="1796" t="s">
        <v>878</v>
      </c>
      <c r="AN2" s="1796" t="s">
        <v>878</v>
      </c>
      <c r="AO2" s="1797"/>
      <c r="AP2" s="1797"/>
      <c r="AQ2" s="1796" t="s">
        <v>878</v>
      </c>
      <c r="AR2" s="1796" t="s">
        <v>878</v>
      </c>
      <c r="AS2" s="1797"/>
      <c r="AT2" s="1797"/>
      <c r="AU2" s="1797"/>
      <c r="AV2" s="1797"/>
      <c r="AW2" s="1797"/>
      <c r="AX2" s="1798"/>
      <c r="AY2" s="1794" t="s">
        <v>877</v>
      </c>
      <c r="AZ2" s="1795"/>
      <c r="BA2" s="1799"/>
      <c r="BB2" s="1781"/>
      <c r="BC2" s="1781"/>
      <c r="BD2" s="1800"/>
      <c r="BE2" s="1800"/>
      <c r="BF2" s="1800"/>
      <c r="BG2" s="1693" t="s">
        <v>879</v>
      </c>
      <c r="BH2" s="1794" t="s">
        <v>880</v>
      </c>
      <c r="BI2" s="1797"/>
      <c r="BJ2" s="1796" t="s">
        <v>878</v>
      </c>
      <c r="BK2" s="1796" t="s">
        <v>878</v>
      </c>
      <c r="BL2" s="1797"/>
      <c r="BM2" s="1797"/>
      <c r="BN2" s="1796" t="s">
        <v>878</v>
      </c>
      <c r="BO2" s="1796" t="s">
        <v>878</v>
      </c>
      <c r="BP2" s="1796" t="s">
        <v>878</v>
      </c>
      <c r="BQ2" s="1796" t="s">
        <v>878</v>
      </c>
      <c r="BR2" s="1796" t="s">
        <v>878</v>
      </c>
      <c r="BS2" s="1796" t="s">
        <v>878</v>
      </c>
      <c r="BT2" s="1797"/>
      <c r="BU2" s="1797"/>
      <c r="BV2" s="1796" t="s">
        <v>878</v>
      </c>
      <c r="BW2" s="1796" t="s">
        <v>878</v>
      </c>
      <c r="BX2" s="1796" t="s">
        <v>878</v>
      </c>
      <c r="BY2" s="1796" t="s">
        <v>878</v>
      </c>
      <c r="BZ2" s="1796" t="s">
        <v>878</v>
      </c>
      <c r="CA2" s="1796" t="s">
        <v>878</v>
      </c>
      <c r="CB2" s="1797"/>
      <c r="CC2" s="1797"/>
      <c r="CD2" s="1796" t="s">
        <v>878</v>
      </c>
      <c r="CE2" s="1796" t="s">
        <v>878</v>
      </c>
      <c r="CF2" s="1796" t="s">
        <v>878</v>
      </c>
      <c r="CG2" s="1796" t="s">
        <v>878</v>
      </c>
      <c r="CH2" s="1796" t="s">
        <v>878</v>
      </c>
      <c r="CI2" s="1796" t="s">
        <v>878</v>
      </c>
      <c r="CJ2" s="1797"/>
      <c r="CK2" s="1797"/>
      <c r="CL2" s="1796" t="s">
        <v>878</v>
      </c>
      <c r="CM2" s="1796" t="s">
        <v>878</v>
      </c>
      <c r="CN2" s="1797"/>
      <c r="CO2" s="1797"/>
      <c r="CP2" s="1796" t="s">
        <v>878</v>
      </c>
      <c r="CQ2" s="1796" t="s">
        <v>878</v>
      </c>
      <c r="CR2" s="1797"/>
      <c r="CS2" s="1797"/>
      <c r="CT2" s="1796" t="s">
        <v>878</v>
      </c>
      <c r="CU2" s="1796" t="s">
        <v>878</v>
      </c>
      <c r="CV2" s="1797"/>
      <c r="CW2" s="1797"/>
      <c r="CX2" s="1796" t="s">
        <v>878</v>
      </c>
      <c r="CY2" s="1796" t="s">
        <v>878</v>
      </c>
      <c r="CZ2" s="1797"/>
      <c r="DA2" s="1797"/>
      <c r="DB2" s="1798"/>
      <c r="DC2" s="1798"/>
      <c r="DD2" s="1798"/>
      <c r="DE2" s="1798"/>
      <c r="DF2" s="1794" t="s">
        <v>880</v>
      </c>
      <c r="DG2" s="1797"/>
      <c r="DH2" s="1796" t="s">
        <v>878</v>
      </c>
      <c r="DI2" s="1796" t="s">
        <v>878</v>
      </c>
      <c r="DK2" s="1796" t="s">
        <v>878</v>
      </c>
      <c r="DL2" s="1796" t="s">
        <v>878</v>
      </c>
      <c r="DN2" s="1796" t="s">
        <v>878</v>
      </c>
      <c r="DO2" s="1796" t="s">
        <v>878</v>
      </c>
      <c r="DQ2" s="1802"/>
      <c r="DR2" s="1802"/>
      <c r="DS2" s="1802"/>
      <c r="DT2" s="1803" t="s">
        <v>879</v>
      </c>
      <c r="DU2" s="1794" t="s">
        <v>881</v>
      </c>
      <c r="DV2" s="1797"/>
      <c r="DW2" s="1796" t="s">
        <v>878</v>
      </c>
      <c r="DX2" s="1796" t="s">
        <v>878</v>
      </c>
      <c r="DY2" s="1797"/>
      <c r="DZ2" s="1797"/>
      <c r="EA2" s="1796" t="s">
        <v>878</v>
      </c>
      <c r="EB2" s="1796" t="s">
        <v>878</v>
      </c>
      <c r="EC2" s="1804"/>
      <c r="ED2" s="1797"/>
      <c r="EE2" s="1796" t="s">
        <v>878</v>
      </c>
      <c r="EF2" s="1796" t="s">
        <v>878</v>
      </c>
      <c r="EG2" s="1797"/>
      <c r="EH2" s="1797"/>
      <c r="EI2" s="1796" t="s">
        <v>878</v>
      </c>
      <c r="EJ2" s="1796" t="s">
        <v>878</v>
      </c>
      <c r="EK2" s="1797"/>
      <c r="EL2" s="1797"/>
      <c r="EM2" s="1796" t="s">
        <v>878</v>
      </c>
      <c r="EN2" s="1796" t="s">
        <v>878</v>
      </c>
      <c r="EO2" s="1797"/>
      <c r="EP2" s="1797"/>
      <c r="EQ2" s="1796" t="s">
        <v>878</v>
      </c>
      <c r="ER2" s="1796" t="s">
        <v>878</v>
      </c>
      <c r="ES2" s="1797"/>
      <c r="ET2" s="1797"/>
      <c r="EU2" s="1796" t="s">
        <v>878</v>
      </c>
      <c r="EV2" s="1796" t="s">
        <v>878</v>
      </c>
      <c r="EW2" s="1797"/>
      <c r="EX2" s="1797"/>
      <c r="EY2" s="1796" t="s">
        <v>878</v>
      </c>
      <c r="EZ2" s="1796" t="s">
        <v>878</v>
      </c>
      <c r="FA2" s="1797"/>
      <c r="FB2" s="1797"/>
      <c r="FC2" s="1797"/>
      <c r="FD2" s="1797"/>
      <c r="FE2" s="1797"/>
      <c r="FF2" s="1797"/>
      <c r="FG2" s="1794" t="s">
        <v>881</v>
      </c>
      <c r="FH2" s="1797"/>
      <c r="FI2" s="1796" t="s">
        <v>878</v>
      </c>
      <c r="FJ2" s="1796" t="s">
        <v>878</v>
      </c>
      <c r="FL2" s="1796" t="s">
        <v>878</v>
      </c>
      <c r="FM2" s="1796" t="s">
        <v>878</v>
      </c>
      <c r="FO2" s="1796" t="s">
        <v>878</v>
      </c>
      <c r="FP2" s="1796" t="s">
        <v>878</v>
      </c>
      <c r="FR2" s="1802"/>
      <c r="FS2" s="1802"/>
      <c r="FT2" s="1802"/>
      <c r="FU2" s="1803" t="s">
        <v>879</v>
      </c>
    </row>
    <row r="3" spans="1:177" s="1801" customFormat="1" ht="12" customHeight="1" x14ac:dyDescent="0.15">
      <c r="A3" s="2554" t="s">
        <v>423</v>
      </c>
      <c r="B3" s="2555"/>
      <c r="C3" s="2580"/>
      <c r="D3" s="2581"/>
      <c r="E3" s="2582" t="s">
        <v>882</v>
      </c>
      <c r="F3" s="2583"/>
      <c r="G3" s="2583"/>
      <c r="H3" s="2583"/>
      <c r="I3" s="2583"/>
      <c r="J3" s="2583"/>
      <c r="K3" s="2583"/>
      <c r="L3" s="2583"/>
      <c r="M3" s="2583"/>
      <c r="N3" s="2583"/>
      <c r="O3" s="2583"/>
      <c r="P3" s="2583"/>
      <c r="Q3" s="2583"/>
      <c r="R3" s="2583"/>
      <c r="S3" s="2583"/>
      <c r="T3" s="2583"/>
      <c r="U3" s="2583"/>
      <c r="V3" s="2583"/>
      <c r="W3" s="2583"/>
      <c r="X3" s="2583"/>
      <c r="Y3" s="2583"/>
      <c r="Z3" s="2583"/>
      <c r="AA3" s="2583"/>
      <c r="AB3" s="2583"/>
      <c r="AC3" s="2583"/>
      <c r="AD3" s="2583"/>
      <c r="AE3" s="2583"/>
      <c r="AF3" s="2583"/>
      <c r="AG3" s="2583"/>
      <c r="AH3" s="2583"/>
      <c r="AI3" s="2583"/>
      <c r="AJ3" s="2583"/>
      <c r="AK3" s="2583"/>
      <c r="AL3" s="2583"/>
      <c r="AM3" s="2583"/>
      <c r="AN3" s="2583"/>
      <c r="AO3" s="2583"/>
      <c r="AP3" s="2583"/>
      <c r="AQ3" s="2583"/>
      <c r="AR3" s="2583"/>
      <c r="AS3" s="2583"/>
      <c r="AT3" s="2583"/>
      <c r="AU3" s="2583"/>
      <c r="AV3" s="2583"/>
      <c r="AW3" s="2583"/>
      <c r="AX3" s="2584"/>
      <c r="AY3" s="2554" t="s">
        <v>423</v>
      </c>
      <c r="AZ3" s="2555"/>
      <c r="BA3" s="2585" t="s">
        <v>882</v>
      </c>
      <c r="BB3" s="2586"/>
      <c r="BC3" s="2586"/>
      <c r="BD3" s="2586"/>
      <c r="BE3" s="2586"/>
      <c r="BF3" s="2586"/>
      <c r="BG3" s="2587"/>
      <c r="BH3" s="2554" t="s">
        <v>423</v>
      </c>
      <c r="BI3" s="2555"/>
      <c r="BJ3" s="1805"/>
      <c r="BK3" s="1806"/>
      <c r="BL3" s="2582" t="s">
        <v>882</v>
      </c>
      <c r="BM3" s="2583"/>
      <c r="BN3" s="2583"/>
      <c r="BO3" s="2583"/>
      <c r="BP3" s="2583"/>
      <c r="BQ3" s="2583"/>
      <c r="BR3" s="2583"/>
      <c r="BS3" s="2583"/>
      <c r="BT3" s="2583"/>
      <c r="BU3" s="2583"/>
      <c r="BV3" s="2583"/>
      <c r="BW3" s="2583"/>
      <c r="BX3" s="2583"/>
      <c r="BY3" s="2583"/>
      <c r="BZ3" s="2583"/>
      <c r="CA3" s="2583"/>
      <c r="CB3" s="2583"/>
      <c r="CC3" s="2583"/>
      <c r="CD3" s="2583"/>
      <c r="CE3" s="2583"/>
      <c r="CF3" s="2583"/>
      <c r="CG3" s="2583"/>
      <c r="CH3" s="2583"/>
      <c r="CI3" s="2583"/>
      <c r="CJ3" s="2583"/>
      <c r="CK3" s="2583"/>
      <c r="CL3" s="2583"/>
      <c r="CM3" s="2583"/>
      <c r="CN3" s="2583"/>
      <c r="CO3" s="2583"/>
      <c r="CP3" s="2583"/>
      <c r="CQ3" s="2583"/>
      <c r="CR3" s="2583"/>
      <c r="CS3" s="2583"/>
      <c r="CT3" s="2583"/>
      <c r="CU3" s="2583"/>
      <c r="CV3" s="2583"/>
      <c r="CW3" s="2583"/>
      <c r="CX3" s="2583"/>
      <c r="CY3" s="2583"/>
      <c r="CZ3" s="2583"/>
      <c r="DA3" s="2583"/>
      <c r="DB3" s="2583"/>
      <c r="DC3" s="2583"/>
      <c r="DD3" s="2583"/>
      <c r="DE3" s="2584"/>
      <c r="DF3" s="2554" t="s">
        <v>423</v>
      </c>
      <c r="DG3" s="2555"/>
      <c r="DH3" s="1807"/>
      <c r="DI3" s="1807"/>
      <c r="DJ3" s="2582" t="s">
        <v>882</v>
      </c>
      <c r="DK3" s="2596"/>
      <c r="DL3" s="2596"/>
      <c r="DM3" s="2583"/>
      <c r="DN3" s="2583"/>
      <c r="DO3" s="2583"/>
      <c r="DP3" s="2583"/>
      <c r="DQ3" s="2583"/>
      <c r="DR3" s="2583"/>
      <c r="DS3" s="2583"/>
      <c r="DT3" s="2584"/>
      <c r="DU3" s="2554" t="s">
        <v>423</v>
      </c>
      <c r="DV3" s="2555"/>
      <c r="DW3" s="1808"/>
      <c r="DX3" s="1809"/>
      <c r="DY3" s="2582" t="s">
        <v>882</v>
      </c>
      <c r="DZ3" s="2583"/>
      <c r="EA3" s="2583"/>
      <c r="EB3" s="2583"/>
      <c r="EC3" s="2583"/>
      <c r="ED3" s="2583"/>
      <c r="EE3" s="2583"/>
      <c r="EF3" s="2583"/>
      <c r="EG3" s="2583"/>
      <c r="EH3" s="2583"/>
      <c r="EI3" s="2583"/>
      <c r="EJ3" s="2583"/>
      <c r="EK3" s="2583"/>
      <c r="EL3" s="2583"/>
      <c r="EM3" s="2583"/>
      <c r="EN3" s="2583"/>
      <c r="EO3" s="2583"/>
      <c r="EP3" s="2583"/>
      <c r="EQ3" s="2583"/>
      <c r="ER3" s="2583"/>
      <c r="ES3" s="2583"/>
      <c r="ET3" s="2583"/>
      <c r="EU3" s="2583"/>
      <c r="EV3" s="2583"/>
      <c r="EW3" s="2583"/>
      <c r="EX3" s="2583"/>
      <c r="EY3" s="2583"/>
      <c r="EZ3" s="2583"/>
      <c r="FA3" s="2583"/>
      <c r="FB3" s="2583"/>
      <c r="FC3" s="2583"/>
      <c r="FD3" s="2583"/>
      <c r="FE3" s="2583"/>
      <c r="FF3" s="2584"/>
      <c r="FG3" s="2554" t="s">
        <v>423</v>
      </c>
      <c r="FH3" s="2555"/>
      <c r="FI3" s="1807"/>
      <c r="FJ3" s="1807"/>
      <c r="FK3" s="2582" t="s">
        <v>882</v>
      </c>
      <c r="FL3" s="2596"/>
      <c r="FM3" s="2596"/>
      <c r="FN3" s="2583"/>
      <c r="FO3" s="2583"/>
      <c r="FP3" s="2583"/>
      <c r="FQ3" s="2583"/>
      <c r="FR3" s="2583"/>
      <c r="FS3" s="2583"/>
      <c r="FT3" s="2583"/>
      <c r="FU3" s="2584"/>
    </row>
    <row r="4" spans="1:177" s="1801" customFormat="1" ht="12" customHeight="1" x14ac:dyDescent="0.2">
      <c r="A4" s="2556"/>
      <c r="B4" s="2557"/>
      <c r="C4" s="1810" t="s">
        <v>883</v>
      </c>
      <c r="D4" s="1810" t="s">
        <v>884</v>
      </c>
      <c r="E4" s="2597" t="s">
        <v>885</v>
      </c>
      <c r="F4" s="1811"/>
      <c r="G4" s="2600"/>
      <c r="H4" s="2600"/>
      <c r="I4" s="2600"/>
      <c r="J4" s="2600"/>
      <c r="K4" s="2600"/>
      <c r="L4" s="1812"/>
      <c r="M4" s="1813" t="s">
        <v>886</v>
      </c>
      <c r="N4" s="1813"/>
      <c r="O4" s="1814"/>
      <c r="P4" s="1814"/>
      <c r="Q4" s="1814"/>
      <c r="R4" s="1814"/>
      <c r="S4" s="1814"/>
      <c r="T4" s="1814"/>
      <c r="U4" s="1813"/>
      <c r="V4" s="1813"/>
      <c r="W4" s="1813"/>
      <c r="X4" s="1813"/>
      <c r="Y4" s="1813"/>
      <c r="Z4" s="1813"/>
      <c r="AA4" s="1813"/>
      <c r="AB4" s="1813"/>
      <c r="AC4" s="1813"/>
      <c r="AD4" s="1815"/>
      <c r="AE4" s="1810" t="s">
        <v>883</v>
      </c>
      <c r="AF4" s="1810" t="s">
        <v>884</v>
      </c>
      <c r="AG4" s="2601" t="s">
        <v>887</v>
      </c>
      <c r="AH4" s="1816"/>
      <c r="AI4" s="1810"/>
      <c r="AJ4" s="1810"/>
      <c r="AK4" s="1813" t="s">
        <v>888</v>
      </c>
      <c r="AL4" s="1813"/>
      <c r="AM4" s="1817"/>
      <c r="AN4" s="1817"/>
      <c r="AO4" s="1813"/>
      <c r="AP4" s="1818"/>
      <c r="AQ4" s="1817"/>
      <c r="AR4" s="1817"/>
      <c r="AS4" s="1813"/>
      <c r="AT4" s="1819"/>
      <c r="AU4" s="2604" t="s">
        <v>889</v>
      </c>
      <c r="AV4" s="2605"/>
      <c r="AW4" s="2605"/>
      <c r="AX4" s="2606"/>
      <c r="AY4" s="2556"/>
      <c r="AZ4" s="2557"/>
      <c r="BA4" s="1820" t="s">
        <v>890</v>
      </c>
      <c r="BB4" s="1821"/>
      <c r="BC4" s="1821"/>
      <c r="BD4" s="1822"/>
      <c r="BE4" s="2607" t="s">
        <v>891</v>
      </c>
      <c r="BF4" s="2608"/>
      <c r="BG4" s="2609" t="s">
        <v>892</v>
      </c>
      <c r="BH4" s="2556"/>
      <c r="BI4" s="2557"/>
      <c r="BJ4" s="2611"/>
      <c r="BK4" s="2612"/>
      <c r="BL4" s="2613" t="s">
        <v>893</v>
      </c>
      <c r="BM4" s="2604" t="s">
        <v>894</v>
      </c>
      <c r="BN4" s="2616"/>
      <c r="BO4" s="2616"/>
      <c r="BP4" s="2616"/>
      <c r="BQ4" s="2616"/>
      <c r="BR4" s="2616"/>
      <c r="BS4" s="2616"/>
      <c r="BT4" s="2616"/>
      <c r="BU4" s="2616"/>
      <c r="BV4" s="2616"/>
      <c r="BW4" s="2616"/>
      <c r="BX4" s="2616"/>
      <c r="BY4" s="2616"/>
      <c r="BZ4" s="2616"/>
      <c r="CA4" s="2616"/>
      <c r="CB4" s="2616"/>
      <c r="CC4" s="2616"/>
      <c r="CD4" s="2616"/>
      <c r="CE4" s="2616"/>
      <c r="CF4" s="2616"/>
      <c r="CG4" s="2616"/>
      <c r="CH4" s="2616"/>
      <c r="CI4" s="2616"/>
      <c r="CJ4" s="2616"/>
      <c r="CK4" s="2617"/>
      <c r="CL4" s="1823"/>
      <c r="CM4" s="1824"/>
      <c r="CN4" s="2630" t="s">
        <v>887</v>
      </c>
      <c r="CO4" s="2604" t="s">
        <v>895</v>
      </c>
      <c r="CP4" s="2633"/>
      <c r="CQ4" s="2633"/>
      <c r="CR4" s="2633"/>
      <c r="CS4" s="2633"/>
      <c r="CT4" s="2633"/>
      <c r="CU4" s="2633"/>
      <c r="CV4" s="2633"/>
      <c r="CW4" s="2633"/>
      <c r="CX4" s="2633"/>
      <c r="CY4" s="2633"/>
      <c r="CZ4" s="2633"/>
      <c r="DA4" s="2634"/>
      <c r="DB4" s="2635" t="s">
        <v>889</v>
      </c>
      <c r="DC4" s="2636"/>
      <c r="DD4" s="2636"/>
      <c r="DE4" s="2637"/>
      <c r="DF4" s="2556"/>
      <c r="DG4" s="2557"/>
      <c r="DH4" s="1825"/>
      <c r="DI4" s="1825"/>
      <c r="DJ4" s="2638" t="s">
        <v>896</v>
      </c>
      <c r="DK4" s="2639"/>
      <c r="DL4" s="2639"/>
      <c r="DM4" s="2639"/>
      <c r="DN4" s="2639"/>
      <c r="DO4" s="2639"/>
      <c r="DP4" s="2639"/>
      <c r="DQ4" s="1826"/>
      <c r="DR4" s="2626" t="s">
        <v>897</v>
      </c>
      <c r="DS4" s="2627"/>
      <c r="DT4" s="2618" t="s">
        <v>898</v>
      </c>
      <c r="DU4" s="2556"/>
      <c r="DV4" s="2557"/>
      <c r="DW4" s="2628"/>
      <c r="DX4" s="2629"/>
      <c r="DY4" s="2613" t="s">
        <v>899</v>
      </c>
      <c r="DZ4" s="2604" t="s">
        <v>894</v>
      </c>
      <c r="EA4" s="2616"/>
      <c r="EB4" s="2616"/>
      <c r="EC4" s="2616"/>
      <c r="ED4" s="2616"/>
      <c r="EE4" s="2616"/>
      <c r="EF4" s="2616"/>
      <c r="EG4" s="2616"/>
      <c r="EH4" s="2616"/>
      <c r="EI4" s="2616"/>
      <c r="EJ4" s="2616"/>
      <c r="EK4" s="2616"/>
      <c r="EL4" s="2617"/>
      <c r="EM4" s="1827"/>
      <c r="EN4" s="1828"/>
      <c r="EO4" s="2630" t="s">
        <v>900</v>
      </c>
      <c r="EP4" s="2604" t="s">
        <v>895</v>
      </c>
      <c r="EQ4" s="2633"/>
      <c r="ER4" s="2633"/>
      <c r="ES4" s="2633"/>
      <c r="ET4" s="2633"/>
      <c r="EU4" s="2633"/>
      <c r="EV4" s="2633"/>
      <c r="EW4" s="2633"/>
      <c r="EX4" s="2633"/>
      <c r="EY4" s="2633"/>
      <c r="EZ4" s="2633"/>
      <c r="FA4" s="2633"/>
      <c r="FB4" s="2634"/>
      <c r="FC4" s="2604" t="s">
        <v>901</v>
      </c>
      <c r="FD4" s="2633"/>
      <c r="FE4" s="2633"/>
      <c r="FF4" s="2640"/>
      <c r="FG4" s="2556"/>
      <c r="FH4" s="2557"/>
      <c r="FI4" s="1825"/>
      <c r="FJ4" s="1825"/>
      <c r="FK4" s="2638" t="s">
        <v>896</v>
      </c>
      <c r="FL4" s="2638"/>
      <c r="FM4" s="2638"/>
      <c r="FN4" s="2638"/>
      <c r="FO4" s="2638"/>
      <c r="FP4" s="2638"/>
      <c r="FQ4" s="2638"/>
      <c r="FR4" s="2638"/>
      <c r="FS4" s="2626" t="s">
        <v>897</v>
      </c>
      <c r="FT4" s="2627"/>
      <c r="FU4" s="2618" t="s">
        <v>898</v>
      </c>
    </row>
    <row r="5" spans="1:177" s="1801" customFormat="1" ht="12" customHeight="1" thickBot="1" x14ac:dyDescent="0.2">
      <c r="A5" s="2556"/>
      <c r="B5" s="2557"/>
      <c r="C5" s="1829"/>
      <c r="D5" s="1829" t="s">
        <v>902</v>
      </c>
      <c r="E5" s="2598"/>
      <c r="F5" s="1830" t="s">
        <v>903</v>
      </c>
      <c r="G5" s="1810" t="s">
        <v>883</v>
      </c>
      <c r="H5" s="1831" t="s">
        <v>904</v>
      </c>
      <c r="I5" s="1831" t="s">
        <v>904</v>
      </c>
      <c r="J5" s="1831" t="s">
        <v>884</v>
      </c>
      <c r="K5" s="1831" t="s">
        <v>905</v>
      </c>
      <c r="L5" s="1827" t="s">
        <v>905</v>
      </c>
      <c r="M5" s="1832" t="s">
        <v>906</v>
      </c>
      <c r="N5" s="1833" t="s">
        <v>907</v>
      </c>
      <c r="O5" s="1810" t="s">
        <v>883</v>
      </c>
      <c r="P5" s="1831" t="s">
        <v>904</v>
      </c>
      <c r="Q5" s="1810" t="s">
        <v>904</v>
      </c>
      <c r="R5" s="1810" t="s">
        <v>884</v>
      </c>
      <c r="S5" s="1831" t="s">
        <v>905</v>
      </c>
      <c r="T5" s="1827" t="s">
        <v>905</v>
      </c>
      <c r="U5" s="1834" t="s">
        <v>908</v>
      </c>
      <c r="V5" s="1833" t="s">
        <v>909</v>
      </c>
      <c r="W5" s="1810" t="s">
        <v>883</v>
      </c>
      <c r="X5" s="1831" t="s">
        <v>904</v>
      </c>
      <c r="Y5" s="1810" t="s">
        <v>904</v>
      </c>
      <c r="Z5" s="1810" t="s">
        <v>884</v>
      </c>
      <c r="AA5" s="1831" t="s">
        <v>905</v>
      </c>
      <c r="AB5" s="1835" t="s">
        <v>905</v>
      </c>
      <c r="AC5" s="1836" t="s">
        <v>910</v>
      </c>
      <c r="AD5" s="1837" t="s">
        <v>911</v>
      </c>
      <c r="AE5" s="1829"/>
      <c r="AF5" s="1829" t="s">
        <v>902</v>
      </c>
      <c r="AG5" s="2602"/>
      <c r="AH5" s="2621" t="s">
        <v>903</v>
      </c>
      <c r="AI5" s="1810" t="s">
        <v>883</v>
      </c>
      <c r="AJ5" s="1810" t="s">
        <v>884</v>
      </c>
      <c r="AK5" s="2623" t="s">
        <v>906</v>
      </c>
      <c r="AL5" s="2621" t="s">
        <v>907</v>
      </c>
      <c r="AM5" s="1810" t="s">
        <v>883</v>
      </c>
      <c r="AN5" s="1810" t="s">
        <v>884</v>
      </c>
      <c r="AO5" s="2623" t="s">
        <v>908</v>
      </c>
      <c r="AP5" s="2621">
        <v>2</v>
      </c>
      <c r="AQ5" s="1810" t="s">
        <v>883</v>
      </c>
      <c r="AR5" s="1810" t="s">
        <v>884</v>
      </c>
      <c r="AS5" s="2588" t="s">
        <v>910</v>
      </c>
      <c r="AT5" s="2590" t="s">
        <v>911</v>
      </c>
      <c r="AU5" s="1838" t="s">
        <v>912</v>
      </c>
      <c r="AV5" s="1839" t="s">
        <v>913</v>
      </c>
      <c r="AW5" s="1840" t="s">
        <v>910</v>
      </c>
      <c r="AX5" s="1841" t="s">
        <v>911</v>
      </c>
      <c r="AY5" s="2556"/>
      <c r="AZ5" s="2557"/>
      <c r="BA5" s="2592" t="s">
        <v>912</v>
      </c>
      <c r="BB5" s="2594" t="s">
        <v>913</v>
      </c>
      <c r="BC5" s="2594" t="s">
        <v>910</v>
      </c>
      <c r="BD5" s="1842" t="s">
        <v>911</v>
      </c>
      <c r="BE5" s="2641" t="s">
        <v>914</v>
      </c>
      <c r="BF5" s="1843" t="s">
        <v>915</v>
      </c>
      <c r="BG5" s="2610"/>
      <c r="BH5" s="2556"/>
      <c r="BI5" s="2557"/>
      <c r="BJ5" s="1831" t="s">
        <v>883</v>
      </c>
      <c r="BK5" s="1810" t="s">
        <v>884</v>
      </c>
      <c r="BL5" s="2614"/>
      <c r="BM5" s="1830" t="s">
        <v>903</v>
      </c>
      <c r="BN5" s="1844" t="s">
        <v>883</v>
      </c>
      <c r="BO5" s="1845" t="s">
        <v>904</v>
      </c>
      <c r="BP5" s="1845" t="s">
        <v>904</v>
      </c>
      <c r="BQ5" s="1845" t="s">
        <v>916</v>
      </c>
      <c r="BR5" s="1845" t="s">
        <v>917</v>
      </c>
      <c r="BS5" s="1846" t="s">
        <v>917</v>
      </c>
      <c r="BT5" s="1836" t="s">
        <v>906</v>
      </c>
      <c r="BU5" s="1847" t="s">
        <v>907</v>
      </c>
      <c r="BV5" s="1848" t="s">
        <v>883</v>
      </c>
      <c r="BW5" s="1845" t="s">
        <v>904</v>
      </c>
      <c r="BX5" s="1848" t="s">
        <v>904</v>
      </c>
      <c r="BY5" s="1848" t="s">
        <v>884</v>
      </c>
      <c r="BZ5" s="1845" t="s">
        <v>905</v>
      </c>
      <c r="CA5" s="1849" t="s">
        <v>905</v>
      </c>
      <c r="CB5" s="1832" t="s">
        <v>908</v>
      </c>
      <c r="CC5" s="1850" t="s">
        <v>909</v>
      </c>
      <c r="CD5" s="1848" t="s">
        <v>883</v>
      </c>
      <c r="CE5" s="1845" t="s">
        <v>904</v>
      </c>
      <c r="CF5" s="1848" t="s">
        <v>904</v>
      </c>
      <c r="CG5" s="1848" t="s">
        <v>884</v>
      </c>
      <c r="CH5" s="1845" t="s">
        <v>905</v>
      </c>
      <c r="CI5" s="1849" t="s">
        <v>905</v>
      </c>
      <c r="CJ5" s="1851" t="s">
        <v>918</v>
      </c>
      <c r="CK5" s="1837" t="s">
        <v>911</v>
      </c>
      <c r="CL5" s="1848" t="s">
        <v>883</v>
      </c>
      <c r="CM5" s="1848" t="s">
        <v>884</v>
      </c>
      <c r="CN5" s="2631"/>
      <c r="CO5" s="2643" t="s">
        <v>903</v>
      </c>
      <c r="CP5" s="1848" t="s">
        <v>883</v>
      </c>
      <c r="CQ5" s="1848" t="s">
        <v>884</v>
      </c>
      <c r="CR5" s="2623" t="s">
        <v>906</v>
      </c>
      <c r="CS5" s="2621" t="s">
        <v>907</v>
      </c>
      <c r="CT5" s="1848" t="s">
        <v>883</v>
      </c>
      <c r="CU5" s="1848" t="s">
        <v>884</v>
      </c>
      <c r="CV5" s="2623" t="s">
        <v>908</v>
      </c>
      <c r="CW5" s="2621" t="s">
        <v>909</v>
      </c>
      <c r="CX5" s="1848" t="s">
        <v>883</v>
      </c>
      <c r="CY5" s="1848" t="s">
        <v>884</v>
      </c>
      <c r="CZ5" s="2588" t="s">
        <v>918</v>
      </c>
      <c r="DA5" s="2590" t="s">
        <v>911</v>
      </c>
      <c r="DB5" s="1852" t="s">
        <v>912</v>
      </c>
      <c r="DC5" s="1852" t="s">
        <v>913</v>
      </c>
      <c r="DD5" s="1707" t="s">
        <v>910</v>
      </c>
      <c r="DE5" s="1841" t="s">
        <v>911</v>
      </c>
      <c r="DF5" s="2556"/>
      <c r="DG5" s="2557"/>
      <c r="DH5" s="1831" t="s">
        <v>883</v>
      </c>
      <c r="DI5" s="1810" t="s">
        <v>884</v>
      </c>
      <c r="DJ5" s="2645" t="s">
        <v>912</v>
      </c>
      <c r="DK5" s="1831" t="s">
        <v>883</v>
      </c>
      <c r="DL5" s="1810" t="s">
        <v>884</v>
      </c>
      <c r="DM5" s="2647" t="s">
        <v>913</v>
      </c>
      <c r="DN5" s="1831" t="s">
        <v>883</v>
      </c>
      <c r="DO5" s="1810" t="s">
        <v>884</v>
      </c>
      <c r="DP5" s="2647" t="s">
        <v>910</v>
      </c>
      <c r="DQ5" s="2649" t="s">
        <v>911</v>
      </c>
      <c r="DR5" s="2630" t="s">
        <v>919</v>
      </c>
      <c r="DS5" s="2652" t="s">
        <v>915</v>
      </c>
      <c r="DT5" s="2619"/>
      <c r="DU5" s="2556"/>
      <c r="DV5" s="2557"/>
      <c r="DW5" s="1831" t="s">
        <v>883</v>
      </c>
      <c r="DX5" s="1810" t="s">
        <v>884</v>
      </c>
      <c r="DY5" s="2614"/>
      <c r="DZ5" s="1830" t="s">
        <v>903</v>
      </c>
      <c r="EA5" s="1810" t="s">
        <v>883</v>
      </c>
      <c r="EB5" s="1810" t="s">
        <v>884</v>
      </c>
      <c r="EC5" s="1836" t="s">
        <v>906</v>
      </c>
      <c r="ED5" s="1847" t="s">
        <v>907</v>
      </c>
      <c r="EE5" s="1810" t="s">
        <v>883</v>
      </c>
      <c r="EF5" s="1810" t="s">
        <v>884</v>
      </c>
      <c r="EG5" s="1832" t="s">
        <v>908</v>
      </c>
      <c r="EH5" s="1850" t="s">
        <v>909</v>
      </c>
      <c r="EI5" s="1810" t="s">
        <v>883</v>
      </c>
      <c r="EJ5" s="1810" t="s">
        <v>884</v>
      </c>
      <c r="EK5" s="1851" t="s">
        <v>918</v>
      </c>
      <c r="EL5" s="1837" t="s">
        <v>911</v>
      </c>
      <c r="EM5" s="1810" t="s">
        <v>883</v>
      </c>
      <c r="EN5" s="1810" t="s">
        <v>884</v>
      </c>
      <c r="EO5" s="2631"/>
      <c r="EP5" s="2643" t="s">
        <v>903</v>
      </c>
      <c r="EQ5" s="1810" t="s">
        <v>883</v>
      </c>
      <c r="ER5" s="1810" t="s">
        <v>884</v>
      </c>
      <c r="ES5" s="2623" t="s">
        <v>906</v>
      </c>
      <c r="ET5" s="2621" t="s">
        <v>907</v>
      </c>
      <c r="EU5" s="1810" t="s">
        <v>883</v>
      </c>
      <c r="EV5" s="1810" t="s">
        <v>884</v>
      </c>
      <c r="EW5" s="2623" t="s">
        <v>908</v>
      </c>
      <c r="EX5" s="2621" t="s">
        <v>909</v>
      </c>
      <c r="EY5" s="1810" t="s">
        <v>883</v>
      </c>
      <c r="EZ5" s="1810" t="s">
        <v>884</v>
      </c>
      <c r="FA5" s="2588" t="s">
        <v>918</v>
      </c>
      <c r="FB5" s="2590" t="s">
        <v>911</v>
      </c>
      <c r="FC5" s="1838" t="s">
        <v>912</v>
      </c>
      <c r="FD5" s="1838" t="s">
        <v>913</v>
      </c>
      <c r="FE5" s="1840" t="s">
        <v>910</v>
      </c>
      <c r="FF5" s="1837" t="s">
        <v>911</v>
      </c>
      <c r="FG5" s="2556"/>
      <c r="FH5" s="2557"/>
      <c r="FI5" s="1810" t="s">
        <v>883</v>
      </c>
      <c r="FJ5" s="1810" t="s">
        <v>884</v>
      </c>
      <c r="FK5" s="2645" t="s">
        <v>912</v>
      </c>
      <c r="FL5" s="1810" t="s">
        <v>883</v>
      </c>
      <c r="FM5" s="1810" t="s">
        <v>884</v>
      </c>
      <c r="FN5" s="2647" t="s">
        <v>913</v>
      </c>
      <c r="FO5" s="1810" t="s">
        <v>883</v>
      </c>
      <c r="FP5" s="1810" t="s">
        <v>884</v>
      </c>
      <c r="FQ5" s="2647" t="s">
        <v>910</v>
      </c>
      <c r="FR5" s="2649" t="s">
        <v>911</v>
      </c>
      <c r="FS5" s="2630" t="s">
        <v>919</v>
      </c>
      <c r="FT5" s="2652" t="s">
        <v>915</v>
      </c>
      <c r="FU5" s="2619"/>
    </row>
    <row r="6" spans="1:177" s="1801" customFormat="1" ht="12" customHeight="1" thickTop="1" thickBot="1" x14ac:dyDescent="0.2">
      <c r="A6" s="2558"/>
      <c r="B6" s="2559"/>
      <c r="C6" s="1853"/>
      <c r="D6" s="1854"/>
      <c r="E6" s="2599"/>
      <c r="F6" s="1855"/>
      <c r="G6" s="1829" t="s">
        <v>920</v>
      </c>
      <c r="H6" s="1856" t="s">
        <v>921</v>
      </c>
      <c r="I6" s="1856" t="s">
        <v>922</v>
      </c>
      <c r="J6" s="1856" t="s">
        <v>902</v>
      </c>
      <c r="K6" s="1856" t="s">
        <v>921</v>
      </c>
      <c r="L6" s="1854" t="s">
        <v>922</v>
      </c>
      <c r="M6" s="1857" t="s">
        <v>923</v>
      </c>
      <c r="N6" s="1858"/>
      <c r="O6" s="1829" t="s">
        <v>920</v>
      </c>
      <c r="P6" s="1856" t="s">
        <v>921</v>
      </c>
      <c r="Q6" s="1829" t="s">
        <v>922</v>
      </c>
      <c r="R6" s="1829" t="s">
        <v>902</v>
      </c>
      <c r="S6" s="1856" t="s">
        <v>921</v>
      </c>
      <c r="T6" s="1854" t="s">
        <v>922</v>
      </c>
      <c r="U6" s="1857" t="s">
        <v>924</v>
      </c>
      <c r="V6" s="1859"/>
      <c r="W6" s="1829" t="s">
        <v>920</v>
      </c>
      <c r="X6" s="1856" t="s">
        <v>921</v>
      </c>
      <c r="Y6" s="1829" t="s">
        <v>922</v>
      </c>
      <c r="Z6" s="1829" t="s">
        <v>902</v>
      </c>
      <c r="AA6" s="1856" t="s">
        <v>921</v>
      </c>
      <c r="AB6" s="1854" t="s">
        <v>922</v>
      </c>
      <c r="AC6" s="1860" t="s">
        <v>925</v>
      </c>
      <c r="AD6" s="1861" t="s">
        <v>926</v>
      </c>
      <c r="AE6" s="2654"/>
      <c r="AF6" s="2655"/>
      <c r="AG6" s="2603"/>
      <c r="AH6" s="2622"/>
      <c r="AI6" s="1829"/>
      <c r="AJ6" s="1829" t="s">
        <v>902</v>
      </c>
      <c r="AK6" s="2624"/>
      <c r="AL6" s="2625"/>
      <c r="AM6" s="1829"/>
      <c r="AN6" s="1829" t="s">
        <v>902</v>
      </c>
      <c r="AO6" s="2624"/>
      <c r="AP6" s="2625"/>
      <c r="AQ6" s="1829"/>
      <c r="AR6" s="1829" t="s">
        <v>902</v>
      </c>
      <c r="AS6" s="2589"/>
      <c r="AT6" s="2591"/>
      <c r="AU6" s="1862" t="s">
        <v>927</v>
      </c>
      <c r="AV6" s="1863" t="s">
        <v>928</v>
      </c>
      <c r="AW6" s="1864" t="s">
        <v>929</v>
      </c>
      <c r="AX6" s="1865" t="s">
        <v>930</v>
      </c>
      <c r="AY6" s="2558"/>
      <c r="AZ6" s="2559"/>
      <c r="BA6" s="2593"/>
      <c r="BB6" s="2595"/>
      <c r="BC6" s="2595"/>
      <c r="BD6" s="1866" t="s">
        <v>931</v>
      </c>
      <c r="BE6" s="2642"/>
      <c r="BF6" s="1867" t="s">
        <v>932</v>
      </c>
      <c r="BG6" s="1868" t="s">
        <v>933</v>
      </c>
      <c r="BH6" s="2558"/>
      <c r="BI6" s="2559"/>
      <c r="BJ6" s="1856"/>
      <c r="BK6" s="1829" t="s">
        <v>902</v>
      </c>
      <c r="BL6" s="2615"/>
      <c r="BM6" s="1855"/>
      <c r="BN6" s="1869" t="s">
        <v>934</v>
      </c>
      <c r="BO6" s="1870" t="s">
        <v>921</v>
      </c>
      <c r="BP6" s="1870" t="s">
        <v>922</v>
      </c>
      <c r="BQ6" s="1870" t="s">
        <v>920</v>
      </c>
      <c r="BR6" s="1870" t="s">
        <v>921</v>
      </c>
      <c r="BS6" s="1871" t="s">
        <v>922</v>
      </c>
      <c r="BT6" s="1857" t="s">
        <v>923</v>
      </c>
      <c r="BU6" s="1858"/>
      <c r="BV6" s="1872"/>
      <c r="BW6" s="1870" t="s">
        <v>921</v>
      </c>
      <c r="BX6" s="1872" t="s">
        <v>922</v>
      </c>
      <c r="BY6" s="1872" t="s">
        <v>935</v>
      </c>
      <c r="BZ6" s="1870" t="s">
        <v>921</v>
      </c>
      <c r="CA6" s="1871" t="s">
        <v>922</v>
      </c>
      <c r="CB6" s="1857" t="s">
        <v>924</v>
      </c>
      <c r="CC6" s="1859"/>
      <c r="CD6" s="1872"/>
      <c r="CE6" s="1870" t="s">
        <v>921</v>
      </c>
      <c r="CF6" s="1872" t="s">
        <v>922</v>
      </c>
      <c r="CG6" s="1872" t="s">
        <v>935</v>
      </c>
      <c r="CH6" s="1870" t="s">
        <v>921</v>
      </c>
      <c r="CI6" s="1871" t="s">
        <v>922</v>
      </c>
      <c r="CJ6" s="1860" t="s">
        <v>925</v>
      </c>
      <c r="CK6" s="1861" t="s">
        <v>926</v>
      </c>
      <c r="CL6" s="1872"/>
      <c r="CM6" s="1872" t="s">
        <v>902</v>
      </c>
      <c r="CN6" s="2632"/>
      <c r="CO6" s="2644"/>
      <c r="CP6" s="1872"/>
      <c r="CQ6" s="1872" t="s">
        <v>902</v>
      </c>
      <c r="CR6" s="2624"/>
      <c r="CS6" s="2625"/>
      <c r="CT6" s="1872"/>
      <c r="CU6" s="1872" t="s">
        <v>902</v>
      </c>
      <c r="CV6" s="2624"/>
      <c r="CW6" s="2625"/>
      <c r="CX6" s="1872"/>
      <c r="CY6" s="1872" t="s">
        <v>902</v>
      </c>
      <c r="CZ6" s="2589"/>
      <c r="DA6" s="2591"/>
      <c r="DB6" s="1723" t="s">
        <v>927</v>
      </c>
      <c r="DC6" s="1723" t="s">
        <v>928</v>
      </c>
      <c r="DD6" s="1873" t="s">
        <v>929</v>
      </c>
      <c r="DE6" s="1865" t="s">
        <v>930</v>
      </c>
      <c r="DF6" s="2558"/>
      <c r="DG6" s="2559"/>
      <c r="DH6" s="1856"/>
      <c r="DI6" s="1829" t="s">
        <v>902</v>
      </c>
      <c r="DJ6" s="2646"/>
      <c r="DK6" s="1856"/>
      <c r="DL6" s="1829" t="s">
        <v>902</v>
      </c>
      <c r="DM6" s="2648"/>
      <c r="DN6" s="1856"/>
      <c r="DO6" s="1829" t="s">
        <v>902</v>
      </c>
      <c r="DP6" s="2648"/>
      <c r="DQ6" s="2650"/>
      <c r="DR6" s="2651"/>
      <c r="DS6" s="2653"/>
      <c r="DT6" s="2620"/>
      <c r="DU6" s="2558"/>
      <c r="DV6" s="2559"/>
      <c r="DW6" s="1856"/>
      <c r="DX6" s="1829" t="s">
        <v>902</v>
      </c>
      <c r="DY6" s="2615"/>
      <c r="DZ6" s="1855"/>
      <c r="EA6" s="1829"/>
      <c r="EB6" s="1829" t="s">
        <v>902</v>
      </c>
      <c r="EC6" s="1857" t="s">
        <v>923</v>
      </c>
      <c r="ED6" s="1858"/>
      <c r="EE6" s="1829"/>
      <c r="EF6" s="1829" t="s">
        <v>902</v>
      </c>
      <c r="EG6" s="1857" t="s">
        <v>924</v>
      </c>
      <c r="EH6" s="1859"/>
      <c r="EI6" s="1829"/>
      <c r="EJ6" s="1829" t="s">
        <v>902</v>
      </c>
      <c r="EK6" s="1860" t="s">
        <v>925</v>
      </c>
      <c r="EL6" s="1861" t="s">
        <v>926</v>
      </c>
      <c r="EM6" s="1829"/>
      <c r="EN6" s="1829" t="s">
        <v>902</v>
      </c>
      <c r="EO6" s="2632"/>
      <c r="EP6" s="2644"/>
      <c r="EQ6" s="1829"/>
      <c r="ER6" s="1829" t="s">
        <v>902</v>
      </c>
      <c r="ES6" s="2624"/>
      <c r="ET6" s="2625"/>
      <c r="EU6" s="1829"/>
      <c r="EV6" s="1829" t="s">
        <v>902</v>
      </c>
      <c r="EW6" s="2624"/>
      <c r="EX6" s="2625"/>
      <c r="EY6" s="1829"/>
      <c r="EZ6" s="1829" t="s">
        <v>902</v>
      </c>
      <c r="FA6" s="2589"/>
      <c r="FB6" s="2591"/>
      <c r="FC6" s="1862" t="s">
        <v>927</v>
      </c>
      <c r="FD6" s="1862" t="s">
        <v>928</v>
      </c>
      <c r="FE6" s="1864" t="s">
        <v>929</v>
      </c>
      <c r="FF6" s="1874" t="s">
        <v>930</v>
      </c>
      <c r="FG6" s="2558"/>
      <c r="FH6" s="2559"/>
      <c r="FI6" s="1829"/>
      <c r="FJ6" s="1829" t="s">
        <v>902</v>
      </c>
      <c r="FK6" s="2646"/>
      <c r="FL6" s="1829"/>
      <c r="FM6" s="1829" t="s">
        <v>902</v>
      </c>
      <c r="FN6" s="2648"/>
      <c r="FO6" s="1829"/>
      <c r="FP6" s="1829" t="s">
        <v>902</v>
      </c>
      <c r="FQ6" s="2648"/>
      <c r="FR6" s="2650"/>
      <c r="FS6" s="2651"/>
      <c r="FT6" s="2653"/>
      <c r="FU6" s="2620"/>
    </row>
    <row r="7" spans="1:177" s="1801" customFormat="1" ht="15" customHeight="1" thickTop="1" x14ac:dyDescent="0.2">
      <c r="A7" s="1875">
        <v>1</v>
      </c>
      <c r="B7" s="1876" t="s">
        <v>637</v>
      </c>
      <c r="C7" s="1877">
        <v>480780</v>
      </c>
      <c r="D7" s="1877">
        <v>317</v>
      </c>
      <c r="E7" s="1878">
        <v>480463</v>
      </c>
      <c r="F7" s="1879"/>
      <c r="G7" s="1880">
        <v>123546</v>
      </c>
      <c r="H7" s="1881">
        <v>0</v>
      </c>
      <c r="I7" s="1881">
        <v>0</v>
      </c>
      <c r="J7" s="1881">
        <v>102</v>
      </c>
      <c r="K7" s="1881">
        <v>0</v>
      </c>
      <c r="L7" s="1882">
        <v>0</v>
      </c>
      <c r="M7" s="1883">
        <v>123444</v>
      </c>
      <c r="N7" s="1879"/>
      <c r="O7" s="1880">
        <v>48641</v>
      </c>
      <c r="P7" s="1881">
        <v>0</v>
      </c>
      <c r="Q7" s="1881">
        <v>0</v>
      </c>
      <c r="R7" s="1881">
        <v>46</v>
      </c>
      <c r="S7" s="1881">
        <v>0</v>
      </c>
      <c r="T7" s="1884">
        <v>0</v>
      </c>
      <c r="U7" s="1885">
        <v>48595</v>
      </c>
      <c r="V7" s="1886"/>
      <c r="W7" s="1880">
        <v>50547</v>
      </c>
      <c r="X7" s="1881">
        <v>0</v>
      </c>
      <c r="Y7" s="1881">
        <v>0</v>
      </c>
      <c r="Z7" s="1881">
        <v>34</v>
      </c>
      <c r="AA7" s="1881">
        <v>0</v>
      </c>
      <c r="AB7" s="1882">
        <v>0</v>
      </c>
      <c r="AC7" s="1883">
        <v>50513</v>
      </c>
      <c r="AD7" s="1887">
        <v>222552</v>
      </c>
      <c r="AE7" s="1877">
        <v>713823</v>
      </c>
      <c r="AF7" s="1888">
        <v>521</v>
      </c>
      <c r="AG7" s="1889">
        <v>713302</v>
      </c>
      <c r="AH7" s="1879"/>
      <c r="AI7" s="1880">
        <v>152430</v>
      </c>
      <c r="AJ7" s="1881">
        <v>123</v>
      </c>
      <c r="AK7" s="1890">
        <v>152307</v>
      </c>
      <c r="AL7" s="1891"/>
      <c r="AM7" s="1880">
        <v>82636</v>
      </c>
      <c r="AN7" s="1880">
        <v>77</v>
      </c>
      <c r="AO7" s="1883">
        <v>82559</v>
      </c>
      <c r="AP7" s="1892"/>
      <c r="AQ7" s="1880">
        <v>87585</v>
      </c>
      <c r="AR7" s="1880">
        <v>68</v>
      </c>
      <c r="AS7" s="1883">
        <v>87517</v>
      </c>
      <c r="AT7" s="1893">
        <v>322383</v>
      </c>
      <c r="AU7" s="1894">
        <v>0.25690000000000002</v>
      </c>
      <c r="AV7" s="1895">
        <v>0.1011</v>
      </c>
      <c r="AW7" s="1896">
        <v>0.1051</v>
      </c>
      <c r="AX7" s="1897">
        <v>0.4632</v>
      </c>
      <c r="AY7" s="1875">
        <v>1</v>
      </c>
      <c r="AZ7" s="1876" t="s">
        <v>637</v>
      </c>
      <c r="BA7" s="1898">
        <v>3608336109</v>
      </c>
      <c r="BB7" s="1898">
        <v>1397436135</v>
      </c>
      <c r="BC7" s="1899">
        <v>592358974</v>
      </c>
      <c r="BD7" s="1900">
        <v>5598131218</v>
      </c>
      <c r="BE7" s="1901">
        <v>89707</v>
      </c>
      <c r="BF7" s="1902">
        <v>4106922814</v>
      </c>
      <c r="BG7" s="1903">
        <v>9705054032</v>
      </c>
      <c r="BH7" s="1875">
        <v>1</v>
      </c>
      <c r="BI7" s="1876" t="s">
        <v>637</v>
      </c>
      <c r="BJ7" s="1904">
        <v>480780</v>
      </c>
      <c r="BK7" s="1905">
        <v>317</v>
      </c>
      <c r="BL7" s="1883">
        <v>480463</v>
      </c>
      <c r="BM7" s="1879"/>
      <c r="BN7" s="1906">
        <v>123546</v>
      </c>
      <c r="BO7" s="1906">
        <v>0</v>
      </c>
      <c r="BP7" s="1906">
        <v>0</v>
      </c>
      <c r="BQ7" s="1906">
        <v>102</v>
      </c>
      <c r="BR7" s="1906">
        <v>0</v>
      </c>
      <c r="BS7" s="1906">
        <v>0</v>
      </c>
      <c r="BT7" s="1883">
        <v>123444</v>
      </c>
      <c r="BU7" s="1879"/>
      <c r="BV7" s="1907">
        <v>48641</v>
      </c>
      <c r="BW7" s="1907">
        <v>0</v>
      </c>
      <c r="BX7" s="1907">
        <v>0</v>
      </c>
      <c r="BY7" s="1907">
        <v>46</v>
      </c>
      <c r="BZ7" s="1907">
        <v>0</v>
      </c>
      <c r="CA7" s="1907">
        <v>0</v>
      </c>
      <c r="CB7" s="1908">
        <v>48595</v>
      </c>
      <c r="CC7" s="1909"/>
      <c r="CD7" s="1907">
        <v>50547</v>
      </c>
      <c r="CE7" s="1907">
        <v>0</v>
      </c>
      <c r="CF7" s="1907">
        <v>0</v>
      </c>
      <c r="CG7" s="1907">
        <v>34</v>
      </c>
      <c r="CH7" s="1907">
        <v>0</v>
      </c>
      <c r="CI7" s="1907">
        <v>0</v>
      </c>
      <c r="CJ7" s="1883">
        <v>50513</v>
      </c>
      <c r="CK7" s="1887">
        <v>222552</v>
      </c>
      <c r="CL7" s="1910">
        <v>713823</v>
      </c>
      <c r="CM7" s="1911">
        <v>521</v>
      </c>
      <c r="CN7" s="1889">
        <v>713302</v>
      </c>
      <c r="CO7" s="1879"/>
      <c r="CP7" s="1912">
        <v>152430</v>
      </c>
      <c r="CQ7" s="1912">
        <v>123</v>
      </c>
      <c r="CR7" s="1890">
        <v>152307</v>
      </c>
      <c r="CS7" s="1891"/>
      <c r="CT7" s="1912">
        <v>82636</v>
      </c>
      <c r="CU7" s="1912">
        <v>77</v>
      </c>
      <c r="CV7" s="1883">
        <v>82559</v>
      </c>
      <c r="CW7" s="1892"/>
      <c r="CX7" s="1912">
        <v>87585</v>
      </c>
      <c r="CY7" s="1912">
        <v>68</v>
      </c>
      <c r="CZ7" s="1883">
        <v>87517</v>
      </c>
      <c r="DA7" s="1893">
        <v>322383</v>
      </c>
      <c r="DB7" s="1913">
        <v>0.25690000000000002</v>
      </c>
      <c r="DC7" s="1913">
        <v>0.1011</v>
      </c>
      <c r="DD7" s="1914">
        <v>0.1051</v>
      </c>
      <c r="DE7" s="1897">
        <v>0.4632</v>
      </c>
      <c r="DF7" s="1875">
        <v>1</v>
      </c>
      <c r="DG7" s="1876" t="s">
        <v>637</v>
      </c>
      <c r="DH7" s="1904">
        <v>1084082160</v>
      </c>
      <c r="DI7" s="1905">
        <v>874776</v>
      </c>
      <c r="DJ7" s="1915">
        <v>1084956936</v>
      </c>
      <c r="DK7" s="1904">
        <v>419790880</v>
      </c>
      <c r="DL7" s="1905">
        <v>391160</v>
      </c>
      <c r="DM7" s="1915">
        <v>420182040</v>
      </c>
      <c r="DN7" s="1904">
        <v>177972720</v>
      </c>
      <c r="DO7" s="1905">
        <v>138176</v>
      </c>
      <c r="DP7" s="1915">
        <v>178110896</v>
      </c>
      <c r="DQ7" s="1916">
        <v>1683249872</v>
      </c>
      <c r="DR7" s="1917">
        <v>26986</v>
      </c>
      <c r="DS7" s="1918">
        <v>1235460098</v>
      </c>
      <c r="DT7" s="1919">
        <v>2918709970</v>
      </c>
      <c r="DU7" s="1875">
        <v>1</v>
      </c>
      <c r="DV7" s="1876" t="s">
        <v>637</v>
      </c>
      <c r="DW7" s="1881">
        <v>202193</v>
      </c>
      <c r="DX7" s="1880">
        <v>453</v>
      </c>
      <c r="DY7" s="1883">
        <v>201740</v>
      </c>
      <c r="DZ7" s="1879"/>
      <c r="EA7" s="1880">
        <v>51871</v>
      </c>
      <c r="EB7" s="1880">
        <v>113</v>
      </c>
      <c r="EC7" s="1883">
        <v>51758</v>
      </c>
      <c r="ED7" s="1879"/>
      <c r="EE7" s="1880">
        <v>19074</v>
      </c>
      <c r="EF7" s="1880">
        <v>64</v>
      </c>
      <c r="EG7" s="1885">
        <v>19010</v>
      </c>
      <c r="EH7" s="1886"/>
      <c r="EI7" s="1880">
        <v>17289</v>
      </c>
      <c r="EJ7" s="1880">
        <v>56</v>
      </c>
      <c r="EK7" s="1883">
        <v>17233</v>
      </c>
      <c r="EL7" s="1887">
        <v>88001</v>
      </c>
      <c r="EM7" s="1880">
        <v>233893</v>
      </c>
      <c r="EN7" s="1880">
        <v>504</v>
      </c>
      <c r="EO7" s="1889">
        <v>233389</v>
      </c>
      <c r="EP7" s="1879"/>
      <c r="EQ7" s="1920">
        <v>55584</v>
      </c>
      <c r="ER7" s="1920">
        <v>122</v>
      </c>
      <c r="ES7" s="1890">
        <v>55462</v>
      </c>
      <c r="ET7" s="1891"/>
      <c r="EU7" s="1920">
        <v>22718</v>
      </c>
      <c r="EV7" s="1920">
        <v>72</v>
      </c>
      <c r="EW7" s="1883">
        <v>22646</v>
      </c>
      <c r="EX7" s="1892"/>
      <c r="EY7" s="1920">
        <v>20920</v>
      </c>
      <c r="EZ7" s="1920">
        <v>64</v>
      </c>
      <c r="FA7" s="1883">
        <v>20856</v>
      </c>
      <c r="FB7" s="1893">
        <v>98964</v>
      </c>
      <c r="FC7" s="1894">
        <v>0.25659999999999999</v>
      </c>
      <c r="FD7" s="1894">
        <v>9.4200000000000006E-2</v>
      </c>
      <c r="FE7" s="1896">
        <v>8.5400000000000004E-2</v>
      </c>
      <c r="FF7" s="1921">
        <v>0.43619999999999998</v>
      </c>
      <c r="FG7" s="1875">
        <v>1</v>
      </c>
      <c r="FH7" s="1876" t="s">
        <v>637</v>
      </c>
      <c r="FI7" s="1905">
        <v>527992416</v>
      </c>
      <c r="FJ7" s="1905">
        <v>1158878</v>
      </c>
      <c r="FK7" s="1915">
        <v>526833538</v>
      </c>
      <c r="FL7" s="1905">
        <v>154141630</v>
      </c>
      <c r="FM7" s="1905">
        <v>488520</v>
      </c>
      <c r="FN7" s="1915">
        <v>153653110</v>
      </c>
      <c r="FO7" s="1905">
        <v>56776880</v>
      </c>
      <c r="FP7" s="1905">
        <v>173696</v>
      </c>
      <c r="FQ7" s="1915">
        <v>56603184</v>
      </c>
      <c r="FR7" s="1916">
        <v>737089832</v>
      </c>
      <c r="FS7" s="1917">
        <v>34616</v>
      </c>
      <c r="FT7" s="1918">
        <v>491582508</v>
      </c>
      <c r="FU7" s="1919">
        <v>1228672340</v>
      </c>
    </row>
    <row r="8" spans="1:177" s="1801" customFormat="1" ht="15" customHeight="1" x14ac:dyDescent="0.2">
      <c r="A8" s="1875">
        <v>2</v>
      </c>
      <c r="B8" s="1876" t="s">
        <v>379</v>
      </c>
      <c r="C8" s="1922">
        <v>178294</v>
      </c>
      <c r="D8" s="1922">
        <v>134</v>
      </c>
      <c r="E8" s="1878">
        <v>178160</v>
      </c>
      <c r="F8" s="1879"/>
      <c r="G8" s="1880">
        <v>41633</v>
      </c>
      <c r="H8" s="1881">
        <v>0</v>
      </c>
      <c r="I8" s="1881">
        <v>0</v>
      </c>
      <c r="J8" s="1881">
        <v>44</v>
      </c>
      <c r="K8" s="1923">
        <v>0</v>
      </c>
      <c r="L8" s="1924">
        <v>0</v>
      </c>
      <c r="M8" s="1925">
        <v>41589</v>
      </c>
      <c r="N8" s="1879"/>
      <c r="O8" s="1880">
        <v>17408</v>
      </c>
      <c r="P8" s="1881">
        <v>0</v>
      </c>
      <c r="Q8" s="1881">
        <v>0</v>
      </c>
      <c r="R8" s="1881">
        <v>26</v>
      </c>
      <c r="S8" s="1881">
        <v>0</v>
      </c>
      <c r="T8" s="1882">
        <v>0</v>
      </c>
      <c r="U8" s="1926">
        <v>17382</v>
      </c>
      <c r="V8" s="1886"/>
      <c r="W8" s="1880">
        <v>16473</v>
      </c>
      <c r="X8" s="1881">
        <v>0</v>
      </c>
      <c r="Y8" s="1881">
        <v>0</v>
      </c>
      <c r="Z8" s="1881">
        <v>11</v>
      </c>
      <c r="AA8" s="1881">
        <v>0</v>
      </c>
      <c r="AB8" s="1882">
        <v>0</v>
      </c>
      <c r="AC8" s="1883">
        <v>16462</v>
      </c>
      <c r="AD8" s="1887">
        <v>75433</v>
      </c>
      <c r="AE8" s="1922">
        <v>261522</v>
      </c>
      <c r="AF8" s="1927">
        <v>234</v>
      </c>
      <c r="AG8" s="1889">
        <v>261288</v>
      </c>
      <c r="AH8" s="1879"/>
      <c r="AI8" s="1880">
        <v>51137</v>
      </c>
      <c r="AJ8" s="1881">
        <v>51</v>
      </c>
      <c r="AK8" s="1928">
        <v>51086</v>
      </c>
      <c r="AL8" s="1891"/>
      <c r="AM8" s="1880">
        <v>28974</v>
      </c>
      <c r="AN8" s="1880">
        <v>48</v>
      </c>
      <c r="AO8" s="1929">
        <v>28926</v>
      </c>
      <c r="AP8" s="1892"/>
      <c r="AQ8" s="1880">
        <v>28584</v>
      </c>
      <c r="AR8" s="1880">
        <v>29</v>
      </c>
      <c r="AS8" s="1883">
        <v>28555</v>
      </c>
      <c r="AT8" s="1893">
        <v>108567</v>
      </c>
      <c r="AU8" s="1894">
        <v>0.2334</v>
      </c>
      <c r="AV8" s="1895">
        <v>9.7600000000000006E-2</v>
      </c>
      <c r="AW8" s="1896">
        <v>9.2399999999999996E-2</v>
      </c>
      <c r="AX8" s="1897">
        <v>0.4234</v>
      </c>
      <c r="AY8" s="1875">
        <v>2</v>
      </c>
      <c r="AZ8" s="1876" t="s">
        <v>379</v>
      </c>
      <c r="BA8" s="1930">
        <v>1264087660</v>
      </c>
      <c r="BB8" s="1930">
        <v>511919058</v>
      </c>
      <c r="BC8" s="1930">
        <v>201893328</v>
      </c>
      <c r="BD8" s="1900">
        <v>1977900046</v>
      </c>
      <c r="BE8" s="1931">
        <v>84419</v>
      </c>
      <c r="BF8" s="1932">
        <v>1302136905</v>
      </c>
      <c r="BG8" s="1933">
        <v>3280036951</v>
      </c>
      <c r="BH8" s="1875">
        <v>2</v>
      </c>
      <c r="BI8" s="1876" t="s">
        <v>379</v>
      </c>
      <c r="BJ8" s="1904">
        <v>178294</v>
      </c>
      <c r="BK8" s="1905">
        <v>134</v>
      </c>
      <c r="BL8" s="1883">
        <v>178160</v>
      </c>
      <c r="BM8" s="1879"/>
      <c r="BN8" s="1906">
        <v>41633</v>
      </c>
      <c r="BO8" s="1906">
        <v>0</v>
      </c>
      <c r="BP8" s="1906">
        <v>0</v>
      </c>
      <c r="BQ8" s="1906">
        <v>44</v>
      </c>
      <c r="BR8" s="1906">
        <v>0</v>
      </c>
      <c r="BS8" s="1906">
        <v>0</v>
      </c>
      <c r="BT8" s="1925">
        <v>41589</v>
      </c>
      <c r="BU8" s="1879"/>
      <c r="BV8" s="1907">
        <v>17408</v>
      </c>
      <c r="BW8" s="1907">
        <v>0</v>
      </c>
      <c r="BX8" s="1907">
        <v>0</v>
      </c>
      <c r="BY8" s="1907">
        <v>26</v>
      </c>
      <c r="BZ8" s="1907">
        <v>0</v>
      </c>
      <c r="CA8" s="1907">
        <v>0</v>
      </c>
      <c r="CB8" s="1934">
        <v>17382</v>
      </c>
      <c r="CC8" s="1909"/>
      <c r="CD8" s="1907">
        <v>16473</v>
      </c>
      <c r="CE8" s="1907">
        <v>0</v>
      </c>
      <c r="CF8" s="1907">
        <v>0</v>
      </c>
      <c r="CG8" s="1907">
        <v>11</v>
      </c>
      <c r="CH8" s="1907">
        <v>0</v>
      </c>
      <c r="CI8" s="1907">
        <v>0</v>
      </c>
      <c r="CJ8" s="1883">
        <v>16462</v>
      </c>
      <c r="CK8" s="1887">
        <v>75433</v>
      </c>
      <c r="CL8" s="1910">
        <v>261522</v>
      </c>
      <c r="CM8" s="1911">
        <v>234</v>
      </c>
      <c r="CN8" s="1935">
        <v>261288</v>
      </c>
      <c r="CO8" s="1879"/>
      <c r="CP8" s="1912">
        <v>51137</v>
      </c>
      <c r="CQ8" s="1912">
        <v>51</v>
      </c>
      <c r="CR8" s="1928">
        <v>51086</v>
      </c>
      <c r="CS8" s="1936"/>
      <c r="CT8" s="1912">
        <v>28974</v>
      </c>
      <c r="CU8" s="1912">
        <v>48</v>
      </c>
      <c r="CV8" s="1929">
        <v>28926</v>
      </c>
      <c r="CW8" s="1892"/>
      <c r="CX8" s="1912">
        <v>28584</v>
      </c>
      <c r="CY8" s="1912">
        <v>29</v>
      </c>
      <c r="CZ8" s="1883">
        <v>28555</v>
      </c>
      <c r="DA8" s="1893">
        <v>108567</v>
      </c>
      <c r="DB8" s="1913">
        <v>0.2334</v>
      </c>
      <c r="DC8" s="1913">
        <v>9.7600000000000006E-2</v>
      </c>
      <c r="DD8" s="1914">
        <v>9.2399999999999996E-2</v>
      </c>
      <c r="DE8" s="1897">
        <v>0.4234</v>
      </c>
      <c r="DF8" s="1875">
        <v>2</v>
      </c>
      <c r="DG8" s="1876" t="s">
        <v>379</v>
      </c>
      <c r="DH8" s="1904">
        <v>418147249</v>
      </c>
      <c r="DI8" s="1905">
        <v>417027</v>
      </c>
      <c r="DJ8" s="1915">
        <v>418564276</v>
      </c>
      <c r="DK8" s="1904">
        <v>169237134</v>
      </c>
      <c r="DL8" s="1905">
        <v>280368</v>
      </c>
      <c r="DM8" s="1915">
        <v>169517502</v>
      </c>
      <c r="DN8" s="1904">
        <v>66800808</v>
      </c>
      <c r="DO8" s="1905">
        <v>67773</v>
      </c>
      <c r="DP8" s="1915">
        <v>66868581</v>
      </c>
      <c r="DQ8" s="1937">
        <v>654950359</v>
      </c>
      <c r="DR8" s="1938">
        <v>28120</v>
      </c>
      <c r="DS8" s="1939">
        <v>433742283</v>
      </c>
      <c r="DT8" s="1940">
        <v>1088692642</v>
      </c>
      <c r="DU8" s="1875">
        <v>2</v>
      </c>
      <c r="DV8" s="1876" t="s">
        <v>379</v>
      </c>
      <c r="DW8" s="1881">
        <v>78214</v>
      </c>
      <c r="DX8" s="1880">
        <v>187</v>
      </c>
      <c r="DY8" s="1883">
        <v>78027</v>
      </c>
      <c r="DZ8" s="1879"/>
      <c r="EA8" s="1880">
        <v>17182</v>
      </c>
      <c r="EB8" s="1880">
        <v>44</v>
      </c>
      <c r="EC8" s="1925">
        <v>17138</v>
      </c>
      <c r="ED8" s="1879"/>
      <c r="EE8" s="1880">
        <v>7026</v>
      </c>
      <c r="EF8" s="1880">
        <v>41</v>
      </c>
      <c r="EG8" s="1926">
        <v>6985</v>
      </c>
      <c r="EH8" s="1886"/>
      <c r="EI8" s="1880">
        <v>6182</v>
      </c>
      <c r="EJ8" s="1880">
        <v>22</v>
      </c>
      <c r="EK8" s="1883">
        <v>6160</v>
      </c>
      <c r="EL8" s="1887">
        <v>30283</v>
      </c>
      <c r="EM8" s="1880">
        <v>91029</v>
      </c>
      <c r="EN8" s="1880">
        <v>215</v>
      </c>
      <c r="EO8" s="1935">
        <v>90814</v>
      </c>
      <c r="EP8" s="1879"/>
      <c r="EQ8" s="1920">
        <v>18478</v>
      </c>
      <c r="ER8" s="1920">
        <v>45</v>
      </c>
      <c r="ES8" s="1928">
        <v>18433</v>
      </c>
      <c r="ET8" s="1936"/>
      <c r="EU8" s="1920">
        <v>8443</v>
      </c>
      <c r="EV8" s="1920">
        <v>46</v>
      </c>
      <c r="EW8" s="1929">
        <v>8397</v>
      </c>
      <c r="EX8" s="1892"/>
      <c r="EY8" s="1920">
        <v>7533</v>
      </c>
      <c r="EZ8" s="1920">
        <v>26</v>
      </c>
      <c r="FA8" s="1883">
        <v>7507</v>
      </c>
      <c r="FB8" s="1893">
        <v>34337</v>
      </c>
      <c r="FC8" s="1894">
        <v>0.21959999999999999</v>
      </c>
      <c r="FD8" s="1894">
        <v>8.9499999999999996E-2</v>
      </c>
      <c r="FE8" s="1896">
        <v>7.8899999999999998E-2</v>
      </c>
      <c r="FF8" s="1921">
        <v>0.3881</v>
      </c>
      <c r="FG8" s="1875">
        <v>2</v>
      </c>
      <c r="FH8" s="1876" t="s">
        <v>379</v>
      </c>
      <c r="FI8" s="1905">
        <v>160887946</v>
      </c>
      <c r="FJ8" s="1905">
        <v>391815</v>
      </c>
      <c r="FK8" s="1915">
        <v>160496131</v>
      </c>
      <c r="FL8" s="1905">
        <v>52507017</v>
      </c>
      <c r="FM8" s="1905">
        <v>286074</v>
      </c>
      <c r="FN8" s="1915">
        <v>52220943</v>
      </c>
      <c r="FO8" s="1905">
        <v>18742104</v>
      </c>
      <c r="FP8" s="1905">
        <v>64688</v>
      </c>
      <c r="FQ8" s="1915">
        <v>18677416</v>
      </c>
      <c r="FR8" s="1937">
        <v>231394490</v>
      </c>
      <c r="FS8" s="1938">
        <v>29330</v>
      </c>
      <c r="FT8" s="1939">
        <v>144199185</v>
      </c>
      <c r="FU8" s="1940">
        <v>375593675</v>
      </c>
    </row>
    <row r="9" spans="1:177" s="1801" customFormat="1" ht="15" customHeight="1" x14ac:dyDescent="0.2">
      <c r="A9" s="1875">
        <v>3</v>
      </c>
      <c r="B9" s="1876" t="s">
        <v>378</v>
      </c>
      <c r="C9" s="1922">
        <v>61854</v>
      </c>
      <c r="D9" s="1922">
        <v>47</v>
      </c>
      <c r="E9" s="1878">
        <v>61807</v>
      </c>
      <c r="F9" s="1879"/>
      <c r="G9" s="1880">
        <v>15345</v>
      </c>
      <c r="H9" s="1881">
        <v>661</v>
      </c>
      <c r="I9" s="1881">
        <v>202</v>
      </c>
      <c r="J9" s="1881">
        <v>20</v>
      </c>
      <c r="K9" s="1923">
        <v>0</v>
      </c>
      <c r="L9" s="1941">
        <v>0</v>
      </c>
      <c r="M9" s="1929">
        <v>16188</v>
      </c>
      <c r="N9" s="1879"/>
      <c r="O9" s="1880">
        <v>6168</v>
      </c>
      <c r="P9" s="1881">
        <v>950</v>
      </c>
      <c r="Q9" s="1881">
        <v>133</v>
      </c>
      <c r="R9" s="1881">
        <v>6</v>
      </c>
      <c r="S9" s="1881">
        <v>1</v>
      </c>
      <c r="T9" s="1882">
        <v>0</v>
      </c>
      <c r="U9" s="1942">
        <v>7244</v>
      </c>
      <c r="V9" s="1886"/>
      <c r="W9" s="1880">
        <v>6059</v>
      </c>
      <c r="X9" s="1881">
        <v>1522</v>
      </c>
      <c r="Y9" s="1881">
        <v>229</v>
      </c>
      <c r="Z9" s="1881">
        <v>6</v>
      </c>
      <c r="AA9" s="1881">
        <v>0</v>
      </c>
      <c r="AB9" s="1882">
        <v>0</v>
      </c>
      <c r="AC9" s="1883">
        <v>7804</v>
      </c>
      <c r="AD9" s="1887">
        <v>31236</v>
      </c>
      <c r="AE9" s="1922">
        <v>94756</v>
      </c>
      <c r="AF9" s="1927">
        <v>74</v>
      </c>
      <c r="AG9" s="1889">
        <v>94682</v>
      </c>
      <c r="AH9" s="1879"/>
      <c r="AI9" s="1880">
        <v>21342</v>
      </c>
      <c r="AJ9" s="1881">
        <v>26</v>
      </c>
      <c r="AK9" s="1928">
        <v>21316</v>
      </c>
      <c r="AL9" s="1891"/>
      <c r="AM9" s="1880">
        <v>12784</v>
      </c>
      <c r="AN9" s="1880">
        <v>9</v>
      </c>
      <c r="AO9" s="1929">
        <v>12775</v>
      </c>
      <c r="AP9" s="1892"/>
      <c r="AQ9" s="1880">
        <v>13596</v>
      </c>
      <c r="AR9" s="1880">
        <v>12</v>
      </c>
      <c r="AS9" s="1883">
        <v>13584</v>
      </c>
      <c r="AT9" s="1893">
        <v>47675</v>
      </c>
      <c r="AU9" s="1894">
        <v>0.26190000000000002</v>
      </c>
      <c r="AV9" s="1895">
        <v>0.1172</v>
      </c>
      <c r="AW9" s="1896">
        <v>0.1263</v>
      </c>
      <c r="AX9" s="1897">
        <v>0.50539999999999996</v>
      </c>
      <c r="AY9" s="1875">
        <v>3</v>
      </c>
      <c r="AZ9" s="1876" t="s">
        <v>378</v>
      </c>
      <c r="BA9" s="1930">
        <v>617385020</v>
      </c>
      <c r="BB9" s="1930">
        <v>222451955</v>
      </c>
      <c r="BC9" s="1930">
        <v>93547554</v>
      </c>
      <c r="BD9" s="1900">
        <v>933384529</v>
      </c>
      <c r="BE9" s="1931">
        <v>75820</v>
      </c>
      <c r="BF9" s="1932">
        <v>511922992</v>
      </c>
      <c r="BG9" s="1933">
        <v>1445307521</v>
      </c>
      <c r="BH9" s="1875">
        <v>3</v>
      </c>
      <c r="BI9" s="1876" t="s">
        <v>378</v>
      </c>
      <c r="BJ9" s="1904">
        <v>61854</v>
      </c>
      <c r="BK9" s="1905">
        <v>47</v>
      </c>
      <c r="BL9" s="1883">
        <v>61807</v>
      </c>
      <c r="BM9" s="1879"/>
      <c r="BN9" s="1906">
        <v>15345</v>
      </c>
      <c r="BO9" s="1906">
        <v>661</v>
      </c>
      <c r="BP9" s="1906">
        <v>202</v>
      </c>
      <c r="BQ9" s="1906">
        <v>20</v>
      </c>
      <c r="BR9" s="1906">
        <v>0</v>
      </c>
      <c r="BS9" s="1906">
        <v>0</v>
      </c>
      <c r="BT9" s="1929">
        <v>16188</v>
      </c>
      <c r="BU9" s="1879"/>
      <c r="BV9" s="1907">
        <v>6168</v>
      </c>
      <c r="BW9" s="1907">
        <v>950</v>
      </c>
      <c r="BX9" s="1907">
        <v>133</v>
      </c>
      <c r="BY9" s="1907">
        <v>6</v>
      </c>
      <c r="BZ9" s="1907">
        <v>1</v>
      </c>
      <c r="CA9" s="1907">
        <v>0</v>
      </c>
      <c r="CB9" s="1943">
        <v>7244</v>
      </c>
      <c r="CC9" s="1909"/>
      <c r="CD9" s="1907">
        <v>6059</v>
      </c>
      <c r="CE9" s="1907">
        <v>1522</v>
      </c>
      <c r="CF9" s="1907">
        <v>229</v>
      </c>
      <c r="CG9" s="1907">
        <v>6</v>
      </c>
      <c r="CH9" s="1907">
        <v>0</v>
      </c>
      <c r="CI9" s="1907">
        <v>0</v>
      </c>
      <c r="CJ9" s="1883">
        <v>7804</v>
      </c>
      <c r="CK9" s="1887">
        <v>31236</v>
      </c>
      <c r="CL9" s="1910">
        <v>94756</v>
      </c>
      <c r="CM9" s="1911">
        <v>74</v>
      </c>
      <c r="CN9" s="1935">
        <v>94682</v>
      </c>
      <c r="CO9" s="1879"/>
      <c r="CP9" s="1912">
        <v>21342</v>
      </c>
      <c r="CQ9" s="1912">
        <v>26</v>
      </c>
      <c r="CR9" s="1928">
        <v>21316</v>
      </c>
      <c r="CS9" s="1891"/>
      <c r="CT9" s="1912">
        <v>12784</v>
      </c>
      <c r="CU9" s="1912">
        <v>9</v>
      </c>
      <c r="CV9" s="1929">
        <v>12775</v>
      </c>
      <c r="CW9" s="1892"/>
      <c r="CX9" s="1912">
        <v>13596</v>
      </c>
      <c r="CY9" s="1912">
        <v>12</v>
      </c>
      <c r="CZ9" s="1883">
        <v>13584</v>
      </c>
      <c r="DA9" s="1893">
        <v>47675</v>
      </c>
      <c r="DB9" s="1913">
        <v>0.26190000000000002</v>
      </c>
      <c r="DC9" s="1913">
        <v>0.1172</v>
      </c>
      <c r="DD9" s="1914">
        <v>0.1263</v>
      </c>
      <c r="DE9" s="1897">
        <v>0.50539999999999996</v>
      </c>
      <c r="DF9" s="1875">
        <v>3</v>
      </c>
      <c r="DG9" s="1876" t="s">
        <v>378</v>
      </c>
      <c r="DH9" s="1904">
        <v>210910031</v>
      </c>
      <c r="DI9" s="1905">
        <v>262164</v>
      </c>
      <c r="DJ9" s="1915">
        <v>211172195</v>
      </c>
      <c r="DK9" s="1904">
        <v>76031579</v>
      </c>
      <c r="DL9" s="1905">
        <v>62625</v>
      </c>
      <c r="DM9" s="1915">
        <v>76094204</v>
      </c>
      <c r="DN9" s="1904">
        <v>31972137</v>
      </c>
      <c r="DO9" s="1905">
        <v>27864</v>
      </c>
      <c r="DP9" s="1915">
        <v>32000001</v>
      </c>
      <c r="DQ9" s="1937">
        <v>319266400</v>
      </c>
      <c r="DR9" s="1938">
        <v>25930</v>
      </c>
      <c r="DS9" s="1939">
        <v>175074693</v>
      </c>
      <c r="DT9" s="1940">
        <v>494341093</v>
      </c>
      <c r="DU9" s="1875">
        <v>3</v>
      </c>
      <c r="DV9" s="1876" t="s">
        <v>378</v>
      </c>
      <c r="DW9" s="1881">
        <v>24872</v>
      </c>
      <c r="DX9" s="1880">
        <v>69</v>
      </c>
      <c r="DY9" s="1883">
        <v>24803</v>
      </c>
      <c r="DZ9" s="1879"/>
      <c r="EA9" s="1880">
        <v>6747</v>
      </c>
      <c r="EB9" s="1880">
        <v>24</v>
      </c>
      <c r="EC9" s="1929">
        <v>6723</v>
      </c>
      <c r="ED9" s="1879"/>
      <c r="EE9" s="1880">
        <v>2829</v>
      </c>
      <c r="EF9" s="1880">
        <v>8</v>
      </c>
      <c r="EG9" s="1942">
        <v>2821</v>
      </c>
      <c r="EH9" s="1886"/>
      <c r="EI9" s="1880">
        <v>2594</v>
      </c>
      <c r="EJ9" s="1880">
        <v>12</v>
      </c>
      <c r="EK9" s="1883">
        <v>2582</v>
      </c>
      <c r="EL9" s="1887">
        <v>12126</v>
      </c>
      <c r="EM9" s="1880">
        <v>28598</v>
      </c>
      <c r="EN9" s="1880">
        <v>74</v>
      </c>
      <c r="EO9" s="1935">
        <v>28524</v>
      </c>
      <c r="EP9" s="1879"/>
      <c r="EQ9" s="1920">
        <v>7248</v>
      </c>
      <c r="ER9" s="1920">
        <v>26</v>
      </c>
      <c r="ES9" s="1928">
        <v>7222</v>
      </c>
      <c r="ET9" s="1891"/>
      <c r="EU9" s="1920">
        <v>3330</v>
      </c>
      <c r="EV9" s="1920">
        <v>9</v>
      </c>
      <c r="EW9" s="1929">
        <v>3321</v>
      </c>
      <c r="EX9" s="1892"/>
      <c r="EY9" s="1920">
        <v>3097</v>
      </c>
      <c r="EZ9" s="1920">
        <v>12</v>
      </c>
      <c r="FA9" s="1883">
        <v>3085</v>
      </c>
      <c r="FB9" s="1893">
        <v>13628</v>
      </c>
      <c r="FC9" s="1894">
        <v>0.27110000000000001</v>
      </c>
      <c r="FD9" s="1894">
        <v>0.1137</v>
      </c>
      <c r="FE9" s="1896">
        <v>0.1041</v>
      </c>
      <c r="FF9" s="1921">
        <v>0.4889</v>
      </c>
      <c r="FG9" s="1875">
        <v>3</v>
      </c>
      <c r="FH9" s="1876" t="s">
        <v>378</v>
      </c>
      <c r="FI9" s="1905">
        <v>70548366</v>
      </c>
      <c r="FJ9" s="1905">
        <v>251972</v>
      </c>
      <c r="FK9" s="1915">
        <v>70296394</v>
      </c>
      <c r="FL9" s="1905">
        <v>22103730</v>
      </c>
      <c r="FM9" s="1905">
        <v>61110</v>
      </c>
      <c r="FN9" s="1915">
        <v>22042620</v>
      </c>
      <c r="FO9" s="1905">
        <v>8165492</v>
      </c>
      <c r="FP9" s="1905">
        <v>34656</v>
      </c>
      <c r="FQ9" s="1915">
        <v>8130836</v>
      </c>
      <c r="FR9" s="1937">
        <v>100469850</v>
      </c>
      <c r="FS9" s="1938">
        <v>27188</v>
      </c>
      <c r="FT9" s="1939">
        <v>52997296</v>
      </c>
      <c r="FU9" s="1940">
        <v>153467146</v>
      </c>
    </row>
    <row r="10" spans="1:177" s="1801" customFormat="1" ht="15" customHeight="1" x14ac:dyDescent="0.2">
      <c r="A10" s="1875">
        <v>4</v>
      </c>
      <c r="B10" s="1876" t="s">
        <v>377</v>
      </c>
      <c r="C10" s="1922">
        <v>37508</v>
      </c>
      <c r="D10" s="1922">
        <v>22</v>
      </c>
      <c r="E10" s="1878">
        <v>37486</v>
      </c>
      <c r="F10" s="1879"/>
      <c r="G10" s="1880">
        <v>9039</v>
      </c>
      <c r="H10" s="1881">
        <v>443</v>
      </c>
      <c r="I10" s="1881">
        <v>117</v>
      </c>
      <c r="J10" s="1881">
        <v>7</v>
      </c>
      <c r="K10" s="1923">
        <v>0</v>
      </c>
      <c r="L10" s="1924">
        <v>0</v>
      </c>
      <c r="M10" s="1925">
        <v>9592</v>
      </c>
      <c r="N10" s="1879"/>
      <c r="O10" s="1880">
        <v>3936</v>
      </c>
      <c r="P10" s="1881">
        <v>688</v>
      </c>
      <c r="Q10" s="1881">
        <v>90</v>
      </c>
      <c r="R10" s="1881">
        <v>0</v>
      </c>
      <c r="S10" s="1881">
        <v>0</v>
      </c>
      <c r="T10" s="1882">
        <v>0</v>
      </c>
      <c r="U10" s="1942">
        <v>4714</v>
      </c>
      <c r="V10" s="1886"/>
      <c r="W10" s="1880">
        <v>3664</v>
      </c>
      <c r="X10" s="1881">
        <v>882</v>
      </c>
      <c r="Y10" s="1881">
        <v>104</v>
      </c>
      <c r="Z10" s="1881">
        <v>4</v>
      </c>
      <c r="AA10" s="1881">
        <v>1</v>
      </c>
      <c r="AB10" s="1882">
        <v>0</v>
      </c>
      <c r="AC10" s="1883">
        <v>4645</v>
      </c>
      <c r="AD10" s="1887">
        <v>18951</v>
      </c>
      <c r="AE10" s="1922">
        <v>58837</v>
      </c>
      <c r="AF10" s="1927">
        <v>48</v>
      </c>
      <c r="AG10" s="1889">
        <v>58789</v>
      </c>
      <c r="AH10" s="1879"/>
      <c r="AI10" s="1880">
        <v>12512</v>
      </c>
      <c r="AJ10" s="1881">
        <v>7</v>
      </c>
      <c r="AK10" s="1928">
        <v>12505</v>
      </c>
      <c r="AL10" s="1891"/>
      <c r="AM10" s="1880">
        <v>8391</v>
      </c>
      <c r="AN10" s="1880">
        <v>6</v>
      </c>
      <c r="AO10" s="1929">
        <v>8385</v>
      </c>
      <c r="AP10" s="1892"/>
      <c r="AQ10" s="1880">
        <v>8299</v>
      </c>
      <c r="AR10" s="1880">
        <v>7</v>
      </c>
      <c r="AS10" s="1883">
        <v>8292</v>
      </c>
      <c r="AT10" s="1893">
        <v>29182</v>
      </c>
      <c r="AU10" s="1894">
        <v>0.25590000000000002</v>
      </c>
      <c r="AV10" s="1895">
        <v>0.1258</v>
      </c>
      <c r="AW10" s="1896">
        <v>0.1239</v>
      </c>
      <c r="AX10" s="1897">
        <v>0.50549999999999995</v>
      </c>
      <c r="AY10" s="1875">
        <v>4</v>
      </c>
      <c r="AZ10" s="1876" t="s">
        <v>377</v>
      </c>
      <c r="BA10" s="1930">
        <v>346988787</v>
      </c>
      <c r="BB10" s="1930">
        <v>147845259</v>
      </c>
      <c r="BC10" s="1930">
        <v>58066123</v>
      </c>
      <c r="BD10" s="1900">
        <v>552900169</v>
      </c>
      <c r="BE10" s="1931">
        <v>82199</v>
      </c>
      <c r="BF10" s="1932">
        <v>339285414</v>
      </c>
      <c r="BG10" s="1933">
        <v>892185583</v>
      </c>
      <c r="BH10" s="1875">
        <v>4</v>
      </c>
      <c r="BI10" s="1876" t="s">
        <v>377</v>
      </c>
      <c r="BJ10" s="1904">
        <v>37508</v>
      </c>
      <c r="BK10" s="1905">
        <v>22</v>
      </c>
      <c r="BL10" s="1883">
        <v>37486</v>
      </c>
      <c r="BM10" s="1879"/>
      <c r="BN10" s="1906">
        <v>9039</v>
      </c>
      <c r="BO10" s="1906">
        <v>443</v>
      </c>
      <c r="BP10" s="1906">
        <v>117</v>
      </c>
      <c r="BQ10" s="1906">
        <v>7</v>
      </c>
      <c r="BR10" s="1906">
        <v>0</v>
      </c>
      <c r="BS10" s="1906">
        <v>0</v>
      </c>
      <c r="BT10" s="1925">
        <v>9592</v>
      </c>
      <c r="BU10" s="1879"/>
      <c r="BV10" s="1907">
        <v>3936</v>
      </c>
      <c r="BW10" s="1907">
        <v>688</v>
      </c>
      <c r="BX10" s="1907">
        <v>90</v>
      </c>
      <c r="BY10" s="1907">
        <v>0</v>
      </c>
      <c r="BZ10" s="1907">
        <v>0</v>
      </c>
      <c r="CA10" s="1907">
        <v>0</v>
      </c>
      <c r="CB10" s="1943">
        <v>4714</v>
      </c>
      <c r="CC10" s="1909"/>
      <c r="CD10" s="1907">
        <v>3664</v>
      </c>
      <c r="CE10" s="1907">
        <v>882</v>
      </c>
      <c r="CF10" s="1907">
        <v>104</v>
      </c>
      <c r="CG10" s="1907">
        <v>4</v>
      </c>
      <c r="CH10" s="1907">
        <v>1</v>
      </c>
      <c r="CI10" s="1907">
        <v>0</v>
      </c>
      <c r="CJ10" s="1883">
        <v>4645</v>
      </c>
      <c r="CK10" s="1887">
        <v>18951</v>
      </c>
      <c r="CL10" s="1910">
        <v>58837</v>
      </c>
      <c r="CM10" s="1911">
        <v>48</v>
      </c>
      <c r="CN10" s="1935">
        <v>58789</v>
      </c>
      <c r="CO10" s="1879"/>
      <c r="CP10" s="1912">
        <v>12512</v>
      </c>
      <c r="CQ10" s="1912">
        <v>7</v>
      </c>
      <c r="CR10" s="1928">
        <v>12505</v>
      </c>
      <c r="CS10" s="1891"/>
      <c r="CT10" s="1912">
        <v>8391</v>
      </c>
      <c r="CU10" s="1912">
        <v>6</v>
      </c>
      <c r="CV10" s="1929">
        <v>8385</v>
      </c>
      <c r="CW10" s="1892"/>
      <c r="CX10" s="1912">
        <v>8299</v>
      </c>
      <c r="CY10" s="1912">
        <v>7</v>
      </c>
      <c r="CZ10" s="1883">
        <v>8292</v>
      </c>
      <c r="DA10" s="1893">
        <v>29182</v>
      </c>
      <c r="DB10" s="1913">
        <v>0.25590000000000002</v>
      </c>
      <c r="DC10" s="1913">
        <v>0.1258</v>
      </c>
      <c r="DD10" s="1914">
        <v>0.1239</v>
      </c>
      <c r="DE10" s="1897">
        <v>0.50549999999999995</v>
      </c>
      <c r="DF10" s="1875">
        <v>4</v>
      </c>
      <c r="DG10" s="1876" t="s">
        <v>377</v>
      </c>
      <c r="DH10" s="1904">
        <v>128483719</v>
      </c>
      <c r="DI10" s="1905">
        <v>80654</v>
      </c>
      <c r="DJ10" s="1915">
        <v>128564373</v>
      </c>
      <c r="DK10" s="1904">
        <v>54743940</v>
      </c>
      <c r="DL10" s="1905">
        <v>28140</v>
      </c>
      <c r="DM10" s="1915">
        <v>54772080</v>
      </c>
      <c r="DN10" s="1904">
        <v>21492052</v>
      </c>
      <c r="DO10" s="1905">
        <v>19504</v>
      </c>
      <c r="DP10" s="1915">
        <v>21511556</v>
      </c>
      <c r="DQ10" s="1937">
        <v>204848009</v>
      </c>
      <c r="DR10" s="1938">
        <v>30308</v>
      </c>
      <c r="DS10" s="1939">
        <v>125099604</v>
      </c>
      <c r="DT10" s="1940">
        <v>329947613</v>
      </c>
      <c r="DU10" s="1875">
        <v>4</v>
      </c>
      <c r="DV10" s="1876" t="s">
        <v>377</v>
      </c>
      <c r="DW10" s="1881">
        <v>15769</v>
      </c>
      <c r="DX10" s="1880">
        <v>44</v>
      </c>
      <c r="DY10" s="1883">
        <v>15725</v>
      </c>
      <c r="DZ10" s="1879"/>
      <c r="EA10" s="1880">
        <v>3909</v>
      </c>
      <c r="EB10" s="1880">
        <v>7</v>
      </c>
      <c r="EC10" s="1925">
        <v>3902</v>
      </c>
      <c r="ED10" s="1879"/>
      <c r="EE10" s="1880">
        <v>1791</v>
      </c>
      <c r="EF10" s="1880">
        <v>6</v>
      </c>
      <c r="EG10" s="1942">
        <v>1785</v>
      </c>
      <c r="EH10" s="1886"/>
      <c r="EI10" s="1880">
        <v>1598</v>
      </c>
      <c r="EJ10" s="1880">
        <v>7</v>
      </c>
      <c r="EK10" s="1883">
        <v>1591</v>
      </c>
      <c r="EL10" s="1887">
        <v>7278</v>
      </c>
      <c r="EM10" s="1880">
        <v>18480</v>
      </c>
      <c r="EN10" s="1880">
        <v>48</v>
      </c>
      <c r="EO10" s="1935">
        <v>18432</v>
      </c>
      <c r="EP10" s="1879"/>
      <c r="EQ10" s="1920">
        <v>4269</v>
      </c>
      <c r="ER10" s="1920">
        <v>7</v>
      </c>
      <c r="ES10" s="1928">
        <v>4262</v>
      </c>
      <c r="ET10" s="1891"/>
      <c r="EU10" s="1920">
        <v>2114</v>
      </c>
      <c r="EV10" s="1920">
        <v>6</v>
      </c>
      <c r="EW10" s="1929">
        <v>2108</v>
      </c>
      <c r="EX10" s="1892"/>
      <c r="EY10" s="1920">
        <v>1907</v>
      </c>
      <c r="EZ10" s="1920">
        <v>7</v>
      </c>
      <c r="FA10" s="1883">
        <v>1900</v>
      </c>
      <c r="FB10" s="1893">
        <v>8270</v>
      </c>
      <c r="FC10" s="1894">
        <v>0.24809999999999999</v>
      </c>
      <c r="FD10" s="1894">
        <v>0.1135</v>
      </c>
      <c r="FE10" s="1896">
        <v>0.1012</v>
      </c>
      <c r="FF10" s="1921">
        <v>0.46279999999999999</v>
      </c>
      <c r="FG10" s="1875">
        <v>4</v>
      </c>
      <c r="FH10" s="1876" t="s">
        <v>377</v>
      </c>
      <c r="FI10" s="1905">
        <v>53686584</v>
      </c>
      <c r="FJ10" s="1905">
        <v>90552</v>
      </c>
      <c r="FK10" s="1915">
        <v>53596032</v>
      </c>
      <c r="FL10" s="1905">
        <v>18548210</v>
      </c>
      <c r="FM10" s="1905">
        <v>55440</v>
      </c>
      <c r="FN10" s="1915">
        <v>18492770</v>
      </c>
      <c r="FO10" s="1905">
        <v>6671292</v>
      </c>
      <c r="FP10" s="1905">
        <v>25872</v>
      </c>
      <c r="FQ10" s="1915">
        <v>6645420</v>
      </c>
      <c r="FR10" s="1937">
        <v>78734222</v>
      </c>
      <c r="FS10" s="1938">
        <v>39745</v>
      </c>
      <c r="FT10" s="1939">
        <v>46955538</v>
      </c>
      <c r="FU10" s="1940">
        <v>125689760</v>
      </c>
    </row>
    <row r="11" spans="1:177" s="1801" customFormat="1" ht="15" customHeight="1" x14ac:dyDescent="0.2">
      <c r="A11" s="1875">
        <v>5</v>
      </c>
      <c r="B11" s="1876" t="s">
        <v>376</v>
      </c>
      <c r="C11" s="1922">
        <v>25234</v>
      </c>
      <c r="D11" s="1922">
        <v>30</v>
      </c>
      <c r="E11" s="1878">
        <v>25204</v>
      </c>
      <c r="F11" s="1879"/>
      <c r="G11" s="1880">
        <v>5588</v>
      </c>
      <c r="H11" s="1881">
        <v>233</v>
      </c>
      <c r="I11" s="1881">
        <v>64</v>
      </c>
      <c r="J11" s="1881">
        <v>11</v>
      </c>
      <c r="K11" s="1923">
        <v>0</v>
      </c>
      <c r="L11" s="1941">
        <v>0</v>
      </c>
      <c r="M11" s="1929">
        <v>5874</v>
      </c>
      <c r="N11" s="1879"/>
      <c r="O11" s="1880">
        <v>2135</v>
      </c>
      <c r="P11" s="1881">
        <v>270</v>
      </c>
      <c r="Q11" s="1881">
        <v>33</v>
      </c>
      <c r="R11" s="1881">
        <v>4</v>
      </c>
      <c r="S11" s="1881">
        <v>0</v>
      </c>
      <c r="T11" s="1882">
        <v>0</v>
      </c>
      <c r="U11" s="1942">
        <v>2434</v>
      </c>
      <c r="V11" s="1886"/>
      <c r="W11" s="1880">
        <v>2014</v>
      </c>
      <c r="X11" s="1881">
        <v>462</v>
      </c>
      <c r="Y11" s="1881">
        <v>73</v>
      </c>
      <c r="Z11" s="1881">
        <v>2</v>
      </c>
      <c r="AA11" s="1881">
        <v>0</v>
      </c>
      <c r="AB11" s="1882">
        <v>0</v>
      </c>
      <c r="AC11" s="1883">
        <v>2547</v>
      </c>
      <c r="AD11" s="1887">
        <v>10855</v>
      </c>
      <c r="AE11" s="1922">
        <v>38332</v>
      </c>
      <c r="AF11" s="1927">
        <v>49</v>
      </c>
      <c r="AG11" s="1889">
        <v>38283</v>
      </c>
      <c r="AH11" s="1879"/>
      <c r="AI11" s="1880">
        <v>7483</v>
      </c>
      <c r="AJ11" s="1881">
        <v>15</v>
      </c>
      <c r="AK11" s="1928">
        <v>7468</v>
      </c>
      <c r="AL11" s="1891"/>
      <c r="AM11" s="1880">
        <v>4252</v>
      </c>
      <c r="AN11" s="1880">
        <v>7</v>
      </c>
      <c r="AO11" s="1929">
        <v>4245</v>
      </c>
      <c r="AP11" s="1892"/>
      <c r="AQ11" s="1880">
        <v>4449</v>
      </c>
      <c r="AR11" s="1880">
        <v>3</v>
      </c>
      <c r="AS11" s="1883">
        <v>4446</v>
      </c>
      <c r="AT11" s="1893">
        <v>16159</v>
      </c>
      <c r="AU11" s="1894">
        <v>0.2331</v>
      </c>
      <c r="AV11" s="1895">
        <v>9.6600000000000005E-2</v>
      </c>
      <c r="AW11" s="1896">
        <v>0.1011</v>
      </c>
      <c r="AX11" s="1897">
        <v>0.43070000000000003</v>
      </c>
      <c r="AY11" s="1875">
        <v>5</v>
      </c>
      <c r="AZ11" s="1876" t="s">
        <v>376</v>
      </c>
      <c r="BA11" s="1930">
        <v>174979277</v>
      </c>
      <c r="BB11" s="1930">
        <v>64119954</v>
      </c>
      <c r="BC11" s="1930">
        <v>26524935</v>
      </c>
      <c r="BD11" s="1900">
        <v>265624166</v>
      </c>
      <c r="BE11" s="1931">
        <v>78899</v>
      </c>
      <c r="BF11" s="1932">
        <v>180874380</v>
      </c>
      <c r="BG11" s="1933">
        <v>446498546</v>
      </c>
      <c r="BH11" s="1875">
        <v>5</v>
      </c>
      <c r="BI11" s="1876" t="s">
        <v>376</v>
      </c>
      <c r="BJ11" s="1904">
        <v>25234</v>
      </c>
      <c r="BK11" s="1905">
        <v>30</v>
      </c>
      <c r="BL11" s="1883">
        <v>25204</v>
      </c>
      <c r="BM11" s="1879"/>
      <c r="BN11" s="1906">
        <v>5588</v>
      </c>
      <c r="BO11" s="1906">
        <v>233</v>
      </c>
      <c r="BP11" s="1906">
        <v>64</v>
      </c>
      <c r="BQ11" s="1906">
        <v>11</v>
      </c>
      <c r="BR11" s="1906">
        <v>0</v>
      </c>
      <c r="BS11" s="1906">
        <v>0</v>
      </c>
      <c r="BT11" s="1929">
        <v>5874</v>
      </c>
      <c r="BU11" s="1879"/>
      <c r="BV11" s="1907">
        <v>2135</v>
      </c>
      <c r="BW11" s="1907">
        <v>270</v>
      </c>
      <c r="BX11" s="1907">
        <v>33</v>
      </c>
      <c r="BY11" s="1907">
        <v>4</v>
      </c>
      <c r="BZ11" s="1907">
        <v>0</v>
      </c>
      <c r="CA11" s="1907">
        <v>0</v>
      </c>
      <c r="CB11" s="1943">
        <v>2434</v>
      </c>
      <c r="CC11" s="1909"/>
      <c r="CD11" s="1907">
        <v>2014</v>
      </c>
      <c r="CE11" s="1907">
        <v>462</v>
      </c>
      <c r="CF11" s="1907">
        <v>73</v>
      </c>
      <c r="CG11" s="1907">
        <v>2</v>
      </c>
      <c r="CH11" s="1907">
        <v>0</v>
      </c>
      <c r="CI11" s="1907">
        <v>0</v>
      </c>
      <c r="CJ11" s="1883">
        <v>2547</v>
      </c>
      <c r="CK11" s="1887">
        <v>10855</v>
      </c>
      <c r="CL11" s="1910">
        <v>38332</v>
      </c>
      <c r="CM11" s="1911">
        <v>49</v>
      </c>
      <c r="CN11" s="1935">
        <v>38283</v>
      </c>
      <c r="CO11" s="1879"/>
      <c r="CP11" s="1912">
        <v>7483</v>
      </c>
      <c r="CQ11" s="1912">
        <v>15</v>
      </c>
      <c r="CR11" s="1928">
        <v>7468</v>
      </c>
      <c r="CS11" s="1891"/>
      <c r="CT11" s="1912">
        <v>4252</v>
      </c>
      <c r="CU11" s="1912">
        <v>7</v>
      </c>
      <c r="CV11" s="1929">
        <v>4245</v>
      </c>
      <c r="CW11" s="1892"/>
      <c r="CX11" s="1912">
        <v>4449</v>
      </c>
      <c r="CY11" s="1912">
        <v>3</v>
      </c>
      <c r="CZ11" s="1883">
        <v>4446</v>
      </c>
      <c r="DA11" s="1893">
        <v>16159</v>
      </c>
      <c r="DB11" s="1913">
        <v>0.2331</v>
      </c>
      <c r="DC11" s="1913">
        <v>9.6600000000000005E-2</v>
      </c>
      <c r="DD11" s="1914">
        <v>0.1011</v>
      </c>
      <c r="DE11" s="1897">
        <v>0.43070000000000003</v>
      </c>
      <c r="DF11" s="1875">
        <v>5</v>
      </c>
      <c r="DG11" s="1876" t="s">
        <v>376</v>
      </c>
      <c r="DH11" s="1904">
        <v>64814575</v>
      </c>
      <c r="DI11" s="1905">
        <v>128016</v>
      </c>
      <c r="DJ11" s="1915">
        <v>64942591</v>
      </c>
      <c r="DK11" s="1904">
        <v>23808357</v>
      </c>
      <c r="DL11" s="1905">
        <v>39765</v>
      </c>
      <c r="DM11" s="1915">
        <v>23848122</v>
      </c>
      <c r="DN11" s="1904">
        <v>9860594</v>
      </c>
      <c r="DO11" s="1905">
        <v>7110</v>
      </c>
      <c r="DP11" s="1915">
        <v>9867704</v>
      </c>
      <c r="DQ11" s="1937">
        <v>98658417</v>
      </c>
      <c r="DR11" s="1938">
        <v>29947</v>
      </c>
      <c r="DS11" s="1939">
        <v>68652898</v>
      </c>
      <c r="DT11" s="1940">
        <v>167311315</v>
      </c>
      <c r="DU11" s="1875">
        <v>5</v>
      </c>
      <c r="DV11" s="1876" t="s">
        <v>376</v>
      </c>
      <c r="DW11" s="1881">
        <v>11592</v>
      </c>
      <c r="DX11" s="1880">
        <v>43</v>
      </c>
      <c r="DY11" s="1883">
        <v>11549</v>
      </c>
      <c r="DZ11" s="1879"/>
      <c r="EA11" s="1880">
        <v>2786</v>
      </c>
      <c r="EB11" s="1880">
        <v>13</v>
      </c>
      <c r="EC11" s="1929">
        <v>2773</v>
      </c>
      <c r="ED11" s="1879"/>
      <c r="EE11" s="1880">
        <v>1099</v>
      </c>
      <c r="EF11" s="1880">
        <v>4</v>
      </c>
      <c r="EG11" s="1942">
        <v>1095</v>
      </c>
      <c r="EH11" s="1886"/>
      <c r="EI11" s="1880">
        <v>979</v>
      </c>
      <c r="EJ11" s="1880">
        <v>3</v>
      </c>
      <c r="EK11" s="1883">
        <v>976</v>
      </c>
      <c r="EL11" s="1887">
        <v>4844</v>
      </c>
      <c r="EM11" s="1880">
        <v>13639</v>
      </c>
      <c r="EN11" s="1880">
        <v>48</v>
      </c>
      <c r="EO11" s="1935">
        <v>13591</v>
      </c>
      <c r="EP11" s="1879"/>
      <c r="EQ11" s="1920">
        <v>3041</v>
      </c>
      <c r="ER11" s="1920">
        <v>15</v>
      </c>
      <c r="ES11" s="1928">
        <v>3026</v>
      </c>
      <c r="ET11" s="1891"/>
      <c r="EU11" s="1920">
        <v>1364</v>
      </c>
      <c r="EV11" s="1920">
        <v>6</v>
      </c>
      <c r="EW11" s="1929">
        <v>1358</v>
      </c>
      <c r="EX11" s="1892"/>
      <c r="EY11" s="1920">
        <v>1199</v>
      </c>
      <c r="EZ11" s="1920">
        <v>3</v>
      </c>
      <c r="FA11" s="1883">
        <v>1196</v>
      </c>
      <c r="FB11" s="1893">
        <v>5580</v>
      </c>
      <c r="FC11" s="1894">
        <v>0.24010000000000001</v>
      </c>
      <c r="FD11" s="1894">
        <v>9.4799999999999995E-2</v>
      </c>
      <c r="FE11" s="1896">
        <v>8.4500000000000006E-2</v>
      </c>
      <c r="FF11" s="1921">
        <v>0.4194</v>
      </c>
      <c r="FG11" s="1875">
        <v>5</v>
      </c>
      <c r="FH11" s="1876" t="s">
        <v>376</v>
      </c>
      <c r="FI11" s="1905">
        <v>26422956</v>
      </c>
      <c r="FJ11" s="1905">
        <v>128058</v>
      </c>
      <c r="FK11" s="1915">
        <v>26294898</v>
      </c>
      <c r="FL11" s="1905">
        <v>8135610</v>
      </c>
      <c r="FM11" s="1905">
        <v>33960</v>
      </c>
      <c r="FN11" s="1915">
        <v>8101650</v>
      </c>
      <c r="FO11" s="1905">
        <v>2871924</v>
      </c>
      <c r="FP11" s="1905">
        <v>7668</v>
      </c>
      <c r="FQ11" s="1915">
        <v>2864256</v>
      </c>
      <c r="FR11" s="1937">
        <v>37260804</v>
      </c>
      <c r="FS11" s="1938">
        <v>31493</v>
      </c>
      <c r="FT11" s="1939">
        <v>25178654</v>
      </c>
      <c r="FU11" s="1940">
        <v>62439458</v>
      </c>
    </row>
    <row r="12" spans="1:177" s="1801" customFormat="1" ht="15" customHeight="1" x14ac:dyDescent="0.2">
      <c r="A12" s="1875">
        <v>6</v>
      </c>
      <c r="B12" s="1876" t="s">
        <v>375</v>
      </c>
      <c r="C12" s="1922">
        <v>55726</v>
      </c>
      <c r="D12" s="1922">
        <v>45</v>
      </c>
      <c r="E12" s="1878">
        <v>55681</v>
      </c>
      <c r="F12" s="1879"/>
      <c r="G12" s="1880">
        <v>12998</v>
      </c>
      <c r="H12" s="1881">
        <v>539</v>
      </c>
      <c r="I12" s="1881">
        <v>116</v>
      </c>
      <c r="J12" s="1881">
        <v>13</v>
      </c>
      <c r="K12" s="1923">
        <v>0</v>
      </c>
      <c r="L12" s="1924">
        <v>0</v>
      </c>
      <c r="M12" s="1925">
        <v>13640</v>
      </c>
      <c r="N12" s="1879"/>
      <c r="O12" s="1880">
        <v>5181</v>
      </c>
      <c r="P12" s="1881">
        <v>667</v>
      </c>
      <c r="Q12" s="1881">
        <v>93</v>
      </c>
      <c r="R12" s="1881">
        <v>6</v>
      </c>
      <c r="S12" s="1881">
        <v>0</v>
      </c>
      <c r="T12" s="1882">
        <v>0</v>
      </c>
      <c r="U12" s="1942">
        <v>5935</v>
      </c>
      <c r="V12" s="1886"/>
      <c r="W12" s="1880">
        <v>5048</v>
      </c>
      <c r="X12" s="1881">
        <v>1141</v>
      </c>
      <c r="Y12" s="1881">
        <v>169</v>
      </c>
      <c r="Z12" s="1881">
        <v>5</v>
      </c>
      <c r="AA12" s="1881">
        <v>1</v>
      </c>
      <c r="AB12" s="1882">
        <v>0</v>
      </c>
      <c r="AC12" s="1883">
        <v>6352</v>
      </c>
      <c r="AD12" s="1887">
        <v>25927</v>
      </c>
      <c r="AE12" s="1922">
        <v>86651</v>
      </c>
      <c r="AF12" s="1927">
        <v>74</v>
      </c>
      <c r="AG12" s="1889">
        <v>86577</v>
      </c>
      <c r="AH12" s="1879"/>
      <c r="AI12" s="1880">
        <v>17615</v>
      </c>
      <c r="AJ12" s="1881">
        <v>14</v>
      </c>
      <c r="AK12" s="1928">
        <v>17601</v>
      </c>
      <c r="AL12" s="1891"/>
      <c r="AM12" s="1880">
        <v>10666</v>
      </c>
      <c r="AN12" s="1880">
        <v>12</v>
      </c>
      <c r="AO12" s="1929">
        <v>10654</v>
      </c>
      <c r="AP12" s="1892"/>
      <c r="AQ12" s="1880">
        <v>11448</v>
      </c>
      <c r="AR12" s="1880">
        <v>9</v>
      </c>
      <c r="AS12" s="1883">
        <v>11439</v>
      </c>
      <c r="AT12" s="1893">
        <v>39694</v>
      </c>
      <c r="AU12" s="1894">
        <v>0.245</v>
      </c>
      <c r="AV12" s="1895">
        <v>0.1066</v>
      </c>
      <c r="AW12" s="1896">
        <v>0.11409999999999999</v>
      </c>
      <c r="AX12" s="1897">
        <v>0.46560000000000001</v>
      </c>
      <c r="AY12" s="1875">
        <v>6</v>
      </c>
      <c r="AZ12" s="1876" t="s">
        <v>375</v>
      </c>
      <c r="BA12" s="1930">
        <v>445557882</v>
      </c>
      <c r="BB12" s="1930">
        <v>172165815</v>
      </c>
      <c r="BC12" s="1930">
        <v>73077162</v>
      </c>
      <c r="BD12" s="1900">
        <v>690800859</v>
      </c>
      <c r="BE12" s="1931">
        <v>75561</v>
      </c>
      <c r="BF12" s="1932">
        <v>424560635</v>
      </c>
      <c r="BG12" s="1933">
        <v>1115361494</v>
      </c>
      <c r="BH12" s="1875">
        <v>6</v>
      </c>
      <c r="BI12" s="1876" t="s">
        <v>375</v>
      </c>
      <c r="BJ12" s="1904">
        <v>55726</v>
      </c>
      <c r="BK12" s="1905">
        <v>45</v>
      </c>
      <c r="BL12" s="1883">
        <v>55681</v>
      </c>
      <c r="BM12" s="1879"/>
      <c r="BN12" s="1906">
        <v>12998</v>
      </c>
      <c r="BO12" s="1906">
        <v>539</v>
      </c>
      <c r="BP12" s="1906">
        <v>116</v>
      </c>
      <c r="BQ12" s="1906">
        <v>13</v>
      </c>
      <c r="BR12" s="1906">
        <v>0</v>
      </c>
      <c r="BS12" s="1906">
        <v>0</v>
      </c>
      <c r="BT12" s="1925">
        <v>13640</v>
      </c>
      <c r="BU12" s="1879"/>
      <c r="BV12" s="1907">
        <v>5181</v>
      </c>
      <c r="BW12" s="1907">
        <v>667</v>
      </c>
      <c r="BX12" s="1907">
        <v>93</v>
      </c>
      <c r="BY12" s="1907">
        <v>6</v>
      </c>
      <c r="BZ12" s="1907">
        <v>0</v>
      </c>
      <c r="CA12" s="1907">
        <v>0</v>
      </c>
      <c r="CB12" s="1943">
        <v>5935</v>
      </c>
      <c r="CC12" s="1909"/>
      <c r="CD12" s="1907">
        <v>5048</v>
      </c>
      <c r="CE12" s="1907">
        <v>1141</v>
      </c>
      <c r="CF12" s="1907">
        <v>169</v>
      </c>
      <c r="CG12" s="1907">
        <v>5</v>
      </c>
      <c r="CH12" s="1907">
        <v>1</v>
      </c>
      <c r="CI12" s="1907">
        <v>0</v>
      </c>
      <c r="CJ12" s="1883">
        <v>6352</v>
      </c>
      <c r="CK12" s="1887">
        <v>25927</v>
      </c>
      <c r="CL12" s="1910">
        <v>86651</v>
      </c>
      <c r="CM12" s="1911">
        <v>74</v>
      </c>
      <c r="CN12" s="1935">
        <v>86577</v>
      </c>
      <c r="CO12" s="1879"/>
      <c r="CP12" s="1912">
        <v>17615</v>
      </c>
      <c r="CQ12" s="1912">
        <v>14</v>
      </c>
      <c r="CR12" s="1928">
        <v>17601</v>
      </c>
      <c r="CS12" s="1891"/>
      <c r="CT12" s="1912">
        <v>10666</v>
      </c>
      <c r="CU12" s="1912">
        <v>12</v>
      </c>
      <c r="CV12" s="1929">
        <v>10654</v>
      </c>
      <c r="CW12" s="1892"/>
      <c r="CX12" s="1912">
        <v>11448</v>
      </c>
      <c r="CY12" s="1912">
        <v>9</v>
      </c>
      <c r="CZ12" s="1883">
        <v>11439</v>
      </c>
      <c r="DA12" s="1893">
        <v>39694</v>
      </c>
      <c r="DB12" s="1913">
        <v>0.245</v>
      </c>
      <c r="DC12" s="1913">
        <v>0.1066</v>
      </c>
      <c r="DD12" s="1914">
        <v>0.11409999999999999</v>
      </c>
      <c r="DE12" s="1897">
        <v>0.46560000000000001</v>
      </c>
      <c r="DF12" s="1875">
        <v>6</v>
      </c>
      <c r="DG12" s="1876" t="s">
        <v>375</v>
      </c>
      <c r="DH12" s="1904">
        <v>185273466</v>
      </c>
      <c r="DI12" s="1905">
        <v>158676</v>
      </c>
      <c r="DJ12" s="1915">
        <v>185432142</v>
      </c>
      <c r="DK12" s="1904">
        <v>71574855</v>
      </c>
      <c r="DL12" s="1905">
        <v>79560</v>
      </c>
      <c r="DM12" s="1915">
        <v>71654415</v>
      </c>
      <c r="DN12" s="1904">
        <v>30389166</v>
      </c>
      <c r="DO12" s="1905">
        <v>25236</v>
      </c>
      <c r="DP12" s="1915">
        <v>30414402</v>
      </c>
      <c r="DQ12" s="1937">
        <v>287500959</v>
      </c>
      <c r="DR12" s="1938">
        <v>31143</v>
      </c>
      <c r="DS12" s="1939">
        <v>174985665</v>
      </c>
      <c r="DT12" s="1940">
        <v>462486624</v>
      </c>
      <c r="DU12" s="1875">
        <v>6</v>
      </c>
      <c r="DV12" s="1876" t="s">
        <v>375</v>
      </c>
      <c r="DW12" s="1881">
        <v>24373</v>
      </c>
      <c r="DX12" s="1880">
        <v>64</v>
      </c>
      <c r="DY12" s="1883">
        <v>24309</v>
      </c>
      <c r="DZ12" s="1879"/>
      <c r="EA12" s="1880">
        <v>5973</v>
      </c>
      <c r="EB12" s="1880">
        <v>12</v>
      </c>
      <c r="EC12" s="1925">
        <v>5961</v>
      </c>
      <c r="ED12" s="1879"/>
      <c r="EE12" s="1880">
        <v>2497</v>
      </c>
      <c r="EF12" s="1880">
        <v>8</v>
      </c>
      <c r="EG12" s="1942">
        <v>2489</v>
      </c>
      <c r="EH12" s="1886"/>
      <c r="EI12" s="1880">
        <v>2253</v>
      </c>
      <c r="EJ12" s="1880">
        <v>9</v>
      </c>
      <c r="EK12" s="1883">
        <v>2244</v>
      </c>
      <c r="EL12" s="1887">
        <v>10694</v>
      </c>
      <c r="EM12" s="1880">
        <v>28724</v>
      </c>
      <c r="EN12" s="1880">
        <v>73</v>
      </c>
      <c r="EO12" s="1935">
        <v>28651</v>
      </c>
      <c r="EP12" s="1879"/>
      <c r="EQ12" s="1920">
        <v>6498</v>
      </c>
      <c r="ER12" s="1920">
        <v>12</v>
      </c>
      <c r="ES12" s="1928">
        <v>6486</v>
      </c>
      <c r="ET12" s="1891"/>
      <c r="EU12" s="1920">
        <v>3013</v>
      </c>
      <c r="EV12" s="1920">
        <v>11</v>
      </c>
      <c r="EW12" s="1929">
        <v>3002</v>
      </c>
      <c r="EX12" s="1892"/>
      <c r="EY12" s="1920">
        <v>2742</v>
      </c>
      <c r="EZ12" s="1920">
        <v>9</v>
      </c>
      <c r="FA12" s="1883">
        <v>2733</v>
      </c>
      <c r="FB12" s="1893">
        <v>12221</v>
      </c>
      <c r="FC12" s="1894">
        <v>0.2452</v>
      </c>
      <c r="FD12" s="1894">
        <v>0.1024</v>
      </c>
      <c r="FE12" s="1896">
        <v>9.2299999999999993E-2</v>
      </c>
      <c r="FF12" s="1921">
        <v>0.43990000000000001</v>
      </c>
      <c r="FG12" s="1875">
        <v>6</v>
      </c>
      <c r="FH12" s="1876" t="s">
        <v>375</v>
      </c>
      <c r="FI12" s="1905">
        <v>68014296</v>
      </c>
      <c r="FJ12" s="1905">
        <v>129024</v>
      </c>
      <c r="FK12" s="1915">
        <v>67885272</v>
      </c>
      <c r="FL12" s="1905">
        <v>21839520</v>
      </c>
      <c r="FM12" s="1905">
        <v>76920</v>
      </c>
      <c r="FN12" s="1915">
        <v>21762600</v>
      </c>
      <c r="FO12" s="1905">
        <v>7930512</v>
      </c>
      <c r="FP12" s="1905">
        <v>27648</v>
      </c>
      <c r="FQ12" s="1915">
        <v>7902864</v>
      </c>
      <c r="FR12" s="1937">
        <v>97550736</v>
      </c>
      <c r="FS12" s="1938">
        <v>32513</v>
      </c>
      <c r="FT12" s="1939">
        <v>56848006</v>
      </c>
      <c r="FU12" s="1940">
        <v>154398742</v>
      </c>
    </row>
    <row r="13" spans="1:177" s="1801" customFormat="1" ht="15" customHeight="1" x14ac:dyDescent="0.2">
      <c r="A13" s="1875">
        <v>7</v>
      </c>
      <c r="B13" s="1876" t="s">
        <v>374</v>
      </c>
      <c r="C13" s="1922">
        <v>27467</v>
      </c>
      <c r="D13" s="1922">
        <v>37</v>
      </c>
      <c r="E13" s="1878">
        <v>27430</v>
      </c>
      <c r="F13" s="1879"/>
      <c r="G13" s="1880">
        <v>6465</v>
      </c>
      <c r="H13" s="1881">
        <v>310</v>
      </c>
      <c r="I13" s="1881">
        <v>80</v>
      </c>
      <c r="J13" s="1881">
        <v>13</v>
      </c>
      <c r="K13" s="1923">
        <v>0</v>
      </c>
      <c r="L13" s="1941">
        <v>0</v>
      </c>
      <c r="M13" s="1929">
        <v>6842</v>
      </c>
      <c r="N13" s="1879"/>
      <c r="O13" s="1880">
        <v>2962</v>
      </c>
      <c r="P13" s="1881">
        <v>485</v>
      </c>
      <c r="Q13" s="1881">
        <v>58</v>
      </c>
      <c r="R13" s="1881">
        <v>10</v>
      </c>
      <c r="S13" s="1881">
        <v>0</v>
      </c>
      <c r="T13" s="1882">
        <v>0</v>
      </c>
      <c r="U13" s="1942">
        <v>3495</v>
      </c>
      <c r="V13" s="1886"/>
      <c r="W13" s="1880">
        <v>2654</v>
      </c>
      <c r="X13" s="1881">
        <v>501</v>
      </c>
      <c r="Y13" s="1881">
        <v>60</v>
      </c>
      <c r="Z13" s="1881">
        <v>4</v>
      </c>
      <c r="AA13" s="1881">
        <v>0</v>
      </c>
      <c r="AB13" s="1882">
        <v>1</v>
      </c>
      <c r="AC13" s="1883">
        <v>3210</v>
      </c>
      <c r="AD13" s="1887">
        <v>13547</v>
      </c>
      <c r="AE13" s="1922">
        <v>42465</v>
      </c>
      <c r="AF13" s="1927">
        <v>73</v>
      </c>
      <c r="AG13" s="1889">
        <v>42392</v>
      </c>
      <c r="AH13" s="1879"/>
      <c r="AI13" s="1880">
        <v>8714</v>
      </c>
      <c r="AJ13" s="1881">
        <v>21</v>
      </c>
      <c r="AK13" s="1928">
        <v>8693</v>
      </c>
      <c r="AL13" s="1891"/>
      <c r="AM13" s="1880">
        <v>6087</v>
      </c>
      <c r="AN13" s="1880">
        <v>16</v>
      </c>
      <c r="AO13" s="1929">
        <v>6071</v>
      </c>
      <c r="AP13" s="1892"/>
      <c r="AQ13" s="1880">
        <v>5719</v>
      </c>
      <c r="AR13" s="1880">
        <v>13</v>
      </c>
      <c r="AS13" s="1883">
        <v>5706</v>
      </c>
      <c r="AT13" s="1893">
        <v>20470</v>
      </c>
      <c r="AU13" s="1894">
        <v>0.24940000000000001</v>
      </c>
      <c r="AV13" s="1895">
        <v>0.12740000000000001</v>
      </c>
      <c r="AW13" s="1896">
        <v>0.11700000000000001</v>
      </c>
      <c r="AX13" s="1897">
        <v>0.49390000000000001</v>
      </c>
      <c r="AY13" s="1875">
        <v>7</v>
      </c>
      <c r="AZ13" s="1876" t="s">
        <v>374</v>
      </c>
      <c r="BA13" s="1930">
        <v>229538958</v>
      </c>
      <c r="BB13" s="1930">
        <v>101035226</v>
      </c>
      <c r="BC13" s="1930">
        <v>37557505</v>
      </c>
      <c r="BD13" s="1900">
        <v>368131689</v>
      </c>
      <c r="BE13" s="1931">
        <v>76946</v>
      </c>
      <c r="BF13" s="1932">
        <v>222810224</v>
      </c>
      <c r="BG13" s="1933">
        <v>590941913</v>
      </c>
      <c r="BH13" s="1875">
        <v>7</v>
      </c>
      <c r="BI13" s="1876" t="s">
        <v>374</v>
      </c>
      <c r="BJ13" s="1904">
        <v>27467</v>
      </c>
      <c r="BK13" s="1905">
        <v>37</v>
      </c>
      <c r="BL13" s="1883">
        <v>27430</v>
      </c>
      <c r="BM13" s="1879"/>
      <c r="BN13" s="1906">
        <v>6465</v>
      </c>
      <c r="BO13" s="1906">
        <v>310</v>
      </c>
      <c r="BP13" s="1906">
        <v>80</v>
      </c>
      <c r="BQ13" s="1906">
        <v>13</v>
      </c>
      <c r="BR13" s="1906">
        <v>0</v>
      </c>
      <c r="BS13" s="1906">
        <v>0</v>
      </c>
      <c r="BT13" s="1929">
        <v>6842</v>
      </c>
      <c r="BU13" s="1879"/>
      <c r="BV13" s="1907">
        <v>2962</v>
      </c>
      <c r="BW13" s="1907">
        <v>485</v>
      </c>
      <c r="BX13" s="1907">
        <v>58</v>
      </c>
      <c r="BY13" s="1907">
        <v>10</v>
      </c>
      <c r="BZ13" s="1907">
        <v>0</v>
      </c>
      <c r="CA13" s="1907">
        <v>0</v>
      </c>
      <c r="CB13" s="1943">
        <v>3495</v>
      </c>
      <c r="CC13" s="1909"/>
      <c r="CD13" s="1907">
        <v>2654</v>
      </c>
      <c r="CE13" s="1907">
        <v>501</v>
      </c>
      <c r="CF13" s="1907">
        <v>60</v>
      </c>
      <c r="CG13" s="1907">
        <v>4</v>
      </c>
      <c r="CH13" s="1907">
        <v>0</v>
      </c>
      <c r="CI13" s="1907">
        <v>1</v>
      </c>
      <c r="CJ13" s="1883">
        <v>3210</v>
      </c>
      <c r="CK13" s="1887">
        <v>13547</v>
      </c>
      <c r="CL13" s="1910">
        <v>42465</v>
      </c>
      <c r="CM13" s="1911">
        <v>73</v>
      </c>
      <c r="CN13" s="1935">
        <v>42392</v>
      </c>
      <c r="CO13" s="1879"/>
      <c r="CP13" s="1912">
        <v>8714</v>
      </c>
      <c r="CQ13" s="1912">
        <v>21</v>
      </c>
      <c r="CR13" s="1928">
        <v>8693</v>
      </c>
      <c r="CS13" s="1891"/>
      <c r="CT13" s="1912">
        <v>6087</v>
      </c>
      <c r="CU13" s="1912">
        <v>16</v>
      </c>
      <c r="CV13" s="1929">
        <v>6071</v>
      </c>
      <c r="CW13" s="1892"/>
      <c r="CX13" s="1912">
        <v>5719</v>
      </c>
      <c r="CY13" s="1912">
        <v>13</v>
      </c>
      <c r="CZ13" s="1883">
        <v>5706</v>
      </c>
      <c r="DA13" s="1893">
        <v>20470</v>
      </c>
      <c r="DB13" s="1913">
        <v>0.24940000000000001</v>
      </c>
      <c r="DC13" s="1913">
        <v>0.12740000000000001</v>
      </c>
      <c r="DD13" s="1914">
        <v>0.11700000000000001</v>
      </c>
      <c r="DE13" s="1897">
        <v>0.49390000000000001</v>
      </c>
      <c r="DF13" s="1875">
        <v>7</v>
      </c>
      <c r="DG13" s="1876" t="s">
        <v>374</v>
      </c>
      <c r="DH13" s="1904">
        <v>86599530</v>
      </c>
      <c r="DI13" s="1905">
        <v>193287</v>
      </c>
      <c r="DJ13" s="1915">
        <v>86792817</v>
      </c>
      <c r="DK13" s="1904">
        <v>38170483</v>
      </c>
      <c r="DL13" s="1905">
        <v>105530</v>
      </c>
      <c r="DM13" s="1915">
        <v>38276013</v>
      </c>
      <c r="DN13" s="1904">
        <v>14199755</v>
      </c>
      <c r="DO13" s="1905">
        <v>29500</v>
      </c>
      <c r="DP13" s="1915">
        <v>14229255</v>
      </c>
      <c r="DQ13" s="1937">
        <v>139298085</v>
      </c>
      <c r="DR13" s="1938">
        <v>29710</v>
      </c>
      <c r="DS13" s="1939">
        <v>86030356</v>
      </c>
      <c r="DT13" s="1940">
        <v>225328441</v>
      </c>
      <c r="DU13" s="1875">
        <v>7</v>
      </c>
      <c r="DV13" s="1876" t="s">
        <v>374</v>
      </c>
      <c r="DW13" s="1881">
        <v>11675</v>
      </c>
      <c r="DX13" s="1880">
        <v>60</v>
      </c>
      <c r="DY13" s="1883">
        <v>11615</v>
      </c>
      <c r="DZ13" s="1879"/>
      <c r="EA13" s="1880">
        <v>2769</v>
      </c>
      <c r="EB13" s="1880">
        <v>19</v>
      </c>
      <c r="EC13" s="1929">
        <v>2750</v>
      </c>
      <c r="ED13" s="1879"/>
      <c r="EE13" s="1880">
        <v>1283</v>
      </c>
      <c r="EF13" s="1880">
        <v>14</v>
      </c>
      <c r="EG13" s="1942">
        <v>1269</v>
      </c>
      <c r="EH13" s="1886"/>
      <c r="EI13" s="1880">
        <v>1158</v>
      </c>
      <c r="EJ13" s="1880">
        <v>9</v>
      </c>
      <c r="EK13" s="1883">
        <v>1149</v>
      </c>
      <c r="EL13" s="1887">
        <v>5168</v>
      </c>
      <c r="EM13" s="1880">
        <v>13709</v>
      </c>
      <c r="EN13" s="1880">
        <v>70</v>
      </c>
      <c r="EO13" s="1935">
        <v>13639</v>
      </c>
      <c r="EP13" s="1879"/>
      <c r="EQ13" s="1920">
        <v>3001</v>
      </c>
      <c r="ER13" s="1920">
        <v>21</v>
      </c>
      <c r="ES13" s="1928">
        <v>2980</v>
      </c>
      <c r="ET13" s="1891"/>
      <c r="EU13" s="1920">
        <v>1555</v>
      </c>
      <c r="EV13" s="1920">
        <v>16</v>
      </c>
      <c r="EW13" s="1929">
        <v>1539</v>
      </c>
      <c r="EX13" s="1892"/>
      <c r="EY13" s="1920">
        <v>1416</v>
      </c>
      <c r="EZ13" s="1920">
        <v>11</v>
      </c>
      <c r="FA13" s="1883">
        <v>1405</v>
      </c>
      <c r="FB13" s="1893">
        <v>5924</v>
      </c>
      <c r="FC13" s="1894">
        <v>0.23680000000000001</v>
      </c>
      <c r="FD13" s="1894">
        <v>0.10929999999999999</v>
      </c>
      <c r="FE13" s="1896">
        <v>9.8900000000000002E-2</v>
      </c>
      <c r="FF13" s="1921">
        <v>0.44490000000000002</v>
      </c>
      <c r="FG13" s="1875">
        <v>7</v>
      </c>
      <c r="FH13" s="1876" t="s">
        <v>374</v>
      </c>
      <c r="FI13" s="1905">
        <v>32599703</v>
      </c>
      <c r="FJ13" s="1905">
        <v>226563</v>
      </c>
      <c r="FK13" s="1915">
        <v>32373140</v>
      </c>
      <c r="FL13" s="1905">
        <v>11617036</v>
      </c>
      <c r="FM13" s="1905">
        <v>121894</v>
      </c>
      <c r="FN13" s="1915">
        <v>11495142</v>
      </c>
      <c r="FO13" s="1905">
        <v>4220322</v>
      </c>
      <c r="FP13" s="1905">
        <v>32790</v>
      </c>
      <c r="FQ13" s="1915">
        <v>4187532</v>
      </c>
      <c r="FR13" s="1937">
        <v>48055814</v>
      </c>
      <c r="FS13" s="1938">
        <v>34278</v>
      </c>
      <c r="FT13" s="1939">
        <v>28968681</v>
      </c>
      <c r="FU13" s="1940">
        <v>77024495</v>
      </c>
    </row>
    <row r="14" spans="1:177" s="1801" customFormat="1" ht="15" customHeight="1" x14ac:dyDescent="0.2">
      <c r="A14" s="1875">
        <v>8</v>
      </c>
      <c r="B14" s="1876" t="s">
        <v>373</v>
      </c>
      <c r="C14" s="1922">
        <v>32590</v>
      </c>
      <c r="D14" s="1922">
        <v>16</v>
      </c>
      <c r="E14" s="1878">
        <v>32574</v>
      </c>
      <c r="F14" s="1879"/>
      <c r="G14" s="1880">
        <v>7193</v>
      </c>
      <c r="H14" s="1881">
        <v>292</v>
      </c>
      <c r="I14" s="1881">
        <v>83</v>
      </c>
      <c r="J14" s="1881">
        <v>2</v>
      </c>
      <c r="K14" s="1923">
        <v>0</v>
      </c>
      <c r="L14" s="1924">
        <v>0</v>
      </c>
      <c r="M14" s="1925">
        <v>7566</v>
      </c>
      <c r="N14" s="1879"/>
      <c r="O14" s="1880">
        <v>3169</v>
      </c>
      <c r="P14" s="1881">
        <v>456</v>
      </c>
      <c r="Q14" s="1881">
        <v>52</v>
      </c>
      <c r="R14" s="1881">
        <v>4</v>
      </c>
      <c r="S14" s="1881">
        <v>0</v>
      </c>
      <c r="T14" s="1882">
        <v>0</v>
      </c>
      <c r="U14" s="1942">
        <v>3673</v>
      </c>
      <c r="V14" s="1886"/>
      <c r="W14" s="1880">
        <v>3104</v>
      </c>
      <c r="X14" s="1881">
        <v>801</v>
      </c>
      <c r="Y14" s="1881">
        <v>112</v>
      </c>
      <c r="Z14" s="1881">
        <v>3</v>
      </c>
      <c r="AA14" s="1881">
        <v>1</v>
      </c>
      <c r="AB14" s="1882">
        <v>0</v>
      </c>
      <c r="AC14" s="1883">
        <v>4013</v>
      </c>
      <c r="AD14" s="1887">
        <v>15252</v>
      </c>
      <c r="AE14" s="1922">
        <v>51504</v>
      </c>
      <c r="AF14" s="1927">
        <v>37</v>
      </c>
      <c r="AG14" s="1889">
        <v>51467</v>
      </c>
      <c r="AH14" s="1879"/>
      <c r="AI14" s="1880">
        <v>9811</v>
      </c>
      <c r="AJ14" s="1881">
        <v>4</v>
      </c>
      <c r="AK14" s="1928">
        <v>9807</v>
      </c>
      <c r="AL14" s="1891"/>
      <c r="AM14" s="1880">
        <v>6547</v>
      </c>
      <c r="AN14" s="1880">
        <v>7</v>
      </c>
      <c r="AO14" s="1929">
        <v>6540</v>
      </c>
      <c r="AP14" s="1892"/>
      <c r="AQ14" s="1880">
        <v>7116</v>
      </c>
      <c r="AR14" s="1880">
        <v>10</v>
      </c>
      <c r="AS14" s="1883">
        <v>7106</v>
      </c>
      <c r="AT14" s="1893">
        <v>23453</v>
      </c>
      <c r="AU14" s="1894">
        <v>0.23230000000000001</v>
      </c>
      <c r="AV14" s="1895">
        <v>0.1128</v>
      </c>
      <c r="AW14" s="1896">
        <v>0.1232</v>
      </c>
      <c r="AX14" s="1897">
        <v>0.46820000000000001</v>
      </c>
      <c r="AY14" s="1875">
        <v>8</v>
      </c>
      <c r="AZ14" s="1876" t="s">
        <v>373</v>
      </c>
      <c r="BA14" s="1930">
        <v>254588215</v>
      </c>
      <c r="BB14" s="1930">
        <v>102936500</v>
      </c>
      <c r="BC14" s="1930">
        <v>44038840</v>
      </c>
      <c r="BD14" s="1900">
        <v>401563555</v>
      </c>
      <c r="BE14" s="1931">
        <v>74683</v>
      </c>
      <c r="BF14" s="1932">
        <v>247232844</v>
      </c>
      <c r="BG14" s="1933">
        <v>648796399</v>
      </c>
      <c r="BH14" s="1875">
        <v>8</v>
      </c>
      <c r="BI14" s="1876" t="s">
        <v>373</v>
      </c>
      <c r="BJ14" s="1904">
        <v>32590</v>
      </c>
      <c r="BK14" s="1905">
        <v>16</v>
      </c>
      <c r="BL14" s="1883">
        <v>32574</v>
      </c>
      <c r="BM14" s="1879"/>
      <c r="BN14" s="1906">
        <v>7193</v>
      </c>
      <c r="BO14" s="1906">
        <v>292</v>
      </c>
      <c r="BP14" s="1906">
        <v>83</v>
      </c>
      <c r="BQ14" s="1906">
        <v>2</v>
      </c>
      <c r="BR14" s="1906">
        <v>0</v>
      </c>
      <c r="BS14" s="1906">
        <v>0</v>
      </c>
      <c r="BT14" s="1925">
        <v>7566</v>
      </c>
      <c r="BU14" s="1879"/>
      <c r="BV14" s="1907">
        <v>3169</v>
      </c>
      <c r="BW14" s="1907">
        <v>456</v>
      </c>
      <c r="BX14" s="1907">
        <v>52</v>
      </c>
      <c r="BY14" s="1907">
        <v>4</v>
      </c>
      <c r="BZ14" s="1907">
        <v>0</v>
      </c>
      <c r="CA14" s="1907">
        <v>0</v>
      </c>
      <c r="CB14" s="1943">
        <v>3673</v>
      </c>
      <c r="CC14" s="1909"/>
      <c r="CD14" s="1907">
        <v>3104</v>
      </c>
      <c r="CE14" s="1907">
        <v>801</v>
      </c>
      <c r="CF14" s="1907">
        <v>112</v>
      </c>
      <c r="CG14" s="1907">
        <v>3</v>
      </c>
      <c r="CH14" s="1907">
        <v>1</v>
      </c>
      <c r="CI14" s="1907">
        <v>0</v>
      </c>
      <c r="CJ14" s="1883">
        <v>4013</v>
      </c>
      <c r="CK14" s="1887">
        <v>15252</v>
      </c>
      <c r="CL14" s="1910">
        <v>51504</v>
      </c>
      <c r="CM14" s="1911">
        <v>37</v>
      </c>
      <c r="CN14" s="1935">
        <v>51467</v>
      </c>
      <c r="CO14" s="1879"/>
      <c r="CP14" s="1912">
        <v>9811</v>
      </c>
      <c r="CQ14" s="1912">
        <v>4</v>
      </c>
      <c r="CR14" s="1928">
        <v>9807</v>
      </c>
      <c r="CS14" s="1891"/>
      <c r="CT14" s="1912">
        <v>6547</v>
      </c>
      <c r="CU14" s="1912">
        <v>7</v>
      </c>
      <c r="CV14" s="1929">
        <v>6540</v>
      </c>
      <c r="CW14" s="1892"/>
      <c r="CX14" s="1912">
        <v>7116</v>
      </c>
      <c r="CY14" s="1912">
        <v>10</v>
      </c>
      <c r="CZ14" s="1883">
        <v>7106</v>
      </c>
      <c r="DA14" s="1893">
        <v>23453</v>
      </c>
      <c r="DB14" s="1913">
        <v>0.23230000000000001</v>
      </c>
      <c r="DC14" s="1913">
        <v>0.1128</v>
      </c>
      <c r="DD14" s="1914">
        <v>0.1232</v>
      </c>
      <c r="DE14" s="1897">
        <v>0.46820000000000001</v>
      </c>
      <c r="DF14" s="1875">
        <v>8</v>
      </c>
      <c r="DG14" s="1876" t="s">
        <v>373</v>
      </c>
      <c r="DH14" s="1904">
        <v>105726215</v>
      </c>
      <c r="DI14" s="1905">
        <v>35840</v>
      </c>
      <c r="DJ14" s="1915">
        <v>105762055</v>
      </c>
      <c r="DK14" s="1904">
        <v>42729550</v>
      </c>
      <c r="DL14" s="1905">
        <v>47350</v>
      </c>
      <c r="DM14" s="1915">
        <v>42776900</v>
      </c>
      <c r="DN14" s="1904">
        <v>18279180</v>
      </c>
      <c r="DO14" s="1905">
        <v>22540</v>
      </c>
      <c r="DP14" s="1915">
        <v>18301720</v>
      </c>
      <c r="DQ14" s="1937">
        <v>166840675</v>
      </c>
      <c r="DR14" s="1938">
        <v>30905</v>
      </c>
      <c r="DS14" s="1939">
        <v>102308839</v>
      </c>
      <c r="DT14" s="1940">
        <v>269149514</v>
      </c>
      <c r="DU14" s="1875">
        <v>8</v>
      </c>
      <c r="DV14" s="1876" t="s">
        <v>373</v>
      </c>
      <c r="DW14" s="1881">
        <v>14140</v>
      </c>
      <c r="DX14" s="1880">
        <v>30</v>
      </c>
      <c r="DY14" s="1883">
        <v>14110</v>
      </c>
      <c r="DZ14" s="1879"/>
      <c r="EA14" s="1880">
        <v>3337</v>
      </c>
      <c r="EB14" s="1880">
        <v>3</v>
      </c>
      <c r="EC14" s="1925">
        <v>3334</v>
      </c>
      <c r="ED14" s="1879"/>
      <c r="EE14" s="1880">
        <v>1511</v>
      </c>
      <c r="EF14" s="1880">
        <v>6</v>
      </c>
      <c r="EG14" s="1942">
        <v>1505</v>
      </c>
      <c r="EH14" s="1886"/>
      <c r="EI14" s="1880">
        <v>1404</v>
      </c>
      <c r="EJ14" s="1880">
        <v>7</v>
      </c>
      <c r="EK14" s="1883">
        <v>1397</v>
      </c>
      <c r="EL14" s="1887">
        <v>6236</v>
      </c>
      <c r="EM14" s="1880">
        <v>16824</v>
      </c>
      <c r="EN14" s="1880">
        <v>35</v>
      </c>
      <c r="EO14" s="1935">
        <v>16789</v>
      </c>
      <c r="EP14" s="1879"/>
      <c r="EQ14" s="1920">
        <v>3648</v>
      </c>
      <c r="ER14" s="1920">
        <v>3</v>
      </c>
      <c r="ES14" s="1928">
        <v>3645</v>
      </c>
      <c r="ET14" s="1891"/>
      <c r="EU14" s="1920">
        <v>1855</v>
      </c>
      <c r="EV14" s="1920">
        <v>7</v>
      </c>
      <c r="EW14" s="1929">
        <v>1848</v>
      </c>
      <c r="EX14" s="1892"/>
      <c r="EY14" s="1920">
        <v>1722</v>
      </c>
      <c r="EZ14" s="1920">
        <v>9</v>
      </c>
      <c r="FA14" s="1883">
        <v>1713</v>
      </c>
      <c r="FB14" s="1893">
        <v>7206</v>
      </c>
      <c r="FC14" s="1894">
        <v>0.23630000000000001</v>
      </c>
      <c r="FD14" s="1894">
        <v>0.1067</v>
      </c>
      <c r="FE14" s="1896">
        <v>9.9000000000000005E-2</v>
      </c>
      <c r="FF14" s="1921">
        <v>0.442</v>
      </c>
      <c r="FG14" s="1875">
        <v>8</v>
      </c>
      <c r="FH14" s="1876" t="s">
        <v>373</v>
      </c>
      <c r="FI14" s="1905">
        <v>40137440</v>
      </c>
      <c r="FJ14" s="1905">
        <v>34440</v>
      </c>
      <c r="FK14" s="1915">
        <v>40103000</v>
      </c>
      <c r="FL14" s="1905">
        <v>13835000</v>
      </c>
      <c r="FM14" s="1905">
        <v>53400</v>
      </c>
      <c r="FN14" s="1915">
        <v>13781600</v>
      </c>
      <c r="FO14" s="1905">
        <v>5139360</v>
      </c>
      <c r="FP14" s="1905">
        <v>26320</v>
      </c>
      <c r="FQ14" s="1915">
        <v>5113040</v>
      </c>
      <c r="FR14" s="1937">
        <v>58997640</v>
      </c>
      <c r="FS14" s="1938">
        <v>33809</v>
      </c>
      <c r="FT14" s="1939">
        <v>34761061</v>
      </c>
      <c r="FU14" s="1940">
        <v>93758701</v>
      </c>
    </row>
    <row r="15" spans="1:177" s="1801" customFormat="1" ht="15" customHeight="1" x14ac:dyDescent="0.2">
      <c r="A15" s="1875">
        <v>9</v>
      </c>
      <c r="B15" s="1876" t="s">
        <v>372</v>
      </c>
      <c r="C15" s="1922">
        <v>8814</v>
      </c>
      <c r="D15" s="1922">
        <v>8</v>
      </c>
      <c r="E15" s="1878">
        <v>8806</v>
      </c>
      <c r="F15" s="1879"/>
      <c r="G15" s="1880">
        <v>2085</v>
      </c>
      <c r="H15" s="1881">
        <v>88</v>
      </c>
      <c r="I15" s="1881">
        <v>27</v>
      </c>
      <c r="J15" s="1881">
        <v>1</v>
      </c>
      <c r="K15" s="1923">
        <v>0</v>
      </c>
      <c r="L15" s="1941">
        <v>0</v>
      </c>
      <c r="M15" s="1929">
        <v>2199</v>
      </c>
      <c r="N15" s="1879"/>
      <c r="O15" s="1880">
        <v>756</v>
      </c>
      <c r="P15" s="1881">
        <v>91</v>
      </c>
      <c r="Q15" s="1881">
        <v>11</v>
      </c>
      <c r="R15" s="1881">
        <v>1</v>
      </c>
      <c r="S15" s="1881">
        <v>0</v>
      </c>
      <c r="T15" s="1882">
        <v>0</v>
      </c>
      <c r="U15" s="1942">
        <v>857</v>
      </c>
      <c r="V15" s="1886"/>
      <c r="W15" s="1880">
        <v>719</v>
      </c>
      <c r="X15" s="1881">
        <v>177</v>
      </c>
      <c r="Y15" s="1881">
        <v>22</v>
      </c>
      <c r="Z15" s="1881">
        <v>1</v>
      </c>
      <c r="AA15" s="1881">
        <v>0</v>
      </c>
      <c r="AB15" s="1882">
        <v>0</v>
      </c>
      <c r="AC15" s="1883">
        <v>917</v>
      </c>
      <c r="AD15" s="1887">
        <v>3973</v>
      </c>
      <c r="AE15" s="1922">
        <v>13478</v>
      </c>
      <c r="AF15" s="1927">
        <v>12</v>
      </c>
      <c r="AG15" s="1889">
        <v>13466</v>
      </c>
      <c r="AH15" s="1879"/>
      <c r="AI15" s="1880">
        <v>2980</v>
      </c>
      <c r="AJ15" s="1881">
        <v>3</v>
      </c>
      <c r="AK15" s="1928">
        <v>2977</v>
      </c>
      <c r="AL15" s="1891"/>
      <c r="AM15" s="1880">
        <v>1437</v>
      </c>
      <c r="AN15" s="1880">
        <v>2</v>
      </c>
      <c r="AO15" s="1929">
        <v>1435</v>
      </c>
      <c r="AP15" s="1892"/>
      <c r="AQ15" s="1880">
        <v>1555</v>
      </c>
      <c r="AR15" s="1880">
        <v>1</v>
      </c>
      <c r="AS15" s="1883">
        <v>1554</v>
      </c>
      <c r="AT15" s="1893">
        <v>5966</v>
      </c>
      <c r="AU15" s="1894">
        <v>0.24970000000000001</v>
      </c>
      <c r="AV15" s="1895">
        <v>9.7299999999999998E-2</v>
      </c>
      <c r="AW15" s="1896">
        <v>0.1041</v>
      </c>
      <c r="AX15" s="1897">
        <v>0.45119999999999999</v>
      </c>
      <c r="AY15" s="1875">
        <v>9</v>
      </c>
      <c r="AZ15" s="1876" t="s">
        <v>372</v>
      </c>
      <c r="BA15" s="1930">
        <v>70098451</v>
      </c>
      <c r="BB15" s="1930">
        <v>22194443</v>
      </c>
      <c r="BC15" s="1930">
        <v>9420820</v>
      </c>
      <c r="BD15" s="1900">
        <v>101713714</v>
      </c>
      <c r="BE15" s="1931">
        <v>80535</v>
      </c>
      <c r="BF15" s="1932">
        <v>68412067</v>
      </c>
      <c r="BG15" s="1933">
        <v>170125781</v>
      </c>
      <c r="BH15" s="1875">
        <v>9</v>
      </c>
      <c r="BI15" s="1876" t="s">
        <v>372</v>
      </c>
      <c r="BJ15" s="1904">
        <v>8814</v>
      </c>
      <c r="BK15" s="1905">
        <v>8</v>
      </c>
      <c r="BL15" s="1883">
        <v>8806</v>
      </c>
      <c r="BM15" s="1879"/>
      <c r="BN15" s="1906">
        <v>2085</v>
      </c>
      <c r="BO15" s="1906">
        <v>88</v>
      </c>
      <c r="BP15" s="1906">
        <v>27</v>
      </c>
      <c r="BQ15" s="1906">
        <v>1</v>
      </c>
      <c r="BR15" s="1906">
        <v>0</v>
      </c>
      <c r="BS15" s="1906">
        <v>0</v>
      </c>
      <c r="BT15" s="1929">
        <v>2199</v>
      </c>
      <c r="BU15" s="1879"/>
      <c r="BV15" s="1907">
        <v>756</v>
      </c>
      <c r="BW15" s="1907">
        <v>91</v>
      </c>
      <c r="BX15" s="1907">
        <v>11</v>
      </c>
      <c r="BY15" s="1907">
        <v>1</v>
      </c>
      <c r="BZ15" s="1907">
        <v>0</v>
      </c>
      <c r="CA15" s="1907">
        <v>0</v>
      </c>
      <c r="CB15" s="1943">
        <v>857</v>
      </c>
      <c r="CC15" s="1909"/>
      <c r="CD15" s="1907">
        <v>719</v>
      </c>
      <c r="CE15" s="1907">
        <v>177</v>
      </c>
      <c r="CF15" s="1907">
        <v>22</v>
      </c>
      <c r="CG15" s="1907">
        <v>1</v>
      </c>
      <c r="CH15" s="1907">
        <v>0</v>
      </c>
      <c r="CI15" s="1907">
        <v>0</v>
      </c>
      <c r="CJ15" s="1883">
        <v>917</v>
      </c>
      <c r="CK15" s="1887">
        <v>3973</v>
      </c>
      <c r="CL15" s="1910">
        <v>13478</v>
      </c>
      <c r="CM15" s="1911">
        <v>12</v>
      </c>
      <c r="CN15" s="1935">
        <v>13466</v>
      </c>
      <c r="CO15" s="1879"/>
      <c r="CP15" s="1912">
        <v>2980</v>
      </c>
      <c r="CQ15" s="1912">
        <v>3</v>
      </c>
      <c r="CR15" s="1928">
        <v>2977</v>
      </c>
      <c r="CS15" s="1891"/>
      <c r="CT15" s="1912">
        <v>1437</v>
      </c>
      <c r="CU15" s="1912">
        <v>2</v>
      </c>
      <c r="CV15" s="1929">
        <v>1435</v>
      </c>
      <c r="CW15" s="1892"/>
      <c r="CX15" s="1912">
        <v>1555</v>
      </c>
      <c r="CY15" s="1912">
        <v>1</v>
      </c>
      <c r="CZ15" s="1883">
        <v>1554</v>
      </c>
      <c r="DA15" s="1893">
        <v>5966</v>
      </c>
      <c r="DB15" s="1913">
        <v>0.24970000000000001</v>
      </c>
      <c r="DC15" s="1913">
        <v>9.7299999999999998E-2</v>
      </c>
      <c r="DD15" s="1914">
        <v>0.1041</v>
      </c>
      <c r="DE15" s="1897">
        <v>0.45119999999999999</v>
      </c>
      <c r="DF15" s="1875">
        <v>9</v>
      </c>
      <c r="DG15" s="1876" t="s">
        <v>372</v>
      </c>
      <c r="DH15" s="1904">
        <v>30833810</v>
      </c>
      <c r="DI15" s="1905">
        <v>24850</v>
      </c>
      <c r="DJ15" s="1915">
        <v>30858660</v>
      </c>
      <c r="DK15" s="1904">
        <v>9759100</v>
      </c>
      <c r="DL15" s="1905">
        <v>13100</v>
      </c>
      <c r="DM15" s="1915">
        <v>9772200</v>
      </c>
      <c r="DN15" s="1904">
        <v>4144780</v>
      </c>
      <c r="DO15" s="1905">
        <v>3380</v>
      </c>
      <c r="DP15" s="1915">
        <v>4148160</v>
      </c>
      <c r="DQ15" s="1937">
        <v>44779020</v>
      </c>
      <c r="DR15" s="1938">
        <v>35702</v>
      </c>
      <c r="DS15" s="1939">
        <v>30327778</v>
      </c>
      <c r="DT15" s="1940">
        <v>75106798</v>
      </c>
      <c r="DU15" s="1875">
        <v>9</v>
      </c>
      <c r="DV15" s="1876" t="s">
        <v>372</v>
      </c>
      <c r="DW15" s="1881">
        <v>3973</v>
      </c>
      <c r="DX15" s="1880">
        <v>11</v>
      </c>
      <c r="DY15" s="1883">
        <v>3962</v>
      </c>
      <c r="DZ15" s="1879"/>
      <c r="EA15" s="1880">
        <v>1017</v>
      </c>
      <c r="EB15" s="1880">
        <v>2</v>
      </c>
      <c r="EC15" s="1929">
        <v>1015</v>
      </c>
      <c r="ED15" s="1879"/>
      <c r="EE15" s="1880">
        <v>362</v>
      </c>
      <c r="EF15" s="1880">
        <v>2</v>
      </c>
      <c r="EG15" s="1942">
        <v>360</v>
      </c>
      <c r="EH15" s="1886"/>
      <c r="EI15" s="1880">
        <v>311</v>
      </c>
      <c r="EJ15" s="1880">
        <v>1</v>
      </c>
      <c r="EK15" s="1883">
        <v>310</v>
      </c>
      <c r="EL15" s="1887">
        <v>1685</v>
      </c>
      <c r="EM15" s="1880">
        <v>4638</v>
      </c>
      <c r="EN15" s="1880">
        <v>12</v>
      </c>
      <c r="EO15" s="1935">
        <v>4626</v>
      </c>
      <c r="EP15" s="1879"/>
      <c r="EQ15" s="1920">
        <v>1101</v>
      </c>
      <c r="ER15" s="1920">
        <v>3</v>
      </c>
      <c r="ES15" s="1928">
        <v>1098</v>
      </c>
      <c r="ET15" s="1891"/>
      <c r="EU15" s="1920">
        <v>439</v>
      </c>
      <c r="EV15" s="1920">
        <v>2</v>
      </c>
      <c r="EW15" s="1929">
        <v>437</v>
      </c>
      <c r="EX15" s="1892"/>
      <c r="EY15" s="1920">
        <v>374</v>
      </c>
      <c r="EZ15" s="1920">
        <v>1</v>
      </c>
      <c r="FA15" s="1883">
        <v>373</v>
      </c>
      <c r="FB15" s="1893">
        <v>1908</v>
      </c>
      <c r="FC15" s="1894">
        <v>0.25619999999999998</v>
      </c>
      <c r="FD15" s="1894">
        <v>9.0899999999999995E-2</v>
      </c>
      <c r="FE15" s="1896">
        <v>7.8200000000000006E-2</v>
      </c>
      <c r="FF15" s="1921">
        <v>0.42530000000000001</v>
      </c>
      <c r="FG15" s="1875">
        <v>9</v>
      </c>
      <c r="FH15" s="1876" t="s">
        <v>372</v>
      </c>
      <c r="FI15" s="1905">
        <v>9286200</v>
      </c>
      <c r="FJ15" s="1905">
        <v>22820</v>
      </c>
      <c r="FK15" s="1915">
        <v>9263380</v>
      </c>
      <c r="FL15" s="1905">
        <v>2544700</v>
      </c>
      <c r="FM15" s="1905">
        <v>12400</v>
      </c>
      <c r="FN15" s="1915">
        <v>2532300</v>
      </c>
      <c r="FO15" s="1905">
        <v>869560</v>
      </c>
      <c r="FP15" s="1905">
        <v>2480</v>
      </c>
      <c r="FQ15" s="1915">
        <v>867080</v>
      </c>
      <c r="FR15" s="1937">
        <v>12662760</v>
      </c>
      <c r="FS15" s="1938">
        <v>31317</v>
      </c>
      <c r="FT15" s="1939">
        <v>8592445</v>
      </c>
      <c r="FU15" s="1940">
        <v>21255205</v>
      </c>
    </row>
    <row r="16" spans="1:177" s="1801" customFormat="1" ht="15" customHeight="1" x14ac:dyDescent="0.2">
      <c r="A16" s="1875">
        <v>10</v>
      </c>
      <c r="B16" s="1876" t="s">
        <v>371</v>
      </c>
      <c r="C16" s="1922">
        <v>104108</v>
      </c>
      <c r="D16" s="1922">
        <v>85</v>
      </c>
      <c r="E16" s="1878">
        <v>104023</v>
      </c>
      <c r="F16" s="1886"/>
      <c r="G16" s="1880">
        <v>24239</v>
      </c>
      <c r="H16" s="1881">
        <v>1128</v>
      </c>
      <c r="I16" s="1881">
        <v>239</v>
      </c>
      <c r="J16" s="1881">
        <v>28</v>
      </c>
      <c r="K16" s="1923">
        <v>1</v>
      </c>
      <c r="L16" s="1924">
        <v>0</v>
      </c>
      <c r="M16" s="1925">
        <v>25577</v>
      </c>
      <c r="N16" s="1886"/>
      <c r="O16" s="1880">
        <v>9510</v>
      </c>
      <c r="P16" s="1881">
        <v>1640</v>
      </c>
      <c r="Q16" s="1881">
        <v>207</v>
      </c>
      <c r="R16" s="1881">
        <v>11</v>
      </c>
      <c r="S16" s="1881">
        <v>1</v>
      </c>
      <c r="T16" s="1882">
        <v>0</v>
      </c>
      <c r="U16" s="1942">
        <v>11345</v>
      </c>
      <c r="V16" s="1886"/>
      <c r="W16" s="1880">
        <v>9236</v>
      </c>
      <c r="X16" s="1881">
        <v>2253</v>
      </c>
      <c r="Y16" s="1881">
        <v>302</v>
      </c>
      <c r="Z16" s="1881">
        <v>9</v>
      </c>
      <c r="AA16" s="1881">
        <v>1</v>
      </c>
      <c r="AB16" s="1882">
        <v>0</v>
      </c>
      <c r="AC16" s="1883">
        <v>11781</v>
      </c>
      <c r="AD16" s="1887">
        <v>48703</v>
      </c>
      <c r="AE16" s="1922">
        <v>159000</v>
      </c>
      <c r="AF16" s="1927">
        <v>133</v>
      </c>
      <c r="AG16" s="1889">
        <v>158867</v>
      </c>
      <c r="AH16" s="1944"/>
      <c r="AI16" s="1880">
        <v>32277</v>
      </c>
      <c r="AJ16" s="1881">
        <v>33</v>
      </c>
      <c r="AK16" s="1928">
        <v>32244</v>
      </c>
      <c r="AL16" s="1944"/>
      <c r="AM16" s="1880">
        <v>19608</v>
      </c>
      <c r="AN16" s="1880">
        <v>23</v>
      </c>
      <c r="AO16" s="1929">
        <v>19585</v>
      </c>
      <c r="AP16" s="1944"/>
      <c r="AQ16" s="1880">
        <v>20730</v>
      </c>
      <c r="AR16" s="1880">
        <v>13</v>
      </c>
      <c r="AS16" s="1883">
        <v>20717</v>
      </c>
      <c r="AT16" s="1893">
        <v>72546</v>
      </c>
      <c r="AU16" s="1894">
        <v>0.24590000000000001</v>
      </c>
      <c r="AV16" s="1895">
        <v>0.1091</v>
      </c>
      <c r="AW16" s="1896">
        <v>0.1133</v>
      </c>
      <c r="AX16" s="1897">
        <v>0.46820000000000001</v>
      </c>
      <c r="AY16" s="1875">
        <v>10</v>
      </c>
      <c r="AZ16" s="1876" t="s">
        <v>371</v>
      </c>
      <c r="BA16" s="1930">
        <v>862248940</v>
      </c>
      <c r="BB16" s="1930">
        <v>332851150</v>
      </c>
      <c r="BC16" s="1930">
        <v>138947420</v>
      </c>
      <c r="BD16" s="1900">
        <v>1334047510</v>
      </c>
      <c r="BE16" s="1931">
        <v>74547</v>
      </c>
      <c r="BF16" s="1932">
        <v>765725165</v>
      </c>
      <c r="BG16" s="1933">
        <v>2099772675</v>
      </c>
      <c r="BH16" s="1875">
        <v>10</v>
      </c>
      <c r="BI16" s="1876" t="s">
        <v>371</v>
      </c>
      <c r="BJ16" s="1904">
        <v>104108</v>
      </c>
      <c r="BK16" s="1905">
        <v>85</v>
      </c>
      <c r="BL16" s="1883">
        <v>104023</v>
      </c>
      <c r="BM16" s="1879"/>
      <c r="BN16" s="1906">
        <v>24239</v>
      </c>
      <c r="BO16" s="1906">
        <v>1128</v>
      </c>
      <c r="BP16" s="1906">
        <v>239</v>
      </c>
      <c r="BQ16" s="1906">
        <v>28</v>
      </c>
      <c r="BR16" s="1906">
        <v>1</v>
      </c>
      <c r="BS16" s="1906">
        <v>0</v>
      </c>
      <c r="BT16" s="1925">
        <v>25577</v>
      </c>
      <c r="BU16" s="1879"/>
      <c r="BV16" s="1907">
        <v>9510</v>
      </c>
      <c r="BW16" s="1907">
        <v>1640</v>
      </c>
      <c r="BX16" s="1907">
        <v>207</v>
      </c>
      <c r="BY16" s="1907">
        <v>11</v>
      </c>
      <c r="BZ16" s="1907">
        <v>1</v>
      </c>
      <c r="CA16" s="1907">
        <v>0</v>
      </c>
      <c r="CB16" s="1943">
        <v>11345</v>
      </c>
      <c r="CC16" s="1945"/>
      <c r="CD16" s="1907">
        <v>9236</v>
      </c>
      <c r="CE16" s="1907">
        <v>2253</v>
      </c>
      <c r="CF16" s="1907">
        <v>302</v>
      </c>
      <c r="CG16" s="1907">
        <v>9</v>
      </c>
      <c r="CH16" s="1907">
        <v>1</v>
      </c>
      <c r="CI16" s="1907">
        <v>0</v>
      </c>
      <c r="CJ16" s="1883">
        <v>11781</v>
      </c>
      <c r="CK16" s="1887">
        <v>48703</v>
      </c>
      <c r="CL16" s="1910">
        <v>159000</v>
      </c>
      <c r="CM16" s="1911">
        <v>133</v>
      </c>
      <c r="CN16" s="1935">
        <v>158867</v>
      </c>
      <c r="CO16" s="1879"/>
      <c r="CP16" s="1912">
        <v>32277</v>
      </c>
      <c r="CQ16" s="1912">
        <v>33</v>
      </c>
      <c r="CR16" s="1928">
        <v>32244</v>
      </c>
      <c r="CS16" s="1936"/>
      <c r="CT16" s="1912">
        <v>19608</v>
      </c>
      <c r="CU16" s="1912">
        <v>23</v>
      </c>
      <c r="CV16" s="1929">
        <v>19585</v>
      </c>
      <c r="CW16" s="1879"/>
      <c r="CX16" s="1912">
        <v>20730</v>
      </c>
      <c r="CY16" s="1912">
        <v>13</v>
      </c>
      <c r="CZ16" s="1883">
        <v>20717</v>
      </c>
      <c r="DA16" s="1893">
        <v>72546</v>
      </c>
      <c r="DB16" s="1913">
        <v>0.24590000000000001</v>
      </c>
      <c r="DC16" s="1913">
        <v>0.1091</v>
      </c>
      <c r="DD16" s="1914">
        <v>0.1133</v>
      </c>
      <c r="DE16" s="1897">
        <v>0.46820000000000001</v>
      </c>
      <c r="DF16" s="1875">
        <v>10</v>
      </c>
      <c r="DG16" s="1876" t="s">
        <v>371</v>
      </c>
      <c r="DH16" s="1904">
        <v>319567500</v>
      </c>
      <c r="DI16" s="1905">
        <v>339150</v>
      </c>
      <c r="DJ16" s="1915">
        <v>319906650</v>
      </c>
      <c r="DK16" s="1904">
        <v>124593750</v>
      </c>
      <c r="DL16" s="1905">
        <v>143750</v>
      </c>
      <c r="DM16" s="1915">
        <v>124737500</v>
      </c>
      <c r="DN16" s="1904">
        <v>52093800</v>
      </c>
      <c r="DO16" s="1905">
        <v>36100</v>
      </c>
      <c r="DP16" s="1915">
        <v>52129900</v>
      </c>
      <c r="DQ16" s="1937">
        <v>496774050</v>
      </c>
      <c r="DR16" s="1938">
        <v>27452</v>
      </c>
      <c r="DS16" s="1939">
        <v>281978983</v>
      </c>
      <c r="DT16" s="1940">
        <v>778753033</v>
      </c>
      <c r="DU16" s="1875">
        <v>10</v>
      </c>
      <c r="DV16" s="1876" t="s">
        <v>371</v>
      </c>
      <c r="DW16" s="1881">
        <v>43730</v>
      </c>
      <c r="DX16" s="1880">
        <v>112</v>
      </c>
      <c r="DY16" s="1883">
        <v>43618</v>
      </c>
      <c r="DZ16" s="1879"/>
      <c r="EA16" s="1880">
        <v>10341</v>
      </c>
      <c r="EB16" s="1880">
        <v>33</v>
      </c>
      <c r="EC16" s="1925">
        <v>10308</v>
      </c>
      <c r="ED16" s="1879"/>
      <c r="EE16" s="1880">
        <v>4331</v>
      </c>
      <c r="EF16" s="1880">
        <v>18</v>
      </c>
      <c r="EG16" s="1942">
        <v>4313</v>
      </c>
      <c r="EH16" s="1879"/>
      <c r="EI16" s="1880">
        <v>3971</v>
      </c>
      <c r="EJ16" s="1880">
        <v>12</v>
      </c>
      <c r="EK16" s="1883">
        <v>3959</v>
      </c>
      <c r="EL16" s="1887">
        <v>18580</v>
      </c>
      <c r="EM16" s="1880">
        <v>51099</v>
      </c>
      <c r="EN16" s="1880">
        <v>130</v>
      </c>
      <c r="EO16" s="1935">
        <v>50969</v>
      </c>
      <c r="EP16" s="1879"/>
      <c r="EQ16" s="1920">
        <v>11207</v>
      </c>
      <c r="ER16" s="1920">
        <v>33</v>
      </c>
      <c r="ES16" s="1928">
        <v>11174</v>
      </c>
      <c r="ET16" s="1936"/>
      <c r="EU16" s="1920">
        <v>5158</v>
      </c>
      <c r="EV16" s="1920">
        <v>23</v>
      </c>
      <c r="EW16" s="1929">
        <v>5135</v>
      </c>
      <c r="EX16" s="1879"/>
      <c r="EY16" s="1920">
        <v>4777</v>
      </c>
      <c r="EZ16" s="1920">
        <v>13</v>
      </c>
      <c r="FA16" s="1883">
        <v>4764</v>
      </c>
      <c r="FB16" s="1893">
        <v>21073</v>
      </c>
      <c r="FC16" s="1894">
        <v>0.23630000000000001</v>
      </c>
      <c r="FD16" s="1894">
        <v>9.8900000000000002E-2</v>
      </c>
      <c r="FE16" s="1896">
        <v>9.0800000000000006E-2</v>
      </c>
      <c r="FF16" s="1921">
        <v>0.42599999999999999</v>
      </c>
      <c r="FG16" s="1875">
        <v>10</v>
      </c>
      <c r="FH16" s="1876" t="s">
        <v>371</v>
      </c>
      <c r="FI16" s="1905">
        <v>109693080</v>
      </c>
      <c r="FJ16" s="1905">
        <v>332640</v>
      </c>
      <c r="FK16" s="1915">
        <v>109360440</v>
      </c>
      <c r="FL16" s="1905">
        <v>34904700</v>
      </c>
      <c r="FM16" s="1905">
        <v>152100</v>
      </c>
      <c r="FN16" s="1915">
        <v>34752600</v>
      </c>
      <c r="FO16" s="1905">
        <v>12887280</v>
      </c>
      <c r="FP16" s="1905">
        <v>36360</v>
      </c>
      <c r="FQ16" s="1915">
        <v>12850920</v>
      </c>
      <c r="FR16" s="1937">
        <v>156963960</v>
      </c>
      <c r="FS16" s="1938">
        <v>28099</v>
      </c>
      <c r="FT16" s="1939">
        <v>84699378</v>
      </c>
      <c r="FU16" s="1940">
        <v>241663338</v>
      </c>
    </row>
    <row r="17" spans="1:177" s="1801" customFormat="1" ht="15" customHeight="1" x14ac:dyDescent="0.2">
      <c r="A17" s="1875">
        <v>11</v>
      </c>
      <c r="B17" s="1876" t="s">
        <v>370</v>
      </c>
      <c r="C17" s="1922">
        <v>7916</v>
      </c>
      <c r="D17" s="1922">
        <v>11</v>
      </c>
      <c r="E17" s="1878">
        <v>7905</v>
      </c>
      <c r="F17" s="1879"/>
      <c r="G17" s="1880">
        <v>1756</v>
      </c>
      <c r="H17" s="1881">
        <v>106</v>
      </c>
      <c r="I17" s="1881">
        <v>27</v>
      </c>
      <c r="J17" s="1881">
        <v>5</v>
      </c>
      <c r="K17" s="1923">
        <v>0</v>
      </c>
      <c r="L17" s="1941">
        <v>0</v>
      </c>
      <c r="M17" s="1929">
        <v>1884</v>
      </c>
      <c r="N17" s="1879"/>
      <c r="O17" s="1880">
        <v>838</v>
      </c>
      <c r="P17" s="1881">
        <v>158</v>
      </c>
      <c r="Q17" s="1881">
        <v>19</v>
      </c>
      <c r="R17" s="1881">
        <v>0</v>
      </c>
      <c r="S17" s="1881">
        <v>0</v>
      </c>
      <c r="T17" s="1882">
        <v>0</v>
      </c>
      <c r="U17" s="1942">
        <v>1015</v>
      </c>
      <c r="V17" s="1886"/>
      <c r="W17" s="1880">
        <v>739</v>
      </c>
      <c r="X17" s="1881">
        <v>163</v>
      </c>
      <c r="Y17" s="1881">
        <v>28</v>
      </c>
      <c r="Z17" s="1881">
        <v>1</v>
      </c>
      <c r="AA17" s="1881">
        <v>0</v>
      </c>
      <c r="AB17" s="1882">
        <v>0</v>
      </c>
      <c r="AC17" s="1883">
        <v>929</v>
      </c>
      <c r="AD17" s="1887">
        <v>3828</v>
      </c>
      <c r="AE17" s="1922">
        <v>13447</v>
      </c>
      <c r="AF17" s="1927">
        <v>17</v>
      </c>
      <c r="AG17" s="1889">
        <v>13430</v>
      </c>
      <c r="AH17" s="1879"/>
      <c r="AI17" s="1880">
        <v>2484</v>
      </c>
      <c r="AJ17" s="1881">
        <v>5</v>
      </c>
      <c r="AK17" s="1928">
        <v>2479</v>
      </c>
      <c r="AL17" s="1891"/>
      <c r="AM17" s="1880">
        <v>1740</v>
      </c>
      <c r="AN17" s="1880">
        <v>1</v>
      </c>
      <c r="AO17" s="1929">
        <v>1739</v>
      </c>
      <c r="AP17" s="1892"/>
      <c r="AQ17" s="1880">
        <v>1659</v>
      </c>
      <c r="AR17" s="1880">
        <v>5</v>
      </c>
      <c r="AS17" s="1883">
        <v>1654</v>
      </c>
      <c r="AT17" s="1893">
        <v>5872</v>
      </c>
      <c r="AU17" s="1894">
        <v>0.23830000000000001</v>
      </c>
      <c r="AV17" s="1895">
        <v>0.12839999999999999</v>
      </c>
      <c r="AW17" s="1896">
        <v>0.11749999999999999</v>
      </c>
      <c r="AX17" s="1897">
        <v>0.48430000000000001</v>
      </c>
      <c r="AY17" s="1946">
        <v>11</v>
      </c>
      <c r="AZ17" s="1876" t="s">
        <v>370</v>
      </c>
      <c r="BA17" s="1930">
        <v>72142661</v>
      </c>
      <c r="BB17" s="1930">
        <v>33775522</v>
      </c>
      <c r="BC17" s="1930">
        <v>12789970</v>
      </c>
      <c r="BD17" s="1900">
        <v>118708153</v>
      </c>
      <c r="BE17" s="1931">
        <v>86451</v>
      </c>
      <c r="BF17" s="1932">
        <v>71782858</v>
      </c>
      <c r="BG17" s="1933">
        <v>190491011</v>
      </c>
      <c r="BH17" s="1875">
        <v>11</v>
      </c>
      <c r="BI17" s="1876" t="s">
        <v>370</v>
      </c>
      <c r="BJ17" s="1904">
        <v>7916</v>
      </c>
      <c r="BK17" s="1905">
        <v>11</v>
      </c>
      <c r="BL17" s="1883">
        <v>7905</v>
      </c>
      <c r="BM17" s="1879"/>
      <c r="BN17" s="1906">
        <v>1756</v>
      </c>
      <c r="BO17" s="1906">
        <v>106</v>
      </c>
      <c r="BP17" s="1906">
        <v>27</v>
      </c>
      <c r="BQ17" s="1906">
        <v>5</v>
      </c>
      <c r="BR17" s="1906">
        <v>0</v>
      </c>
      <c r="BS17" s="1906">
        <v>0</v>
      </c>
      <c r="BT17" s="1929">
        <v>1884</v>
      </c>
      <c r="BU17" s="1879"/>
      <c r="BV17" s="1907">
        <v>838</v>
      </c>
      <c r="BW17" s="1907">
        <v>158</v>
      </c>
      <c r="BX17" s="1907">
        <v>19</v>
      </c>
      <c r="BY17" s="1907">
        <v>0</v>
      </c>
      <c r="BZ17" s="1907">
        <v>0</v>
      </c>
      <c r="CA17" s="1907">
        <v>0</v>
      </c>
      <c r="CB17" s="1943">
        <v>1015</v>
      </c>
      <c r="CC17" s="1909"/>
      <c r="CD17" s="1907">
        <v>739</v>
      </c>
      <c r="CE17" s="1907">
        <v>163</v>
      </c>
      <c r="CF17" s="1907">
        <v>28</v>
      </c>
      <c r="CG17" s="1907">
        <v>1</v>
      </c>
      <c r="CH17" s="1907">
        <v>0</v>
      </c>
      <c r="CI17" s="1907">
        <v>0</v>
      </c>
      <c r="CJ17" s="1883">
        <v>929</v>
      </c>
      <c r="CK17" s="1887">
        <v>3828</v>
      </c>
      <c r="CL17" s="1910">
        <v>13447</v>
      </c>
      <c r="CM17" s="1911">
        <v>17</v>
      </c>
      <c r="CN17" s="1935">
        <v>13430</v>
      </c>
      <c r="CO17" s="1879"/>
      <c r="CP17" s="1912">
        <v>2484</v>
      </c>
      <c r="CQ17" s="1912">
        <v>5</v>
      </c>
      <c r="CR17" s="1928">
        <v>2479</v>
      </c>
      <c r="CS17" s="1891"/>
      <c r="CT17" s="1912">
        <v>1740</v>
      </c>
      <c r="CU17" s="1912">
        <v>1</v>
      </c>
      <c r="CV17" s="1929">
        <v>1739</v>
      </c>
      <c r="CW17" s="1892"/>
      <c r="CX17" s="1912">
        <v>1659</v>
      </c>
      <c r="CY17" s="1912">
        <v>5</v>
      </c>
      <c r="CZ17" s="1883">
        <v>1654</v>
      </c>
      <c r="DA17" s="1893">
        <v>5872</v>
      </c>
      <c r="DB17" s="1913">
        <v>0.23830000000000001</v>
      </c>
      <c r="DC17" s="1913">
        <v>0.12839999999999999</v>
      </c>
      <c r="DD17" s="1914">
        <v>0.11749999999999999</v>
      </c>
      <c r="DE17" s="1897">
        <v>0.48430000000000001</v>
      </c>
      <c r="DF17" s="1946">
        <v>11</v>
      </c>
      <c r="DG17" s="1876" t="s">
        <v>370</v>
      </c>
      <c r="DH17" s="1904">
        <v>22952160</v>
      </c>
      <c r="DI17" s="1905">
        <v>46200</v>
      </c>
      <c r="DJ17" s="1915">
        <v>22998360</v>
      </c>
      <c r="DK17" s="1904">
        <v>11484000</v>
      </c>
      <c r="DL17" s="1905">
        <v>6600</v>
      </c>
      <c r="DM17" s="1915">
        <v>11490600</v>
      </c>
      <c r="DN17" s="1904">
        <v>4379760</v>
      </c>
      <c r="DO17" s="1905">
        <v>13200</v>
      </c>
      <c r="DP17" s="1915">
        <v>4392960</v>
      </c>
      <c r="DQ17" s="1937">
        <v>38881920</v>
      </c>
      <c r="DR17" s="1938">
        <v>28408</v>
      </c>
      <c r="DS17" s="1939">
        <v>23588015</v>
      </c>
      <c r="DT17" s="1940">
        <v>62469935</v>
      </c>
      <c r="DU17" s="1946">
        <v>11</v>
      </c>
      <c r="DV17" s="1876" t="s">
        <v>370</v>
      </c>
      <c r="DW17" s="1881">
        <v>3575</v>
      </c>
      <c r="DX17" s="1880">
        <v>16</v>
      </c>
      <c r="DY17" s="1883">
        <v>3559</v>
      </c>
      <c r="DZ17" s="1879"/>
      <c r="EA17" s="1880">
        <v>797</v>
      </c>
      <c r="EB17" s="1880">
        <v>5</v>
      </c>
      <c r="EC17" s="1929">
        <v>792</v>
      </c>
      <c r="ED17" s="1879"/>
      <c r="EE17" s="1880">
        <v>396</v>
      </c>
      <c r="EF17" s="1880">
        <v>0</v>
      </c>
      <c r="EG17" s="1942">
        <v>396</v>
      </c>
      <c r="EH17" s="1886"/>
      <c r="EI17" s="1880">
        <v>317</v>
      </c>
      <c r="EJ17" s="1880">
        <v>5</v>
      </c>
      <c r="EK17" s="1883">
        <v>312</v>
      </c>
      <c r="EL17" s="1887">
        <v>1500</v>
      </c>
      <c r="EM17" s="1880">
        <v>4477</v>
      </c>
      <c r="EN17" s="1880">
        <v>17</v>
      </c>
      <c r="EO17" s="1935">
        <v>4460</v>
      </c>
      <c r="EP17" s="1879"/>
      <c r="EQ17" s="1920">
        <v>884</v>
      </c>
      <c r="ER17" s="1920">
        <v>5</v>
      </c>
      <c r="ES17" s="1928">
        <v>879</v>
      </c>
      <c r="ET17" s="1891"/>
      <c r="EU17" s="1920">
        <v>482</v>
      </c>
      <c r="EV17" s="1920">
        <v>1</v>
      </c>
      <c r="EW17" s="1929">
        <v>481</v>
      </c>
      <c r="EX17" s="1892"/>
      <c r="EY17" s="1920">
        <v>387</v>
      </c>
      <c r="EZ17" s="1920">
        <v>5</v>
      </c>
      <c r="FA17" s="1883">
        <v>382</v>
      </c>
      <c r="FB17" s="1893">
        <v>1742</v>
      </c>
      <c r="FC17" s="1894">
        <v>0.2225</v>
      </c>
      <c r="FD17" s="1894">
        <v>0.1113</v>
      </c>
      <c r="FE17" s="1896">
        <v>8.77E-2</v>
      </c>
      <c r="FF17" s="1921">
        <v>0.42149999999999999</v>
      </c>
      <c r="FG17" s="1875">
        <v>11</v>
      </c>
      <c r="FH17" s="1876" t="s">
        <v>370</v>
      </c>
      <c r="FI17" s="1905">
        <v>9344860</v>
      </c>
      <c r="FJ17" s="1905">
        <v>53200</v>
      </c>
      <c r="FK17" s="1915">
        <v>9291660</v>
      </c>
      <c r="FL17" s="1905">
        <v>3620200</v>
      </c>
      <c r="FM17" s="1905">
        <v>7100</v>
      </c>
      <c r="FN17" s="1915">
        <v>3613100</v>
      </c>
      <c r="FO17" s="1905">
        <v>1162480</v>
      </c>
      <c r="FP17" s="1905">
        <v>15200</v>
      </c>
      <c r="FQ17" s="1915">
        <v>1147280</v>
      </c>
      <c r="FR17" s="1937">
        <v>14052040</v>
      </c>
      <c r="FS17" s="1938">
        <v>32645</v>
      </c>
      <c r="FT17" s="1939">
        <v>8123708</v>
      </c>
      <c r="FU17" s="1940">
        <v>22175748</v>
      </c>
    </row>
    <row r="18" spans="1:177" s="1801" customFormat="1" ht="15" customHeight="1" x14ac:dyDescent="0.2">
      <c r="A18" s="1875">
        <v>12</v>
      </c>
      <c r="B18" s="1947" t="s">
        <v>369</v>
      </c>
      <c r="C18" s="1948">
        <v>25019</v>
      </c>
      <c r="D18" s="1948">
        <v>20</v>
      </c>
      <c r="E18" s="1949">
        <v>24999</v>
      </c>
      <c r="F18" s="1950"/>
      <c r="G18" s="1951">
        <v>5870</v>
      </c>
      <c r="H18" s="1952">
        <v>260</v>
      </c>
      <c r="I18" s="1952">
        <v>56</v>
      </c>
      <c r="J18" s="1952">
        <v>5</v>
      </c>
      <c r="K18" s="1953">
        <v>0</v>
      </c>
      <c r="L18" s="1924">
        <v>0</v>
      </c>
      <c r="M18" s="1925">
        <v>6181</v>
      </c>
      <c r="N18" s="1950"/>
      <c r="O18" s="1951">
        <v>2546</v>
      </c>
      <c r="P18" s="1952">
        <v>482</v>
      </c>
      <c r="Q18" s="1952">
        <v>40</v>
      </c>
      <c r="R18" s="1952">
        <v>4</v>
      </c>
      <c r="S18" s="1952">
        <v>0</v>
      </c>
      <c r="T18" s="1924">
        <v>0</v>
      </c>
      <c r="U18" s="1885">
        <v>3064</v>
      </c>
      <c r="V18" s="1954"/>
      <c r="W18" s="1951">
        <v>2583</v>
      </c>
      <c r="X18" s="1952">
        <v>613</v>
      </c>
      <c r="Y18" s="1952">
        <v>78</v>
      </c>
      <c r="Z18" s="1952">
        <v>1</v>
      </c>
      <c r="AA18" s="1952">
        <v>0</v>
      </c>
      <c r="AB18" s="1924">
        <v>0</v>
      </c>
      <c r="AC18" s="1925">
        <v>3273</v>
      </c>
      <c r="AD18" s="1955">
        <v>12518</v>
      </c>
      <c r="AE18" s="1948">
        <v>39354</v>
      </c>
      <c r="AF18" s="1956">
        <v>42</v>
      </c>
      <c r="AG18" s="1957">
        <v>39312</v>
      </c>
      <c r="AH18" s="1950"/>
      <c r="AI18" s="1951">
        <v>7929</v>
      </c>
      <c r="AJ18" s="1952">
        <v>7</v>
      </c>
      <c r="AK18" s="1958">
        <v>7922</v>
      </c>
      <c r="AL18" s="1959"/>
      <c r="AM18" s="1951">
        <v>5423</v>
      </c>
      <c r="AN18" s="1951">
        <v>6</v>
      </c>
      <c r="AO18" s="1960">
        <v>5417</v>
      </c>
      <c r="AP18" s="1961"/>
      <c r="AQ18" s="1951">
        <v>5807</v>
      </c>
      <c r="AR18" s="1951">
        <v>5</v>
      </c>
      <c r="AS18" s="1925">
        <v>5802</v>
      </c>
      <c r="AT18" s="1962">
        <v>19141</v>
      </c>
      <c r="AU18" s="1963">
        <v>0.2472</v>
      </c>
      <c r="AV18" s="1964">
        <v>0.1226</v>
      </c>
      <c r="AW18" s="1965">
        <v>0.13089999999999999</v>
      </c>
      <c r="AX18" s="1966">
        <v>0.50070000000000003</v>
      </c>
      <c r="AY18" s="1946">
        <v>12</v>
      </c>
      <c r="AZ18" s="1947" t="s">
        <v>369</v>
      </c>
      <c r="BA18" s="1967">
        <v>196926240</v>
      </c>
      <c r="BB18" s="1967">
        <v>82542600</v>
      </c>
      <c r="BC18" s="1967">
        <v>35050880</v>
      </c>
      <c r="BD18" s="1968">
        <v>314519720</v>
      </c>
      <c r="BE18" s="1969">
        <v>67018</v>
      </c>
      <c r="BF18" s="1970">
        <v>181011597</v>
      </c>
      <c r="BG18" s="1971">
        <v>495531317</v>
      </c>
      <c r="BH18" s="1946">
        <v>12</v>
      </c>
      <c r="BI18" s="1947" t="s">
        <v>369</v>
      </c>
      <c r="BJ18" s="1972">
        <v>25019</v>
      </c>
      <c r="BK18" s="1973">
        <v>20</v>
      </c>
      <c r="BL18" s="1925">
        <v>24999</v>
      </c>
      <c r="BM18" s="1950"/>
      <c r="BN18" s="1974">
        <v>5870</v>
      </c>
      <c r="BO18" s="1974">
        <v>260</v>
      </c>
      <c r="BP18" s="1974">
        <v>56</v>
      </c>
      <c r="BQ18" s="1974">
        <v>5</v>
      </c>
      <c r="BR18" s="1974">
        <v>0</v>
      </c>
      <c r="BS18" s="1974">
        <v>0</v>
      </c>
      <c r="BT18" s="1925">
        <v>6181</v>
      </c>
      <c r="BU18" s="1950"/>
      <c r="BV18" s="1975">
        <v>2546</v>
      </c>
      <c r="BW18" s="1975">
        <v>482</v>
      </c>
      <c r="BX18" s="1975">
        <v>40</v>
      </c>
      <c r="BY18" s="1975">
        <v>4</v>
      </c>
      <c r="BZ18" s="1975">
        <v>0</v>
      </c>
      <c r="CA18" s="1975">
        <v>0</v>
      </c>
      <c r="CB18" s="1908">
        <v>3064</v>
      </c>
      <c r="CC18" s="1976"/>
      <c r="CD18" s="1975">
        <v>2583</v>
      </c>
      <c r="CE18" s="1975">
        <v>613</v>
      </c>
      <c r="CF18" s="1975">
        <v>78</v>
      </c>
      <c r="CG18" s="1975">
        <v>1</v>
      </c>
      <c r="CH18" s="1975">
        <v>0</v>
      </c>
      <c r="CI18" s="1975">
        <v>0</v>
      </c>
      <c r="CJ18" s="1925">
        <v>3273</v>
      </c>
      <c r="CK18" s="1955">
        <v>12518</v>
      </c>
      <c r="CL18" s="1977">
        <v>39354</v>
      </c>
      <c r="CM18" s="1978">
        <v>42</v>
      </c>
      <c r="CN18" s="1979">
        <v>39312</v>
      </c>
      <c r="CO18" s="1950"/>
      <c r="CP18" s="1980">
        <v>7929</v>
      </c>
      <c r="CQ18" s="1980">
        <v>7</v>
      </c>
      <c r="CR18" s="1958">
        <v>7922</v>
      </c>
      <c r="CS18" s="1959"/>
      <c r="CT18" s="1980">
        <v>5423</v>
      </c>
      <c r="CU18" s="1980">
        <v>6</v>
      </c>
      <c r="CV18" s="1960">
        <v>5417</v>
      </c>
      <c r="CW18" s="1961"/>
      <c r="CX18" s="1980">
        <v>5807</v>
      </c>
      <c r="CY18" s="1980">
        <v>5</v>
      </c>
      <c r="CZ18" s="1925">
        <v>5802</v>
      </c>
      <c r="DA18" s="1893">
        <v>19141</v>
      </c>
      <c r="DB18" s="1913">
        <v>0.2472</v>
      </c>
      <c r="DC18" s="1913">
        <v>0.1226</v>
      </c>
      <c r="DD18" s="1914">
        <v>0.13089999999999999</v>
      </c>
      <c r="DE18" s="1897">
        <v>0.50070000000000003</v>
      </c>
      <c r="DF18" s="1946">
        <v>12</v>
      </c>
      <c r="DG18" s="1876" t="s">
        <v>369</v>
      </c>
      <c r="DH18" s="1904">
        <v>63303898</v>
      </c>
      <c r="DI18" s="1905">
        <v>54320</v>
      </c>
      <c r="DJ18" s="1915">
        <v>63358218</v>
      </c>
      <c r="DK18" s="1904">
        <v>26519420</v>
      </c>
      <c r="DL18" s="1905">
        <v>32300</v>
      </c>
      <c r="DM18" s="1915">
        <v>26551720</v>
      </c>
      <c r="DN18" s="1904">
        <v>11267140</v>
      </c>
      <c r="DO18" s="1905">
        <v>7640</v>
      </c>
      <c r="DP18" s="1915">
        <v>11274780</v>
      </c>
      <c r="DQ18" s="1937">
        <v>101184718</v>
      </c>
      <c r="DR18" s="1938">
        <v>22988</v>
      </c>
      <c r="DS18" s="1939">
        <v>62089208</v>
      </c>
      <c r="DT18" s="1940">
        <v>163273926</v>
      </c>
      <c r="DU18" s="1946">
        <v>12</v>
      </c>
      <c r="DV18" s="1876" t="s">
        <v>369</v>
      </c>
      <c r="DW18" s="1881">
        <v>9676</v>
      </c>
      <c r="DX18" s="1880">
        <v>35</v>
      </c>
      <c r="DY18" s="1883">
        <v>9641</v>
      </c>
      <c r="DZ18" s="1879"/>
      <c r="EA18" s="1880">
        <v>2371</v>
      </c>
      <c r="EB18" s="1880">
        <v>7</v>
      </c>
      <c r="EC18" s="1925">
        <v>2364</v>
      </c>
      <c r="ED18" s="1879"/>
      <c r="EE18" s="1880">
        <v>1071</v>
      </c>
      <c r="EF18" s="1880">
        <v>5</v>
      </c>
      <c r="EG18" s="1942">
        <v>1066</v>
      </c>
      <c r="EH18" s="1886"/>
      <c r="EI18" s="1880">
        <v>1015</v>
      </c>
      <c r="EJ18" s="1880">
        <v>4</v>
      </c>
      <c r="EK18" s="1883">
        <v>1011</v>
      </c>
      <c r="EL18" s="1887">
        <v>4441</v>
      </c>
      <c r="EM18" s="1880">
        <v>11340</v>
      </c>
      <c r="EN18" s="1880">
        <v>41</v>
      </c>
      <c r="EO18" s="1935">
        <v>11299</v>
      </c>
      <c r="EP18" s="1879"/>
      <c r="EQ18" s="1920">
        <v>2571</v>
      </c>
      <c r="ER18" s="1920">
        <v>7</v>
      </c>
      <c r="ES18" s="1928">
        <v>2564</v>
      </c>
      <c r="ET18" s="1891"/>
      <c r="EU18" s="1920">
        <v>1319</v>
      </c>
      <c r="EV18" s="1920">
        <v>6</v>
      </c>
      <c r="EW18" s="1929">
        <v>1313</v>
      </c>
      <c r="EX18" s="1892"/>
      <c r="EY18" s="1920">
        <v>1208</v>
      </c>
      <c r="EZ18" s="1920">
        <v>5</v>
      </c>
      <c r="FA18" s="1883">
        <v>1203</v>
      </c>
      <c r="FB18" s="1893">
        <v>5080</v>
      </c>
      <c r="FC18" s="1894">
        <v>0.2452</v>
      </c>
      <c r="FD18" s="1894">
        <v>0.1106</v>
      </c>
      <c r="FE18" s="1896">
        <v>0.10489999999999999</v>
      </c>
      <c r="FF18" s="1921">
        <v>0.46060000000000001</v>
      </c>
      <c r="FG18" s="1946">
        <v>12</v>
      </c>
      <c r="FH18" s="1876" t="s">
        <v>369</v>
      </c>
      <c r="FI18" s="1905">
        <v>22804040</v>
      </c>
      <c r="FJ18" s="1905">
        <v>64680</v>
      </c>
      <c r="FK18" s="1915">
        <v>22739360</v>
      </c>
      <c r="FL18" s="1905">
        <v>7862200</v>
      </c>
      <c r="FM18" s="1905">
        <v>36200</v>
      </c>
      <c r="FN18" s="1915">
        <v>7826000</v>
      </c>
      <c r="FO18" s="1905">
        <v>2926640</v>
      </c>
      <c r="FP18" s="1905">
        <v>11840</v>
      </c>
      <c r="FQ18" s="1915">
        <v>2914800</v>
      </c>
      <c r="FR18" s="1937">
        <v>33480160</v>
      </c>
      <c r="FS18" s="1938">
        <v>25595</v>
      </c>
      <c r="FT18" s="1939">
        <v>18551512</v>
      </c>
      <c r="FU18" s="1940">
        <v>52031672</v>
      </c>
    </row>
    <row r="19" spans="1:177" s="1801" customFormat="1" ht="15" customHeight="1" x14ac:dyDescent="0.2">
      <c r="A19" s="1946">
        <v>13</v>
      </c>
      <c r="B19" s="1990" t="s">
        <v>368</v>
      </c>
      <c r="C19" s="1922">
        <v>32552</v>
      </c>
      <c r="D19" s="1922">
        <v>29</v>
      </c>
      <c r="E19" s="1991">
        <v>32523</v>
      </c>
      <c r="F19" s="2173"/>
      <c r="G19" s="1993">
        <v>7397</v>
      </c>
      <c r="H19" s="1923">
        <v>320</v>
      </c>
      <c r="I19" s="1923">
        <v>60</v>
      </c>
      <c r="J19" s="1923">
        <v>11</v>
      </c>
      <c r="K19" s="1923">
        <v>0</v>
      </c>
      <c r="L19" s="1941">
        <v>0</v>
      </c>
      <c r="M19" s="1929">
        <v>7766</v>
      </c>
      <c r="N19" s="2173"/>
      <c r="O19" s="1993">
        <v>3143</v>
      </c>
      <c r="P19" s="1923">
        <v>510</v>
      </c>
      <c r="Q19" s="1923">
        <v>52</v>
      </c>
      <c r="R19" s="1923">
        <v>5</v>
      </c>
      <c r="S19" s="1923">
        <v>0</v>
      </c>
      <c r="T19" s="1941">
        <v>0</v>
      </c>
      <c r="U19" s="1926">
        <v>3700</v>
      </c>
      <c r="V19" s="2175"/>
      <c r="W19" s="1993">
        <v>3000</v>
      </c>
      <c r="X19" s="1923">
        <v>763</v>
      </c>
      <c r="Y19" s="1923">
        <v>94</v>
      </c>
      <c r="Z19" s="1923">
        <v>3</v>
      </c>
      <c r="AA19" s="1923">
        <v>0</v>
      </c>
      <c r="AB19" s="1941">
        <v>0</v>
      </c>
      <c r="AC19" s="1929">
        <v>3854</v>
      </c>
      <c r="AD19" s="2177">
        <v>15320</v>
      </c>
      <c r="AE19" s="2185">
        <v>51501</v>
      </c>
      <c r="AF19" s="2185">
        <v>57</v>
      </c>
      <c r="AG19" s="1935">
        <v>51444</v>
      </c>
      <c r="AH19" s="2173"/>
      <c r="AI19" s="1993">
        <v>10154</v>
      </c>
      <c r="AJ19" s="1923">
        <v>11</v>
      </c>
      <c r="AK19" s="1928">
        <v>10143</v>
      </c>
      <c r="AL19" s="1936"/>
      <c r="AM19" s="1993">
        <v>6791</v>
      </c>
      <c r="AN19" s="1993">
        <v>7</v>
      </c>
      <c r="AO19" s="1929">
        <v>6784</v>
      </c>
      <c r="AP19" s="1992"/>
      <c r="AQ19" s="1993">
        <v>6990</v>
      </c>
      <c r="AR19" s="1993">
        <v>10</v>
      </c>
      <c r="AS19" s="1929">
        <v>6980</v>
      </c>
      <c r="AT19" s="2007">
        <v>23907</v>
      </c>
      <c r="AU19" s="1994">
        <v>0.23880000000000001</v>
      </c>
      <c r="AV19" s="2180">
        <v>0.1138</v>
      </c>
      <c r="AW19" s="2178">
        <v>0.11849999999999999</v>
      </c>
      <c r="AX19" s="1995">
        <v>0.47110000000000002</v>
      </c>
      <c r="AY19" s="2181">
        <v>13</v>
      </c>
      <c r="AZ19" s="1990" t="s">
        <v>368</v>
      </c>
      <c r="BA19" s="1930">
        <v>283292403</v>
      </c>
      <c r="BB19" s="1930">
        <v>116528628</v>
      </c>
      <c r="BC19" s="1930">
        <v>47597843</v>
      </c>
      <c r="BD19" s="1996">
        <v>447418874</v>
      </c>
      <c r="BE19" s="1931">
        <v>76896</v>
      </c>
      <c r="BF19" s="1932">
        <v>259801594</v>
      </c>
      <c r="BG19" s="1933">
        <v>707220468</v>
      </c>
      <c r="BH19" s="2181">
        <v>13</v>
      </c>
      <c r="BI19" s="1990" t="s">
        <v>368</v>
      </c>
      <c r="BJ19" s="1998">
        <v>32552</v>
      </c>
      <c r="BK19" s="2182">
        <v>29</v>
      </c>
      <c r="BL19" s="1929">
        <v>32523</v>
      </c>
      <c r="BM19" s="2173"/>
      <c r="BN19" s="2183">
        <v>7397</v>
      </c>
      <c r="BO19" s="2183">
        <v>320</v>
      </c>
      <c r="BP19" s="2183">
        <v>60</v>
      </c>
      <c r="BQ19" s="2183">
        <v>11</v>
      </c>
      <c r="BR19" s="2183">
        <v>0</v>
      </c>
      <c r="BS19" s="2183">
        <v>0</v>
      </c>
      <c r="BT19" s="1929">
        <v>7766</v>
      </c>
      <c r="BU19" s="2173"/>
      <c r="BV19" s="1999">
        <v>3143</v>
      </c>
      <c r="BW19" s="1999">
        <v>510</v>
      </c>
      <c r="BX19" s="1999">
        <v>52</v>
      </c>
      <c r="BY19" s="1999">
        <v>5</v>
      </c>
      <c r="BZ19" s="1999">
        <v>0</v>
      </c>
      <c r="CA19" s="1999">
        <v>0</v>
      </c>
      <c r="CB19" s="1934">
        <v>3700</v>
      </c>
      <c r="CC19" s="2184"/>
      <c r="CD19" s="1999">
        <v>3000</v>
      </c>
      <c r="CE19" s="1999">
        <v>763</v>
      </c>
      <c r="CF19" s="1999">
        <v>94</v>
      </c>
      <c r="CG19" s="1999">
        <v>3</v>
      </c>
      <c r="CH19" s="1999">
        <v>0</v>
      </c>
      <c r="CI19" s="1999">
        <v>0</v>
      </c>
      <c r="CJ19" s="1929">
        <v>3854</v>
      </c>
      <c r="CK19" s="2177">
        <v>15320</v>
      </c>
      <c r="CL19" s="2001">
        <v>51501</v>
      </c>
      <c r="CM19" s="2002">
        <v>57</v>
      </c>
      <c r="CN19" s="1935">
        <v>51444</v>
      </c>
      <c r="CO19" s="2173"/>
      <c r="CP19" s="2003">
        <v>10154</v>
      </c>
      <c r="CQ19" s="2003">
        <v>11</v>
      </c>
      <c r="CR19" s="1928">
        <v>10143</v>
      </c>
      <c r="CS19" s="1936"/>
      <c r="CT19" s="2003">
        <v>6791</v>
      </c>
      <c r="CU19" s="2003">
        <v>7</v>
      </c>
      <c r="CV19" s="1928">
        <v>6784</v>
      </c>
      <c r="CW19" s="1992"/>
      <c r="CX19" s="2003">
        <v>6990</v>
      </c>
      <c r="CY19" s="2003">
        <v>10</v>
      </c>
      <c r="CZ19" s="1929">
        <v>6980</v>
      </c>
      <c r="DA19" s="1991">
        <v>23907</v>
      </c>
      <c r="DB19" s="2004">
        <v>0.23880000000000001</v>
      </c>
      <c r="DC19" s="2004">
        <v>0.1138</v>
      </c>
      <c r="DD19" s="2004">
        <v>0.11849999999999999</v>
      </c>
      <c r="DE19" s="2004">
        <v>0.47110000000000002</v>
      </c>
      <c r="DF19" s="2179">
        <v>13</v>
      </c>
      <c r="DG19" s="1947" t="s">
        <v>368</v>
      </c>
      <c r="DH19" s="1972">
        <v>99225874</v>
      </c>
      <c r="DI19" s="1973">
        <v>122958</v>
      </c>
      <c r="DJ19" s="1983">
        <v>99348832</v>
      </c>
      <c r="DK19" s="1972">
        <v>40823551</v>
      </c>
      <c r="DL19" s="1973">
        <v>47903</v>
      </c>
      <c r="DM19" s="1983">
        <v>40871454</v>
      </c>
      <c r="DN19" s="1972">
        <v>16676146</v>
      </c>
      <c r="DO19" s="1973">
        <v>20757</v>
      </c>
      <c r="DP19" s="1983">
        <v>16696903</v>
      </c>
      <c r="DQ19" s="1984">
        <v>156917189</v>
      </c>
      <c r="DR19" s="1985">
        <v>26932</v>
      </c>
      <c r="DS19" s="1986">
        <v>90992724</v>
      </c>
      <c r="DT19" s="1987">
        <v>247909913</v>
      </c>
      <c r="DU19" s="1875">
        <v>13</v>
      </c>
      <c r="DV19" s="2171" t="s">
        <v>368</v>
      </c>
      <c r="DW19" s="1952">
        <v>13489</v>
      </c>
      <c r="DX19" s="1951">
        <v>49</v>
      </c>
      <c r="DY19" s="2172">
        <v>13440</v>
      </c>
      <c r="DZ19" s="1950"/>
      <c r="EA19" s="1951">
        <v>3083</v>
      </c>
      <c r="EB19" s="1951">
        <v>11</v>
      </c>
      <c r="EC19" s="1960">
        <v>3072</v>
      </c>
      <c r="ED19" s="1950"/>
      <c r="EE19" s="1951">
        <v>1424</v>
      </c>
      <c r="EF19" s="1951">
        <v>5</v>
      </c>
      <c r="EG19" s="1885">
        <v>1419</v>
      </c>
      <c r="EH19" s="1954"/>
      <c r="EI19" s="1951">
        <v>1237</v>
      </c>
      <c r="EJ19" s="1951">
        <v>7</v>
      </c>
      <c r="EK19" s="1925">
        <v>1230</v>
      </c>
      <c r="EL19" s="1955">
        <v>5721</v>
      </c>
      <c r="EM19" s="1951">
        <v>15817</v>
      </c>
      <c r="EN19" s="1951">
        <v>55</v>
      </c>
      <c r="EO19" s="1979">
        <v>15762</v>
      </c>
      <c r="EP19" s="1950"/>
      <c r="EQ19" s="1988">
        <v>3323</v>
      </c>
      <c r="ER19" s="1988">
        <v>11</v>
      </c>
      <c r="ES19" s="1958">
        <v>3312</v>
      </c>
      <c r="ET19" s="1959"/>
      <c r="EU19" s="1988">
        <v>1708</v>
      </c>
      <c r="EV19" s="1988">
        <v>6</v>
      </c>
      <c r="EW19" s="1960">
        <v>1702</v>
      </c>
      <c r="EX19" s="1961"/>
      <c r="EY19" s="1988">
        <v>1504</v>
      </c>
      <c r="EZ19" s="1988">
        <v>9</v>
      </c>
      <c r="FA19" s="1925">
        <v>1495</v>
      </c>
      <c r="FB19" s="1962">
        <v>6509</v>
      </c>
      <c r="FC19" s="1963">
        <v>0.2286</v>
      </c>
      <c r="FD19" s="1963">
        <v>0.1056</v>
      </c>
      <c r="FE19" s="1965">
        <v>9.1499999999999998E-2</v>
      </c>
      <c r="FF19" s="1989">
        <v>0.42570000000000002</v>
      </c>
      <c r="FG19" s="1875">
        <v>13</v>
      </c>
      <c r="FH19" s="1990" t="s">
        <v>368</v>
      </c>
      <c r="FI19" s="1998">
        <v>37245339</v>
      </c>
      <c r="FJ19" s="1998">
        <v>127083</v>
      </c>
      <c r="FK19" s="2005">
        <v>37118256</v>
      </c>
      <c r="FL19" s="1998">
        <v>13124836</v>
      </c>
      <c r="FM19" s="1998">
        <v>46098</v>
      </c>
      <c r="FN19" s="2005">
        <v>13078738</v>
      </c>
      <c r="FO19" s="1998">
        <v>4602020</v>
      </c>
      <c r="FP19" s="1998">
        <v>26990</v>
      </c>
      <c r="FQ19" s="2005">
        <v>4575030</v>
      </c>
      <c r="FR19" s="1937">
        <v>54772024</v>
      </c>
      <c r="FS19" s="2006">
        <v>32838</v>
      </c>
      <c r="FT19" s="1939">
        <v>30520622</v>
      </c>
      <c r="FU19" s="2169">
        <v>85292646</v>
      </c>
    </row>
    <row r="20" spans="1:177" s="1802" customFormat="1" ht="15" customHeight="1" x14ac:dyDescent="0.2">
      <c r="A20" s="1950">
        <v>14</v>
      </c>
      <c r="B20" s="1990" t="s">
        <v>367</v>
      </c>
      <c r="C20" s="1922">
        <v>33734</v>
      </c>
      <c r="D20" s="1922">
        <v>14</v>
      </c>
      <c r="E20" s="1991">
        <v>33720</v>
      </c>
      <c r="F20" s="1936"/>
      <c r="G20" s="1993">
        <v>7693</v>
      </c>
      <c r="H20" s="1993">
        <v>363</v>
      </c>
      <c r="I20" s="1993">
        <v>80</v>
      </c>
      <c r="J20" s="1993">
        <v>5</v>
      </c>
      <c r="K20" s="1993">
        <v>0</v>
      </c>
      <c r="L20" s="1993">
        <v>0</v>
      </c>
      <c r="M20" s="1929">
        <v>8131</v>
      </c>
      <c r="N20" s="1936"/>
      <c r="O20" s="1993">
        <v>3232</v>
      </c>
      <c r="P20" s="1993">
        <v>496</v>
      </c>
      <c r="Q20" s="1993">
        <v>61</v>
      </c>
      <c r="R20" s="1993">
        <v>1</v>
      </c>
      <c r="S20" s="1993">
        <v>0</v>
      </c>
      <c r="T20" s="1993">
        <v>0</v>
      </c>
      <c r="U20" s="1926">
        <v>3788</v>
      </c>
      <c r="V20" s="1992"/>
      <c r="W20" s="1993">
        <v>2944</v>
      </c>
      <c r="X20" s="1993">
        <v>700</v>
      </c>
      <c r="Y20" s="1993">
        <v>92</v>
      </c>
      <c r="Z20" s="1993">
        <v>0</v>
      </c>
      <c r="AA20" s="1993">
        <v>0</v>
      </c>
      <c r="AB20" s="1993">
        <v>0</v>
      </c>
      <c r="AC20" s="1929">
        <v>3736</v>
      </c>
      <c r="AD20" s="2177">
        <v>15655</v>
      </c>
      <c r="AE20" s="2185">
        <v>51442</v>
      </c>
      <c r="AF20" s="2185">
        <v>28</v>
      </c>
      <c r="AG20" s="1935">
        <v>51414</v>
      </c>
      <c r="AH20" s="1936"/>
      <c r="AI20" s="1993">
        <v>10425</v>
      </c>
      <c r="AJ20" s="1993">
        <v>5</v>
      </c>
      <c r="AK20" s="1929">
        <v>10420</v>
      </c>
      <c r="AL20" s="1936"/>
      <c r="AM20" s="1993">
        <v>6657</v>
      </c>
      <c r="AN20" s="1993">
        <v>3</v>
      </c>
      <c r="AO20" s="1929">
        <v>6654</v>
      </c>
      <c r="AP20" s="1992"/>
      <c r="AQ20" s="1993">
        <v>6642</v>
      </c>
      <c r="AR20" s="1993">
        <v>3</v>
      </c>
      <c r="AS20" s="1929">
        <v>6639</v>
      </c>
      <c r="AT20" s="1991">
        <v>23713</v>
      </c>
      <c r="AU20" s="1994">
        <v>0.24110000000000001</v>
      </c>
      <c r="AV20" s="1994">
        <v>0.1123</v>
      </c>
      <c r="AW20" s="1994">
        <v>0.1108</v>
      </c>
      <c r="AX20" s="2004">
        <v>0.46429999999999999</v>
      </c>
      <c r="AY20" s="2173">
        <v>14</v>
      </c>
      <c r="AZ20" s="1990" t="s">
        <v>367</v>
      </c>
      <c r="BA20" s="1930">
        <v>250220670</v>
      </c>
      <c r="BB20" s="1930">
        <v>98850825</v>
      </c>
      <c r="BC20" s="1930">
        <v>38834280</v>
      </c>
      <c r="BD20" s="1996">
        <v>387905775</v>
      </c>
      <c r="BE20" s="1997">
        <v>73232</v>
      </c>
      <c r="BF20" s="1932">
        <v>245885960</v>
      </c>
      <c r="BG20" s="2186">
        <v>633791735</v>
      </c>
      <c r="BH20" s="2173">
        <v>14</v>
      </c>
      <c r="BI20" s="1990" t="s">
        <v>367</v>
      </c>
      <c r="BJ20" s="1998">
        <v>33734</v>
      </c>
      <c r="BK20" s="1998">
        <v>14</v>
      </c>
      <c r="BL20" s="1991">
        <v>33720</v>
      </c>
      <c r="BM20" s="1936"/>
      <c r="BN20" s="1999">
        <v>7693</v>
      </c>
      <c r="BO20" s="1999">
        <v>363</v>
      </c>
      <c r="BP20" s="1999">
        <v>80</v>
      </c>
      <c r="BQ20" s="1999">
        <v>5</v>
      </c>
      <c r="BR20" s="1999">
        <v>0</v>
      </c>
      <c r="BS20" s="1999">
        <v>0</v>
      </c>
      <c r="BT20" s="1929">
        <v>8131</v>
      </c>
      <c r="BU20" s="1936"/>
      <c r="BV20" s="1999">
        <v>3232</v>
      </c>
      <c r="BW20" s="1999">
        <v>496</v>
      </c>
      <c r="BX20" s="1999">
        <v>61</v>
      </c>
      <c r="BY20" s="1999">
        <v>1</v>
      </c>
      <c r="BZ20" s="1999">
        <v>0</v>
      </c>
      <c r="CA20" s="1999">
        <v>0</v>
      </c>
      <c r="CB20" s="1934">
        <v>3788</v>
      </c>
      <c r="CC20" s="2010"/>
      <c r="CD20" s="1999">
        <v>2944</v>
      </c>
      <c r="CE20" s="1999">
        <v>700</v>
      </c>
      <c r="CF20" s="1999">
        <v>92</v>
      </c>
      <c r="CG20" s="1999">
        <v>0</v>
      </c>
      <c r="CH20" s="1999">
        <v>0</v>
      </c>
      <c r="CI20" s="1999">
        <v>0</v>
      </c>
      <c r="CJ20" s="1929">
        <v>3736</v>
      </c>
      <c r="CK20" s="2177">
        <v>15655</v>
      </c>
      <c r="CL20" s="2187">
        <v>51442</v>
      </c>
      <c r="CM20" s="2187">
        <v>28</v>
      </c>
      <c r="CN20" s="1935">
        <v>51414</v>
      </c>
      <c r="CO20" s="1936"/>
      <c r="CP20" s="2003">
        <v>10425</v>
      </c>
      <c r="CQ20" s="2003">
        <v>5</v>
      </c>
      <c r="CR20" s="1929">
        <v>10420</v>
      </c>
      <c r="CS20" s="2173"/>
      <c r="CT20" s="2003">
        <v>6657</v>
      </c>
      <c r="CU20" s="2003">
        <v>3</v>
      </c>
      <c r="CV20" s="1928">
        <v>6654</v>
      </c>
      <c r="CW20" s="1992"/>
      <c r="CX20" s="2003">
        <v>6642</v>
      </c>
      <c r="CY20" s="2003">
        <v>3</v>
      </c>
      <c r="CZ20" s="1929">
        <v>6639</v>
      </c>
      <c r="DA20" s="1991">
        <v>23713</v>
      </c>
      <c r="DB20" s="2004">
        <v>0.24110000000000001</v>
      </c>
      <c r="DC20" s="2004">
        <v>0.1123</v>
      </c>
      <c r="DD20" s="2004">
        <v>0.1108</v>
      </c>
      <c r="DE20" s="2004">
        <v>0.46429999999999999</v>
      </c>
      <c r="DF20" s="1950">
        <v>14</v>
      </c>
      <c r="DG20" s="1990" t="s">
        <v>367</v>
      </c>
      <c r="DH20" s="1998">
        <v>95864370</v>
      </c>
      <c r="DI20" s="1998">
        <v>52500</v>
      </c>
      <c r="DJ20" s="2005">
        <v>95916870</v>
      </c>
      <c r="DK20" s="1998">
        <v>37715625</v>
      </c>
      <c r="DL20" s="1998">
        <v>14700</v>
      </c>
      <c r="DM20" s="2005">
        <v>37730325</v>
      </c>
      <c r="DN20" s="1998">
        <v>14810760</v>
      </c>
      <c r="DO20" s="1998">
        <v>4320</v>
      </c>
      <c r="DP20" s="2005">
        <v>14815080</v>
      </c>
      <c r="DQ20" s="1937">
        <v>148462275</v>
      </c>
      <c r="DR20" s="2006">
        <v>27105</v>
      </c>
      <c r="DS20" s="1939">
        <v>91008561</v>
      </c>
      <c r="DT20" s="2169">
        <v>239470836</v>
      </c>
      <c r="DU20" s="1950">
        <v>14</v>
      </c>
      <c r="DV20" s="2170" t="s">
        <v>367</v>
      </c>
      <c r="DW20" s="1993">
        <v>14589</v>
      </c>
      <c r="DX20" s="1993">
        <v>23</v>
      </c>
      <c r="DY20" s="1991">
        <v>14566</v>
      </c>
      <c r="DZ20" s="2173"/>
      <c r="EA20" s="1993">
        <v>3358</v>
      </c>
      <c r="EB20" s="1993">
        <v>4</v>
      </c>
      <c r="EC20" s="1929">
        <v>3354</v>
      </c>
      <c r="ED20" s="2173"/>
      <c r="EE20" s="1993">
        <v>1468</v>
      </c>
      <c r="EF20" s="1993">
        <v>3</v>
      </c>
      <c r="EG20" s="2174">
        <v>1465</v>
      </c>
      <c r="EH20" s="1992"/>
      <c r="EI20" s="1993">
        <v>1342</v>
      </c>
      <c r="EJ20" s="1993">
        <v>2</v>
      </c>
      <c r="EK20" s="1929">
        <v>1340</v>
      </c>
      <c r="EL20" s="1928">
        <v>6159</v>
      </c>
      <c r="EM20" s="1993">
        <v>17050</v>
      </c>
      <c r="EN20" s="1993">
        <v>27</v>
      </c>
      <c r="EO20" s="1935">
        <v>17023</v>
      </c>
      <c r="EP20" s="2173"/>
      <c r="EQ20" s="2008">
        <v>3653</v>
      </c>
      <c r="ER20" s="2008">
        <v>4</v>
      </c>
      <c r="ES20" s="1928">
        <v>3649</v>
      </c>
      <c r="ET20" s="1936"/>
      <c r="EU20" s="2008">
        <v>1729</v>
      </c>
      <c r="EV20" s="2008">
        <v>3</v>
      </c>
      <c r="EW20" s="1929">
        <v>1726</v>
      </c>
      <c r="EX20" s="2175"/>
      <c r="EY20" s="2008">
        <v>1623</v>
      </c>
      <c r="EZ20" s="2008">
        <v>3</v>
      </c>
      <c r="FA20" s="1928">
        <v>1620</v>
      </c>
      <c r="FB20" s="1991">
        <v>6995</v>
      </c>
      <c r="FC20" s="1994">
        <v>0.2303</v>
      </c>
      <c r="FD20" s="1994">
        <v>0.10059999999999999</v>
      </c>
      <c r="FE20" s="1994">
        <v>9.1999999999999998E-2</v>
      </c>
      <c r="FF20" s="1994">
        <v>0.42280000000000001</v>
      </c>
      <c r="FG20" s="1950">
        <v>14</v>
      </c>
      <c r="FH20" s="1990" t="s">
        <v>367</v>
      </c>
      <c r="FI20" s="1998">
        <v>29694000</v>
      </c>
      <c r="FJ20" s="1998">
        <v>33600</v>
      </c>
      <c r="FK20" s="2005">
        <v>29660400</v>
      </c>
      <c r="FL20" s="1998">
        <v>9747600</v>
      </c>
      <c r="FM20" s="1998">
        <v>18000</v>
      </c>
      <c r="FN20" s="2005">
        <v>9729600</v>
      </c>
      <c r="FO20" s="1998">
        <v>3625440</v>
      </c>
      <c r="FP20" s="1998">
        <v>6240</v>
      </c>
      <c r="FQ20" s="2005">
        <v>3619200</v>
      </c>
      <c r="FR20" s="1937">
        <v>43009200</v>
      </c>
      <c r="FS20" s="2006">
        <v>22920</v>
      </c>
      <c r="FT20" s="1939">
        <v>22910603</v>
      </c>
      <c r="FU20" s="2169">
        <v>65919803</v>
      </c>
    </row>
    <row r="21" spans="1:177" s="1802" customFormat="1" ht="15" customHeight="1" x14ac:dyDescent="0.2">
      <c r="A21" s="1950">
        <v>15</v>
      </c>
      <c r="B21" s="1990" t="s">
        <v>366</v>
      </c>
      <c r="C21" s="1922">
        <v>13522</v>
      </c>
      <c r="D21" s="1922">
        <v>26</v>
      </c>
      <c r="E21" s="1991">
        <v>13496</v>
      </c>
      <c r="F21" s="1992"/>
      <c r="G21" s="1993">
        <v>2763</v>
      </c>
      <c r="H21" s="1993">
        <v>151</v>
      </c>
      <c r="I21" s="1993">
        <v>31</v>
      </c>
      <c r="J21" s="1993">
        <v>7</v>
      </c>
      <c r="K21" s="1993">
        <v>0</v>
      </c>
      <c r="L21" s="1993">
        <v>0</v>
      </c>
      <c r="M21" s="1929">
        <v>2938</v>
      </c>
      <c r="N21" s="1992"/>
      <c r="O21" s="1993">
        <v>1253</v>
      </c>
      <c r="P21" s="1993">
        <v>240</v>
      </c>
      <c r="Q21" s="1993">
        <v>23</v>
      </c>
      <c r="R21" s="1993">
        <v>3</v>
      </c>
      <c r="S21" s="1993">
        <v>0</v>
      </c>
      <c r="T21" s="1993">
        <v>0</v>
      </c>
      <c r="U21" s="1926">
        <v>1513</v>
      </c>
      <c r="V21" s="1992"/>
      <c r="W21" s="1993">
        <v>1169</v>
      </c>
      <c r="X21" s="1993">
        <v>340</v>
      </c>
      <c r="Y21" s="1993">
        <v>50</v>
      </c>
      <c r="Z21" s="1993">
        <v>3</v>
      </c>
      <c r="AA21" s="1993">
        <v>0</v>
      </c>
      <c r="AB21" s="1993">
        <v>0</v>
      </c>
      <c r="AC21" s="1929">
        <v>1556</v>
      </c>
      <c r="AD21" s="2177">
        <v>6007</v>
      </c>
      <c r="AE21" s="2185">
        <v>21359</v>
      </c>
      <c r="AF21" s="2185">
        <v>42</v>
      </c>
      <c r="AG21" s="1935">
        <v>21317</v>
      </c>
      <c r="AH21" s="1944"/>
      <c r="AI21" s="1993">
        <v>3686</v>
      </c>
      <c r="AJ21" s="1993">
        <v>8</v>
      </c>
      <c r="AK21" s="1929">
        <v>3678</v>
      </c>
      <c r="AL21" s="1944"/>
      <c r="AM21" s="1993">
        <v>2575</v>
      </c>
      <c r="AN21" s="1993">
        <v>6</v>
      </c>
      <c r="AO21" s="1929">
        <v>2569</v>
      </c>
      <c r="AP21" s="1944"/>
      <c r="AQ21" s="1993">
        <v>2754</v>
      </c>
      <c r="AR21" s="1993">
        <v>5</v>
      </c>
      <c r="AS21" s="1929">
        <v>2749</v>
      </c>
      <c r="AT21" s="1991">
        <v>8996</v>
      </c>
      <c r="AU21" s="1994">
        <v>0.2177</v>
      </c>
      <c r="AV21" s="1994">
        <v>0.11210000000000001</v>
      </c>
      <c r="AW21" s="1994">
        <v>0.1153</v>
      </c>
      <c r="AX21" s="2004">
        <v>0.4451</v>
      </c>
      <c r="AY21" s="2173">
        <v>15</v>
      </c>
      <c r="AZ21" s="1990" t="s">
        <v>366</v>
      </c>
      <c r="BA21" s="1930">
        <v>96070800</v>
      </c>
      <c r="BB21" s="1930">
        <v>41590300</v>
      </c>
      <c r="BC21" s="1930">
        <v>17326520</v>
      </c>
      <c r="BD21" s="1996">
        <v>154987620</v>
      </c>
      <c r="BE21" s="1997">
        <v>71470</v>
      </c>
      <c r="BF21" s="1932">
        <v>90676133</v>
      </c>
      <c r="BG21" s="2186">
        <v>245663753</v>
      </c>
      <c r="BH21" s="2173">
        <v>15</v>
      </c>
      <c r="BI21" s="1990" t="s">
        <v>366</v>
      </c>
      <c r="BJ21" s="1998">
        <v>13522</v>
      </c>
      <c r="BK21" s="1998">
        <v>26</v>
      </c>
      <c r="BL21" s="1991">
        <v>13496</v>
      </c>
      <c r="BM21" s="1936"/>
      <c r="BN21" s="1999">
        <v>2763</v>
      </c>
      <c r="BO21" s="1999">
        <v>151</v>
      </c>
      <c r="BP21" s="1999">
        <v>31</v>
      </c>
      <c r="BQ21" s="1999">
        <v>7</v>
      </c>
      <c r="BR21" s="1999">
        <v>0</v>
      </c>
      <c r="BS21" s="1999">
        <v>0</v>
      </c>
      <c r="BT21" s="1929">
        <v>2938</v>
      </c>
      <c r="BU21" s="1936"/>
      <c r="BV21" s="1999">
        <v>1253</v>
      </c>
      <c r="BW21" s="1999">
        <v>240</v>
      </c>
      <c r="BX21" s="1999">
        <v>23</v>
      </c>
      <c r="BY21" s="1999">
        <v>3</v>
      </c>
      <c r="BZ21" s="1999">
        <v>0</v>
      </c>
      <c r="CA21" s="1999">
        <v>0</v>
      </c>
      <c r="CB21" s="1934">
        <v>1513</v>
      </c>
      <c r="CC21" s="2000"/>
      <c r="CD21" s="1999">
        <v>1169</v>
      </c>
      <c r="CE21" s="1999">
        <v>340</v>
      </c>
      <c r="CF21" s="1999">
        <v>50</v>
      </c>
      <c r="CG21" s="1999">
        <v>3</v>
      </c>
      <c r="CH21" s="1999">
        <v>0</v>
      </c>
      <c r="CI21" s="1999">
        <v>0</v>
      </c>
      <c r="CJ21" s="1929">
        <v>1556</v>
      </c>
      <c r="CK21" s="2177">
        <v>6007</v>
      </c>
      <c r="CL21" s="2187">
        <v>21359</v>
      </c>
      <c r="CM21" s="2187">
        <v>42</v>
      </c>
      <c r="CN21" s="1935">
        <v>21317</v>
      </c>
      <c r="CO21" s="1936"/>
      <c r="CP21" s="2003">
        <v>3686</v>
      </c>
      <c r="CQ21" s="2003">
        <v>8</v>
      </c>
      <c r="CR21" s="1929">
        <v>3678</v>
      </c>
      <c r="CS21" s="2173"/>
      <c r="CT21" s="2003">
        <v>2575</v>
      </c>
      <c r="CU21" s="2003">
        <v>6</v>
      </c>
      <c r="CV21" s="1928">
        <v>2569</v>
      </c>
      <c r="CW21" s="1936"/>
      <c r="CX21" s="2003">
        <v>2754</v>
      </c>
      <c r="CY21" s="2003">
        <v>5</v>
      </c>
      <c r="CZ21" s="1929">
        <v>2749</v>
      </c>
      <c r="DA21" s="1991">
        <v>8996</v>
      </c>
      <c r="DB21" s="2004">
        <v>0.2177</v>
      </c>
      <c r="DC21" s="2004">
        <v>0.11210000000000001</v>
      </c>
      <c r="DD21" s="2004">
        <v>0.1153</v>
      </c>
      <c r="DE21" s="2004">
        <v>0.4451</v>
      </c>
      <c r="DF21" s="1950">
        <v>15</v>
      </c>
      <c r="DG21" s="1990" t="s">
        <v>366</v>
      </c>
      <c r="DH21" s="1998">
        <v>37553633</v>
      </c>
      <c r="DI21" s="1998">
        <v>86310</v>
      </c>
      <c r="DJ21" s="2005">
        <v>37639943</v>
      </c>
      <c r="DK21" s="1998">
        <v>16090099</v>
      </c>
      <c r="DL21" s="1998">
        <v>36450</v>
      </c>
      <c r="DM21" s="2005">
        <v>16126549</v>
      </c>
      <c r="DN21" s="1998">
        <v>6691350</v>
      </c>
      <c r="DO21" s="1998">
        <v>13020</v>
      </c>
      <c r="DP21" s="2005">
        <v>6704370</v>
      </c>
      <c r="DQ21" s="1937">
        <v>60470862</v>
      </c>
      <c r="DR21" s="2006">
        <v>28138</v>
      </c>
      <c r="DS21" s="1939">
        <v>35699525</v>
      </c>
      <c r="DT21" s="2169">
        <v>96170387</v>
      </c>
      <c r="DU21" s="1950">
        <v>15</v>
      </c>
      <c r="DV21" s="2170" t="s">
        <v>366</v>
      </c>
      <c r="DW21" s="1993">
        <v>5605</v>
      </c>
      <c r="DX21" s="1993">
        <v>36</v>
      </c>
      <c r="DY21" s="1991">
        <v>5569</v>
      </c>
      <c r="DZ21" s="2173"/>
      <c r="EA21" s="1993">
        <v>1137</v>
      </c>
      <c r="EB21" s="1993">
        <v>8</v>
      </c>
      <c r="EC21" s="1929">
        <v>1129</v>
      </c>
      <c r="ED21" s="2173"/>
      <c r="EE21" s="1993">
        <v>534</v>
      </c>
      <c r="EF21" s="1993">
        <v>5</v>
      </c>
      <c r="EG21" s="2174">
        <v>529</v>
      </c>
      <c r="EH21" s="1936"/>
      <c r="EI21" s="1993">
        <v>518</v>
      </c>
      <c r="EJ21" s="1993">
        <v>4</v>
      </c>
      <c r="EK21" s="1929">
        <v>514</v>
      </c>
      <c r="EL21" s="1928">
        <v>2172</v>
      </c>
      <c r="EM21" s="1993">
        <v>6650</v>
      </c>
      <c r="EN21" s="1993">
        <v>40</v>
      </c>
      <c r="EO21" s="1935">
        <v>6610</v>
      </c>
      <c r="EP21" s="2173"/>
      <c r="EQ21" s="2008">
        <v>1228</v>
      </c>
      <c r="ER21" s="2008">
        <v>8</v>
      </c>
      <c r="ES21" s="1928">
        <v>1220</v>
      </c>
      <c r="ET21" s="1936"/>
      <c r="EU21" s="2008">
        <v>641</v>
      </c>
      <c r="EV21" s="2008">
        <v>5</v>
      </c>
      <c r="EW21" s="1929">
        <v>636</v>
      </c>
      <c r="EX21" s="2173"/>
      <c r="EY21" s="2008">
        <v>638</v>
      </c>
      <c r="EZ21" s="2008">
        <v>5</v>
      </c>
      <c r="FA21" s="1928">
        <v>633</v>
      </c>
      <c r="FB21" s="1991">
        <v>2489</v>
      </c>
      <c r="FC21" s="1994">
        <v>0.20269999999999999</v>
      </c>
      <c r="FD21" s="1994">
        <v>9.5000000000000001E-2</v>
      </c>
      <c r="FE21" s="1994">
        <v>9.2299999999999993E-2</v>
      </c>
      <c r="FF21" s="1994">
        <v>0.39</v>
      </c>
      <c r="FG21" s="1950">
        <v>15</v>
      </c>
      <c r="FH21" s="1990" t="s">
        <v>366</v>
      </c>
      <c r="FI21" s="1998">
        <v>12177480</v>
      </c>
      <c r="FJ21" s="1998">
        <v>82320</v>
      </c>
      <c r="FK21" s="2005">
        <v>12095160</v>
      </c>
      <c r="FL21" s="1998">
        <v>4326150</v>
      </c>
      <c r="FM21" s="1998">
        <v>36750</v>
      </c>
      <c r="FN21" s="2005">
        <v>4289400</v>
      </c>
      <c r="FO21" s="1998">
        <v>1702920</v>
      </c>
      <c r="FP21" s="1998">
        <v>13260</v>
      </c>
      <c r="FQ21" s="2005">
        <v>1689660</v>
      </c>
      <c r="FR21" s="1937">
        <v>18074220</v>
      </c>
      <c r="FS21" s="2006">
        <v>29594</v>
      </c>
      <c r="FT21" s="1939">
        <v>10486042</v>
      </c>
      <c r="FU21" s="2169">
        <v>28560262</v>
      </c>
    </row>
    <row r="22" spans="1:177" s="1802" customFormat="1" ht="15" customHeight="1" x14ac:dyDescent="0.2">
      <c r="A22" s="1950">
        <v>16</v>
      </c>
      <c r="B22" s="1990" t="s">
        <v>365</v>
      </c>
      <c r="C22" s="1922">
        <v>17953</v>
      </c>
      <c r="D22" s="1922">
        <v>12</v>
      </c>
      <c r="E22" s="1991">
        <v>17941</v>
      </c>
      <c r="F22" s="1936"/>
      <c r="G22" s="1993">
        <v>4023</v>
      </c>
      <c r="H22" s="1993">
        <v>166</v>
      </c>
      <c r="I22" s="1993">
        <v>41</v>
      </c>
      <c r="J22" s="1993">
        <v>3</v>
      </c>
      <c r="K22" s="1993">
        <v>0</v>
      </c>
      <c r="L22" s="1993">
        <v>0</v>
      </c>
      <c r="M22" s="1929">
        <v>4227</v>
      </c>
      <c r="N22" s="1936"/>
      <c r="O22" s="1993">
        <v>1624</v>
      </c>
      <c r="P22" s="1993">
        <v>276</v>
      </c>
      <c r="Q22" s="1993">
        <v>37</v>
      </c>
      <c r="R22" s="1993">
        <v>2</v>
      </c>
      <c r="S22" s="1993">
        <v>0</v>
      </c>
      <c r="T22" s="1993">
        <v>0</v>
      </c>
      <c r="U22" s="1926">
        <v>1935</v>
      </c>
      <c r="V22" s="1992"/>
      <c r="W22" s="1993">
        <v>1649</v>
      </c>
      <c r="X22" s="1993">
        <v>491</v>
      </c>
      <c r="Y22" s="1993">
        <v>38</v>
      </c>
      <c r="Z22" s="1993">
        <v>0</v>
      </c>
      <c r="AA22" s="1993">
        <v>0</v>
      </c>
      <c r="AB22" s="1993">
        <v>0</v>
      </c>
      <c r="AC22" s="1929">
        <v>2178</v>
      </c>
      <c r="AD22" s="2177">
        <v>8340</v>
      </c>
      <c r="AE22" s="2185">
        <v>28284</v>
      </c>
      <c r="AF22" s="2185">
        <v>20</v>
      </c>
      <c r="AG22" s="1935">
        <v>28264</v>
      </c>
      <c r="AH22" s="1936"/>
      <c r="AI22" s="1993">
        <v>5510</v>
      </c>
      <c r="AJ22" s="1993">
        <v>4</v>
      </c>
      <c r="AK22" s="1929">
        <v>5506</v>
      </c>
      <c r="AL22" s="1936"/>
      <c r="AM22" s="1993">
        <v>3441</v>
      </c>
      <c r="AN22" s="1993">
        <v>2</v>
      </c>
      <c r="AO22" s="1929">
        <v>3439</v>
      </c>
      <c r="AP22" s="1992"/>
      <c r="AQ22" s="1993">
        <v>3848</v>
      </c>
      <c r="AR22" s="1993">
        <v>3</v>
      </c>
      <c r="AS22" s="1929">
        <v>3845</v>
      </c>
      <c r="AT22" s="1991">
        <v>12790</v>
      </c>
      <c r="AU22" s="1994">
        <v>0.2356</v>
      </c>
      <c r="AV22" s="1994">
        <v>0.1079</v>
      </c>
      <c r="AW22" s="1994">
        <v>0.12139999999999999</v>
      </c>
      <c r="AX22" s="2004">
        <v>0.46489999999999998</v>
      </c>
      <c r="AY22" s="2173">
        <v>16</v>
      </c>
      <c r="AZ22" s="1990" t="s">
        <v>365</v>
      </c>
      <c r="BA22" s="1930">
        <v>145376805</v>
      </c>
      <c r="BB22" s="1930">
        <v>57462825</v>
      </c>
      <c r="BC22" s="1930">
        <v>25407300</v>
      </c>
      <c r="BD22" s="1996">
        <v>228246930</v>
      </c>
      <c r="BE22" s="1997">
        <v>71667</v>
      </c>
      <c r="BF22" s="1932">
        <v>129517319</v>
      </c>
      <c r="BG22" s="2186">
        <v>357764249</v>
      </c>
      <c r="BH22" s="2173">
        <v>16</v>
      </c>
      <c r="BI22" s="1990" t="s">
        <v>365</v>
      </c>
      <c r="BJ22" s="1998">
        <v>17953</v>
      </c>
      <c r="BK22" s="1998">
        <v>12</v>
      </c>
      <c r="BL22" s="1991">
        <v>17941</v>
      </c>
      <c r="BM22" s="1936"/>
      <c r="BN22" s="1999">
        <v>4023</v>
      </c>
      <c r="BO22" s="1999">
        <v>166</v>
      </c>
      <c r="BP22" s="1999">
        <v>41</v>
      </c>
      <c r="BQ22" s="1999">
        <v>3</v>
      </c>
      <c r="BR22" s="1999">
        <v>0</v>
      </c>
      <c r="BS22" s="1999">
        <v>0</v>
      </c>
      <c r="BT22" s="1929">
        <v>4227</v>
      </c>
      <c r="BU22" s="1936"/>
      <c r="BV22" s="1999">
        <v>1624</v>
      </c>
      <c r="BW22" s="1999">
        <v>276</v>
      </c>
      <c r="BX22" s="1999">
        <v>37</v>
      </c>
      <c r="BY22" s="1999">
        <v>2</v>
      </c>
      <c r="BZ22" s="1999">
        <v>0</v>
      </c>
      <c r="CA22" s="1999">
        <v>0</v>
      </c>
      <c r="CB22" s="1934">
        <v>1935</v>
      </c>
      <c r="CC22" s="2010"/>
      <c r="CD22" s="1999">
        <v>1649</v>
      </c>
      <c r="CE22" s="1999">
        <v>491</v>
      </c>
      <c r="CF22" s="1999">
        <v>38</v>
      </c>
      <c r="CG22" s="1999">
        <v>0</v>
      </c>
      <c r="CH22" s="1999">
        <v>0</v>
      </c>
      <c r="CI22" s="1999">
        <v>0</v>
      </c>
      <c r="CJ22" s="1929">
        <v>2178</v>
      </c>
      <c r="CK22" s="2177">
        <v>8340</v>
      </c>
      <c r="CL22" s="2187">
        <v>28284</v>
      </c>
      <c r="CM22" s="2187">
        <v>20</v>
      </c>
      <c r="CN22" s="1935">
        <v>28264</v>
      </c>
      <c r="CO22" s="1936"/>
      <c r="CP22" s="2003">
        <v>5510</v>
      </c>
      <c r="CQ22" s="2003">
        <v>4</v>
      </c>
      <c r="CR22" s="1929">
        <v>5506</v>
      </c>
      <c r="CS22" s="2173"/>
      <c r="CT22" s="2003">
        <v>3441</v>
      </c>
      <c r="CU22" s="2003">
        <v>2</v>
      </c>
      <c r="CV22" s="1928">
        <v>3439</v>
      </c>
      <c r="CW22" s="1992"/>
      <c r="CX22" s="2003">
        <v>3848</v>
      </c>
      <c r="CY22" s="2003">
        <v>3</v>
      </c>
      <c r="CZ22" s="1929">
        <v>3845</v>
      </c>
      <c r="DA22" s="1991">
        <v>12790</v>
      </c>
      <c r="DB22" s="2004">
        <v>0.2356</v>
      </c>
      <c r="DC22" s="2004">
        <v>0.1079</v>
      </c>
      <c r="DD22" s="2004">
        <v>0.12139999999999999</v>
      </c>
      <c r="DE22" s="2004">
        <v>0.46489999999999998</v>
      </c>
      <c r="DF22" s="1950">
        <v>16</v>
      </c>
      <c r="DG22" s="1990" t="s">
        <v>365</v>
      </c>
      <c r="DH22" s="1998">
        <v>50353485</v>
      </c>
      <c r="DI22" s="1998">
        <v>36540</v>
      </c>
      <c r="DJ22" s="2005">
        <v>50390025</v>
      </c>
      <c r="DK22" s="1998">
        <v>19842225</v>
      </c>
      <c r="DL22" s="1998">
        <v>14700</v>
      </c>
      <c r="DM22" s="2005">
        <v>19856925</v>
      </c>
      <c r="DN22" s="1998">
        <v>8772120</v>
      </c>
      <c r="DO22" s="1998">
        <v>4860</v>
      </c>
      <c r="DP22" s="2005">
        <v>8776980</v>
      </c>
      <c r="DQ22" s="1937">
        <v>79023930</v>
      </c>
      <c r="DR22" s="2006">
        <v>24420</v>
      </c>
      <c r="DS22" s="1939">
        <v>44132068</v>
      </c>
      <c r="DT22" s="2169">
        <v>123155998</v>
      </c>
      <c r="DU22" s="1950">
        <v>16</v>
      </c>
      <c r="DV22" s="2170" t="s">
        <v>365</v>
      </c>
      <c r="DW22" s="1993">
        <v>7405</v>
      </c>
      <c r="DX22" s="1993">
        <v>19</v>
      </c>
      <c r="DY22" s="1991">
        <v>7386</v>
      </c>
      <c r="DZ22" s="2173"/>
      <c r="EA22" s="1993">
        <v>1733</v>
      </c>
      <c r="EB22" s="1993">
        <v>4</v>
      </c>
      <c r="EC22" s="1929">
        <v>1729</v>
      </c>
      <c r="ED22" s="2173"/>
      <c r="EE22" s="1993">
        <v>723</v>
      </c>
      <c r="EF22" s="1993">
        <v>2</v>
      </c>
      <c r="EG22" s="2174">
        <v>721</v>
      </c>
      <c r="EH22" s="1992"/>
      <c r="EI22" s="1993">
        <v>692</v>
      </c>
      <c r="EJ22" s="1993">
        <v>3</v>
      </c>
      <c r="EK22" s="1929">
        <v>689</v>
      </c>
      <c r="EL22" s="1928">
        <v>3139</v>
      </c>
      <c r="EM22" s="1993">
        <v>8773</v>
      </c>
      <c r="EN22" s="1993">
        <v>20</v>
      </c>
      <c r="EO22" s="1935">
        <v>8753</v>
      </c>
      <c r="EP22" s="2173"/>
      <c r="EQ22" s="2008">
        <v>1926</v>
      </c>
      <c r="ER22" s="2008">
        <v>4</v>
      </c>
      <c r="ES22" s="1928">
        <v>1922</v>
      </c>
      <c r="ET22" s="1936"/>
      <c r="EU22" s="2008">
        <v>881</v>
      </c>
      <c r="EV22" s="2008">
        <v>2</v>
      </c>
      <c r="EW22" s="1929">
        <v>879</v>
      </c>
      <c r="EX22" s="2175"/>
      <c r="EY22" s="2008">
        <v>840</v>
      </c>
      <c r="EZ22" s="2008">
        <v>3</v>
      </c>
      <c r="FA22" s="1928">
        <v>837</v>
      </c>
      <c r="FB22" s="1991">
        <v>3638</v>
      </c>
      <c r="FC22" s="1994">
        <v>0.2341</v>
      </c>
      <c r="FD22" s="1994">
        <v>9.7600000000000006E-2</v>
      </c>
      <c r="FE22" s="1994">
        <v>9.3299999999999994E-2</v>
      </c>
      <c r="FF22" s="1994">
        <v>0.42499999999999999</v>
      </c>
      <c r="FG22" s="1950">
        <v>16</v>
      </c>
      <c r="FH22" s="1990" t="s">
        <v>365</v>
      </c>
      <c r="FI22" s="1998">
        <v>16783830</v>
      </c>
      <c r="FJ22" s="1998">
        <v>36120</v>
      </c>
      <c r="FK22" s="2005">
        <v>16747710</v>
      </c>
      <c r="FL22" s="1998">
        <v>5326950</v>
      </c>
      <c r="FM22" s="1998">
        <v>12900</v>
      </c>
      <c r="FN22" s="2005">
        <v>5314050</v>
      </c>
      <c r="FO22" s="1998">
        <v>2034000</v>
      </c>
      <c r="FP22" s="1998">
        <v>7740</v>
      </c>
      <c r="FQ22" s="2005">
        <v>2026260</v>
      </c>
      <c r="FR22" s="1937">
        <v>24088020</v>
      </c>
      <c r="FS22" s="2006">
        <v>24694</v>
      </c>
      <c r="FT22" s="1939">
        <v>12845078</v>
      </c>
      <c r="FU22" s="2169">
        <v>36933098</v>
      </c>
    </row>
    <row r="23" spans="1:177" s="1802" customFormat="1" ht="15" customHeight="1" x14ac:dyDescent="0.2">
      <c r="A23" s="1950">
        <v>17</v>
      </c>
      <c r="B23" s="1990" t="s">
        <v>364</v>
      </c>
      <c r="C23" s="1922">
        <v>19306</v>
      </c>
      <c r="D23" s="1922">
        <v>12</v>
      </c>
      <c r="E23" s="1991">
        <v>19294</v>
      </c>
      <c r="F23" s="1936"/>
      <c r="G23" s="1993">
        <v>4252</v>
      </c>
      <c r="H23" s="1993">
        <v>209</v>
      </c>
      <c r="I23" s="1993">
        <v>46</v>
      </c>
      <c r="J23" s="1993">
        <v>6</v>
      </c>
      <c r="K23" s="1993">
        <v>0</v>
      </c>
      <c r="L23" s="1993">
        <v>0</v>
      </c>
      <c r="M23" s="1929">
        <v>4501</v>
      </c>
      <c r="N23" s="1936"/>
      <c r="O23" s="1993">
        <v>1827</v>
      </c>
      <c r="P23" s="1993">
        <v>293</v>
      </c>
      <c r="Q23" s="1993">
        <v>45</v>
      </c>
      <c r="R23" s="1993">
        <v>0</v>
      </c>
      <c r="S23" s="1993">
        <v>0</v>
      </c>
      <c r="T23" s="1993">
        <v>0</v>
      </c>
      <c r="U23" s="1926">
        <v>2165</v>
      </c>
      <c r="V23" s="1992"/>
      <c r="W23" s="1993">
        <v>1806</v>
      </c>
      <c r="X23" s="1993">
        <v>416</v>
      </c>
      <c r="Y23" s="1993">
        <v>57</v>
      </c>
      <c r="Z23" s="1993">
        <v>1</v>
      </c>
      <c r="AA23" s="1993">
        <v>0</v>
      </c>
      <c r="AB23" s="1993">
        <v>0</v>
      </c>
      <c r="AC23" s="1929">
        <v>2278</v>
      </c>
      <c r="AD23" s="2177">
        <v>8944</v>
      </c>
      <c r="AE23" s="2185">
        <v>29573</v>
      </c>
      <c r="AF23" s="2185">
        <v>27</v>
      </c>
      <c r="AG23" s="1935">
        <v>29546</v>
      </c>
      <c r="AH23" s="1936"/>
      <c r="AI23" s="1993">
        <v>5700</v>
      </c>
      <c r="AJ23" s="1993">
        <v>8</v>
      </c>
      <c r="AK23" s="1929">
        <v>5692</v>
      </c>
      <c r="AL23" s="1936"/>
      <c r="AM23" s="1993">
        <v>3766</v>
      </c>
      <c r="AN23" s="1993">
        <v>2</v>
      </c>
      <c r="AO23" s="1929">
        <v>3764</v>
      </c>
      <c r="AP23" s="1992"/>
      <c r="AQ23" s="1993">
        <v>4036</v>
      </c>
      <c r="AR23" s="1993">
        <v>3</v>
      </c>
      <c r="AS23" s="1929">
        <v>4033</v>
      </c>
      <c r="AT23" s="1991">
        <v>13489</v>
      </c>
      <c r="AU23" s="1994">
        <v>0.23330000000000001</v>
      </c>
      <c r="AV23" s="1994">
        <v>0.11219999999999999</v>
      </c>
      <c r="AW23" s="1994">
        <v>0.1181</v>
      </c>
      <c r="AX23" s="2004">
        <v>0.46360000000000001</v>
      </c>
      <c r="AY23" s="2173">
        <v>17</v>
      </c>
      <c r="AZ23" s="1990" t="s">
        <v>364</v>
      </c>
      <c r="BA23" s="1930">
        <v>149644740</v>
      </c>
      <c r="BB23" s="1930">
        <v>61696575</v>
      </c>
      <c r="BC23" s="1930">
        <v>26081850</v>
      </c>
      <c r="BD23" s="1996">
        <v>237423165</v>
      </c>
      <c r="BE23" s="1997">
        <v>73780</v>
      </c>
      <c r="BF23" s="1932">
        <v>140554589</v>
      </c>
      <c r="BG23" s="2186">
        <v>377977754</v>
      </c>
      <c r="BH23" s="2173">
        <v>17</v>
      </c>
      <c r="BI23" s="1990" t="s">
        <v>364</v>
      </c>
      <c r="BJ23" s="1998">
        <v>19306</v>
      </c>
      <c r="BK23" s="1998">
        <v>12</v>
      </c>
      <c r="BL23" s="1991">
        <v>19294</v>
      </c>
      <c r="BM23" s="1936"/>
      <c r="BN23" s="1999">
        <v>4252</v>
      </c>
      <c r="BO23" s="1999">
        <v>209</v>
      </c>
      <c r="BP23" s="1999">
        <v>46</v>
      </c>
      <c r="BQ23" s="1999">
        <v>6</v>
      </c>
      <c r="BR23" s="1999">
        <v>0</v>
      </c>
      <c r="BS23" s="1999">
        <v>0</v>
      </c>
      <c r="BT23" s="1929">
        <v>4501</v>
      </c>
      <c r="BU23" s="1936"/>
      <c r="BV23" s="1999">
        <v>1827</v>
      </c>
      <c r="BW23" s="1999">
        <v>293</v>
      </c>
      <c r="BX23" s="1999">
        <v>45</v>
      </c>
      <c r="BY23" s="1999">
        <v>0</v>
      </c>
      <c r="BZ23" s="1999">
        <v>0</v>
      </c>
      <c r="CA23" s="1999">
        <v>0</v>
      </c>
      <c r="CB23" s="1934">
        <v>2165</v>
      </c>
      <c r="CC23" s="2010"/>
      <c r="CD23" s="1999">
        <v>1806</v>
      </c>
      <c r="CE23" s="1999">
        <v>416</v>
      </c>
      <c r="CF23" s="1999">
        <v>57</v>
      </c>
      <c r="CG23" s="1999">
        <v>1</v>
      </c>
      <c r="CH23" s="1999">
        <v>0</v>
      </c>
      <c r="CI23" s="1999">
        <v>0</v>
      </c>
      <c r="CJ23" s="1929">
        <v>2278</v>
      </c>
      <c r="CK23" s="2177">
        <v>8944</v>
      </c>
      <c r="CL23" s="2187">
        <v>29573</v>
      </c>
      <c r="CM23" s="2187">
        <v>27</v>
      </c>
      <c r="CN23" s="1935">
        <v>29546</v>
      </c>
      <c r="CO23" s="1936"/>
      <c r="CP23" s="2003">
        <v>5700</v>
      </c>
      <c r="CQ23" s="2003">
        <v>8</v>
      </c>
      <c r="CR23" s="1929">
        <v>5692</v>
      </c>
      <c r="CS23" s="2173"/>
      <c r="CT23" s="2003">
        <v>3766</v>
      </c>
      <c r="CU23" s="2003">
        <v>2</v>
      </c>
      <c r="CV23" s="1928">
        <v>3764</v>
      </c>
      <c r="CW23" s="1992"/>
      <c r="CX23" s="2003">
        <v>4036</v>
      </c>
      <c r="CY23" s="2003">
        <v>3</v>
      </c>
      <c r="CZ23" s="1929">
        <v>4033</v>
      </c>
      <c r="DA23" s="1991">
        <v>13489</v>
      </c>
      <c r="DB23" s="2004">
        <v>0.23330000000000001</v>
      </c>
      <c r="DC23" s="2004">
        <v>0.11219999999999999</v>
      </c>
      <c r="DD23" s="2004">
        <v>0.1181</v>
      </c>
      <c r="DE23" s="2004">
        <v>0.46360000000000001</v>
      </c>
      <c r="DF23" s="1950">
        <v>17</v>
      </c>
      <c r="DG23" s="1990" t="s">
        <v>364</v>
      </c>
      <c r="DH23" s="1998">
        <v>47051900</v>
      </c>
      <c r="DI23" s="1998">
        <v>65240</v>
      </c>
      <c r="DJ23" s="2005">
        <v>47117140</v>
      </c>
      <c r="DK23" s="1998">
        <v>19076575</v>
      </c>
      <c r="DL23" s="1998">
        <v>6400</v>
      </c>
      <c r="DM23" s="2005">
        <v>19082975</v>
      </c>
      <c r="DN23" s="1998">
        <v>8045530</v>
      </c>
      <c r="DO23" s="1998">
        <v>5240</v>
      </c>
      <c r="DP23" s="2005">
        <v>8050770</v>
      </c>
      <c r="DQ23" s="1937">
        <v>74250885</v>
      </c>
      <c r="DR23" s="2006">
        <v>24538</v>
      </c>
      <c r="DS23" s="1939">
        <v>46746116</v>
      </c>
      <c r="DT23" s="2169">
        <v>120997001</v>
      </c>
      <c r="DU23" s="1950">
        <v>17</v>
      </c>
      <c r="DV23" s="2170" t="s">
        <v>364</v>
      </c>
      <c r="DW23" s="1993">
        <v>8219</v>
      </c>
      <c r="DX23" s="1993">
        <v>20</v>
      </c>
      <c r="DY23" s="1991">
        <v>8199</v>
      </c>
      <c r="DZ23" s="2173"/>
      <c r="EA23" s="1993">
        <v>1854</v>
      </c>
      <c r="EB23" s="1993">
        <v>7</v>
      </c>
      <c r="EC23" s="1929">
        <v>1847</v>
      </c>
      <c r="ED23" s="2173"/>
      <c r="EE23" s="1993">
        <v>832</v>
      </c>
      <c r="EF23" s="1993">
        <v>0</v>
      </c>
      <c r="EG23" s="2174">
        <v>832</v>
      </c>
      <c r="EH23" s="1992"/>
      <c r="EI23" s="1993">
        <v>761</v>
      </c>
      <c r="EJ23" s="1993">
        <v>3</v>
      </c>
      <c r="EK23" s="1929">
        <v>758</v>
      </c>
      <c r="EL23" s="1928">
        <v>3437</v>
      </c>
      <c r="EM23" s="1993">
        <v>9572</v>
      </c>
      <c r="EN23" s="1993">
        <v>27</v>
      </c>
      <c r="EO23" s="1935">
        <v>9545</v>
      </c>
      <c r="EP23" s="2173"/>
      <c r="EQ23" s="2008">
        <v>2011</v>
      </c>
      <c r="ER23" s="2008">
        <v>8</v>
      </c>
      <c r="ES23" s="1928">
        <v>2003</v>
      </c>
      <c r="ET23" s="1936"/>
      <c r="EU23" s="2008">
        <v>994</v>
      </c>
      <c r="EV23" s="2008">
        <v>2</v>
      </c>
      <c r="EW23" s="1929">
        <v>992</v>
      </c>
      <c r="EX23" s="2175"/>
      <c r="EY23" s="2008">
        <v>911</v>
      </c>
      <c r="EZ23" s="2008">
        <v>3</v>
      </c>
      <c r="FA23" s="1928">
        <v>908</v>
      </c>
      <c r="FB23" s="1991">
        <v>3903</v>
      </c>
      <c r="FC23" s="1994">
        <v>0.2253</v>
      </c>
      <c r="FD23" s="1994">
        <v>0.10150000000000001</v>
      </c>
      <c r="FE23" s="1994">
        <v>9.2499999999999999E-2</v>
      </c>
      <c r="FF23" s="1994">
        <v>0.41920000000000002</v>
      </c>
      <c r="FG23" s="1950">
        <v>17</v>
      </c>
      <c r="FH23" s="1990" t="s">
        <v>364</v>
      </c>
      <c r="FI23" s="1998">
        <v>18463340</v>
      </c>
      <c r="FJ23" s="1998">
        <v>71820</v>
      </c>
      <c r="FK23" s="2005">
        <v>18391520</v>
      </c>
      <c r="FL23" s="1998">
        <v>6257000</v>
      </c>
      <c r="FM23" s="1998">
        <v>7400</v>
      </c>
      <c r="FN23" s="2005">
        <v>6249600</v>
      </c>
      <c r="FO23" s="1998">
        <v>2291920</v>
      </c>
      <c r="FP23" s="1998">
        <v>8160</v>
      </c>
      <c r="FQ23" s="2005">
        <v>2283760</v>
      </c>
      <c r="FR23" s="1937">
        <v>26924880</v>
      </c>
      <c r="FS23" s="2006">
        <v>27058</v>
      </c>
      <c r="FT23" s="1939">
        <v>15081317</v>
      </c>
      <c r="FU23" s="2169">
        <v>42006197</v>
      </c>
    </row>
    <row r="24" spans="1:177" s="1802" customFormat="1" ht="15" customHeight="1" x14ac:dyDescent="0.2">
      <c r="A24" s="1950">
        <v>18</v>
      </c>
      <c r="B24" s="1990" t="s">
        <v>363</v>
      </c>
      <c r="C24" s="1922">
        <v>5770</v>
      </c>
      <c r="D24" s="1922">
        <v>10</v>
      </c>
      <c r="E24" s="1991">
        <v>5760</v>
      </c>
      <c r="F24" s="1944"/>
      <c r="G24" s="1993">
        <v>1127</v>
      </c>
      <c r="H24" s="1993">
        <v>83</v>
      </c>
      <c r="I24" s="1993">
        <v>17</v>
      </c>
      <c r="J24" s="1993">
        <v>4</v>
      </c>
      <c r="K24" s="1993">
        <v>0</v>
      </c>
      <c r="L24" s="1993">
        <v>0</v>
      </c>
      <c r="M24" s="1929">
        <v>1223</v>
      </c>
      <c r="N24" s="1944"/>
      <c r="O24" s="1993">
        <v>600</v>
      </c>
      <c r="P24" s="1993">
        <v>108</v>
      </c>
      <c r="Q24" s="1993">
        <v>10</v>
      </c>
      <c r="R24" s="1993">
        <v>1</v>
      </c>
      <c r="S24" s="1993">
        <v>1</v>
      </c>
      <c r="T24" s="1993">
        <v>0</v>
      </c>
      <c r="U24" s="1926">
        <v>716</v>
      </c>
      <c r="V24" s="1944"/>
      <c r="W24" s="1993">
        <v>531</v>
      </c>
      <c r="X24" s="1993">
        <v>133</v>
      </c>
      <c r="Y24" s="1993">
        <v>17</v>
      </c>
      <c r="Z24" s="1993">
        <v>2</v>
      </c>
      <c r="AA24" s="1993">
        <v>0</v>
      </c>
      <c r="AB24" s="1993">
        <v>0</v>
      </c>
      <c r="AC24" s="1929">
        <v>679</v>
      </c>
      <c r="AD24" s="2177">
        <v>2618</v>
      </c>
      <c r="AE24" s="2185">
        <v>9079</v>
      </c>
      <c r="AF24" s="2185">
        <v>27</v>
      </c>
      <c r="AG24" s="1935">
        <v>9052</v>
      </c>
      <c r="AH24" s="1944"/>
      <c r="AI24" s="1993">
        <v>1567</v>
      </c>
      <c r="AJ24" s="1993">
        <v>4</v>
      </c>
      <c r="AK24" s="1929">
        <v>1563</v>
      </c>
      <c r="AL24" s="1944"/>
      <c r="AM24" s="1993">
        <v>1294</v>
      </c>
      <c r="AN24" s="1993">
        <v>5</v>
      </c>
      <c r="AO24" s="1929">
        <v>1289</v>
      </c>
      <c r="AP24" s="1944"/>
      <c r="AQ24" s="1993">
        <v>1193</v>
      </c>
      <c r="AR24" s="1993">
        <v>7</v>
      </c>
      <c r="AS24" s="1929">
        <v>1186</v>
      </c>
      <c r="AT24" s="1991">
        <v>4038</v>
      </c>
      <c r="AU24" s="1994">
        <v>0.21229999999999999</v>
      </c>
      <c r="AV24" s="1994">
        <v>0.12429999999999999</v>
      </c>
      <c r="AW24" s="1994">
        <v>0.1179</v>
      </c>
      <c r="AX24" s="2004">
        <v>0.45450000000000002</v>
      </c>
      <c r="AY24" s="2173">
        <v>18</v>
      </c>
      <c r="AZ24" s="1990" t="s">
        <v>363</v>
      </c>
      <c r="BA24" s="1930">
        <v>54813381</v>
      </c>
      <c r="BB24" s="1930">
        <v>27521397</v>
      </c>
      <c r="BC24" s="1930">
        <v>10168203</v>
      </c>
      <c r="BD24" s="1996">
        <v>92502981</v>
      </c>
      <c r="BE24" s="1997">
        <v>86430</v>
      </c>
      <c r="BF24" s="1932">
        <v>49186449</v>
      </c>
      <c r="BG24" s="2186">
        <v>141689430</v>
      </c>
      <c r="BH24" s="2173">
        <v>18</v>
      </c>
      <c r="BI24" s="1990" t="s">
        <v>363</v>
      </c>
      <c r="BJ24" s="1998">
        <v>5770</v>
      </c>
      <c r="BK24" s="1998">
        <v>10</v>
      </c>
      <c r="BL24" s="1991">
        <v>5760</v>
      </c>
      <c r="BM24" s="1944"/>
      <c r="BN24" s="1999">
        <v>1127</v>
      </c>
      <c r="BO24" s="1999">
        <v>83</v>
      </c>
      <c r="BP24" s="1999">
        <v>17</v>
      </c>
      <c r="BQ24" s="1999">
        <v>4</v>
      </c>
      <c r="BR24" s="1999">
        <v>0</v>
      </c>
      <c r="BS24" s="1999">
        <v>0</v>
      </c>
      <c r="BT24" s="1929">
        <v>1223</v>
      </c>
      <c r="BU24" s="1944"/>
      <c r="BV24" s="1999">
        <v>600</v>
      </c>
      <c r="BW24" s="1999">
        <v>108</v>
      </c>
      <c r="BX24" s="1999">
        <v>10</v>
      </c>
      <c r="BY24" s="1999">
        <v>1</v>
      </c>
      <c r="BZ24" s="1999">
        <v>1</v>
      </c>
      <c r="CA24" s="1999">
        <v>0</v>
      </c>
      <c r="CB24" s="1934">
        <v>716</v>
      </c>
      <c r="CC24" s="2011"/>
      <c r="CD24" s="1999">
        <v>531</v>
      </c>
      <c r="CE24" s="1999">
        <v>133</v>
      </c>
      <c r="CF24" s="1999">
        <v>17</v>
      </c>
      <c r="CG24" s="1999">
        <v>2</v>
      </c>
      <c r="CH24" s="1999">
        <v>0</v>
      </c>
      <c r="CI24" s="1999">
        <v>0</v>
      </c>
      <c r="CJ24" s="1929">
        <v>679</v>
      </c>
      <c r="CK24" s="2177">
        <v>2618</v>
      </c>
      <c r="CL24" s="2187">
        <v>9079</v>
      </c>
      <c r="CM24" s="2187">
        <v>27</v>
      </c>
      <c r="CN24" s="1935">
        <v>9052</v>
      </c>
      <c r="CO24" s="1944"/>
      <c r="CP24" s="2003">
        <v>1567</v>
      </c>
      <c r="CQ24" s="2003">
        <v>4</v>
      </c>
      <c r="CR24" s="1929">
        <v>1563</v>
      </c>
      <c r="CS24" s="2176"/>
      <c r="CT24" s="2003">
        <v>1294</v>
      </c>
      <c r="CU24" s="2003">
        <v>5</v>
      </c>
      <c r="CV24" s="1928">
        <v>1289</v>
      </c>
      <c r="CW24" s="1944"/>
      <c r="CX24" s="2003">
        <v>1193</v>
      </c>
      <c r="CY24" s="2003">
        <v>7</v>
      </c>
      <c r="CZ24" s="1929">
        <v>1186</v>
      </c>
      <c r="DA24" s="1991">
        <v>4038</v>
      </c>
      <c r="DB24" s="2004">
        <v>0.21229999999999999</v>
      </c>
      <c r="DC24" s="2004">
        <v>0.12429999999999999</v>
      </c>
      <c r="DD24" s="2004">
        <v>0.1179</v>
      </c>
      <c r="DE24" s="2004">
        <v>0.45450000000000002</v>
      </c>
      <c r="DF24" s="1950">
        <v>18</v>
      </c>
      <c r="DG24" s="1990" t="s">
        <v>363</v>
      </c>
      <c r="DH24" s="1998">
        <v>17649504</v>
      </c>
      <c r="DI24" s="1998">
        <v>51856</v>
      </c>
      <c r="DJ24" s="2005">
        <v>17701360</v>
      </c>
      <c r="DK24" s="1998">
        <v>8861114</v>
      </c>
      <c r="DL24" s="1998">
        <v>29028</v>
      </c>
      <c r="DM24" s="2005">
        <v>8890142</v>
      </c>
      <c r="DN24" s="1998">
        <v>3268532</v>
      </c>
      <c r="DO24" s="1998">
        <v>16058</v>
      </c>
      <c r="DP24" s="2005">
        <v>3284590</v>
      </c>
      <c r="DQ24" s="1937">
        <v>29876092</v>
      </c>
      <c r="DR24" s="2006">
        <v>27368</v>
      </c>
      <c r="DS24" s="1939">
        <v>15574855</v>
      </c>
      <c r="DT24" s="2169">
        <v>45450947</v>
      </c>
      <c r="DU24" s="1950">
        <v>18</v>
      </c>
      <c r="DV24" s="2170" t="s">
        <v>363</v>
      </c>
      <c r="DW24" s="1993">
        <v>2392</v>
      </c>
      <c r="DX24" s="1993">
        <v>20</v>
      </c>
      <c r="DY24" s="1991">
        <v>2372</v>
      </c>
      <c r="DZ24" s="2176"/>
      <c r="EA24" s="1993">
        <v>526</v>
      </c>
      <c r="EB24" s="1993">
        <v>4</v>
      </c>
      <c r="EC24" s="1929">
        <v>522</v>
      </c>
      <c r="ED24" s="2176"/>
      <c r="EE24" s="1993">
        <v>252</v>
      </c>
      <c r="EF24" s="1993">
        <v>4</v>
      </c>
      <c r="EG24" s="2174">
        <v>248</v>
      </c>
      <c r="EH24" s="1944"/>
      <c r="EI24" s="1993">
        <v>215</v>
      </c>
      <c r="EJ24" s="1993">
        <v>4</v>
      </c>
      <c r="EK24" s="1929">
        <v>211</v>
      </c>
      <c r="EL24" s="1928">
        <v>981</v>
      </c>
      <c r="EM24" s="1993">
        <v>2829</v>
      </c>
      <c r="EN24" s="1993">
        <v>27</v>
      </c>
      <c r="EO24" s="1935">
        <v>2802</v>
      </c>
      <c r="EP24" s="2176"/>
      <c r="EQ24" s="2008">
        <v>570</v>
      </c>
      <c r="ER24" s="2008">
        <v>4</v>
      </c>
      <c r="ES24" s="1928">
        <v>566</v>
      </c>
      <c r="ET24" s="1944"/>
      <c r="EU24" s="2008">
        <v>314</v>
      </c>
      <c r="EV24" s="2008">
        <v>5</v>
      </c>
      <c r="EW24" s="1929">
        <v>309</v>
      </c>
      <c r="EX24" s="2176"/>
      <c r="EY24" s="2008">
        <v>267</v>
      </c>
      <c r="EZ24" s="2008">
        <v>7</v>
      </c>
      <c r="FA24" s="1928">
        <v>260</v>
      </c>
      <c r="FB24" s="1991">
        <v>1135</v>
      </c>
      <c r="FC24" s="1994">
        <v>0.22009999999999999</v>
      </c>
      <c r="FD24" s="1994">
        <v>0.1046</v>
      </c>
      <c r="FE24" s="1994">
        <v>8.8999999999999996E-2</v>
      </c>
      <c r="FF24" s="1994">
        <v>0.41360000000000002</v>
      </c>
      <c r="FG24" s="1950">
        <v>18</v>
      </c>
      <c r="FH24" s="1990" t="s">
        <v>363</v>
      </c>
      <c r="FI24" s="1998">
        <v>6515558</v>
      </c>
      <c r="FJ24" s="1998">
        <v>47180</v>
      </c>
      <c r="FK24" s="2005">
        <v>6468378</v>
      </c>
      <c r="FL24" s="1998">
        <v>2436510</v>
      </c>
      <c r="FM24" s="1998">
        <v>38755</v>
      </c>
      <c r="FN24" s="2005">
        <v>2397755</v>
      </c>
      <c r="FO24" s="1998">
        <v>829694</v>
      </c>
      <c r="FP24" s="1998">
        <v>19546</v>
      </c>
      <c r="FQ24" s="2005">
        <v>810148</v>
      </c>
      <c r="FR24" s="1937">
        <v>9676281</v>
      </c>
      <c r="FS24" s="2006">
        <v>27334</v>
      </c>
      <c r="FT24" s="1939">
        <v>4427015</v>
      </c>
      <c r="FU24" s="2169">
        <v>14103296</v>
      </c>
    </row>
    <row r="25" spans="1:177" s="1802" customFormat="1" ht="15" customHeight="1" x14ac:dyDescent="0.2">
      <c r="A25" s="1950">
        <v>19</v>
      </c>
      <c r="B25" s="1990" t="s">
        <v>362</v>
      </c>
      <c r="C25" s="1922">
        <v>5014</v>
      </c>
      <c r="D25" s="1922">
        <v>3</v>
      </c>
      <c r="E25" s="1991">
        <v>5011</v>
      </c>
      <c r="F25" s="1944"/>
      <c r="G25" s="1993">
        <v>1073</v>
      </c>
      <c r="H25" s="1993">
        <v>54</v>
      </c>
      <c r="I25" s="1993">
        <v>8</v>
      </c>
      <c r="J25" s="1993">
        <v>2</v>
      </c>
      <c r="K25" s="1993">
        <v>0</v>
      </c>
      <c r="L25" s="1993">
        <v>0</v>
      </c>
      <c r="M25" s="1929">
        <v>1133</v>
      </c>
      <c r="N25" s="1944"/>
      <c r="O25" s="1993">
        <v>460</v>
      </c>
      <c r="P25" s="1993">
        <v>61</v>
      </c>
      <c r="Q25" s="1993">
        <v>10</v>
      </c>
      <c r="R25" s="1993">
        <v>0</v>
      </c>
      <c r="S25" s="1993">
        <v>0</v>
      </c>
      <c r="T25" s="1993">
        <v>0</v>
      </c>
      <c r="U25" s="1926">
        <v>531</v>
      </c>
      <c r="V25" s="1944"/>
      <c r="W25" s="1993">
        <v>416</v>
      </c>
      <c r="X25" s="1993">
        <v>96</v>
      </c>
      <c r="Y25" s="1993">
        <v>12</v>
      </c>
      <c r="Z25" s="1993">
        <v>1</v>
      </c>
      <c r="AA25" s="1993">
        <v>0</v>
      </c>
      <c r="AB25" s="1993">
        <v>0</v>
      </c>
      <c r="AC25" s="1929">
        <v>523</v>
      </c>
      <c r="AD25" s="2177">
        <v>2187</v>
      </c>
      <c r="AE25" s="2185">
        <v>8187</v>
      </c>
      <c r="AF25" s="2185">
        <v>5</v>
      </c>
      <c r="AG25" s="1935">
        <v>8182</v>
      </c>
      <c r="AH25" s="1944"/>
      <c r="AI25" s="1993">
        <v>1551</v>
      </c>
      <c r="AJ25" s="1993">
        <v>2</v>
      </c>
      <c r="AK25" s="1929">
        <v>1549</v>
      </c>
      <c r="AL25" s="1944"/>
      <c r="AM25" s="1993">
        <v>982</v>
      </c>
      <c r="AN25" s="1993">
        <v>0</v>
      </c>
      <c r="AO25" s="1929">
        <v>982</v>
      </c>
      <c r="AP25" s="1944"/>
      <c r="AQ25" s="1993">
        <v>970</v>
      </c>
      <c r="AR25" s="1993">
        <v>1</v>
      </c>
      <c r="AS25" s="1929">
        <v>969</v>
      </c>
      <c r="AT25" s="1991">
        <v>3500</v>
      </c>
      <c r="AU25" s="1994">
        <v>0.2261</v>
      </c>
      <c r="AV25" s="1994">
        <v>0.106</v>
      </c>
      <c r="AW25" s="1994">
        <v>0.10440000000000001</v>
      </c>
      <c r="AX25" s="2004">
        <v>0.43640000000000001</v>
      </c>
      <c r="AY25" s="2173">
        <v>19</v>
      </c>
      <c r="AZ25" s="1990" t="s">
        <v>362</v>
      </c>
      <c r="BA25" s="1930">
        <v>34227904</v>
      </c>
      <c r="BB25" s="1930">
        <v>13686505</v>
      </c>
      <c r="BC25" s="1930">
        <v>5348800</v>
      </c>
      <c r="BD25" s="1996">
        <v>53263209</v>
      </c>
      <c r="BE25" s="1997">
        <v>68585</v>
      </c>
      <c r="BF25" s="1932">
        <v>34004443</v>
      </c>
      <c r="BG25" s="2186">
        <v>87267652</v>
      </c>
      <c r="BH25" s="2173">
        <v>19</v>
      </c>
      <c r="BI25" s="1990" t="s">
        <v>362</v>
      </c>
      <c r="BJ25" s="1998">
        <v>5014</v>
      </c>
      <c r="BK25" s="1998">
        <v>3</v>
      </c>
      <c r="BL25" s="1991">
        <v>5011</v>
      </c>
      <c r="BM25" s="1944"/>
      <c r="BN25" s="1999">
        <v>1073</v>
      </c>
      <c r="BO25" s="1999">
        <v>54</v>
      </c>
      <c r="BP25" s="1999">
        <v>8</v>
      </c>
      <c r="BQ25" s="1999">
        <v>2</v>
      </c>
      <c r="BR25" s="1999">
        <v>0</v>
      </c>
      <c r="BS25" s="1999">
        <v>0</v>
      </c>
      <c r="BT25" s="1929">
        <v>1133</v>
      </c>
      <c r="BU25" s="1944"/>
      <c r="BV25" s="1999">
        <v>460</v>
      </c>
      <c r="BW25" s="1999">
        <v>61</v>
      </c>
      <c r="BX25" s="1999">
        <v>10</v>
      </c>
      <c r="BY25" s="1999">
        <v>0</v>
      </c>
      <c r="BZ25" s="1999">
        <v>0</v>
      </c>
      <c r="CA25" s="1999">
        <v>0</v>
      </c>
      <c r="CB25" s="1934">
        <v>531</v>
      </c>
      <c r="CC25" s="2011"/>
      <c r="CD25" s="1999">
        <v>416</v>
      </c>
      <c r="CE25" s="1999">
        <v>96</v>
      </c>
      <c r="CF25" s="1999">
        <v>12</v>
      </c>
      <c r="CG25" s="1999">
        <v>1</v>
      </c>
      <c r="CH25" s="1999">
        <v>0</v>
      </c>
      <c r="CI25" s="1999">
        <v>0</v>
      </c>
      <c r="CJ25" s="1929">
        <v>523</v>
      </c>
      <c r="CK25" s="2177">
        <v>2187</v>
      </c>
      <c r="CL25" s="2187">
        <v>8187</v>
      </c>
      <c r="CM25" s="2187">
        <v>5</v>
      </c>
      <c r="CN25" s="1935">
        <v>8182</v>
      </c>
      <c r="CO25" s="1944"/>
      <c r="CP25" s="2003">
        <v>1551</v>
      </c>
      <c r="CQ25" s="2003">
        <v>2</v>
      </c>
      <c r="CR25" s="1929">
        <v>1549</v>
      </c>
      <c r="CS25" s="2176"/>
      <c r="CT25" s="2003">
        <v>982</v>
      </c>
      <c r="CU25" s="2003">
        <v>0</v>
      </c>
      <c r="CV25" s="1928">
        <v>982</v>
      </c>
      <c r="CW25" s="1944"/>
      <c r="CX25" s="2003">
        <v>970</v>
      </c>
      <c r="CY25" s="2003">
        <v>1</v>
      </c>
      <c r="CZ25" s="1929">
        <v>969</v>
      </c>
      <c r="DA25" s="1991">
        <v>3500</v>
      </c>
      <c r="DB25" s="2004">
        <v>0.2261</v>
      </c>
      <c r="DC25" s="2004">
        <v>0.106</v>
      </c>
      <c r="DD25" s="2004">
        <v>0.10440000000000001</v>
      </c>
      <c r="DE25" s="2004">
        <v>0.43640000000000001</v>
      </c>
      <c r="DF25" s="1950">
        <v>19</v>
      </c>
      <c r="DG25" s="1990" t="s">
        <v>362</v>
      </c>
      <c r="DH25" s="1998">
        <v>15034954</v>
      </c>
      <c r="DI25" s="1998">
        <v>22400</v>
      </c>
      <c r="DJ25" s="2005">
        <v>15057354</v>
      </c>
      <c r="DK25" s="1998">
        <v>6041005</v>
      </c>
      <c r="DL25" s="1998">
        <v>0</v>
      </c>
      <c r="DM25" s="2005">
        <v>6041005</v>
      </c>
      <c r="DN25" s="1998">
        <v>2358500</v>
      </c>
      <c r="DO25" s="1998">
        <v>3200</v>
      </c>
      <c r="DP25" s="2005">
        <v>2361700</v>
      </c>
      <c r="DQ25" s="1937">
        <v>23460059</v>
      </c>
      <c r="DR25" s="2006">
        <v>30477</v>
      </c>
      <c r="DS25" s="1939">
        <v>15110497</v>
      </c>
      <c r="DT25" s="2169">
        <v>38570556</v>
      </c>
      <c r="DU25" s="1950">
        <v>19</v>
      </c>
      <c r="DV25" s="2170" t="s">
        <v>362</v>
      </c>
      <c r="DW25" s="1993">
        <v>2358</v>
      </c>
      <c r="DX25" s="1993">
        <v>4</v>
      </c>
      <c r="DY25" s="1991">
        <v>2354</v>
      </c>
      <c r="DZ25" s="2176"/>
      <c r="EA25" s="1993">
        <v>539</v>
      </c>
      <c r="EB25" s="1993">
        <v>2</v>
      </c>
      <c r="EC25" s="1929">
        <v>537</v>
      </c>
      <c r="ED25" s="2176"/>
      <c r="EE25" s="1993">
        <v>248</v>
      </c>
      <c r="EF25" s="1993">
        <v>0</v>
      </c>
      <c r="EG25" s="2174">
        <v>248</v>
      </c>
      <c r="EH25" s="1944"/>
      <c r="EI25" s="1993">
        <v>194</v>
      </c>
      <c r="EJ25" s="1993">
        <v>1</v>
      </c>
      <c r="EK25" s="1929">
        <v>193</v>
      </c>
      <c r="EL25" s="1928">
        <v>978</v>
      </c>
      <c r="EM25" s="1993">
        <v>2878</v>
      </c>
      <c r="EN25" s="1993">
        <v>5</v>
      </c>
      <c r="EO25" s="1935">
        <v>2873</v>
      </c>
      <c r="EP25" s="2176"/>
      <c r="EQ25" s="2008">
        <v>608</v>
      </c>
      <c r="ER25" s="2008">
        <v>2</v>
      </c>
      <c r="ES25" s="1928">
        <v>606</v>
      </c>
      <c r="ET25" s="1944"/>
      <c r="EU25" s="2008">
        <v>306</v>
      </c>
      <c r="EV25" s="2008">
        <v>0</v>
      </c>
      <c r="EW25" s="1929">
        <v>306</v>
      </c>
      <c r="EX25" s="2176"/>
      <c r="EY25" s="2008">
        <v>242</v>
      </c>
      <c r="EZ25" s="2008">
        <v>1</v>
      </c>
      <c r="FA25" s="1928">
        <v>241</v>
      </c>
      <c r="FB25" s="1991">
        <v>1153</v>
      </c>
      <c r="FC25" s="1994">
        <v>0.2281</v>
      </c>
      <c r="FD25" s="1994">
        <v>0.10539999999999999</v>
      </c>
      <c r="FE25" s="1994">
        <v>8.2000000000000003E-2</v>
      </c>
      <c r="FF25" s="1994">
        <v>0.41549999999999998</v>
      </c>
      <c r="FG25" s="1950">
        <v>19</v>
      </c>
      <c r="FH25" s="1990" t="s">
        <v>362</v>
      </c>
      <c r="FI25" s="1998">
        <v>6080620</v>
      </c>
      <c r="FJ25" s="1998">
        <v>20860</v>
      </c>
      <c r="FK25" s="2005">
        <v>6059760</v>
      </c>
      <c r="FL25" s="1998">
        <v>2123100</v>
      </c>
      <c r="FM25" s="1998">
        <v>0</v>
      </c>
      <c r="FN25" s="2005">
        <v>2123100</v>
      </c>
      <c r="FO25" s="1998">
        <v>669320</v>
      </c>
      <c r="FP25" s="1998">
        <v>2980</v>
      </c>
      <c r="FQ25" s="2005">
        <v>666340</v>
      </c>
      <c r="FR25" s="1937">
        <v>8849200</v>
      </c>
      <c r="FS25" s="2006">
        <v>34546</v>
      </c>
      <c r="FT25" s="1939">
        <v>5702508</v>
      </c>
      <c r="FU25" s="2169">
        <v>14551708</v>
      </c>
    </row>
    <row r="26" spans="1:177" s="1802" customFormat="1" ht="15" customHeight="1" x14ac:dyDescent="0.2">
      <c r="A26" s="1950">
        <v>20</v>
      </c>
      <c r="B26" s="1990" t="s">
        <v>361</v>
      </c>
      <c r="C26" s="1922">
        <v>6769</v>
      </c>
      <c r="D26" s="1922">
        <v>3</v>
      </c>
      <c r="E26" s="1991">
        <v>6766</v>
      </c>
      <c r="F26" s="1936"/>
      <c r="G26" s="1993">
        <v>1455</v>
      </c>
      <c r="H26" s="1993">
        <v>95</v>
      </c>
      <c r="I26" s="1993">
        <v>12</v>
      </c>
      <c r="J26" s="1993">
        <v>1</v>
      </c>
      <c r="K26" s="1993">
        <v>0</v>
      </c>
      <c r="L26" s="1993">
        <v>0</v>
      </c>
      <c r="M26" s="1929">
        <v>1561</v>
      </c>
      <c r="N26" s="1936"/>
      <c r="O26" s="1993">
        <v>662</v>
      </c>
      <c r="P26" s="1993">
        <v>137</v>
      </c>
      <c r="Q26" s="1993">
        <v>16</v>
      </c>
      <c r="R26" s="1993">
        <v>0</v>
      </c>
      <c r="S26" s="1993">
        <v>0</v>
      </c>
      <c r="T26" s="1993">
        <v>0</v>
      </c>
      <c r="U26" s="1926">
        <v>815</v>
      </c>
      <c r="V26" s="1992"/>
      <c r="W26" s="1993">
        <v>705</v>
      </c>
      <c r="X26" s="1993">
        <v>169</v>
      </c>
      <c r="Y26" s="1993">
        <v>20</v>
      </c>
      <c r="Z26" s="1993">
        <v>0</v>
      </c>
      <c r="AA26" s="1993">
        <v>0</v>
      </c>
      <c r="AB26" s="1993">
        <v>0</v>
      </c>
      <c r="AC26" s="1929">
        <v>894</v>
      </c>
      <c r="AD26" s="2177">
        <v>3270</v>
      </c>
      <c r="AE26" s="2185">
        <v>10981</v>
      </c>
      <c r="AF26" s="2185">
        <v>8</v>
      </c>
      <c r="AG26" s="1935">
        <v>10973</v>
      </c>
      <c r="AH26" s="1936"/>
      <c r="AI26" s="1993">
        <v>2060</v>
      </c>
      <c r="AJ26" s="1993">
        <v>1</v>
      </c>
      <c r="AK26" s="1929">
        <v>2059</v>
      </c>
      <c r="AL26" s="1936"/>
      <c r="AM26" s="1993">
        <v>1476</v>
      </c>
      <c r="AN26" s="1993">
        <v>0</v>
      </c>
      <c r="AO26" s="1929">
        <v>1476</v>
      </c>
      <c r="AP26" s="1992"/>
      <c r="AQ26" s="1993">
        <v>1611</v>
      </c>
      <c r="AR26" s="1993">
        <v>2</v>
      </c>
      <c r="AS26" s="1929">
        <v>1609</v>
      </c>
      <c r="AT26" s="1991">
        <v>5144</v>
      </c>
      <c r="AU26" s="1994">
        <v>0.23069999999999999</v>
      </c>
      <c r="AV26" s="1994">
        <v>0.1205</v>
      </c>
      <c r="AW26" s="1994">
        <v>0.1321</v>
      </c>
      <c r="AX26" s="2004">
        <v>0.48330000000000001</v>
      </c>
      <c r="AY26" s="2173">
        <v>20</v>
      </c>
      <c r="AZ26" s="1990" t="s">
        <v>361</v>
      </c>
      <c r="BA26" s="1930">
        <v>51750930</v>
      </c>
      <c r="BB26" s="1930">
        <v>22997700</v>
      </c>
      <c r="BC26" s="1930">
        <v>10024700</v>
      </c>
      <c r="BD26" s="1996">
        <v>84773330</v>
      </c>
      <c r="BE26" s="1997">
        <v>66504</v>
      </c>
      <c r="BF26" s="1932">
        <v>48192789</v>
      </c>
      <c r="BG26" s="2186">
        <v>132966119</v>
      </c>
      <c r="BH26" s="2173">
        <v>20</v>
      </c>
      <c r="BI26" s="1990" t="s">
        <v>361</v>
      </c>
      <c r="BJ26" s="1998">
        <v>6769</v>
      </c>
      <c r="BK26" s="1998">
        <v>3</v>
      </c>
      <c r="BL26" s="1991">
        <v>6766</v>
      </c>
      <c r="BM26" s="1936"/>
      <c r="BN26" s="1999">
        <v>1455</v>
      </c>
      <c r="BO26" s="1999">
        <v>95</v>
      </c>
      <c r="BP26" s="1999">
        <v>12</v>
      </c>
      <c r="BQ26" s="1999">
        <v>1</v>
      </c>
      <c r="BR26" s="1999">
        <v>0</v>
      </c>
      <c r="BS26" s="1999">
        <v>0</v>
      </c>
      <c r="BT26" s="1929">
        <v>1561</v>
      </c>
      <c r="BU26" s="1936"/>
      <c r="BV26" s="1999">
        <v>662</v>
      </c>
      <c r="BW26" s="1999">
        <v>137</v>
      </c>
      <c r="BX26" s="1999">
        <v>16</v>
      </c>
      <c r="BY26" s="1999">
        <v>0</v>
      </c>
      <c r="BZ26" s="1999">
        <v>0</v>
      </c>
      <c r="CA26" s="1999">
        <v>0</v>
      </c>
      <c r="CB26" s="1934">
        <v>815</v>
      </c>
      <c r="CC26" s="2010"/>
      <c r="CD26" s="1999">
        <v>705</v>
      </c>
      <c r="CE26" s="1999">
        <v>169</v>
      </c>
      <c r="CF26" s="1999">
        <v>20</v>
      </c>
      <c r="CG26" s="1999">
        <v>0</v>
      </c>
      <c r="CH26" s="1999">
        <v>0</v>
      </c>
      <c r="CI26" s="1999">
        <v>0</v>
      </c>
      <c r="CJ26" s="1929">
        <v>894</v>
      </c>
      <c r="CK26" s="2177">
        <v>3270</v>
      </c>
      <c r="CL26" s="2187">
        <v>10981</v>
      </c>
      <c r="CM26" s="2187">
        <v>8</v>
      </c>
      <c r="CN26" s="1935">
        <v>10973</v>
      </c>
      <c r="CO26" s="1936"/>
      <c r="CP26" s="2003">
        <v>2060</v>
      </c>
      <c r="CQ26" s="2003">
        <v>1</v>
      </c>
      <c r="CR26" s="1929">
        <v>2059</v>
      </c>
      <c r="CS26" s="2173"/>
      <c r="CT26" s="2003">
        <v>1476</v>
      </c>
      <c r="CU26" s="2003">
        <v>0</v>
      </c>
      <c r="CV26" s="1928">
        <v>1476</v>
      </c>
      <c r="CW26" s="1992"/>
      <c r="CX26" s="2003">
        <v>1611</v>
      </c>
      <c r="CY26" s="2003">
        <v>2</v>
      </c>
      <c r="CZ26" s="1929">
        <v>1609</v>
      </c>
      <c r="DA26" s="1991">
        <v>5144</v>
      </c>
      <c r="DB26" s="2004">
        <v>0.23069999999999999</v>
      </c>
      <c r="DC26" s="2004">
        <v>0.1205</v>
      </c>
      <c r="DD26" s="2004">
        <v>0.1321</v>
      </c>
      <c r="DE26" s="2004">
        <v>0.48330000000000001</v>
      </c>
      <c r="DF26" s="1950">
        <v>20</v>
      </c>
      <c r="DG26" s="1990" t="s">
        <v>361</v>
      </c>
      <c r="DH26" s="1998">
        <v>25538911</v>
      </c>
      <c r="DI26" s="1998">
        <v>14280</v>
      </c>
      <c r="DJ26" s="2005">
        <v>25553191</v>
      </c>
      <c r="DK26" s="1998">
        <v>11351033</v>
      </c>
      <c r="DL26" s="1998">
        <v>0</v>
      </c>
      <c r="DM26" s="2005">
        <v>11351033</v>
      </c>
      <c r="DN26" s="1998">
        <v>4943750</v>
      </c>
      <c r="DO26" s="1998">
        <v>4120</v>
      </c>
      <c r="DP26" s="2005">
        <v>4947870</v>
      </c>
      <c r="DQ26" s="1937">
        <v>41852094</v>
      </c>
      <c r="DR26" s="2006">
        <v>33242</v>
      </c>
      <c r="DS26" s="1939">
        <v>24089148</v>
      </c>
      <c r="DT26" s="2169">
        <v>65941242</v>
      </c>
      <c r="DU26" s="1950">
        <v>20</v>
      </c>
      <c r="DV26" s="2170" t="s">
        <v>361</v>
      </c>
      <c r="DW26" s="1993">
        <v>2681</v>
      </c>
      <c r="DX26" s="1993">
        <v>7</v>
      </c>
      <c r="DY26" s="1991">
        <v>2674</v>
      </c>
      <c r="DZ26" s="2173"/>
      <c r="EA26" s="1993">
        <v>621</v>
      </c>
      <c r="EB26" s="1993">
        <v>1</v>
      </c>
      <c r="EC26" s="1929">
        <v>620</v>
      </c>
      <c r="ED26" s="2173"/>
      <c r="EE26" s="1993">
        <v>295</v>
      </c>
      <c r="EF26" s="1993">
        <v>0</v>
      </c>
      <c r="EG26" s="2174">
        <v>295</v>
      </c>
      <c r="EH26" s="1992"/>
      <c r="EI26" s="1993">
        <v>274</v>
      </c>
      <c r="EJ26" s="1993">
        <v>2</v>
      </c>
      <c r="EK26" s="1929">
        <v>272</v>
      </c>
      <c r="EL26" s="1928">
        <v>1187</v>
      </c>
      <c r="EM26" s="1993">
        <v>3204</v>
      </c>
      <c r="EN26" s="1993">
        <v>8</v>
      </c>
      <c r="EO26" s="1935">
        <v>3196</v>
      </c>
      <c r="EP26" s="2173"/>
      <c r="EQ26" s="2008">
        <v>679</v>
      </c>
      <c r="ER26" s="2008">
        <v>1</v>
      </c>
      <c r="ES26" s="1928">
        <v>678</v>
      </c>
      <c r="ET26" s="1936"/>
      <c r="EU26" s="2008">
        <v>344</v>
      </c>
      <c r="EV26" s="2008">
        <v>0</v>
      </c>
      <c r="EW26" s="1929">
        <v>344</v>
      </c>
      <c r="EX26" s="2175"/>
      <c r="EY26" s="2008">
        <v>344</v>
      </c>
      <c r="EZ26" s="2008">
        <v>2</v>
      </c>
      <c r="FA26" s="1928">
        <v>342</v>
      </c>
      <c r="FB26" s="1991">
        <v>1364</v>
      </c>
      <c r="FC26" s="1994">
        <v>0.2319</v>
      </c>
      <c r="FD26" s="1994">
        <v>0.1103</v>
      </c>
      <c r="FE26" s="1994">
        <v>0.1017</v>
      </c>
      <c r="FF26" s="1994">
        <v>0.44390000000000002</v>
      </c>
      <c r="FG26" s="1950">
        <v>20</v>
      </c>
      <c r="FH26" s="1990" t="s">
        <v>361</v>
      </c>
      <c r="FI26" s="1998">
        <v>7526960</v>
      </c>
      <c r="FJ26" s="1998">
        <v>11480</v>
      </c>
      <c r="FK26" s="2005">
        <v>7515480</v>
      </c>
      <c r="FL26" s="1998">
        <v>2659100</v>
      </c>
      <c r="FM26" s="1998">
        <v>0</v>
      </c>
      <c r="FN26" s="2005">
        <v>2659100</v>
      </c>
      <c r="FO26" s="1998">
        <v>1035920</v>
      </c>
      <c r="FP26" s="1998">
        <v>6560</v>
      </c>
      <c r="FQ26" s="2005">
        <v>1029360</v>
      </c>
      <c r="FR26" s="1937">
        <v>11203940</v>
      </c>
      <c r="FS26" s="2006">
        <v>31389</v>
      </c>
      <c r="FT26" s="1939">
        <v>6099510</v>
      </c>
      <c r="FU26" s="2169">
        <v>17303450</v>
      </c>
    </row>
    <row r="27" spans="1:177" s="1802" customFormat="1" ht="15" customHeight="1" x14ac:dyDescent="0.2">
      <c r="A27" s="1950">
        <v>21</v>
      </c>
      <c r="B27" s="1990" t="s">
        <v>360</v>
      </c>
      <c r="C27" s="1922">
        <v>12606</v>
      </c>
      <c r="D27" s="1922">
        <v>12</v>
      </c>
      <c r="E27" s="1991">
        <v>12594</v>
      </c>
      <c r="F27" s="1936"/>
      <c r="G27" s="1993">
        <v>2721</v>
      </c>
      <c r="H27" s="1993">
        <v>135</v>
      </c>
      <c r="I27" s="1993">
        <v>32</v>
      </c>
      <c r="J27" s="1993">
        <v>3</v>
      </c>
      <c r="K27" s="1993">
        <v>0</v>
      </c>
      <c r="L27" s="1993">
        <v>0</v>
      </c>
      <c r="M27" s="1929">
        <v>2885</v>
      </c>
      <c r="N27" s="1936"/>
      <c r="O27" s="1993">
        <v>1147</v>
      </c>
      <c r="P27" s="1993">
        <v>207</v>
      </c>
      <c r="Q27" s="1993">
        <v>19</v>
      </c>
      <c r="R27" s="1993">
        <v>0</v>
      </c>
      <c r="S27" s="1993">
        <v>0</v>
      </c>
      <c r="T27" s="1993">
        <v>0</v>
      </c>
      <c r="U27" s="1926">
        <v>1373</v>
      </c>
      <c r="V27" s="1992"/>
      <c r="W27" s="1993">
        <v>1231</v>
      </c>
      <c r="X27" s="1993">
        <v>357</v>
      </c>
      <c r="Y27" s="1993">
        <v>36</v>
      </c>
      <c r="Z27" s="1993">
        <v>3</v>
      </c>
      <c r="AA27" s="1993">
        <v>1</v>
      </c>
      <c r="AB27" s="1993">
        <v>0</v>
      </c>
      <c r="AC27" s="1929">
        <v>1620</v>
      </c>
      <c r="AD27" s="2177">
        <v>5878</v>
      </c>
      <c r="AE27" s="2185">
        <v>20439</v>
      </c>
      <c r="AF27" s="2185">
        <v>27</v>
      </c>
      <c r="AG27" s="1935">
        <v>20412</v>
      </c>
      <c r="AH27" s="1936"/>
      <c r="AI27" s="1993">
        <v>3925</v>
      </c>
      <c r="AJ27" s="1993">
        <v>4</v>
      </c>
      <c r="AK27" s="1929">
        <v>3921</v>
      </c>
      <c r="AL27" s="1936"/>
      <c r="AM27" s="1993">
        <v>2471</v>
      </c>
      <c r="AN27" s="1993">
        <v>1</v>
      </c>
      <c r="AO27" s="1929">
        <v>2470</v>
      </c>
      <c r="AP27" s="1992"/>
      <c r="AQ27" s="1993">
        <v>3016</v>
      </c>
      <c r="AR27" s="1993">
        <v>9</v>
      </c>
      <c r="AS27" s="1929">
        <v>3007</v>
      </c>
      <c r="AT27" s="1991">
        <v>9398</v>
      </c>
      <c r="AU27" s="1994">
        <v>0.2291</v>
      </c>
      <c r="AV27" s="1994">
        <v>0.109</v>
      </c>
      <c r="AW27" s="1994">
        <v>0.12859999999999999</v>
      </c>
      <c r="AX27" s="2004">
        <v>0.4667</v>
      </c>
      <c r="AY27" s="2173">
        <v>21</v>
      </c>
      <c r="AZ27" s="1990" t="s">
        <v>360</v>
      </c>
      <c r="BA27" s="1930">
        <v>84045360</v>
      </c>
      <c r="BB27" s="1930">
        <v>32906400</v>
      </c>
      <c r="BC27" s="1930">
        <v>15693600</v>
      </c>
      <c r="BD27" s="1996">
        <v>132645360</v>
      </c>
      <c r="BE27" s="1997">
        <v>64928</v>
      </c>
      <c r="BF27" s="1932">
        <v>86020509</v>
      </c>
      <c r="BG27" s="2186">
        <v>218665869</v>
      </c>
      <c r="BH27" s="2173">
        <v>21</v>
      </c>
      <c r="BI27" s="1990" t="s">
        <v>360</v>
      </c>
      <c r="BJ27" s="1998">
        <v>12606</v>
      </c>
      <c r="BK27" s="1998">
        <v>12</v>
      </c>
      <c r="BL27" s="1991">
        <v>12594</v>
      </c>
      <c r="BM27" s="1936"/>
      <c r="BN27" s="1999">
        <v>2721</v>
      </c>
      <c r="BO27" s="1999">
        <v>135</v>
      </c>
      <c r="BP27" s="1999">
        <v>32</v>
      </c>
      <c r="BQ27" s="1999">
        <v>3</v>
      </c>
      <c r="BR27" s="1999">
        <v>0</v>
      </c>
      <c r="BS27" s="1999">
        <v>0</v>
      </c>
      <c r="BT27" s="1929">
        <v>2885</v>
      </c>
      <c r="BU27" s="1936"/>
      <c r="BV27" s="1999">
        <v>1147</v>
      </c>
      <c r="BW27" s="1999">
        <v>207</v>
      </c>
      <c r="BX27" s="1999">
        <v>19</v>
      </c>
      <c r="BY27" s="1999">
        <v>0</v>
      </c>
      <c r="BZ27" s="1999">
        <v>0</v>
      </c>
      <c r="CA27" s="1999">
        <v>0</v>
      </c>
      <c r="CB27" s="1934">
        <v>1373</v>
      </c>
      <c r="CC27" s="2010"/>
      <c r="CD27" s="1999">
        <v>1231</v>
      </c>
      <c r="CE27" s="1999">
        <v>357</v>
      </c>
      <c r="CF27" s="1999">
        <v>36</v>
      </c>
      <c r="CG27" s="1999">
        <v>3</v>
      </c>
      <c r="CH27" s="1999">
        <v>1</v>
      </c>
      <c r="CI27" s="1999">
        <v>0</v>
      </c>
      <c r="CJ27" s="1929">
        <v>1620</v>
      </c>
      <c r="CK27" s="2177">
        <v>5878</v>
      </c>
      <c r="CL27" s="2187">
        <v>20439</v>
      </c>
      <c r="CM27" s="2187">
        <v>27</v>
      </c>
      <c r="CN27" s="1935">
        <v>20412</v>
      </c>
      <c r="CO27" s="1936"/>
      <c r="CP27" s="2003">
        <v>3925</v>
      </c>
      <c r="CQ27" s="2003">
        <v>4</v>
      </c>
      <c r="CR27" s="1929">
        <v>3921</v>
      </c>
      <c r="CS27" s="2173"/>
      <c r="CT27" s="2003">
        <v>2471</v>
      </c>
      <c r="CU27" s="2003">
        <v>1</v>
      </c>
      <c r="CV27" s="1928">
        <v>2470</v>
      </c>
      <c r="CW27" s="1992"/>
      <c r="CX27" s="2003">
        <v>3016</v>
      </c>
      <c r="CY27" s="2003">
        <v>9</v>
      </c>
      <c r="CZ27" s="1929">
        <v>3007</v>
      </c>
      <c r="DA27" s="1991">
        <v>9398</v>
      </c>
      <c r="DB27" s="2004">
        <v>0.2291</v>
      </c>
      <c r="DC27" s="2004">
        <v>0.109</v>
      </c>
      <c r="DD27" s="2004">
        <v>0.12859999999999999</v>
      </c>
      <c r="DE27" s="2004">
        <v>0.4667</v>
      </c>
      <c r="DF27" s="1950">
        <v>21</v>
      </c>
      <c r="DG27" s="1990" t="s">
        <v>360</v>
      </c>
      <c r="DH27" s="1998">
        <v>32858000</v>
      </c>
      <c r="DI27" s="1998">
        <v>34160</v>
      </c>
      <c r="DJ27" s="2005">
        <v>32892160</v>
      </c>
      <c r="DK27" s="1998">
        <v>12954500</v>
      </c>
      <c r="DL27" s="1998">
        <v>3400</v>
      </c>
      <c r="DM27" s="2005">
        <v>12957900</v>
      </c>
      <c r="DN27" s="1998">
        <v>6170320</v>
      </c>
      <c r="DO27" s="1998">
        <v>17280</v>
      </c>
      <c r="DP27" s="2005">
        <v>6187600</v>
      </c>
      <c r="DQ27" s="1937">
        <v>52037660</v>
      </c>
      <c r="DR27" s="2006">
        <v>23681</v>
      </c>
      <c r="DS27" s="1939">
        <v>31374010</v>
      </c>
      <c r="DT27" s="2169">
        <v>83411670</v>
      </c>
      <c r="DU27" s="1950">
        <v>21</v>
      </c>
      <c r="DV27" s="2170" t="s">
        <v>360</v>
      </c>
      <c r="DW27" s="1993">
        <v>5069</v>
      </c>
      <c r="DX27" s="1993">
        <v>22</v>
      </c>
      <c r="DY27" s="1991">
        <v>5047</v>
      </c>
      <c r="DZ27" s="2173"/>
      <c r="EA27" s="1993">
        <v>1127</v>
      </c>
      <c r="EB27" s="1993">
        <v>4</v>
      </c>
      <c r="EC27" s="1929">
        <v>1123</v>
      </c>
      <c r="ED27" s="2173"/>
      <c r="EE27" s="1993">
        <v>488</v>
      </c>
      <c r="EF27" s="1993">
        <v>1</v>
      </c>
      <c r="EG27" s="2174">
        <v>487</v>
      </c>
      <c r="EH27" s="1992"/>
      <c r="EI27" s="1993">
        <v>528</v>
      </c>
      <c r="EJ27" s="1993">
        <v>6</v>
      </c>
      <c r="EK27" s="1929">
        <v>522</v>
      </c>
      <c r="EL27" s="1928">
        <v>2132</v>
      </c>
      <c r="EM27" s="1993">
        <v>6001</v>
      </c>
      <c r="EN27" s="1993">
        <v>27</v>
      </c>
      <c r="EO27" s="1935">
        <v>5974</v>
      </c>
      <c r="EP27" s="2173"/>
      <c r="EQ27" s="2008">
        <v>1216</v>
      </c>
      <c r="ER27" s="2008">
        <v>4</v>
      </c>
      <c r="ES27" s="1928">
        <v>1212</v>
      </c>
      <c r="ET27" s="1936"/>
      <c r="EU27" s="2008">
        <v>588</v>
      </c>
      <c r="EV27" s="2008">
        <v>1</v>
      </c>
      <c r="EW27" s="1929">
        <v>587</v>
      </c>
      <c r="EX27" s="2175"/>
      <c r="EY27" s="2008">
        <v>639</v>
      </c>
      <c r="EZ27" s="2008">
        <v>9</v>
      </c>
      <c r="FA27" s="1928">
        <v>630</v>
      </c>
      <c r="FB27" s="1991">
        <v>2429</v>
      </c>
      <c r="FC27" s="1994">
        <v>0.2225</v>
      </c>
      <c r="FD27" s="1994">
        <v>9.6500000000000002E-2</v>
      </c>
      <c r="FE27" s="1994">
        <v>0.10340000000000001</v>
      </c>
      <c r="FF27" s="1994">
        <v>0.4224</v>
      </c>
      <c r="FG27" s="1950">
        <v>21</v>
      </c>
      <c r="FH27" s="1990" t="s">
        <v>360</v>
      </c>
      <c r="FI27" s="1998">
        <v>9840600</v>
      </c>
      <c r="FJ27" s="1998">
        <v>33600</v>
      </c>
      <c r="FK27" s="2005">
        <v>9807000</v>
      </c>
      <c r="FL27" s="1998">
        <v>3228000</v>
      </c>
      <c r="FM27" s="1998">
        <v>6000</v>
      </c>
      <c r="FN27" s="2005">
        <v>3222000</v>
      </c>
      <c r="FO27" s="1998">
        <v>1400400</v>
      </c>
      <c r="FP27" s="1998">
        <v>18000</v>
      </c>
      <c r="FQ27" s="2005">
        <v>1382400</v>
      </c>
      <c r="FR27" s="1937">
        <v>14411400</v>
      </c>
      <c r="FS27" s="2006">
        <v>26567</v>
      </c>
      <c r="FT27" s="1939">
        <v>9188994</v>
      </c>
      <c r="FU27" s="2169">
        <v>23600394</v>
      </c>
    </row>
    <row r="28" spans="1:177" s="1802" customFormat="1" ht="15" customHeight="1" x14ac:dyDescent="0.2">
      <c r="A28" s="1950">
        <v>22</v>
      </c>
      <c r="B28" s="1990" t="s">
        <v>359</v>
      </c>
      <c r="C28" s="1922">
        <v>5127</v>
      </c>
      <c r="D28" s="1922">
        <v>2</v>
      </c>
      <c r="E28" s="1991">
        <v>5125</v>
      </c>
      <c r="F28" s="1936"/>
      <c r="G28" s="1993">
        <v>1052</v>
      </c>
      <c r="H28" s="1993">
        <v>46</v>
      </c>
      <c r="I28" s="1993">
        <v>15</v>
      </c>
      <c r="J28" s="1993">
        <v>1</v>
      </c>
      <c r="K28" s="1993">
        <v>0</v>
      </c>
      <c r="L28" s="1993">
        <v>0</v>
      </c>
      <c r="M28" s="1929">
        <v>1112</v>
      </c>
      <c r="N28" s="1936"/>
      <c r="O28" s="1993">
        <v>557</v>
      </c>
      <c r="P28" s="1993">
        <v>96</v>
      </c>
      <c r="Q28" s="1993">
        <v>10</v>
      </c>
      <c r="R28" s="1993">
        <v>0</v>
      </c>
      <c r="S28" s="1993">
        <v>0</v>
      </c>
      <c r="T28" s="1993">
        <v>0</v>
      </c>
      <c r="U28" s="1926">
        <v>663</v>
      </c>
      <c r="V28" s="1992"/>
      <c r="W28" s="1993">
        <v>549</v>
      </c>
      <c r="X28" s="1993">
        <v>132</v>
      </c>
      <c r="Y28" s="1993">
        <v>17</v>
      </c>
      <c r="Z28" s="1993">
        <v>0</v>
      </c>
      <c r="AA28" s="1993">
        <v>0</v>
      </c>
      <c r="AB28" s="1993">
        <v>0</v>
      </c>
      <c r="AC28" s="1929">
        <v>698</v>
      </c>
      <c r="AD28" s="2177">
        <v>2473</v>
      </c>
      <c r="AE28" s="2185">
        <v>8100</v>
      </c>
      <c r="AF28" s="2185">
        <v>4</v>
      </c>
      <c r="AG28" s="1935">
        <v>8096</v>
      </c>
      <c r="AH28" s="1936"/>
      <c r="AI28" s="1993">
        <v>1386</v>
      </c>
      <c r="AJ28" s="1993">
        <v>1</v>
      </c>
      <c r="AK28" s="1929">
        <v>1385</v>
      </c>
      <c r="AL28" s="1936"/>
      <c r="AM28" s="1993">
        <v>1143</v>
      </c>
      <c r="AN28" s="1993">
        <v>0</v>
      </c>
      <c r="AO28" s="1929">
        <v>1143</v>
      </c>
      <c r="AP28" s="1992"/>
      <c r="AQ28" s="1993">
        <v>1233</v>
      </c>
      <c r="AR28" s="1993">
        <v>0</v>
      </c>
      <c r="AS28" s="1929">
        <v>1233</v>
      </c>
      <c r="AT28" s="1991">
        <v>3761</v>
      </c>
      <c r="AU28" s="1994">
        <v>0.217</v>
      </c>
      <c r="AV28" s="1994">
        <v>0.12939999999999999</v>
      </c>
      <c r="AW28" s="1994">
        <v>0.13619999999999999</v>
      </c>
      <c r="AX28" s="2004">
        <v>0.48249999999999998</v>
      </c>
      <c r="AY28" s="2173">
        <v>22</v>
      </c>
      <c r="AZ28" s="1990" t="s">
        <v>359</v>
      </c>
      <c r="BA28" s="1930">
        <v>39769625</v>
      </c>
      <c r="BB28" s="1930">
        <v>20433000</v>
      </c>
      <c r="BC28" s="1930">
        <v>8678250</v>
      </c>
      <c r="BD28" s="1996">
        <v>68880875</v>
      </c>
      <c r="BE28" s="1997">
        <v>79743</v>
      </c>
      <c r="BF28" s="1932">
        <v>42109088</v>
      </c>
      <c r="BG28" s="2186">
        <v>110989963</v>
      </c>
      <c r="BH28" s="2173">
        <v>22</v>
      </c>
      <c r="BI28" s="1990" t="s">
        <v>359</v>
      </c>
      <c r="BJ28" s="1998">
        <v>5127</v>
      </c>
      <c r="BK28" s="1998">
        <v>2</v>
      </c>
      <c r="BL28" s="1991">
        <v>5125</v>
      </c>
      <c r="BM28" s="1936"/>
      <c r="BN28" s="1999">
        <v>1052</v>
      </c>
      <c r="BO28" s="1999">
        <v>46</v>
      </c>
      <c r="BP28" s="1999">
        <v>15</v>
      </c>
      <c r="BQ28" s="1999">
        <v>1</v>
      </c>
      <c r="BR28" s="1999">
        <v>0</v>
      </c>
      <c r="BS28" s="1999">
        <v>0</v>
      </c>
      <c r="BT28" s="1929">
        <v>1112</v>
      </c>
      <c r="BU28" s="1936"/>
      <c r="BV28" s="1999">
        <v>557</v>
      </c>
      <c r="BW28" s="1999">
        <v>96</v>
      </c>
      <c r="BX28" s="1999">
        <v>10</v>
      </c>
      <c r="BY28" s="1999">
        <v>0</v>
      </c>
      <c r="BZ28" s="1999">
        <v>0</v>
      </c>
      <c r="CA28" s="1999">
        <v>0</v>
      </c>
      <c r="CB28" s="1934">
        <v>663</v>
      </c>
      <c r="CC28" s="2010"/>
      <c r="CD28" s="1999">
        <v>549</v>
      </c>
      <c r="CE28" s="1999">
        <v>132</v>
      </c>
      <c r="CF28" s="1999">
        <v>17</v>
      </c>
      <c r="CG28" s="1999">
        <v>0</v>
      </c>
      <c r="CH28" s="1999">
        <v>0</v>
      </c>
      <c r="CI28" s="1999">
        <v>0</v>
      </c>
      <c r="CJ28" s="1929">
        <v>698</v>
      </c>
      <c r="CK28" s="2177">
        <v>2473</v>
      </c>
      <c r="CL28" s="2187">
        <v>8100</v>
      </c>
      <c r="CM28" s="2187">
        <v>4</v>
      </c>
      <c r="CN28" s="1935">
        <v>8096</v>
      </c>
      <c r="CO28" s="1936"/>
      <c r="CP28" s="2003">
        <v>1386</v>
      </c>
      <c r="CQ28" s="2003">
        <v>1</v>
      </c>
      <c r="CR28" s="1929">
        <v>1385</v>
      </c>
      <c r="CS28" s="2173"/>
      <c r="CT28" s="2003">
        <v>1143</v>
      </c>
      <c r="CU28" s="2003">
        <v>0</v>
      </c>
      <c r="CV28" s="1928">
        <v>1143</v>
      </c>
      <c r="CW28" s="1992"/>
      <c r="CX28" s="2003">
        <v>1233</v>
      </c>
      <c r="CY28" s="2003">
        <v>0</v>
      </c>
      <c r="CZ28" s="1929">
        <v>1233</v>
      </c>
      <c r="DA28" s="1991">
        <v>3761</v>
      </c>
      <c r="DB28" s="2004">
        <v>0.217</v>
      </c>
      <c r="DC28" s="2004">
        <v>0.12939999999999999</v>
      </c>
      <c r="DD28" s="2004">
        <v>0.13619999999999999</v>
      </c>
      <c r="DE28" s="2004">
        <v>0.48249999999999998</v>
      </c>
      <c r="DF28" s="1950">
        <v>22</v>
      </c>
      <c r="DG28" s="1990" t="s">
        <v>359</v>
      </c>
      <c r="DH28" s="1998">
        <v>12612600</v>
      </c>
      <c r="DI28" s="1998">
        <v>9100</v>
      </c>
      <c r="DJ28" s="2005">
        <v>12621700</v>
      </c>
      <c r="DK28" s="1998">
        <v>7429500</v>
      </c>
      <c r="DL28" s="1998">
        <v>0</v>
      </c>
      <c r="DM28" s="2005">
        <v>7429500</v>
      </c>
      <c r="DN28" s="1998">
        <v>3205800</v>
      </c>
      <c r="DO28" s="1998">
        <v>0</v>
      </c>
      <c r="DP28" s="2005">
        <v>3205800</v>
      </c>
      <c r="DQ28" s="1937">
        <v>23257000</v>
      </c>
      <c r="DR28" s="2006">
        <v>31199</v>
      </c>
      <c r="DS28" s="1939">
        <v>16474944</v>
      </c>
      <c r="DT28" s="2169">
        <v>39731944</v>
      </c>
      <c r="DU28" s="1950">
        <v>22</v>
      </c>
      <c r="DV28" s="2170" t="s">
        <v>359</v>
      </c>
      <c r="DW28" s="1993">
        <v>2145</v>
      </c>
      <c r="DX28" s="1993">
        <v>4</v>
      </c>
      <c r="DY28" s="1991">
        <v>2141</v>
      </c>
      <c r="DZ28" s="2173"/>
      <c r="EA28" s="1993">
        <v>492</v>
      </c>
      <c r="EB28" s="1993">
        <v>1</v>
      </c>
      <c r="EC28" s="1929">
        <v>491</v>
      </c>
      <c r="ED28" s="2173"/>
      <c r="EE28" s="1993">
        <v>239</v>
      </c>
      <c r="EF28" s="1993">
        <v>0</v>
      </c>
      <c r="EG28" s="2174">
        <v>239</v>
      </c>
      <c r="EH28" s="1992"/>
      <c r="EI28" s="1993">
        <v>225</v>
      </c>
      <c r="EJ28" s="1993">
        <v>0</v>
      </c>
      <c r="EK28" s="1929">
        <v>225</v>
      </c>
      <c r="EL28" s="1928">
        <v>955</v>
      </c>
      <c r="EM28" s="1993">
        <v>2534</v>
      </c>
      <c r="EN28" s="1993">
        <v>4</v>
      </c>
      <c r="EO28" s="1935">
        <v>2530</v>
      </c>
      <c r="EP28" s="2173"/>
      <c r="EQ28" s="2008">
        <v>539</v>
      </c>
      <c r="ER28" s="2008">
        <v>1</v>
      </c>
      <c r="ES28" s="1928">
        <v>538</v>
      </c>
      <c r="ET28" s="1936"/>
      <c r="EU28" s="2008">
        <v>293</v>
      </c>
      <c r="EV28" s="2008">
        <v>0</v>
      </c>
      <c r="EW28" s="1929">
        <v>293</v>
      </c>
      <c r="EX28" s="2175"/>
      <c r="EY28" s="2008">
        <v>276</v>
      </c>
      <c r="EZ28" s="2008">
        <v>0</v>
      </c>
      <c r="FA28" s="1928">
        <v>276</v>
      </c>
      <c r="FB28" s="1991">
        <v>1107</v>
      </c>
      <c r="FC28" s="1994">
        <v>0.2293</v>
      </c>
      <c r="FD28" s="1994">
        <v>0.1116</v>
      </c>
      <c r="FE28" s="1994">
        <v>0.1051</v>
      </c>
      <c r="FF28" s="1994">
        <v>0.4461</v>
      </c>
      <c r="FG28" s="1950">
        <v>22</v>
      </c>
      <c r="FH28" s="1990" t="s">
        <v>359</v>
      </c>
      <c r="FI28" s="1998">
        <v>4527600</v>
      </c>
      <c r="FJ28" s="1998">
        <v>8400</v>
      </c>
      <c r="FK28" s="2005">
        <v>4519200</v>
      </c>
      <c r="FL28" s="1998">
        <v>1758000</v>
      </c>
      <c r="FM28" s="1998">
        <v>0</v>
      </c>
      <c r="FN28" s="2005">
        <v>1758000</v>
      </c>
      <c r="FO28" s="1998">
        <v>662400</v>
      </c>
      <c r="FP28" s="1998">
        <v>0</v>
      </c>
      <c r="FQ28" s="2005">
        <v>662400</v>
      </c>
      <c r="FR28" s="1937">
        <v>6939600</v>
      </c>
      <c r="FS28" s="2006">
        <v>29363</v>
      </c>
      <c r="FT28" s="1939">
        <v>4627608</v>
      </c>
      <c r="FU28" s="2169">
        <v>11567208</v>
      </c>
    </row>
    <row r="29" spans="1:177" s="1802" customFormat="1" ht="15" customHeight="1" x14ac:dyDescent="0.2">
      <c r="A29" s="1950">
        <v>23</v>
      </c>
      <c r="B29" s="1990" t="s">
        <v>358</v>
      </c>
      <c r="C29" s="1922">
        <v>4308</v>
      </c>
      <c r="D29" s="1922">
        <v>6</v>
      </c>
      <c r="E29" s="1991">
        <v>4302</v>
      </c>
      <c r="F29" s="1936"/>
      <c r="G29" s="1993">
        <v>856</v>
      </c>
      <c r="H29" s="1993">
        <v>42</v>
      </c>
      <c r="I29" s="1993">
        <v>11</v>
      </c>
      <c r="J29" s="1993">
        <v>2</v>
      </c>
      <c r="K29" s="1993">
        <v>0</v>
      </c>
      <c r="L29" s="1993">
        <v>0</v>
      </c>
      <c r="M29" s="1929">
        <v>907</v>
      </c>
      <c r="N29" s="1936"/>
      <c r="O29" s="1993">
        <v>422</v>
      </c>
      <c r="P29" s="1993">
        <v>68</v>
      </c>
      <c r="Q29" s="1993">
        <v>11</v>
      </c>
      <c r="R29" s="1993">
        <v>1</v>
      </c>
      <c r="S29" s="1993">
        <v>0</v>
      </c>
      <c r="T29" s="1993">
        <v>0</v>
      </c>
      <c r="U29" s="1926">
        <v>500</v>
      </c>
      <c r="V29" s="1992"/>
      <c r="W29" s="1993">
        <v>424</v>
      </c>
      <c r="X29" s="1993">
        <v>135</v>
      </c>
      <c r="Y29" s="1993">
        <v>19</v>
      </c>
      <c r="Z29" s="1993">
        <v>0</v>
      </c>
      <c r="AA29" s="1993">
        <v>0</v>
      </c>
      <c r="AB29" s="1993">
        <v>0</v>
      </c>
      <c r="AC29" s="1929">
        <v>578</v>
      </c>
      <c r="AD29" s="2177">
        <v>1985</v>
      </c>
      <c r="AE29" s="2185">
        <v>6795</v>
      </c>
      <c r="AF29" s="2185">
        <v>13</v>
      </c>
      <c r="AG29" s="1935">
        <v>6782</v>
      </c>
      <c r="AH29" s="1936"/>
      <c r="AI29" s="1993">
        <v>1207</v>
      </c>
      <c r="AJ29" s="1993">
        <v>3</v>
      </c>
      <c r="AK29" s="1929">
        <v>1204</v>
      </c>
      <c r="AL29" s="1936"/>
      <c r="AM29" s="1993">
        <v>910</v>
      </c>
      <c r="AN29" s="1993">
        <v>2</v>
      </c>
      <c r="AO29" s="1929">
        <v>908</v>
      </c>
      <c r="AP29" s="1992"/>
      <c r="AQ29" s="1993">
        <v>994</v>
      </c>
      <c r="AR29" s="1993">
        <v>0</v>
      </c>
      <c r="AS29" s="1929">
        <v>994</v>
      </c>
      <c r="AT29" s="1991">
        <v>3106</v>
      </c>
      <c r="AU29" s="1994">
        <v>0.21079999999999999</v>
      </c>
      <c r="AV29" s="1994">
        <v>0.1162</v>
      </c>
      <c r="AW29" s="1994">
        <v>0.13439999999999999</v>
      </c>
      <c r="AX29" s="2004">
        <v>0.46139999999999998</v>
      </c>
      <c r="AY29" s="2173">
        <v>23</v>
      </c>
      <c r="AZ29" s="1990" t="s">
        <v>358</v>
      </c>
      <c r="BA29" s="1930">
        <v>38895692</v>
      </c>
      <c r="BB29" s="1930">
        <v>18225273</v>
      </c>
      <c r="BC29" s="1930">
        <v>7939628</v>
      </c>
      <c r="BD29" s="1996">
        <v>65060593</v>
      </c>
      <c r="BE29" s="1997">
        <v>83425</v>
      </c>
      <c r="BF29" s="1932">
        <v>36451720</v>
      </c>
      <c r="BG29" s="2186">
        <v>101512313</v>
      </c>
      <c r="BH29" s="2173">
        <v>23</v>
      </c>
      <c r="BI29" s="1990" t="s">
        <v>358</v>
      </c>
      <c r="BJ29" s="1998">
        <v>4308</v>
      </c>
      <c r="BK29" s="1998">
        <v>6</v>
      </c>
      <c r="BL29" s="1991">
        <v>4302</v>
      </c>
      <c r="BM29" s="1936"/>
      <c r="BN29" s="1999">
        <v>856</v>
      </c>
      <c r="BO29" s="1999">
        <v>42</v>
      </c>
      <c r="BP29" s="1999">
        <v>11</v>
      </c>
      <c r="BQ29" s="1999">
        <v>2</v>
      </c>
      <c r="BR29" s="1999">
        <v>0</v>
      </c>
      <c r="BS29" s="1999">
        <v>0</v>
      </c>
      <c r="BT29" s="1929">
        <v>907</v>
      </c>
      <c r="BU29" s="1936"/>
      <c r="BV29" s="1999">
        <v>422</v>
      </c>
      <c r="BW29" s="1999">
        <v>68</v>
      </c>
      <c r="BX29" s="1999">
        <v>11</v>
      </c>
      <c r="BY29" s="1999">
        <v>1</v>
      </c>
      <c r="BZ29" s="1999">
        <v>0</v>
      </c>
      <c r="CA29" s="1999">
        <v>0</v>
      </c>
      <c r="CB29" s="1934">
        <v>500</v>
      </c>
      <c r="CC29" s="2010"/>
      <c r="CD29" s="1999">
        <v>424</v>
      </c>
      <c r="CE29" s="1999">
        <v>135</v>
      </c>
      <c r="CF29" s="1999">
        <v>19</v>
      </c>
      <c r="CG29" s="1999">
        <v>0</v>
      </c>
      <c r="CH29" s="1999">
        <v>0</v>
      </c>
      <c r="CI29" s="1999">
        <v>0</v>
      </c>
      <c r="CJ29" s="1929">
        <v>578</v>
      </c>
      <c r="CK29" s="2177">
        <v>1985</v>
      </c>
      <c r="CL29" s="2187">
        <v>6795</v>
      </c>
      <c r="CM29" s="2187">
        <v>13</v>
      </c>
      <c r="CN29" s="1935">
        <v>6782</v>
      </c>
      <c r="CO29" s="1936"/>
      <c r="CP29" s="2003">
        <v>1207</v>
      </c>
      <c r="CQ29" s="2003">
        <v>3</v>
      </c>
      <c r="CR29" s="1929">
        <v>1204</v>
      </c>
      <c r="CS29" s="2173"/>
      <c r="CT29" s="2003">
        <v>910</v>
      </c>
      <c r="CU29" s="2003">
        <v>2</v>
      </c>
      <c r="CV29" s="1928">
        <v>908</v>
      </c>
      <c r="CW29" s="1992"/>
      <c r="CX29" s="2003">
        <v>994</v>
      </c>
      <c r="CY29" s="2003">
        <v>0</v>
      </c>
      <c r="CZ29" s="1929">
        <v>994</v>
      </c>
      <c r="DA29" s="1991">
        <v>3106</v>
      </c>
      <c r="DB29" s="2004">
        <v>0.21079999999999999</v>
      </c>
      <c r="DC29" s="2004">
        <v>0.1162</v>
      </c>
      <c r="DD29" s="2004">
        <v>0.13439999999999999</v>
      </c>
      <c r="DE29" s="2004">
        <v>0.46139999999999998</v>
      </c>
      <c r="DF29" s="1950">
        <v>23</v>
      </c>
      <c r="DG29" s="1990" t="s">
        <v>358</v>
      </c>
      <c r="DH29" s="1998">
        <v>13106259</v>
      </c>
      <c r="DI29" s="1998">
        <v>31464</v>
      </c>
      <c r="DJ29" s="2005">
        <v>13137723</v>
      </c>
      <c r="DK29" s="1998">
        <v>6251967</v>
      </c>
      <c r="DL29" s="1998">
        <v>13660</v>
      </c>
      <c r="DM29" s="2005">
        <v>6265627</v>
      </c>
      <c r="DN29" s="1998">
        <v>2730489</v>
      </c>
      <c r="DO29" s="1998">
        <v>0</v>
      </c>
      <c r="DP29" s="2005">
        <v>2730489</v>
      </c>
      <c r="DQ29" s="1937">
        <v>22133839</v>
      </c>
      <c r="DR29" s="2006">
        <v>28491</v>
      </c>
      <c r="DS29" s="1939">
        <v>12448858</v>
      </c>
      <c r="DT29" s="2169">
        <v>34582697</v>
      </c>
      <c r="DU29" s="1950">
        <v>23</v>
      </c>
      <c r="DV29" s="2170" t="s">
        <v>358</v>
      </c>
      <c r="DW29" s="1993">
        <v>1772</v>
      </c>
      <c r="DX29" s="1993">
        <v>11</v>
      </c>
      <c r="DY29" s="1991">
        <v>1761</v>
      </c>
      <c r="DZ29" s="2173"/>
      <c r="EA29" s="1993">
        <v>370</v>
      </c>
      <c r="EB29" s="1993">
        <v>2</v>
      </c>
      <c r="EC29" s="1929">
        <v>368</v>
      </c>
      <c r="ED29" s="2173"/>
      <c r="EE29" s="1993">
        <v>204</v>
      </c>
      <c r="EF29" s="1993">
        <v>1</v>
      </c>
      <c r="EG29" s="2174">
        <v>203</v>
      </c>
      <c r="EH29" s="1992"/>
      <c r="EI29" s="1993">
        <v>179</v>
      </c>
      <c r="EJ29" s="1993">
        <v>0</v>
      </c>
      <c r="EK29" s="1929">
        <v>179</v>
      </c>
      <c r="EL29" s="1928">
        <v>750</v>
      </c>
      <c r="EM29" s="1993">
        <v>2080</v>
      </c>
      <c r="EN29" s="1993">
        <v>13</v>
      </c>
      <c r="EO29" s="1935">
        <v>2067</v>
      </c>
      <c r="EP29" s="2173"/>
      <c r="EQ29" s="2008">
        <v>407</v>
      </c>
      <c r="ER29" s="2008">
        <v>3</v>
      </c>
      <c r="ES29" s="1928">
        <v>404</v>
      </c>
      <c r="ET29" s="1936"/>
      <c r="EU29" s="2008">
        <v>249</v>
      </c>
      <c r="EV29" s="2008">
        <v>2</v>
      </c>
      <c r="EW29" s="1929">
        <v>247</v>
      </c>
      <c r="EX29" s="2175"/>
      <c r="EY29" s="2008">
        <v>210</v>
      </c>
      <c r="EZ29" s="2008">
        <v>0</v>
      </c>
      <c r="FA29" s="1928">
        <v>210</v>
      </c>
      <c r="FB29" s="1991">
        <v>861</v>
      </c>
      <c r="FC29" s="1994">
        <v>0.20899999999999999</v>
      </c>
      <c r="FD29" s="1994">
        <v>0.1153</v>
      </c>
      <c r="FE29" s="1994">
        <v>0.1016</v>
      </c>
      <c r="FF29" s="1994">
        <v>0.4259</v>
      </c>
      <c r="FG29" s="1950">
        <v>23</v>
      </c>
      <c r="FH29" s="1990" t="s">
        <v>358</v>
      </c>
      <c r="FI29" s="1998">
        <v>4796088</v>
      </c>
      <c r="FJ29" s="1998">
        <v>35352</v>
      </c>
      <c r="FK29" s="2005">
        <v>4760736</v>
      </c>
      <c r="FL29" s="1998">
        <v>2095833</v>
      </c>
      <c r="FM29" s="1998">
        <v>16834</v>
      </c>
      <c r="FN29" s="2005">
        <v>2078999</v>
      </c>
      <c r="FO29" s="1998">
        <v>707070</v>
      </c>
      <c r="FP29" s="1998">
        <v>0</v>
      </c>
      <c r="FQ29" s="2005">
        <v>707070</v>
      </c>
      <c r="FR29" s="1937">
        <v>7546805</v>
      </c>
      <c r="FS29" s="2006">
        <v>30510</v>
      </c>
      <c r="FT29" s="1939">
        <v>3736865</v>
      </c>
      <c r="FU29" s="2169">
        <v>11283670</v>
      </c>
    </row>
    <row r="30" spans="1:177" s="1802" customFormat="1" ht="15" customHeight="1" x14ac:dyDescent="0.2">
      <c r="A30" s="1950">
        <v>24</v>
      </c>
      <c r="B30" s="1990" t="s">
        <v>357</v>
      </c>
      <c r="C30" s="1922">
        <v>1497</v>
      </c>
      <c r="D30" s="1922">
        <v>6</v>
      </c>
      <c r="E30" s="1991">
        <v>1491</v>
      </c>
      <c r="F30" s="1936"/>
      <c r="G30" s="1993">
        <v>263</v>
      </c>
      <c r="H30" s="1993">
        <v>25</v>
      </c>
      <c r="I30" s="1993">
        <v>2</v>
      </c>
      <c r="J30" s="1993">
        <v>1</v>
      </c>
      <c r="K30" s="1993">
        <v>0</v>
      </c>
      <c r="L30" s="1993">
        <v>0</v>
      </c>
      <c r="M30" s="1929">
        <v>289</v>
      </c>
      <c r="N30" s="1936"/>
      <c r="O30" s="1993">
        <v>164</v>
      </c>
      <c r="P30" s="1993">
        <v>18</v>
      </c>
      <c r="Q30" s="1993">
        <v>2</v>
      </c>
      <c r="R30" s="1993">
        <v>1</v>
      </c>
      <c r="S30" s="1993">
        <v>0</v>
      </c>
      <c r="T30" s="1993">
        <v>0</v>
      </c>
      <c r="U30" s="1926">
        <v>183</v>
      </c>
      <c r="V30" s="1992"/>
      <c r="W30" s="1993">
        <v>149</v>
      </c>
      <c r="X30" s="1993">
        <v>39</v>
      </c>
      <c r="Y30" s="1993">
        <v>7</v>
      </c>
      <c r="Z30" s="1993">
        <v>1</v>
      </c>
      <c r="AA30" s="1993">
        <v>0</v>
      </c>
      <c r="AB30" s="1993">
        <v>0</v>
      </c>
      <c r="AC30" s="1929">
        <v>194</v>
      </c>
      <c r="AD30" s="2177">
        <v>666</v>
      </c>
      <c r="AE30" s="2185">
        <v>2517</v>
      </c>
      <c r="AF30" s="2185">
        <v>10</v>
      </c>
      <c r="AG30" s="1935">
        <v>2507</v>
      </c>
      <c r="AH30" s="1936"/>
      <c r="AI30" s="1993">
        <v>378</v>
      </c>
      <c r="AJ30" s="1993">
        <v>1</v>
      </c>
      <c r="AK30" s="1929">
        <v>377</v>
      </c>
      <c r="AL30" s="1936"/>
      <c r="AM30" s="1993">
        <v>366</v>
      </c>
      <c r="AN30" s="1993">
        <v>2</v>
      </c>
      <c r="AO30" s="1929">
        <v>364</v>
      </c>
      <c r="AP30" s="1992"/>
      <c r="AQ30" s="1993">
        <v>351</v>
      </c>
      <c r="AR30" s="1993">
        <v>3</v>
      </c>
      <c r="AS30" s="1929">
        <v>348</v>
      </c>
      <c r="AT30" s="1991">
        <v>1089</v>
      </c>
      <c r="AU30" s="1994">
        <v>0.1938</v>
      </c>
      <c r="AV30" s="1994">
        <v>0.1227</v>
      </c>
      <c r="AW30" s="1994">
        <v>0.13009999999999999</v>
      </c>
      <c r="AX30" s="2004">
        <v>0.44669999999999999</v>
      </c>
      <c r="AY30" s="2173">
        <v>24</v>
      </c>
      <c r="AZ30" s="1990" t="s">
        <v>357</v>
      </c>
      <c r="BA30" s="1930">
        <v>10622010</v>
      </c>
      <c r="BB30" s="1930">
        <v>6186550</v>
      </c>
      <c r="BC30" s="1930">
        <v>2410110</v>
      </c>
      <c r="BD30" s="1996">
        <v>19218670</v>
      </c>
      <c r="BE30" s="1997">
        <v>78026</v>
      </c>
      <c r="BF30" s="1932">
        <v>11918471</v>
      </c>
      <c r="BG30" s="2186">
        <v>31137141</v>
      </c>
      <c r="BH30" s="2173">
        <v>24</v>
      </c>
      <c r="BI30" s="1990" t="s">
        <v>357</v>
      </c>
      <c r="BJ30" s="1998">
        <v>1497</v>
      </c>
      <c r="BK30" s="1998">
        <v>6</v>
      </c>
      <c r="BL30" s="1991">
        <v>1491</v>
      </c>
      <c r="BM30" s="1936"/>
      <c r="BN30" s="1999">
        <v>263</v>
      </c>
      <c r="BO30" s="1999">
        <v>25</v>
      </c>
      <c r="BP30" s="1999">
        <v>2</v>
      </c>
      <c r="BQ30" s="1999">
        <v>1</v>
      </c>
      <c r="BR30" s="1999">
        <v>0</v>
      </c>
      <c r="BS30" s="1999">
        <v>0</v>
      </c>
      <c r="BT30" s="1929">
        <v>289</v>
      </c>
      <c r="BU30" s="1936"/>
      <c r="BV30" s="1999">
        <v>164</v>
      </c>
      <c r="BW30" s="1999">
        <v>18</v>
      </c>
      <c r="BX30" s="1999">
        <v>2</v>
      </c>
      <c r="BY30" s="1999">
        <v>1</v>
      </c>
      <c r="BZ30" s="1999">
        <v>0</v>
      </c>
      <c r="CA30" s="1999">
        <v>0</v>
      </c>
      <c r="CB30" s="1934">
        <v>183</v>
      </c>
      <c r="CC30" s="2010"/>
      <c r="CD30" s="1999">
        <v>149</v>
      </c>
      <c r="CE30" s="1999">
        <v>39</v>
      </c>
      <c r="CF30" s="1999">
        <v>7</v>
      </c>
      <c r="CG30" s="1999">
        <v>1</v>
      </c>
      <c r="CH30" s="1999">
        <v>0</v>
      </c>
      <c r="CI30" s="1999">
        <v>0</v>
      </c>
      <c r="CJ30" s="1929">
        <v>194</v>
      </c>
      <c r="CK30" s="2177">
        <v>666</v>
      </c>
      <c r="CL30" s="2187">
        <v>2517</v>
      </c>
      <c r="CM30" s="2187">
        <v>10</v>
      </c>
      <c r="CN30" s="1935">
        <v>2507</v>
      </c>
      <c r="CO30" s="1936"/>
      <c r="CP30" s="2003">
        <v>378</v>
      </c>
      <c r="CQ30" s="2003">
        <v>1</v>
      </c>
      <c r="CR30" s="1929">
        <v>377</v>
      </c>
      <c r="CS30" s="2173"/>
      <c r="CT30" s="2003">
        <v>366</v>
      </c>
      <c r="CU30" s="2003">
        <v>2</v>
      </c>
      <c r="CV30" s="1928">
        <v>364</v>
      </c>
      <c r="CW30" s="1992"/>
      <c r="CX30" s="2003">
        <v>351</v>
      </c>
      <c r="CY30" s="2003">
        <v>3</v>
      </c>
      <c r="CZ30" s="1929">
        <v>348</v>
      </c>
      <c r="DA30" s="1991">
        <v>1089</v>
      </c>
      <c r="DB30" s="2004">
        <v>0.1938</v>
      </c>
      <c r="DC30" s="2004">
        <v>0.1227</v>
      </c>
      <c r="DD30" s="2004">
        <v>0.13009999999999999</v>
      </c>
      <c r="DE30" s="2004">
        <v>0.44669999999999999</v>
      </c>
      <c r="DF30" s="1950">
        <v>24</v>
      </c>
      <c r="DG30" s="1990" t="s">
        <v>357</v>
      </c>
      <c r="DH30" s="1998">
        <v>2830380</v>
      </c>
      <c r="DI30" s="1998">
        <v>8610</v>
      </c>
      <c r="DJ30" s="2005">
        <v>2838990</v>
      </c>
      <c r="DK30" s="1998">
        <v>1676400</v>
      </c>
      <c r="DL30" s="1998">
        <v>9300</v>
      </c>
      <c r="DM30" s="2005">
        <v>1685700</v>
      </c>
      <c r="DN30" s="1998">
        <v>650760</v>
      </c>
      <c r="DO30" s="1998">
        <v>4980</v>
      </c>
      <c r="DP30" s="2005">
        <v>655740</v>
      </c>
      <c r="DQ30" s="1937">
        <v>5180430</v>
      </c>
      <c r="DR30" s="2006">
        <v>19771</v>
      </c>
      <c r="DS30" s="1939">
        <v>3020020</v>
      </c>
      <c r="DT30" s="2169">
        <v>8200450</v>
      </c>
      <c r="DU30" s="1950">
        <v>24</v>
      </c>
      <c r="DV30" s="2170" t="s">
        <v>357</v>
      </c>
      <c r="DW30" s="1993">
        <v>589</v>
      </c>
      <c r="DX30" s="1993">
        <v>10</v>
      </c>
      <c r="DY30" s="1991">
        <v>579</v>
      </c>
      <c r="DZ30" s="2173"/>
      <c r="EA30" s="1993">
        <v>113</v>
      </c>
      <c r="EB30" s="1993">
        <v>1</v>
      </c>
      <c r="EC30" s="1929">
        <v>112</v>
      </c>
      <c r="ED30" s="2173"/>
      <c r="EE30" s="1993">
        <v>59</v>
      </c>
      <c r="EF30" s="1993">
        <v>2</v>
      </c>
      <c r="EG30" s="2174">
        <v>57</v>
      </c>
      <c r="EH30" s="1992"/>
      <c r="EI30" s="1993">
        <v>53</v>
      </c>
      <c r="EJ30" s="1993">
        <v>3</v>
      </c>
      <c r="EK30" s="1929">
        <v>50</v>
      </c>
      <c r="EL30" s="1928">
        <v>219</v>
      </c>
      <c r="EM30" s="1993">
        <v>725</v>
      </c>
      <c r="EN30" s="1993">
        <v>10</v>
      </c>
      <c r="EO30" s="1935">
        <v>715</v>
      </c>
      <c r="EP30" s="2173"/>
      <c r="EQ30" s="2008">
        <v>122</v>
      </c>
      <c r="ER30" s="2008">
        <v>1</v>
      </c>
      <c r="ES30" s="1928">
        <v>121</v>
      </c>
      <c r="ET30" s="1936"/>
      <c r="EU30" s="2008">
        <v>77</v>
      </c>
      <c r="EV30" s="2008">
        <v>2</v>
      </c>
      <c r="EW30" s="1929">
        <v>75</v>
      </c>
      <c r="EX30" s="2175"/>
      <c r="EY30" s="2008">
        <v>66</v>
      </c>
      <c r="EZ30" s="2008">
        <v>3</v>
      </c>
      <c r="FA30" s="1928">
        <v>63</v>
      </c>
      <c r="FB30" s="1991">
        <v>259</v>
      </c>
      <c r="FC30" s="1994">
        <v>0.19339999999999999</v>
      </c>
      <c r="FD30" s="1994">
        <v>9.8400000000000001E-2</v>
      </c>
      <c r="FE30" s="1994">
        <v>8.6400000000000005E-2</v>
      </c>
      <c r="FF30" s="1994">
        <v>0.37819999999999998</v>
      </c>
      <c r="FG30" s="1950">
        <v>24</v>
      </c>
      <c r="FH30" s="1990" t="s">
        <v>357</v>
      </c>
      <c r="FI30" s="1998">
        <v>1262520</v>
      </c>
      <c r="FJ30" s="1998">
        <v>10710</v>
      </c>
      <c r="FK30" s="2005">
        <v>1251810</v>
      </c>
      <c r="FL30" s="1998">
        <v>526050</v>
      </c>
      <c r="FM30" s="1998">
        <v>15300</v>
      </c>
      <c r="FN30" s="2005">
        <v>510750</v>
      </c>
      <c r="FO30" s="1998">
        <v>183760</v>
      </c>
      <c r="FP30" s="1998">
        <v>9180</v>
      </c>
      <c r="FQ30" s="2005">
        <v>174580</v>
      </c>
      <c r="FR30" s="1937">
        <v>1937140</v>
      </c>
      <c r="FS30" s="2006">
        <v>28680</v>
      </c>
      <c r="FT30" s="1939">
        <v>1056571</v>
      </c>
      <c r="FU30" s="2169">
        <v>2993711</v>
      </c>
    </row>
    <row r="31" spans="1:177" s="1801" customFormat="1" ht="15" customHeight="1" x14ac:dyDescent="0.2">
      <c r="A31" s="1946">
        <v>25</v>
      </c>
      <c r="B31" s="1990" t="s">
        <v>356</v>
      </c>
      <c r="C31" s="1922">
        <v>2328</v>
      </c>
      <c r="D31" s="1922">
        <v>2</v>
      </c>
      <c r="E31" s="1991">
        <v>2326</v>
      </c>
      <c r="F31" s="2173"/>
      <c r="G31" s="1993">
        <v>421</v>
      </c>
      <c r="H31" s="1923">
        <v>28</v>
      </c>
      <c r="I31" s="1923">
        <v>9</v>
      </c>
      <c r="J31" s="1923">
        <v>0</v>
      </c>
      <c r="K31" s="1923">
        <v>0</v>
      </c>
      <c r="L31" s="1941">
        <v>0</v>
      </c>
      <c r="M31" s="1929">
        <v>458</v>
      </c>
      <c r="N31" s="2173"/>
      <c r="O31" s="1993">
        <v>285</v>
      </c>
      <c r="P31" s="1923">
        <v>42</v>
      </c>
      <c r="Q31" s="1923">
        <v>3</v>
      </c>
      <c r="R31" s="1923">
        <v>1</v>
      </c>
      <c r="S31" s="1923">
        <v>0</v>
      </c>
      <c r="T31" s="1941">
        <v>0</v>
      </c>
      <c r="U31" s="1926">
        <v>329</v>
      </c>
      <c r="V31" s="2175"/>
      <c r="W31" s="1993">
        <v>240</v>
      </c>
      <c r="X31" s="1923">
        <v>66</v>
      </c>
      <c r="Y31" s="1923">
        <v>6</v>
      </c>
      <c r="Z31" s="1923">
        <v>0</v>
      </c>
      <c r="AA31" s="1923">
        <v>0</v>
      </c>
      <c r="AB31" s="1941">
        <v>0</v>
      </c>
      <c r="AC31" s="1929">
        <v>312</v>
      </c>
      <c r="AD31" s="2177">
        <v>1099</v>
      </c>
      <c r="AE31" s="1922">
        <v>3847</v>
      </c>
      <c r="AF31" s="1927">
        <v>6</v>
      </c>
      <c r="AG31" s="1935">
        <v>3841</v>
      </c>
      <c r="AH31" s="2173"/>
      <c r="AI31" s="1993">
        <v>636</v>
      </c>
      <c r="AJ31" s="1923">
        <v>0</v>
      </c>
      <c r="AK31" s="1928">
        <v>636</v>
      </c>
      <c r="AL31" s="1936"/>
      <c r="AM31" s="1993">
        <v>609</v>
      </c>
      <c r="AN31" s="1993">
        <v>3</v>
      </c>
      <c r="AO31" s="1929">
        <v>606</v>
      </c>
      <c r="AP31" s="1992"/>
      <c r="AQ31" s="1993">
        <v>562</v>
      </c>
      <c r="AR31" s="1993">
        <v>0</v>
      </c>
      <c r="AS31" s="1929">
        <v>562</v>
      </c>
      <c r="AT31" s="2007">
        <v>1804</v>
      </c>
      <c r="AU31" s="1994">
        <v>0.19689999999999999</v>
      </c>
      <c r="AV31" s="2180">
        <v>0.1414</v>
      </c>
      <c r="AW31" s="2178">
        <v>0.1341</v>
      </c>
      <c r="AX31" s="1995">
        <v>0.47249999999999998</v>
      </c>
      <c r="AY31" s="2181">
        <v>25</v>
      </c>
      <c r="AZ31" s="1990" t="s">
        <v>356</v>
      </c>
      <c r="BA31" s="1930">
        <v>14043492</v>
      </c>
      <c r="BB31" s="1930">
        <v>8523189</v>
      </c>
      <c r="BC31" s="1930">
        <v>3105450</v>
      </c>
      <c r="BD31" s="1996">
        <v>25672131</v>
      </c>
      <c r="BE31" s="1931">
        <v>64096</v>
      </c>
      <c r="BF31" s="1932">
        <v>16235517</v>
      </c>
      <c r="BG31" s="1933">
        <v>41907648</v>
      </c>
      <c r="BH31" s="2181">
        <v>25</v>
      </c>
      <c r="BI31" s="1990" t="s">
        <v>356</v>
      </c>
      <c r="BJ31" s="1998">
        <v>2328</v>
      </c>
      <c r="BK31" s="2182">
        <v>2</v>
      </c>
      <c r="BL31" s="1929">
        <v>2326</v>
      </c>
      <c r="BM31" s="2173"/>
      <c r="BN31" s="2183">
        <v>421</v>
      </c>
      <c r="BO31" s="2183">
        <v>28</v>
      </c>
      <c r="BP31" s="2183">
        <v>9</v>
      </c>
      <c r="BQ31" s="2183">
        <v>0</v>
      </c>
      <c r="BR31" s="2183">
        <v>0</v>
      </c>
      <c r="BS31" s="2183">
        <v>0</v>
      </c>
      <c r="BT31" s="1929">
        <v>458</v>
      </c>
      <c r="BU31" s="2173"/>
      <c r="BV31" s="1999">
        <v>285</v>
      </c>
      <c r="BW31" s="1999">
        <v>42</v>
      </c>
      <c r="BX31" s="1999">
        <v>3</v>
      </c>
      <c r="BY31" s="1999">
        <v>1</v>
      </c>
      <c r="BZ31" s="1999">
        <v>0</v>
      </c>
      <c r="CA31" s="1999">
        <v>0</v>
      </c>
      <c r="CB31" s="1934">
        <v>329</v>
      </c>
      <c r="CC31" s="2184"/>
      <c r="CD31" s="1999">
        <v>240</v>
      </c>
      <c r="CE31" s="1999">
        <v>66</v>
      </c>
      <c r="CF31" s="1999">
        <v>6</v>
      </c>
      <c r="CG31" s="1999">
        <v>0</v>
      </c>
      <c r="CH31" s="1999">
        <v>0</v>
      </c>
      <c r="CI31" s="1999">
        <v>0</v>
      </c>
      <c r="CJ31" s="1929">
        <v>312</v>
      </c>
      <c r="CK31" s="2177">
        <v>1099</v>
      </c>
      <c r="CL31" s="2001">
        <v>3847</v>
      </c>
      <c r="CM31" s="2002">
        <v>6</v>
      </c>
      <c r="CN31" s="1935">
        <v>3841</v>
      </c>
      <c r="CO31" s="1936"/>
      <c r="CP31" s="2003">
        <v>636</v>
      </c>
      <c r="CQ31" s="2003">
        <v>0</v>
      </c>
      <c r="CR31" s="1929">
        <v>636</v>
      </c>
      <c r="CS31" s="1936"/>
      <c r="CT31" s="2003">
        <v>609</v>
      </c>
      <c r="CU31" s="2003">
        <v>3</v>
      </c>
      <c r="CV31" s="1928">
        <v>606</v>
      </c>
      <c r="CW31" s="1992"/>
      <c r="CX31" s="2003">
        <v>562</v>
      </c>
      <c r="CY31" s="2003">
        <v>0</v>
      </c>
      <c r="CZ31" s="1929">
        <v>562</v>
      </c>
      <c r="DA31" s="1991">
        <v>1804</v>
      </c>
      <c r="DB31" s="2004">
        <v>0.19689999999999999</v>
      </c>
      <c r="DC31" s="2004">
        <v>0.1414</v>
      </c>
      <c r="DD31" s="2004">
        <v>0.1341</v>
      </c>
      <c r="DE31" s="2004">
        <v>0.47249999999999998</v>
      </c>
      <c r="DF31" s="2179">
        <v>25</v>
      </c>
      <c r="DG31" s="1876" t="s">
        <v>356</v>
      </c>
      <c r="DH31" s="1904">
        <v>5812800</v>
      </c>
      <c r="DI31" s="1905">
        <v>0</v>
      </c>
      <c r="DJ31" s="1915">
        <v>5812800</v>
      </c>
      <c r="DK31" s="1904">
        <v>3516750</v>
      </c>
      <c r="DL31" s="1905">
        <v>15250</v>
      </c>
      <c r="DM31" s="1915">
        <v>3532000</v>
      </c>
      <c r="DN31" s="1904">
        <v>1287000</v>
      </c>
      <c r="DO31" s="1905">
        <v>0</v>
      </c>
      <c r="DP31" s="1915">
        <v>1287000</v>
      </c>
      <c r="DQ31" s="1916">
        <v>10631800</v>
      </c>
      <c r="DR31" s="1917">
        <v>24227</v>
      </c>
      <c r="DS31" s="1918">
        <v>6136700</v>
      </c>
      <c r="DT31" s="1919">
        <v>16768500</v>
      </c>
      <c r="DU31" s="1875">
        <v>25</v>
      </c>
      <c r="DV31" s="1990" t="s">
        <v>356</v>
      </c>
      <c r="DW31" s="1923">
        <v>967</v>
      </c>
      <c r="DX31" s="1993">
        <v>4</v>
      </c>
      <c r="DY31" s="1991">
        <v>963</v>
      </c>
      <c r="DZ31" s="2173"/>
      <c r="EA31" s="1993">
        <v>219</v>
      </c>
      <c r="EB31" s="1993">
        <v>0</v>
      </c>
      <c r="EC31" s="1929">
        <v>219</v>
      </c>
      <c r="ED31" s="2173"/>
      <c r="EE31" s="1993">
        <v>118</v>
      </c>
      <c r="EF31" s="1993">
        <v>2</v>
      </c>
      <c r="EG31" s="1926">
        <v>116</v>
      </c>
      <c r="EH31" s="2175"/>
      <c r="EI31" s="1993">
        <v>109</v>
      </c>
      <c r="EJ31" s="1993">
        <v>0</v>
      </c>
      <c r="EK31" s="1929">
        <v>109</v>
      </c>
      <c r="EL31" s="2177">
        <v>444</v>
      </c>
      <c r="EM31" s="1993">
        <v>1159</v>
      </c>
      <c r="EN31" s="1993">
        <v>6</v>
      </c>
      <c r="EO31" s="1935">
        <v>1153</v>
      </c>
      <c r="EP31" s="2173"/>
      <c r="EQ31" s="2008">
        <v>246</v>
      </c>
      <c r="ER31" s="2008">
        <v>0</v>
      </c>
      <c r="ES31" s="1928">
        <v>246</v>
      </c>
      <c r="ET31" s="1936"/>
      <c r="EU31" s="2008">
        <v>148</v>
      </c>
      <c r="EV31" s="2008">
        <v>3</v>
      </c>
      <c r="EW31" s="1929">
        <v>145</v>
      </c>
      <c r="EX31" s="1992"/>
      <c r="EY31" s="2008">
        <v>135</v>
      </c>
      <c r="EZ31" s="2008">
        <v>0</v>
      </c>
      <c r="FA31" s="1929">
        <v>135</v>
      </c>
      <c r="FB31" s="2007">
        <v>526</v>
      </c>
      <c r="FC31" s="1994">
        <v>0.22739999999999999</v>
      </c>
      <c r="FD31" s="1994">
        <v>0.1205</v>
      </c>
      <c r="FE31" s="2178">
        <v>0.1132</v>
      </c>
      <c r="FF31" s="2009">
        <v>0.46110000000000001</v>
      </c>
      <c r="FG31" s="1875">
        <v>25</v>
      </c>
      <c r="FH31" s="1990" t="s">
        <v>356</v>
      </c>
      <c r="FI31" s="1998">
        <v>2211300</v>
      </c>
      <c r="FJ31" s="1998">
        <v>0</v>
      </c>
      <c r="FK31" s="2005">
        <v>2211300</v>
      </c>
      <c r="FL31" s="1998">
        <v>909000</v>
      </c>
      <c r="FM31" s="1998">
        <v>17250</v>
      </c>
      <c r="FN31" s="2005">
        <v>891750</v>
      </c>
      <c r="FO31" s="1998">
        <v>333300</v>
      </c>
      <c r="FP31" s="1998">
        <v>0</v>
      </c>
      <c r="FQ31" s="2005">
        <v>333300</v>
      </c>
      <c r="FR31" s="1937">
        <v>3436350</v>
      </c>
      <c r="FS31" s="2006">
        <v>28724</v>
      </c>
      <c r="FT31" s="1939">
        <v>2147119</v>
      </c>
      <c r="FU31" s="2169">
        <v>5583469</v>
      </c>
    </row>
    <row r="32" spans="1:177" s="1801" customFormat="1" ht="15" customHeight="1" x14ac:dyDescent="0.2">
      <c r="A32" s="1875">
        <v>26</v>
      </c>
      <c r="B32" s="1876" t="s">
        <v>355</v>
      </c>
      <c r="C32" s="1877">
        <v>1669</v>
      </c>
      <c r="D32" s="1877">
        <v>6</v>
      </c>
      <c r="E32" s="1878">
        <v>1663</v>
      </c>
      <c r="F32" s="1879"/>
      <c r="G32" s="1880">
        <v>409</v>
      </c>
      <c r="H32" s="1881">
        <v>30</v>
      </c>
      <c r="I32" s="1881">
        <v>7</v>
      </c>
      <c r="J32" s="1881">
        <v>2</v>
      </c>
      <c r="K32" s="1881">
        <v>0</v>
      </c>
      <c r="L32" s="1924">
        <v>0</v>
      </c>
      <c r="M32" s="1925">
        <v>444</v>
      </c>
      <c r="N32" s="1879"/>
      <c r="O32" s="1880">
        <v>162</v>
      </c>
      <c r="P32" s="1881">
        <v>38</v>
      </c>
      <c r="Q32" s="1881">
        <v>2</v>
      </c>
      <c r="R32" s="1881">
        <v>0</v>
      </c>
      <c r="S32" s="1881">
        <v>0</v>
      </c>
      <c r="T32" s="1882">
        <v>0</v>
      </c>
      <c r="U32" s="1942">
        <v>202</v>
      </c>
      <c r="V32" s="1886"/>
      <c r="W32" s="1880">
        <v>157</v>
      </c>
      <c r="X32" s="1881">
        <v>38</v>
      </c>
      <c r="Y32" s="1881">
        <v>6</v>
      </c>
      <c r="Z32" s="1881">
        <v>0</v>
      </c>
      <c r="AA32" s="1881">
        <v>0</v>
      </c>
      <c r="AB32" s="1882">
        <v>0</v>
      </c>
      <c r="AC32" s="1883">
        <v>201</v>
      </c>
      <c r="AD32" s="1887">
        <v>847</v>
      </c>
      <c r="AE32" s="1877">
        <v>2569</v>
      </c>
      <c r="AF32" s="1888">
        <v>12</v>
      </c>
      <c r="AG32" s="1889">
        <v>2557</v>
      </c>
      <c r="AH32" s="1879"/>
      <c r="AI32" s="1880">
        <v>571</v>
      </c>
      <c r="AJ32" s="1881">
        <v>2</v>
      </c>
      <c r="AK32" s="1890">
        <v>569</v>
      </c>
      <c r="AL32" s="1891"/>
      <c r="AM32" s="1880">
        <v>342</v>
      </c>
      <c r="AN32" s="1880">
        <v>2</v>
      </c>
      <c r="AO32" s="1883">
        <v>340</v>
      </c>
      <c r="AP32" s="1892"/>
      <c r="AQ32" s="1880">
        <v>336</v>
      </c>
      <c r="AR32" s="1880">
        <v>0</v>
      </c>
      <c r="AS32" s="1883">
        <v>336</v>
      </c>
      <c r="AT32" s="1893">
        <v>1245</v>
      </c>
      <c r="AU32" s="1894">
        <v>0.26700000000000002</v>
      </c>
      <c r="AV32" s="1895">
        <v>0.1215</v>
      </c>
      <c r="AW32" s="1896">
        <v>0.12089999999999999</v>
      </c>
      <c r="AX32" s="1897">
        <v>0.50929999999999997</v>
      </c>
      <c r="AY32" s="1946">
        <v>26</v>
      </c>
      <c r="AZ32" s="1876" t="s">
        <v>355</v>
      </c>
      <c r="BA32" s="1899">
        <v>19120500</v>
      </c>
      <c r="BB32" s="1899">
        <v>7175500</v>
      </c>
      <c r="BC32" s="1899">
        <v>2815480</v>
      </c>
      <c r="BD32" s="1900">
        <v>29111480</v>
      </c>
      <c r="BE32" s="1901">
        <v>87902</v>
      </c>
      <c r="BF32" s="1902">
        <v>15526130</v>
      </c>
      <c r="BG32" s="1903">
        <v>44637610</v>
      </c>
      <c r="BH32" s="1946">
        <v>26</v>
      </c>
      <c r="BI32" s="1876" t="s">
        <v>355</v>
      </c>
      <c r="BJ32" s="1904">
        <v>1669</v>
      </c>
      <c r="BK32" s="1905">
        <v>6</v>
      </c>
      <c r="BL32" s="1883">
        <v>1663</v>
      </c>
      <c r="BM32" s="1879"/>
      <c r="BN32" s="1906">
        <v>409</v>
      </c>
      <c r="BO32" s="1906">
        <v>30</v>
      </c>
      <c r="BP32" s="1906">
        <v>7</v>
      </c>
      <c r="BQ32" s="1906">
        <v>2</v>
      </c>
      <c r="BR32" s="1906">
        <v>0</v>
      </c>
      <c r="BS32" s="1906">
        <v>0</v>
      </c>
      <c r="BT32" s="1925">
        <v>444</v>
      </c>
      <c r="BU32" s="1879"/>
      <c r="BV32" s="1907">
        <v>162</v>
      </c>
      <c r="BW32" s="1907">
        <v>38</v>
      </c>
      <c r="BX32" s="1907">
        <v>2</v>
      </c>
      <c r="BY32" s="1907">
        <v>0</v>
      </c>
      <c r="BZ32" s="1907">
        <v>0</v>
      </c>
      <c r="CA32" s="1907">
        <v>0</v>
      </c>
      <c r="CB32" s="1943">
        <v>202</v>
      </c>
      <c r="CC32" s="1909"/>
      <c r="CD32" s="1907">
        <v>157</v>
      </c>
      <c r="CE32" s="1907">
        <v>38</v>
      </c>
      <c r="CF32" s="1907">
        <v>6</v>
      </c>
      <c r="CG32" s="1907">
        <v>0</v>
      </c>
      <c r="CH32" s="1907">
        <v>0</v>
      </c>
      <c r="CI32" s="1907">
        <v>0</v>
      </c>
      <c r="CJ32" s="1883">
        <v>201</v>
      </c>
      <c r="CK32" s="1887">
        <v>847</v>
      </c>
      <c r="CL32" s="1910">
        <v>2569</v>
      </c>
      <c r="CM32" s="1911">
        <v>12</v>
      </c>
      <c r="CN32" s="1889">
        <v>2557</v>
      </c>
      <c r="CO32" s="1879"/>
      <c r="CP32" s="1912">
        <v>571</v>
      </c>
      <c r="CQ32" s="1912">
        <v>2</v>
      </c>
      <c r="CR32" s="1890">
        <v>569</v>
      </c>
      <c r="CS32" s="1891"/>
      <c r="CT32" s="1912">
        <v>342</v>
      </c>
      <c r="CU32" s="1912">
        <v>2</v>
      </c>
      <c r="CV32" s="1883">
        <v>340</v>
      </c>
      <c r="CW32" s="1892"/>
      <c r="CX32" s="1912">
        <v>336</v>
      </c>
      <c r="CY32" s="1912">
        <v>0</v>
      </c>
      <c r="CZ32" s="1883">
        <v>336</v>
      </c>
      <c r="DA32" s="1893">
        <v>1245</v>
      </c>
      <c r="DB32" s="1913">
        <v>0.26700000000000002</v>
      </c>
      <c r="DC32" s="1913">
        <v>0.1215</v>
      </c>
      <c r="DD32" s="1914">
        <v>0.12089999999999999</v>
      </c>
      <c r="DE32" s="1897">
        <v>0.50929999999999997</v>
      </c>
      <c r="DF32" s="1946">
        <v>26</v>
      </c>
      <c r="DG32" s="1876" t="s">
        <v>355</v>
      </c>
      <c r="DH32" s="1904">
        <v>5329192</v>
      </c>
      <c r="DI32" s="1905">
        <v>20734</v>
      </c>
      <c r="DJ32" s="1915">
        <v>5349926</v>
      </c>
      <c r="DK32" s="1904">
        <v>2058018</v>
      </c>
      <c r="DL32" s="1905">
        <v>8860</v>
      </c>
      <c r="DM32" s="1915">
        <v>2066878</v>
      </c>
      <c r="DN32" s="1904">
        <v>810190</v>
      </c>
      <c r="DO32" s="1905">
        <v>0</v>
      </c>
      <c r="DP32" s="1915">
        <v>810190</v>
      </c>
      <c r="DQ32" s="1937">
        <v>8226994</v>
      </c>
      <c r="DR32" s="1938">
        <v>25800</v>
      </c>
      <c r="DS32" s="1939">
        <v>4557054</v>
      </c>
      <c r="DT32" s="1940">
        <v>12784048</v>
      </c>
      <c r="DU32" s="1946">
        <v>26</v>
      </c>
      <c r="DV32" s="1876" t="s">
        <v>355</v>
      </c>
      <c r="DW32" s="1881">
        <v>699</v>
      </c>
      <c r="DX32" s="1880">
        <v>10</v>
      </c>
      <c r="DY32" s="1883">
        <v>689</v>
      </c>
      <c r="DZ32" s="1879"/>
      <c r="EA32" s="1880">
        <v>201</v>
      </c>
      <c r="EB32" s="1880">
        <v>2</v>
      </c>
      <c r="EC32" s="1925">
        <v>199</v>
      </c>
      <c r="ED32" s="1879"/>
      <c r="EE32" s="1880">
        <v>75</v>
      </c>
      <c r="EF32" s="1880">
        <v>1</v>
      </c>
      <c r="EG32" s="1942">
        <v>74</v>
      </c>
      <c r="EH32" s="1886"/>
      <c r="EI32" s="1880">
        <v>82</v>
      </c>
      <c r="EJ32" s="1880">
        <v>0</v>
      </c>
      <c r="EK32" s="1883">
        <v>82</v>
      </c>
      <c r="EL32" s="1887">
        <v>355</v>
      </c>
      <c r="EM32" s="1880">
        <v>818</v>
      </c>
      <c r="EN32" s="1880">
        <v>11</v>
      </c>
      <c r="EO32" s="1935">
        <v>807</v>
      </c>
      <c r="EP32" s="1879"/>
      <c r="EQ32" s="1920">
        <v>221</v>
      </c>
      <c r="ER32" s="1920">
        <v>2</v>
      </c>
      <c r="ES32" s="1928">
        <v>219</v>
      </c>
      <c r="ET32" s="1891"/>
      <c r="EU32" s="1920">
        <v>95</v>
      </c>
      <c r="EV32" s="1920">
        <v>2</v>
      </c>
      <c r="EW32" s="1929">
        <v>93</v>
      </c>
      <c r="EX32" s="1892"/>
      <c r="EY32" s="1920">
        <v>97</v>
      </c>
      <c r="EZ32" s="1920">
        <v>0</v>
      </c>
      <c r="FA32" s="1883">
        <v>97</v>
      </c>
      <c r="FB32" s="1893">
        <v>409</v>
      </c>
      <c r="FC32" s="1894">
        <v>0.2888</v>
      </c>
      <c r="FD32" s="1894">
        <v>0.1074</v>
      </c>
      <c r="FE32" s="1896">
        <v>0.11899999999999999</v>
      </c>
      <c r="FF32" s="1921">
        <v>0.51519999999999999</v>
      </c>
      <c r="FG32" s="1946">
        <v>26</v>
      </c>
      <c r="FH32" s="1876" t="s">
        <v>355</v>
      </c>
      <c r="FI32" s="1905">
        <v>2799160</v>
      </c>
      <c r="FJ32" s="1905">
        <v>26320</v>
      </c>
      <c r="FK32" s="1915">
        <v>2772840</v>
      </c>
      <c r="FL32" s="1905">
        <v>815000</v>
      </c>
      <c r="FM32" s="1905">
        <v>14900</v>
      </c>
      <c r="FN32" s="1915">
        <v>800100</v>
      </c>
      <c r="FO32" s="1905">
        <v>341320</v>
      </c>
      <c r="FP32" s="1905">
        <v>0</v>
      </c>
      <c r="FQ32" s="1915">
        <v>341320</v>
      </c>
      <c r="FR32" s="1937">
        <v>3914260</v>
      </c>
      <c r="FS32" s="1938">
        <v>32346</v>
      </c>
      <c r="FT32" s="1939">
        <v>1891594</v>
      </c>
      <c r="FU32" s="1940">
        <v>5805854</v>
      </c>
    </row>
    <row r="33" spans="1:177" s="1801" customFormat="1" ht="15" customHeight="1" x14ac:dyDescent="0.2">
      <c r="A33" s="1875">
        <v>27</v>
      </c>
      <c r="B33" s="1876" t="s">
        <v>354</v>
      </c>
      <c r="C33" s="1922">
        <v>1762</v>
      </c>
      <c r="D33" s="1922">
        <v>1</v>
      </c>
      <c r="E33" s="1878">
        <v>1761</v>
      </c>
      <c r="F33" s="1879"/>
      <c r="G33" s="1880">
        <v>393</v>
      </c>
      <c r="H33" s="1881">
        <v>23</v>
      </c>
      <c r="I33" s="1881">
        <v>3</v>
      </c>
      <c r="J33" s="1881">
        <v>1</v>
      </c>
      <c r="K33" s="1923">
        <v>0</v>
      </c>
      <c r="L33" s="1941">
        <v>0</v>
      </c>
      <c r="M33" s="1929">
        <v>418</v>
      </c>
      <c r="N33" s="1879"/>
      <c r="O33" s="1880">
        <v>183</v>
      </c>
      <c r="P33" s="1881">
        <v>38</v>
      </c>
      <c r="Q33" s="1881">
        <v>5</v>
      </c>
      <c r="R33" s="1881">
        <v>0</v>
      </c>
      <c r="S33" s="1881">
        <v>0</v>
      </c>
      <c r="T33" s="1882">
        <v>0</v>
      </c>
      <c r="U33" s="1942">
        <v>226</v>
      </c>
      <c r="V33" s="1886"/>
      <c r="W33" s="1880">
        <v>194</v>
      </c>
      <c r="X33" s="1881">
        <v>36</v>
      </c>
      <c r="Y33" s="1881">
        <v>3</v>
      </c>
      <c r="Z33" s="1881">
        <v>0</v>
      </c>
      <c r="AA33" s="1881">
        <v>0</v>
      </c>
      <c r="AB33" s="1882">
        <v>0</v>
      </c>
      <c r="AC33" s="1883">
        <v>233</v>
      </c>
      <c r="AD33" s="1887">
        <v>877</v>
      </c>
      <c r="AE33" s="1922">
        <v>2751</v>
      </c>
      <c r="AF33" s="1927">
        <v>3</v>
      </c>
      <c r="AG33" s="1889">
        <v>2748</v>
      </c>
      <c r="AH33" s="1879"/>
      <c r="AI33" s="1880">
        <v>508</v>
      </c>
      <c r="AJ33" s="1881">
        <v>2</v>
      </c>
      <c r="AK33" s="1928">
        <v>506</v>
      </c>
      <c r="AL33" s="1891"/>
      <c r="AM33" s="1880">
        <v>395</v>
      </c>
      <c r="AN33" s="1880">
        <v>0</v>
      </c>
      <c r="AO33" s="1929">
        <v>395</v>
      </c>
      <c r="AP33" s="1892"/>
      <c r="AQ33" s="1880">
        <v>409</v>
      </c>
      <c r="AR33" s="1880">
        <v>0</v>
      </c>
      <c r="AS33" s="1883">
        <v>409</v>
      </c>
      <c r="AT33" s="1893">
        <v>1310</v>
      </c>
      <c r="AU33" s="1894">
        <v>0.2374</v>
      </c>
      <c r="AV33" s="1895">
        <v>0.1283</v>
      </c>
      <c r="AW33" s="1896">
        <v>0.1323</v>
      </c>
      <c r="AX33" s="1897">
        <v>0.498</v>
      </c>
      <c r="AY33" s="1946">
        <v>27</v>
      </c>
      <c r="AZ33" s="1876" t="s">
        <v>354</v>
      </c>
      <c r="BA33" s="1930">
        <v>19913425</v>
      </c>
      <c r="BB33" s="1930">
        <v>8760375</v>
      </c>
      <c r="BC33" s="1930">
        <v>3638250</v>
      </c>
      <c r="BD33" s="1900">
        <v>32312050</v>
      </c>
      <c r="BE33" s="1931">
        <v>91911</v>
      </c>
      <c r="BF33" s="1932">
        <v>16945631</v>
      </c>
      <c r="BG33" s="1933">
        <v>49257681</v>
      </c>
      <c r="BH33" s="1946">
        <v>27</v>
      </c>
      <c r="BI33" s="1876" t="s">
        <v>354</v>
      </c>
      <c r="BJ33" s="1904">
        <v>1762</v>
      </c>
      <c r="BK33" s="1905">
        <v>1</v>
      </c>
      <c r="BL33" s="1883">
        <v>1761</v>
      </c>
      <c r="BM33" s="1879"/>
      <c r="BN33" s="1906">
        <v>393</v>
      </c>
      <c r="BO33" s="1906">
        <v>23</v>
      </c>
      <c r="BP33" s="1906">
        <v>3</v>
      </c>
      <c r="BQ33" s="1906">
        <v>1</v>
      </c>
      <c r="BR33" s="1906">
        <v>0</v>
      </c>
      <c r="BS33" s="1906">
        <v>0</v>
      </c>
      <c r="BT33" s="1929">
        <v>418</v>
      </c>
      <c r="BU33" s="1879"/>
      <c r="BV33" s="1907">
        <v>183</v>
      </c>
      <c r="BW33" s="1907">
        <v>38</v>
      </c>
      <c r="BX33" s="1907">
        <v>5</v>
      </c>
      <c r="BY33" s="1907">
        <v>0</v>
      </c>
      <c r="BZ33" s="1907">
        <v>0</v>
      </c>
      <c r="CA33" s="1907">
        <v>0</v>
      </c>
      <c r="CB33" s="1943">
        <v>226</v>
      </c>
      <c r="CC33" s="1909"/>
      <c r="CD33" s="1907">
        <v>194</v>
      </c>
      <c r="CE33" s="1907">
        <v>36</v>
      </c>
      <c r="CF33" s="1907">
        <v>3</v>
      </c>
      <c r="CG33" s="1907">
        <v>0</v>
      </c>
      <c r="CH33" s="1907">
        <v>0</v>
      </c>
      <c r="CI33" s="1907">
        <v>0</v>
      </c>
      <c r="CJ33" s="1883">
        <v>233</v>
      </c>
      <c r="CK33" s="1887">
        <v>877</v>
      </c>
      <c r="CL33" s="1910">
        <v>2751</v>
      </c>
      <c r="CM33" s="1911">
        <v>3</v>
      </c>
      <c r="CN33" s="1935">
        <v>2748</v>
      </c>
      <c r="CO33" s="1879"/>
      <c r="CP33" s="1912">
        <v>508</v>
      </c>
      <c r="CQ33" s="1912">
        <v>2</v>
      </c>
      <c r="CR33" s="1928">
        <v>506</v>
      </c>
      <c r="CS33" s="1891"/>
      <c r="CT33" s="1912">
        <v>395</v>
      </c>
      <c r="CU33" s="1912">
        <v>0</v>
      </c>
      <c r="CV33" s="1929">
        <v>395</v>
      </c>
      <c r="CW33" s="1892"/>
      <c r="CX33" s="1912">
        <v>409</v>
      </c>
      <c r="CY33" s="1912">
        <v>0</v>
      </c>
      <c r="CZ33" s="1883">
        <v>409</v>
      </c>
      <c r="DA33" s="1893">
        <v>1310</v>
      </c>
      <c r="DB33" s="1913">
        <v>0.2374</v>
      </c>
      <c r="DC33" s="1913">
        <v>0.1283</v>
      </c>
      <c r="DD33" s="1914">
        <v>0.1323</v>
      </c>
      <c r="DE33" s="1897">
        <v>0.498</v>
      </c>
      <c r="DF33" s="1875">
        <v>27</v>
      </c>
      <c r="DG33" s="1876" t="s">
        <v>354</v>
      </c>
      <c r="DH33" s="1904">
        <v>4624270</v>
      </c>
      <c r="DI33" s="1905">
        <v>15680</v>
      </c>
      <c r="DJ33" s="1915">
        <v>4639950</v>
      </c>
      <c r="DK33" s="1904">
        <v>2236750</v>
      </c>
      <c r="DL33" s="1905">
        <v>0</v>
      </c>
      <c r="DM33" s="1915">
        <v>2236750</v>
      </c>
      <c r="DN33" s="1904">
        <v>927860</v>
      </c>
      <c r="DO33" s="1905">
        <v>0</v>
      </c>
      <c r="DP33" s="1915">
        <v>927860</v>
      </c>
      <c r="DQ33" s="1937">
        <v>7804560</v>
      </c>
      <c r="DR33" s="1938">
        <v>21338</v>
      </c>
      <c r="DS33" s="1939">
        <v>3934086</v>
      </c>
      <c r="DT33" s="1940">
        <v>11738646</v>
      </c>
      <c r="DU33" s="1875">
        <v>27</v>
      </c>
      <c r="DV33" s="1876" t="s">
        <v>354</v>
      </c>
      <c r="DW33" s="1881">
        <v>679</v>
      </c>
      <c r="DX33" s="1880">
        <v>2</v>
      </c>
      <c r="DY33" s="1883">
        <v>677</v>
      </c>
      <c r="DZ33" s="1879"/>
      <c r="EA33" s="1880">
        <v>152</v>
      </c>
      <c r="EB33" s="1880">
        <v>2</v>
      </c>
      <c r="EC33" s="1929">
        <v>150</v>
      </c>
      <c r="ED33" s="1879"/>
      <c r="EE33" s="1880">
        <v>67</v>
      </c>
      <c r="EF33" s="1880">
        <v>0</v>
      </c>
      <c r="EG33" s="1942">
        <v>67</v>
      </c>
      <c r="EH33" s="1886"/>
      <c r="EI33" s="1880">
        <v>85</v>
      </c>
      <c r="EJ33" s="1880">
        <v>0</v>
      </c>
      <c r="EK33" s="1883">
        <v>85</v>
      </c>
      <c r="EL33" s="1887">
        <v>302</v>
      </c>
      <c r="EM33" s="1880">
        <v>792</v>
      </c>
      <c r="EN33" s="1880">
        <v>3</v>
      </c>
      <c r="EO33" s="1935">
        <v>789</v>
      </c>
      <c r="EP33" s="1879"/>
      <c r="EQ33" s="1920">
        <v>168</v>
      </c>
      <c r="ER33" s="1920">
        <v>2</v>
      </c>
      <c r="ES33" s="1928">
        <v>166</v>
      </c>
      <c r="ET33" s="1891"/>
      <c r="EU33" s="1920">
        <v>83</v>
      </c>
      <c r="EV33" s="1920">
        <v>0</v>
      </c>
      <c r="EW33" s="1929">
        <v>83</v>
      </c>
      <c r="EX33" s="1892"/>
      <c r="EY33" s="1920">
        <v>101</v>
      </c>
      <c r="EZ33" s="1920">
        <v>0</v>
      </c>
      <c r="FA33" s="1883">
        <v>101</v>
      </c>
      <c r="FB33" s="1893">
        <v>350</v>
      </c>
      <c r="FC33" s="1894">
        <v>0.22159999999999999</v>
      </c>
      <c r="FD33" s="1894">
        <v>9.9000000000000005E-2</v>
      </c>
      <c r="FE33" s="1896">
        <v>0.12559999999999999</v>
      </c>
      <c r="FF33" s="1921">
        <v>0.4461</v>
      </c>
      <c r="FG33" s="1946">
        <v>27</v>
      </c>
      <c r="FH33" s="1876" t="s">
        <v>354</v>
      </c>
      <c r="FI33" s="1905">
        <v>1089760</v>
      </c>
      <c r="FJ33" s="1905">
        <v>13720</v>
      </c>
      <c r="FK33" s="1915">
        <v>1076040</v>
      </c>
      <c r="FL33" s="1905">
        <v>361900</v>
      </c>
      <c r="FM33" s="1905">
        <v>0</v>
      </c>
      <c r="FN33" s="1915">
        <v>361900</v>
      </c>
      <c r="FO33" s="1905">
        <v>180040</v>
      </c>
      <c r="FP33" s="1905">
        <v>0</v>
      </c>
      <c r="FQ33" s="1915">
        <v>180040</v>
      </c>
      <c r="FR33" s="1937">
        <v>1617980</v>
      </c>
      <c r="FS33" s="1938">
        <v>19098</v>
      </c>
      <c r="FT33" s="1939">
        <v>948216</v>
      </c>
      <c r="FU33" s="1940">
        <v>2566196</v>
      </c>
    </row>
    <row r="34" spans="1:177" s="1801" customFormat="1" ht="15" customHeight="1" x14ac:dyDescent="0.2">
      <c r="A34" s="1875">
        <v>28</v>
      </c>
      <c r="B34" s="1876" t="s">
        <v>353</v>
      </c>
      <c r="C34" s="1922">
        <v>2065</v>
      </c>
      <c r="D34" s="1922">
        <v>8</v>
      </c>
      <c r="E34" s="1878">
        <v>2057</v>
      </c>
      <c r="F34" s="1879"/>
      <c r="G34" s="1880">
        <v>405</v>
      </c>
      <c r="H34" s="1881">
        <v>23</v>
      </c>
      <c r="I34" s="1881">
        <v>4</v>
      </c>
      <c r="J34" s="1881">
        <v>1</v>
      </c>
      <c r="K34" s="1923">
        <v>0</v>
      </c>
      <c r="L34" s="1924">
        <v>0</v>
      </c>
      <c r="M34" s="1925">
        <v>431</v>
      </c>
      <c r="N34" s="1879"/>
      <c r="O34" s="1880">
        <v>199</v>
      </c>
      <c r="P34" s="1881">
        <v>48</v>
      </c>
      <c r="Q34" s="1881">
        <v>6</v>
      </c>
      <c r="R34" s="1881">
        <v>1</v>
      </c>
      <c r="S34" s="1881">
        <v>0</v>
      </c>
      <c r="T34" s="1882">
        <v>0</v>
      </c>
      <c r="U34" s="1942">
        <v>252</v>
      </c>
      <c r="V34" s="1886"/>
      <c r="W34" s="1880">
        <v>205</v>
      </c>
      <c r="X34" s="1881">
        <v>51</v>
      </c>
      <c r="Y34" s="1881">
        <v>8</v>
      </c>
      <c r="Z34" s="1881">
        <v>1</v>
      </c>
      <c r="AA34" s="1881">
        <v>1</v>
      </c>
      <c r="AB34" s="1882">
        <v>0</v>
      </c>
      <c r="AC34" s="1883">
        <v>262</v>
      </c>
      <c r="AD34" s="1887">
        <v>945</v>
      </c>
      <c r="AE34" s="1922">
        <v>3289</v>
      </c>
      <c r="AF34" s="1927">
        <v>11</v>
      </c>
      <c r="AG34" s="1889">
        <v>3278</v>
      </c>
      <c r="AH34" s="1879"/>
      <c r="AI34" s="1880">
        <v>572</v>
      </c>
      <c r="AJ34" s="1881">
        <v>1</v>
      </c>
      <c r="AK34" s="1928">
        <v>571</v>
      </c>
      <c r="AL34" s="1891"/>
      <c r="AM34" s="1880">
        <v>437</v>
      </c>
      <c r="AN34" s="1880">
        <v>1</v>
      </c>
      <c r="AO34" s="1929">
        <v>436</v>
      </c>
      <c r="AP34" s="1892"/>
      <c r="AQ34" s="1880">
        <v>485</v>
      </c>
      <c r="AR34" s="1880">
        <v>4</v>
      </c>
      <c r="AS34" s="1883">
        <v>481</v>
      </c>
      <c r="AT34" s="1893">
        <v>1488</v>
      </c>
      <c r="AU34" s="1894">
        <v>0.20949999999999999</v>
      </c>
      <c r="AV34" s="1895">
        <v>0.1225</v>
      </c>
      <c r="AW34" s="1896">
        <v>0.12740000000000001</v>
      </c>
      <c r="AX34" s="1897">
        <v>0.45939999999999998</v>
      </c>
      <c r="AY34" s="1875">
        <v>28</v>
      </c>
      <c r="AZ34" s="1876" t="s">
        <v>353</v>
      </c>
      <c r="BA34" s="1930">
        <v>15855000</v>
      </c>
      <c r="BB34" s="1930">
        <v>7876200</v>
      </c>
      <c r="BC34" s="1930">
        <v>3459840</v>
      </c>
      <c r="BD34" s="1900">
        <v>27191040</v>
      </c>
      <c r="BE34" s="1931">
        <v>78325</v>
      </c>
      <c r="BF34" s="1932">
        <v>16387156</v>
      </c>
      <c r="BG34" s="1933">
        <v>43578196</v>
      </c>
      <c r="BH34" s="1875">
        <v>28</v>
      </c>
      <c r="BI34" s="1876" t="s">
        <v>353</v>
      </c>
      <c r="BJ34" s="1904">
        <v>2065</v>
      </c>
      <c r="BK34" s="1905">
        <v>8</v>
      </c>
      <c r="BL34" s="1883">
        <v>2057</v>
      </c>
      <c r="BM34" s="1879"/>
      <c r="BN34" s="1906">
        <v>405</v>
      </c>
      <c r="BO34" s="1906">
        <v>23</v>
      </c>
      <c r="BP34" s="1906">
        <v>4</v>
      </c>
      <c r="BQ34" s="1906">
        <v>1</v>
      </c>
      <c r="BR34" s="1906">
        <v>0</v>
      </c>
      <c r="BS34" s="1906">
        <v>0</v>
      </c>
      <c r="BT34" s="1925">
        <v>431</v>
      </c>
      <c r="BU34" s="1879"/>
      <c r="BV34" s="1907">
        <v>199</v>
      </c>
      <c r="BW34" s="1907">
        <v>48</v>
      </c>
      <c r="BX34" s="1907">
        <v>6</v>
      </c>
      <c r="BY34" s="1907">
        <v>1</v>
      </c>
      <c r="BZ34" s="1907">
        <v>0</v>
      </c>
      <c r="CA34" s="1907">
        <v>0</v>
      </c>
      <c r="CB34" s="1943">
        <v>252</v>
      </c>
      <c r="CC34" s="1909"/>
      <c r="CD34" s="1907">
        <v>205</v>
      </c>
      <c r="CE34" s="1907">
        <v>51</v>
      </c>
      <c r="CF34" s="1907">
        <v>8</v>
      </c>
      <c r="CG34" s="1907">
        <v>1</v>
      </c>
      <c r="CH34" s="1907">
        <v>1</v>
      </c>
      <c r="CI34" s="1907">
        <v>0</v>
      </c>
      <c r="CJ34" s="1883">
        <v>262</v>
      </c>
      <c r="CK34" s="1887">
        <v>945</v>
      </c>
      <c r="CL34" s="1910">
        <v>3289</v>
      </c>
      <c r="CM34" s="1911">
        <v>11</v>
      </c>
      <c r="CN34" s="1935">
        <v>3278</v>
      </c>
      <c r="CO34" s="1879"/>
      <c r="CP34" s="1912">
        <v>572</v>
      </c>
      <c r="CQ34" s="1912">
        <v>1</v>
      </c>
      <c r="CR34" s="1928">
        <v>571</v>
      </c>
      <c r="CS34" s="1891"/>
      <c r="CT34" s="1912">
        <v>437</v>
      </c>
      <c r="CU34" s="1912">
        <v>1</v>
      </c>
      <c r="CV34" s="1929">
        <v>436</v>
      </c>
      <c r="CW34" s="1892"/>
      <c r="CX34" s="1912">
        <v>485</v>
      </c>
      <c r="CY34" s="1912">
        <v>4</v>
      </c>
      <c r="CZ34" s="1883">
        <v>481</v>
      </c>
      <c r="DA34" s="1893">
        <v>1488</v>
      </c>
      <c r="DB34" s="1913">
        <v>0.20949999999999999</v>
      </c>
      <c r="DC34" s="1913">
        <v>0.1225</v>
      </c>
      <c r="DD34" s="1914">
        <v>0.12740000000000001</v>
      </c>
      <c r="DE34" s="1897">
        <v>0.45939999999999998</v>
      </c>
      <c r="DF34" s="1875">
        <v>28</v>
      </c>
      <c r="DG34" s="1876" t="s">
        <v>353</v>
      </c>
      <c r="DH34" s="1904">
        <v>6080900</v>
      </c>
      <c r="DI34" s="1905">
        <v>11900</v>
      </c>
      <c r="DJ34" s="1915">
        <v>6092800</v>
      </c>
      <c r="DK34" s="1904">
        <v>3002200</v>
      </c>
      <c r="DL34" s="1905">
        <v>8500</v>
      </c>
      <c r="DM34" s="1915">
        <v>3010700</v>
      </c>
      <c r="DN34" s="1904">
        <v>1311040</v>
      </c>
      <c r="DO34" s="1905">
        <v>10200</v>
      </c>
      <c r="DP34" s="1915">
        <v>1321240</v>
      </c>
      <c r="DQ34" s="1937">
        <v>10424740</v>
      </c>
      <c r="DR34" s="1938">
        <v>29616</v>
      </c>
      <c r="DS34" s="1939">
        <v>6196259</v>
      </c>
      <c r="DT34" s="1940">
        <v>16620999</v>
      </c>
      <c r="DU34" s="1875">
        <v>28</v>
      </c>
      <c r="DV34" s="1876" t="s">
        <v>353</v>
      </c>
      <c r="DW34" s="1881">
        <v>865</v>
      </c>
      <c r="DX34" s="1880">
        <v>11</v>
      </c>
      <c r="DY34" s="1883">
        <v>854</v>
      </c>
      <c r="DZ34" s="1879"/>
      <c r="EA34" s="1880">
        <v>186</v>
      </c>
      <c r="EB34" s="1880">
        <v>1</v>
      </c>
      <c r="EC34" s="1925">
        <v>185</v>
      </c>
      <c r="ED34" s="1879"/>
      <c r="EE34" s="1880">
        <v>100</v>
      </c>
      <c r="EF34" s="1880">
        <v>1</v>
      </c>
      <c r="EG34" s="1942">
        <v>99</v>
      </c>
      <c r="EH34" s="1886"/>
      <c r="EI34" s="1880">
        <v>89</v>
      </c>
      <c r="EJ34" s="1880">
        <v>4</v>
      </c>
      <c r="EK34" s="1883">
        <v>85</v>
      </c>
      <c r="EL34" s="1887">
        <v>369</v>
      </c>
      <c r="EM34" s="1880">
        <v>1018</v>
      </c>
      <c r="EN34" s="1880">
        <v>11</v>
      </c>
      <c r="EO34" s="1935">
        <v>1007</v>
      </c>
      <c r="EP34" s="1879"/>
      <c r="EQ34" s="1920">
        <v>201</v>
      </c>
      <c r="ER34" s="1920">
        <v>1</v>
      </c>
      <c r="ES34" s="1928">
        <v>200</v>
      </c>
      <c r="ET34" s="1891"/>
      <c r="EU34" s="1920">
        <v>126</v>
      </c>
      <c r="EV34" s="1920">
        <v>1</v>
      </c>
      <c r="EW34" s="1929">
        <v>125</v>
      </c>
      <c r="EX34" s="1892"/>
      <c r="EY34" s="1920">
        <v>104</v>
      </c>
      <c r="EZ34" s="1920">
        <v>4</v>
      </c>
      <c r="FA34" s="1883">
        <v>100</v>
      </c>
      <c r="FB34" s="1893">
        <v>425</v>
      </c>
      <c r="FC34" s="1894">
        <v>0.21659999999999999</v>
      </c>
      <c r="FD34" s="1894">
        <v>0.1159</v>
      </c>
      <c r="FE34" s="1896">
        <v>9.9500000000000005E-2</v>
      </c>
      <c r="FF34" s="1921">
        <v>0.43209999999999998</v>
      </c>
      <c r="FG34" s="1875">
        <v>28</v>
      </c>
      <c r="FH34" s="1876" t="s">
        <v>353</v>
      </c>
      <c r="FI34" s="1905">
        <v>2185680</v>
      </c>
      <c r="FJ34" s="1905">
        <v>11130</v>
      </c>
      <c r="FK34" s="1915">
        <v>2174550</v>
      </c>
      <c r="FL34" s="1905">
        <v>938000</v>
      </c>
      <c r="FM34" s="1905">
        <v>7950</v>
      </c>
      <c r="FN34" s="1915">
        <v>930050</v>
      </c>
      <c r="FO34" s="1905">
        <v>316020</v>
      </c>
      <c r="FP34" s="1905">
        <v>12720</v>
      </c>
      <c r="FQ34" s="1915">
        <v>303300</v>
      </c>
      <c r="FR34" s="1937">
        <v>3407900</v>
      </c>
      <c r="FS34" s="1938">
        <v>30486</v>
      </c>
      <c r="FT34" s="1939">
        <v>1844403</v>
      </c>
      <c r="FU34" s="1940">
        <v>5252303</v>
      </c>
    </row>
    <row r="35" spans="1:177" s="1801" customFormat="1" ht="15" customHeight="1" x14ac:dyDescent="0.2">
      <c r="A35" s="1875">
        <v>29</v>
      </c>
      <c r="B35" s="1876" t="s">
        <v>352</v>
      </c>
      <c r="C35" s="1922">
        <v>2135</v>
      </c>
      <c r="D35" s="1922">
        <v>3</v>
      </c>
      <c r="E35" s="1878">
        <v>2132</v>
      </c>
      <c r="F35" s="1879"/>
      <c r="G35" s="1880">
        <v>585</v>
      </c>
      <c r="H35" s="1881">
        <v>22</v>
      </c>
      <c r="I35" s="1881">
        <v>7</v>
      </c>
      <c r="J35" s="1881">
        <v>0</v>
      </c>
      <c r="K35" s="1923">
        <v>0</v>
      </c>
      <c r="L35" s="1941">
        <v>0</v>
      </c>
      <c r="M35" s="1929">
        <v>614</v>
      </c>
      <c r="N35" s="1879"/>
      <c r="O35" s="1880">
        <v>194</v>
      </c>
      <c r="P35" s="1881">
        <v>26</v>
      </c>
      <c r="Q35" s="1881">
        <v>4</v>
      </c>
      <c r="R35" s="1881">
        <v>1</v>
      </c>
      <c r="S35" s="1881">
        <v>0</v>
      </c>
      <c r="T35" s="1882">
        <v>0</v>
      </c>
      <c r="U35" s="1942">
        <v>223</v>
      </c>
      <c r="V35" s="1886"/>
      <c r="W35" s="1880">
        <v>180</v>
      </c>
      <c r="X35" s="1881">
        <v>30</v>
      </c>
      <c r="Y35" s="1881">
        <v>9</v>
      </c>
      <c r="Z35" s="1881">
        <v>0</v>
      </c>
      <c r="AA35" s="1881">
        <v>0</v>
      </c>
      <c r="AB35" s="1882">
        <v>0</v>
      </c>
      <c r="AC35" s="1883">
        <v>219</v>
      </c>
      <c r="AD35" s="1887">
        <v>1056</v>
      </c>
      <c r="AE35" s="1922">
        <v>2989</v>
      </c>
      <c r="AF35" s="1927">
        <v>6</v>
      </c>
      <c r="AG35" s="1889">
        <v>2983</v>
      </c>
      <c r="AH35" s="1879"/>
      <c r="AI35" s="1880">
        <v>722</v>
      </c>
      <c r="AJ35" s="1881">
        <v>0</v>
      </c>
      <c r="AK35" s="1928">
        <v>722</v>
      </c>
      <c r="AL35" s="1891"/>
      <c r="AM35" s="1880">
        <v>370</v>
      </c>
      <c r="AN35" s="1880">
        <v>2</v>
      </c>
      <c r="AO35" s="1929">
        <v>368</v>
      </c>
      <c r="AP35" s="1892"/>
      <c r="AQ35" s="1880">
        <v>342</v>
      </c>
      <c r="AR35" s="1880">
        <v>0</v>
      </c>
      <c r="AS35" s="1883">
        <v>342</v>
      </c>
      <c r="AT35" s="1893">
        <v>1432</v>
      </c>
      <c r="AU35" s="1894">
        <v>0.28799999999999998</v>
      </c>
      <c r="AV35" s="1895">
        <v>0.1046</v>
      </c>
      <c r="AW35" s="1896">
        <v>0.1027</v>
      </c>
      <c r="AX35" s="1897">
        <v>0.49530000000000002</v>
      </c>
      <c r="AY35" s="1875">
        <v>29</v>
      </c>
      <c r="AZ35" s="1876" t="s">
        <v>352</v>
      </c>
      <c r="BA35" s="1930">
        <v>20434932</v>
      </c>
      <c r="BB35" s="1930">
        <v>6366760</v>
      </c>
      <c r="BC35" s="1930">
        <v>2377608</v>
      </c>
      <c r="BD35" s="1900">
        <v>29179300</v>
      </c>
      <c r="BE35" s="1931">
        <v>81766</v>
      </c>
      <c r="BF35" s="1932">
        <v>16703158</v>
      </c>
      <c r="BG35" s="1933">
        <v>45882458</v>
      </c>
      <c r="BH35" s="1875">
        <v>29</v>
      </c>
      <c r="BI35" s="1876" t="s">
        <v>352</v>
      </c>
      <c r="BJ35" s="1904">
        <v>2135</v>
      </c>
      <c r="BK35" s="1905">
        <v>3</v>
      </c>
      <c r="BL35" s="1883">
        <v>2132</v>
      </c>
      <c r="BM35" s="1879"/>
      <c r="BN35" s="1906">
        <v>585</v>
      </c>
      <c r="BO35" s="1906">
        <v>22</v>
      </c>
      <c r="BP35" s="1906">
        <v>7</v>
      </c>
      <c r="BQ35" s="1906">
        <v>0</v>
      </c>
      <c r="BR35" s="1906">
        <v>0</v>
      </c>
      <c r="BS35" s="1906">
        <v>0</v>
      </c>
      <c r="BT35" s="1929">
        <v>614</v>
      </c>
      <c r="BU35" s="1879"/>
      <c r="BV35" s="1907">
        <v>194</v>
      </c>
      <c r="BW35" s="1907">
        <v>26</v>
      </c>
      <c r="BX35" s="1907">
        <v>4</v>
      </c>
      <c r="BY35" s="1907">
        <v>1</v>
      </c>
      <c r="BZ35" s="1907">
        <v>0</v>
      </c>
      <c r="CA35" s="1907">
        <v>0</v>
      </c>
      <c r="CB35" s="1943">
        <v>223</v>
      </c>
      <c r="CC35" s="1909"/>
      <c r="CD35" s="1907">
        <v>180</v>
      </c>
      <c r="CE35" s="1907">
        <v>30</v>
      </c>
      <c r="CF35" s="1907">
        <v>9</v>
      </c>
      <c r="CG35" s="1907">
        <v>0</v>
      </c>
      <c r="CH35" s="1907">
        <v>0</v>
      </c>
      <c r="CI35" s="1907">
        <v>0</v>
      </c>
      <c r="CJ35" s="1883">
        <v>219</v>
      </c>
      <c r="CK35" s="1887">
        <v>1056</v>
      </c>
      <c r="CL35" s="1910">
        <v>2989</v>
      </c>
      <c r="CM35" s="1911">
        <v>6</v>
      </c>
      <c r="CN35" s="1935">
        <v>2983</v>
      </c>
      <c r="CO35" s="1879"/>
      <c r="CP35" s="1912">
        <v>722</v>
      </c>
      <c r="CQ35" s="1912">
        <v>0</v>
      </c>
      <c r="CR35" s="1928">
        <v>722</v>
      </c>
      <c r="CS35" s="1891"/>
      <c r="CT35" s="1912">
        <v>370</v>
      </c>
      <c r="CU35" s="1912">
        <v>2</v>
      </c>
      <c r="CV35" s="1929">
        <v>368</v>
      </c>
      <c r="CW35" s="1892"/>
      <c r="CX35" s="1912">
        <v>342</v>
      </c>
      <c r="CY35" s="1912">
        <v>0</v>
      </c>
      <c r="CZ35" s="1883">
        <v>342</v>
      </c>
      <c r="DA35" s="1893">
        <v>1432</v>
      </c>
      <c r="DB35" s="1913">
        <v>0.28799999999999998</v>
      </c>
      <c r="DC35" s="1913">
        <v>0.1046</v>
      </c>
      <c r="DD35" s="1914">
        <v>0.1027</v>
      </c>
      <c r="DE35" s="1897">
        <v>0.49530000000000002</v>
      </c>
      <c r="DF35" s="1875">
        <v>29</v>
      </c>
      <c r="DG35" s="1876" t="s">
        <v>352</v>
      </c>
      <c r="DH35" s="1904">
        <v>6009749</v>
      </c>
      <c r="DI35" s="1905">
        <v>0</v>
      </c>
      <c r="DJ35" s="1915">
        <v>6009749</v>
      </c>
      <c r="DK35" s="1904">
        <v>1862816</v>
      </c>
      <c r="DL35" s="1905">
        <v>9605</v>
      </c>
      <c r="DM35" s="1915">
        <v>1872421</v>
      </c>
      <c r="DN35" s="1904">
        <v>699237</v>
      </c>
      <c r="DO35" s="1905">
        <v>0</v>
      </c>
      <c r="DP35" s="1915">
        <v>699237</v>
      </c>
      <c r="DQ35" s="1937">
        <v>8581407</v>
      </c>
      <c r="DR35" s="1938">
        <v>24143</v>
      </c>
      <c r="DS35" s="1939">
        <v>4931932</v>
      </c>
      <c r="DT35" s="1940">
        <v>13513339</v>
      </c>
      <c r="DU35" s="1875">
        <v>29</v>
      </c>
      <c r="DV35" s="1876" t="s">
        <v>352</v>
      </c>
      <c r="DW35" s="1881">
        <v>834</v>
      </c>
      <c r="DX35" s="1880">
        <v>5</v>
      </c>
      <c r="DY35" s="1883">
        <v>829</v>
      </c>
      <c r="DZ35" s="1879"/>
      <c r="EA35" s="1880">
        <v>179</v>
      </c>
      <c r="EB35" s="1880">
        <v>0</v>
      </c>
      <c r="EC35" s="1929">
        <v>179</v>
      </c>
      <c r="ED35" s="1879"/>
      <c r="EE35" s="1880">
        <v>88</v>
      </c>
      <c r="EF35" s="1880">
        <v>2</v>
      </c>
      <c r="EG35" s="1942">
        <v>86</v>
      </c>
      <c r="EH35" s="1886"/>
      <c r="EI35" s="1880">
        <v>81</v>
      </c>
      <c r="EJ35" s="1880">
        <v>0</v>
      </c>
      <c r="EK35" s="1883">
        <v>81</v>
      </c>
      <c r="EL35" s="1887">
        <v>346</v>
      </c>
      <c r="EM35" s="1880">
        <v>957</v>
      </c>
      <c r="EN35" s="1880">
        <v>5</v>
      </c>
      <c r="EO35" s="1935">
        <v>952</v>
      </c>
      <c r="EP35" s="1879"/>
      <c r="EQ35" s="1920">
        <v>191</v>
      </c>
      <c r="ER35" s="1920">
        <v>0</v>
      </c>
      <c r="ES35" s="1928">
        <v>191</v>
      </c>
      <c r="ET35" s="1891"/>
      <c r="EU35" s="1920">
        <v>101</v>
      </c>
      <c r="EV35" s="1920">
        <v>2</v>
      </c>
      <c r="EW35" s="1929">
        <v>99</v>
      </c>
      <c r="EX35" s="1892"/>
      <c r="EY35" s="1920">
        <v>99</v>
      </c>
      <c r="EZ35" s="1920">
        <v>0</v>
      </c>
      <c r="FA35" s="1883">
        <v>99</v>
      </c>
      <c r="FB35" s="1893">
        <v>389</v>
      </c>
      <c r="FC35" s="1894">
        <v>0.21590000000000001</v>
      </c>
      <c r="FD35" s="1894">
        <v>0.1037</v>
      </c>
      <c r="FE35" s="1896">
        <v>9.7699999999999995E-2</v>
      </c>
      <c r="FF35" s="1921">
        <v>0.41739999999999999</v>
      </c>
      <c r="FG35" s="1875">
        <v>29</v>
      </c>
      <c r="FH35" s="1876" t="s">
        <v>352</v>
      </c>
      <c r="FI35" s="1905">
        <v>1944355</v>
      </c>
      <c r="FJ35" s="1905">
        <v>0</v>
      </c>
      <c r="FK35" s="1915">
        <v>1944355</v>
      </c>
      <c r="FL35" s="1905">
        <v>710715</v>
      </c>
      <c r="FM35" s="1905">
        <v>14990</v>
      </c>
      <c r="FN35" s="1915">
        <v>695725</v>
      </c>
      <c r="FO35" s="1905">
        <v>271170</v>
      </c>
      <c r="FP35" s="1905">
        <v>0</v>
      </c>
      <c r="FQ35" s="1915">
        <v>271170</v>
      </c>
      <c r="FR35" s="1937">
        <v>2911250</v>
      </c>
      <c r="FS35" s="1938">
        <v>31094</v>
      </c>
      <c r="FT35" s="1939">
        <v>1721986</v>
      </c>
      <c r="FU35" s="1940">
        <v>4633236</v>
      </c>
    </row>
    <row r="36" spans="1:177" s="1801" customFormat="1" ht="15" customHeight="1" x14ac:dyDescent="0.2">
      <c r="A36" s="1875">
        <v>30</v>
      </c>
      <c r="B36" s="1876" t="s">
        <v>351</v>
      </c>
      <c r="C36" s="1922">
        <v>1416</v>
      </c>
      <c r="D36" s="1922">
        <v>0</v>
      </c>
      <c r="E36" s="1878">
        <v>1416</v>
      </c>
      <c r="F36" s="2012"/>
      <c r="G36" s="1880">
        <v>355</v>
      </c>
      <c r="H36" s="1881">
        <v>18</v>
      </c>
      <c r="I36" s="1881">
        <v>4</v>
      </c>
      <c r="J36" s="1881">
        <v>0</v>
      </c>
      <c r="K36" s="1923">
        <v>0</v>
      </c>
      <c r="L36" s="1924">
        <v>0</v>
      </c>
      <c r="M36" s="1925">
        <v>377</v>
      </c>
      <c r="N36" s="2012"/>
      <c r="O36" s="1880">
        <v>177</v>
      </c>
      <c r="P36" s="1881">
        <v>16</v>
      </c>
      <c r="Q36" s="1881">
        <v>8</v>
      </c>
      <c r="R36" s="1881">
        <v>0</v>
      </c>
      <c r="S36" s="1881">
        <v>0</v>
      </c>
      <c r="T36" s="1882">
        <v>0</v>
      </c>
      <c r="U36" s="1942">
        <v>201</v>
      </c>
      <c r="V36" s="2012"/>
      <c r="W36" s="1880">
        <v>159</v>
      </c>
      <c r="X36" s="1881">
        <v>17</v>
      </c>
      <c r="Y36" s="1881">
        <v>2</v>
      </c>
      <c r="Z36" s="1881">
        <v>0</v>
      </c>
      <c r="AA36" s="1881">
        <v>0</v>
      </c>
      <c r="AB36" s="1882">
        <v>0</v>
      </c>
      <c r="AC36" s="1883">
        <v>178</v>
      </c>
      <c r="AD36" s="1887">
        <v>756</v>
      </c>
      <c r="AE36" s="1922">
        <v>2253</v>
      </c>
      <c r="AF36" s="1927">
        <v>0</v>
      </c>
      <c r="AG36" s="1889">
        <v>2253</v>
      </c>
      <c r="AH36" s="2012"/>
      <c r="AI36" s="1880">
        <v>490</v>
      </c>
      <c r="AJ36" s="1881">
        <v>0</v>
      </c>
      <c r="AK36" s="1928">
        <v>490</v>
      </c>
      <c r="AL36" s="2013"/>
      <c r="AM36" s="1880">
        <v>343</v>
      </c>
      <c r="AN36" s="1880">
        <v>0</v>
      </c>
      <c r="AO36" s="1929">
        <v>343</v>
      </c>
      <c r="AP36" s="1944"/>
      <c r="AQ36" s="1880">
        <v>327</v>
      </c>
      <c r="AR36" s="1880">
        <v>0</v>
      </c>
      <c r="AS36" s="1883">
        <v>327</v>
      </c>
      <c r="AT36" s="1893">
        <v>1160</v>
      </c>
      <c r="AU36" s="1894">
        <v>0.26619999999999999</v>
      </c>
      <c r="AV36" s="1895">
        <v>0.1419</v>
      </c>
      <c r="AW36" s="1896">
        <v>0.12570000000000001</v>
      </c>
      <c r="AX36" s="1897">
        <v>0.53390000000000004</v>
      </c>
      <c r="AY36" s="1875">
        <v>30</v>
      </c>
      <c r="AZ36" s="1876" t="s">
        <v>351</v>
      </c>
      <c r="BA36" s="1930">
        <v>16202609</v>
      </c>
      <c r="BB36" s="1930">
        <v>7306881</v>
      </c>
      <c r="BC36" s="1930">
        <v>2723291</v>
      </c>
      <c r="BD36" s="1900">
        <v>26232781</v>
      </c>
      <c r="BE36" s="1931">
        <v>83001</v>
      </c>
      <c r="BF36" s="1932">
        <v>13614655</v>
      </c>
      <c r="BG36" s="1933">
        <v>39847436</v>
      </c>
      <c r="BH36" s="1875">
        <v>30</v>
      </c>
      <c r="BI36" s="1876" t="s">
        <v>351</v>
      </c>
      <c r="BJ36" s="1904">
        <v>1416</v>
      </c>
      <c r="BK36" s="1905">
        <v>0</v>
      </c>
      <c r="BL36" s="1883">
        <v>1416</v>
      </c>
      <c r="BM36" s="2012"/>
      <c r="BN36" s="1906">
        <v>355</v>
      </c>
      <c r="BO36" s="1906">
        <v>18</v>
      </c>
      <c r="BP36" s="1906">
        <v>4</v>
      </c>
      <c r="BQ36" s="1906">
        <v>0</v>
      </c>
      <c r="BR36" s="1906">
        <v>0</v>
      </c>
      <c r="BS36" s="1906">
        <v>0</v>
      </c>
      <c r="BT36" s="1925">
        <v>377</v>
      </c>
      <c r="BU36" s="2012"/>
      <c r="BV36" s="1907">
        <v>177</v>
      </c>
      <c r="BW36" s="1907">
        <v>16</v>
      </c>
      <c r="BX36" s="1907">
        <v>8</v>
      </c>
      <c r="BY36" s="1907">
        <v>0</v>
      </c>
      <c r="BZ36" s="1907">
        <v>0</v>
      </c>
      <c r="CA36" s="1907">
        <v>0</v>
      </c>
      <c r="CB36" s="1943">
        <v>201</v>
      </c>
      <c r="CC36" s="2014"/>
      <c r="CD36" s="1907">
        <v>159</v>
      </c>
      <c r="CE36" s="1907">
        <v>17</v>
      </c>
      <c r="CF36" s="1907">
        <v>2</v>
      </c>
      <c r="CG36" s="1907">
        <v>0</v>
      </c>
      <c r="CH36" s="1907">
        <v>0</v>
      </c>
      <c r="CI36" s="1907">
        <v>0</v>
      </c>
      <c r="CJ36" s="1883">
        <v>178</v>
      </c>
      <c r="CK36" s="1887">
        <v>756</v>
      </c>
      <c r="CL36" s="1910">
        <v>2253</v>
      </c>
      <c r="CM36" s="1911">
        <v>0</v>
      </c>
      <c r="CN36" s="1935">
        <v>2253</v>
      </c>
      <c r="CO36" s="2012"/>
      <c r="CP36" s="1912">
        <v>490</v>
      </c>
      <c r="CQ36" s="1912">
        <v>0</v>
      </c>
      <c r="CR36" s="1928">
        <v>490</v>
      </c>
      <c r="CS36" s="2013"/>
      <c r="CT36" s="1912">
        <v>343</v>
      </c>
      <c r="CU36" s="1912">
        <v>0</v>
      </c>
      <c r="CV36" s="1929">
        <v>343</v>
      </c>
      <c r="CW36" s="1944"/>
      <c r="CX36" s="1912">
        <v>327</v>
      </c>
      <c r="CY36" s="1912">
        <v>0</v>
      </c>
      <c r="CZ36" s="1883">
        <v>327</v>
      </c>
      <c r="DA36" s="1893">
        <v>1160</v>
      </c>
      <c r="DB36" s="1913">
        <v>0.26619999999999999</v>
      </c>
      <c r="DC36" s="1913">
        <v>0.1419</v>
      </c>
      <c r="DD36" s="1914">
        <v>0.12570000000000001</v>
      </c>
      <c r="DE36" s="1897">
        <v>0.53390000000000004</v>
      </c>
      <c r="DF36" s="1875">
        <v>30</v>
      </c>
      <c r="DG36" s="1876" t="s">
        <v>351</v>
      </c>
      <c r="DH36" s="1904">
        <v>4832074</v>
      </c>
      <c r="DI36" s="1905">
        <v>0</v>
      </c>
      <c r="DJ36" s="1915">
        <v>4832074</v>
      </c>
      <c r="DK36" s="1904">
        <v>2179459</v>
      </c>
      <c r="DL36" s="1905">
        <v>0</v>
      </c>
      <c r="DM36" s="1915">
        <v>2179459</v>
      </c>
      <c r="DN36" s="1904">
        <v>812318</v>
      </c>
      <c r="DO36" s="1905">
        <v>0</v>
      </c>
      <c r="DP36" s="1915">
        <v>812318</v>
      </c>
      <c r="DQ36" s="1937">
        <v>7823851</v>
      </c>
      <c r="DR36" s="1938">
        <v>24503</v>
      </c>
      <c r="DS36" s="1939">
        <v>4019228</v>
      </c>
      <c r="DT36" s="1940">
        <v>11843079</v>
      </c>
      <c r="DU36" s="1875">
        <v>30</v>
      </c>
      <c r="DV36" s="1876" t="s">
        <v>351</v>
      </c>
      <c r="DW36" s="1881">
        <v>601</v>
      </c>
      <c r="DX36" s="1880">
        <v>0</v>
      </c>
      <c r="DY36" s="1883">
        <v>601</v>
      </c>
      <c r="DZ36" s="2012"/>
      <c r="EA36" s="1880">
        <v>148</v>
      </c>
      <c r="EB36" s="1880">
        <v>0</v>
      </c>
      <c r="EC36" s="1925">
        <v>148</v>
      </c>
      <c r="ED36" s="2012"/>
      <c r="EE36" s="1880">
        <v>73</v>
      </c>
      <c r="EF36" s="1880">
        <v>0</v>
      </c>
      <c r="EG36" s="1942">
        <v>73</v>
      </c>
      <c r="EH36" s="2012"/>
      <c r="EI36" s="1880">
        <v>61</v>
      </c>
      <c r="EJ36" s="1880">
        <v>0</v>
      </c>
      <c r="EK36" s="1883">
        <v>61</v>
      </c>
      <c r="EL36" s="1887">
        <v>282</v>
      </c>
      <c r="EM36" s="1880">
        <v>733</v>
      </c>
      <c r="EN36" s="1880">
        <v>0</v>
      </c>
      <c r="EO36" s="1935">
        <v>733</v>
      </c>
      <c r="EP36" s="2012"/>
      <c r="EQ36" s="1920">
        <v>168</v>
      </c>
      <c r="ER36" s="1920">
        <v>0</v>
      </c>
      <c r="ES36" s="1928">
        <v>168</v>
      </c>
      <c r="ET36" s="2013"/>
      <c r="EU36" s="1920">
        <v>92</v>
      </c>
      <c r="EV36" s="1920">
        <v>0</v>
      </c>
      <c r="EW36" s="1929">
        <v>92</v>
      </c>
      <c r="EX36" s="1944"/>
      <c r="EY36" s="1920">
        <v>80</v>
      </c>
      <c r="EZ36" s="1920">
        <v>0</v>
      </c>
      <c r="FA36" s="1883">
        <v>80</v>
      </c>
      <c r="FB36" s="1893">
        <v>340</v>
      </c>
      <c r="FC36" s="1894">
        <v>0.24629999999999999</v>
      </c>
      <c r="FD36" s="1894">
        <v>0.1215</v>
      </c>
      <c r="FE36" s="1896">
        <v>0.10150000000000001</v>
      </c>
      <c r="FF36" s="1921">
        <v>0.46920000000000001</v>
      </c>
      <c r="FG36" s="1875">
        <v>30</v>
      </c>
      <c r="FH36" s="1876" t="s">
        <v>351</v>
      </c>
      <c r="FI36" s="1905">
        <v>2145360</v>
      </c>
      <c r="FJ36" s="1905">
        <v>0</v>
      </c>
      <c r="FK36" s="1915">
        <v>2145360</v>
      </c>
      <c r="FL36" s="1905">
        <v>813580</v>
      </c>
      <c r="FM36" s="1905">
        <v>0</v>
      </c>
      <c r="FN36" s="1915">
        <v>813580</v>
      </c>
      <c r="FO36" s="1905">
        <v>279832</v>
      </c>
      <c r="FP36" s="1905">
        <v>0</v>
      </c>
      <c r="FQ36" s="1915">
        <v>279832</v>
      </c>
      <c r="FR36" s="1937">
        <v>3238772</v>
      </c>
      <c r="FS36" s="1938">
        <v>34893</v>
      </c>
      <c r="FT36" s="1939">
        <v>1691613</v>
      </c>
      <c r="FU36" s="1940">
        <v>4930385</v>
      </c>
    </row>
    <row r="37" spans="1:177" s="1801" customFormat="1" ht="15" customHeight="1" x14ac:dyDescent="0.2">
      <c r="A37" s="1875">
        <v>31</v>
      </c>
      <c r="B37" s="1876" t="s">
        <v>350</v>
      </c>
      <c r="C37" s="1922">
        <v>4669</v>
      </c>
      <c r="D37" s="1922">
        <v>8</v>
      </c>
      <c r="E37" s="1878">
        <v>4661</v>
      </c>
      <c r="F37" s="2012"/>
      <c r="G37" s="1880">
        <v>1236</v>
      </c>
      <c r="H37" s="1881">
        <v>72</v>
      </c>
      <c r="I37" s="1881">
        <v>11</v>
      </c>
      <c r="J37" s="1881">
        <v>2</v>
      </c>
      <c r="K37" s="1923">
        <v>0</v>
      </c>
      <c r="L37" s="1941">
        <v>0</v>
      </c>
      <c r="M37" s="1929">
        <v>1317</v>
      </c>
      <c r="N37" s="2012"/>
      <c r="O37" s="1880">
        <v>513</v>
      </c>
      <c r="P37" s="1881">
        <v>95</v>
      </c>
      <c r="Q37" s="1881">
        <v>18</v>
      </c>
      <c r="R37" s="1881">
        <v>2</v>
      </c>
      <c r="S37" s="1881">
        <v>0</v>
      </c>
      <c r="T37" s="1882">
        <v>0</v>
      </c>
      <c r="U37" s="1942">
        <v>624</v>
      </c>
      <c r="V37" s="2012"/>
      <c r="W37" s="1880">
        <v>434</v>
      </c>
      <c r="X37" s="1881">
        <v>80</v>
      </c>
      <c r="Y37" s="1881">
        <v>6</v>
      </c>
      <c r="Z37" s="1881">
        <v>0</v>
      </c>
      <c r="AA37" s="1881">
        <v>0</v>
      </c>
      <c r="AB37" s="1882">
        <v>0</v>
      </c>
      <c r="AC37" s="1883">
        <v>520</v>
      </c>
      <c r="AD37" s="1887">
        <v>2461</v>
      </c>
      <c r="AE37" s="1922">
        <v>7114</v>
      </c>
      <c r="AF37" s="1927">
        <v>9</v>
      </c>
      <c r="AG37" s="1889">
        <v>7105</v>
      </c>
      <c r="AH37" s="2012"/>
      <c r="AI37" s="1880">
        <v>1649</v>
      </c>
      <c r="AJ37" s="1881">
        <v>2</v>
      </c>
      <c r="AK37" s="1928">
        <v>1647</v>
      </c>
      <c r="AL37" s="2013"/>
      <c r="AM37" s="1880">
        <v>1060</v>
      </c>
      <c r="AN37" s="1880">
        <v>3</v>
      </c>
      <c r="AO37" s="1929">
        <v>1057</v>
      </c>
      <c r="AP37" s="1944"/>
      <c r="AQ37" s="1880">
        <v>950</v>
      </c>
      <c r="AR37" s="1880">
        <v>0</v>
      </c>
      <c r="AS37" s="1883">
        <v>950</v>
      </c>
      <c r="AT37" s="1893">
        <v>3654</v>
      </c>
      <c r="AU37" s="1894">
        <v>0.28260000000000002</v>
      </c>
      <c r="AV37" s="1895">
        <v>0.13389999999999999</v>
      </c>
      <c r="AW37" s="1896">
        <v>0.1116</v>
      </c>
      <c r="AX37" s="1897">
        <v>0.52800000000000002</v>
      </c>
      <c r="AY37" s="1875">
        <v>31</v>
      </c>
      <c r="AZ37" s="1876" t="s">
        <v>350</v>
      </c>
      <c r="BA37" s="1930">
        <v>43828038</v>
      </c>
      <c r="BB37" s="1930">
        <v>17822709</v>
      </c>
      <c r="BC37" s="1930">
        <v>6235590</v>
      </c>
      <c r="BD37" s="1900">
        <v>67886337</v>
      </c>
      <c r="BE37" s="1931">
        <v>75214</v>
      </c>
      <c r="BF37" s="1932">
        <v>39000716</v>
      </c>
      <c r="BG37" s="1933">
        <v>106887053</v>
      </c>
      <c r="BH37" s="1875">
        <v>31</v>
      </c>
      <c r="BI37" s="1876" t="s">
        <v>350</v>
      </c>
      <c r="BJ37" s="1904">
        <v>4669</v>
      </c>
      <c r="BK37" s="1905">
        <v>8</v>
      </c>
      <c r="BL37" s="1883">
        <v>4661</v>
      </c>
      <c r="BM37" s="2012"/>
      <c r="BN37" s="1906">
        <v>1236</v>
      </c>
      <c r="BO37" s="1906">
        <v>72</v>
      </c>
      <c r="BP37" s="1906">
        <v>11</v>
      </c>
      <c r="BQ37" s="1906">
        <v>2</v>
      </c>
      <c r="BR37" s="1906">
        <v>0</v>
      </c>
      <c r="BS37" s="1906">
        <v>0</v>
      </c>
      <c r="BT37" s="1929">
        <v>1317</v>
      </c>
      <c r="BU37" s="2012"/>
      <c r="BV37" s="1907">
        <v>513</v>
      </c>
      <c r="BW37" s="1907">
        <v>95</v>
      </c>
      <c r="BX37" s="1907">
        <v>18</v>
      </c>
      <c r="BY37" s="1907">
        <v>2</v>
      </c>
      <c r="BZ37" s="1907">
        <v>0</v>
      </c>
      <c r="CA37" s="1907">
        <v>0</v>
      </c>
      <c r="CB37" s="1943">
        <v>624</v>
      </c>
      <c r="CC37" s="2014"/>
      <c r="CD37" s="1907">
        <v>434</v>
      </c>
      <c r="CE37" s="1907">
        <v>80</v>
      </c>
      <c r="CF37" s="1907">
        <v>6</v>
      </c>
      <c r="CG37" s="1907">
        <v>0</v>
      </c>
      <c r="CH37" s="1907">
        <v>0</v>
      </c>
      <c r="CI37" s="1907">
        <v>0</v>
      </c>
      <c r="CJ37" s="1883">
        <v>520</v>
      </c>
      <c r="CK37" s="1887">
        <v>2461</v>
      </c>
      <c r="CL37" s="1910">
        <v>7114</v>
      </c>
      <c r="CM37" s="1911">
        <v>9</v>
      </c>
      <c r="CN37" s="1935">
        <v>7105</v>
      </c>
      <c r="CO37" s="2012"/>
      <c r="CP37" s="1912">
        <v>1649</v>
      </c>
      <c r="CQ37" s="1912">
        <v>2</v>
      </c>
      <c r="CR37" s="1928">
        <v>1647</v>
      </c>
      <c r="CS37" s="2013"/>
      <c r="CT37" s="1912">
        <v>1060</v>
      </c>
      <c r="CU37" s="1912">
        <v>3</v>
      </c>
      <c r="CV37" s="1929">
        <v>1057</v>
      </c>
      <c r="CW37" s="1944"/>
      <c r="CX37" s="1912">
        <v>950</v>
      </c>
      <c r="CY37" s="1912">
        <v>0</v>
      </c>
      <c r="CZ37" s="1883">
        <v>950</v>
      </c>
      <c r="DA37" s="1893">
        <v>3654</v>
      </c>
      <c r="DB37" s="1913">
        <v>0.28260000000000002</v>
      </c>
      <c r="DC37" s="1913">
        <v>0.13389999999999999</v>
      </c>
      <c r="DD37" s="1914">
        <v>0.1116</v>
      </c>
      <c r="DE37" s="1897">
        <v>0.52800000000000002</v>
      </c>
      <c r="DF37" s="1875">
        <v>31</v>
      </c>
      <c r="DG37" s="1876" t="s">
        <v>350</v>
      </c>
      <c r="DH37" s="1904">
        <v>17161643</v>
      </c>
      <c r="DI37" s="1905">
        <v>23100</v>
      </c>
      <c r="DJ37" s="1915">
        <v>17184743</v>
      </c>
      <c r="DK37" s="1904">
        <v>6971109</v>
      </c>
      <c r="DL37" s="1905">
        <v>21100</v>
      </c>
      <c r="DM37" s="1915">
        <v>6992209</v>
      </c>
      <c r="DN37" s="1904">
        <v>2446610</v>
      </c>
      <c r="DO37" s="1905">
        <v>0</v>
      </c>
      <c r="DP37" s="1915">
        <v>2446610</v>
      </c>
      <c r="DQ37" s="1937">
        <v>26623562</v>
      </c>
      <c r="DR37" s="1938">
        <v>29109</v>
      </c>
      <c r="DS37" s="1939">
        <v>15093890</v>
      </c>
      <c r="DT37" s="1940">
        <v>41717452</v>
      </c>
      <c r="DU37" s="1875">
        <v>31</v>
      </c>
      <c r="DV37" s="1876" t="s">
        <v>350</v>
      </c>
      <c r="DW37" s="1881">
        <v>1975</v>
      </c>
      <c r="DX37" s="1880">
        <v>9</v>
      </c>
      <c r="DY37" s="1883">
        <v>1966</v>
      </c>
      <c r="DZ37" s="2012"/>
      <c r="EA37" s="1880">
        <v>500</v>
      </c>
      <c r="EB37" s="1880">
        <v>2</v>
      </c>
      <c r="EC37" s="1929">
        <v>498</v>
      </c>
      <c r="ED37" s="2012"/>
      <c r="EE37" s="1880">
        <v>223</v>
      </c>
      <c r="EF37" s="1880">
        <v>3</v>
      </c>
      <c r="EG37" s="1942">
        <v>220</v>
      </c>
      <c r="EH37" s="2012"/>
      <c r="EI37" s="1880">
        <v>192</v>
      </c>
      <c r="EJ37" s="1880">
        <v>0</v>
      </c>
      <c r="EK37" s="1883">
        <v>192</v>
      </c>
      <c r="EL37" s="1887">
        <v>910</v>
      </c>
      <c r="EM37" s="1880">
        <v>2332</v>
      </c>
      <c r="EN37" s="1880">
        <v>9</v>
      </c>
      <c r="EO37" s="1935">
        <v>2323</v>
      </c>
      <c r="EP37" s="2012"/>
      <c r="EQ37" s="1920">
        <v>538</v>
      </c>
      <c r="ER37" s="1920">
        <v>2</v>
      </c>
      <c r="ES37" s="1928">
        <v>536</v>
      </c>
      <c r="ET37" s="2013"/>
      <c r="EU37" s="1920">
        <v>255</v>
      </c>
      <c r="EV37" s="1920">
        <v>3</v>
      </c>
      <c r="EW37" s="1929">
        <v>252</v>
      </c>
      <c r="EX37" s="1944"/>
      <c r="EY37" s="1920">
        <v>245</v>
      </c>
      <c r="EZ37" s="1920">
        <v>0</v>
      </c>
      <c r="FA37" s="1883">
        <v>245</v>
      </c>
      <c r="FB37" s="1893">
        <v>1033</v>
      </c>
      <c r="FC37" s="1894">
        <v>0.25330000000000003</v>
      </c>
      <c r="FD37" s="1894">
        <v>0.1119</v>
      </c>
      <c r="FE37" s="1896">
        <v>9.7699999999999995E-2</v>
      </c>
      <c r="FF37" s="1921">
        <v>0.46289999999999998</v>
      </c>
      <c r="FG37" s="1875">
        <v>31</v>
      </c>
      <c r="FH37" s="1876" t="s">
        <v>350</v>
      </c>
      <c r="FI37" s="1905">
        <v>4840780</v>
      </c>
      <c r="FJ37" s="1905">
        <v>18480</v>
      </c>
      <c r="FK37" s="1915">
        <v>4822300</v>
      </c>
      <c r="FL37" s="1905">
        <v>1604600</v>
      </c>
      <c r="FM37" s="1905">
        <v>19800</v>
      </c>
      <c r="FN37" s="1915">
        <v>1584800</v>
      </c>
      <c r="FO37" s="1905">
        <v>594860</v>
      </c>
      <c r="FP37" s="1905">
        <v>0</v>
      </c>
      <c r="FQ37" s="1915">
        <v>594860</v>
      </c>
      <c r="FR37" s="1937">
        <v>7001960</v>
      </c>
      <c r="FS37" s="1938">
        <v>26842</v>
      </c>
      <c r="FT37" s="1939">
        <v>3960001</v>
      </c>
      <c r="FU37" s="1940">
        <v>10961961</v>
      </c>
    </row>
    <row r="38" spans="1:177" s="1801" customFormat="1" ht="15" customHeight="1" x14ac:dyDescent="0.2">
      <c r="A38" s="1875">
        <v>32</v>
      </c>
      <c r="B38" s="1876" t="s">
        <v>349</v>
      </c>
      <c r="C38" s="1922">
        <v>6712</v>
      </c>
      <c r="D38" s="1922">
        <v>6</v>
      </c>
      <c r="E38" s="1878">
        <v>6706</v>
      </c>
      <c r="F38" s="1879"/>
      <c r="G38" s="1880">
        <v>1476</v>
      </c>
      <c r="H38" s="1881">
        <v>80</v>
      </c>
      <c r="I38" s="1881">
        <v>16</v>
      </c>
      <c r="J38" s="1881">
        <v>2</v>
      </c>
      <c r="K38" s="1881">
        <v>0</v>
      </c>
      <c r="L38" s="1924">
        <v>0</v>
      </c>
      <c r="M38" s="1925">
        <v>1570</v>
      </c>
      <c r="N38" s="1992"/>
      <c r="O38" s="1880">
        <v>708</v>
      </c>
      <c r="P38" s="1881">
        <v>137</v>
      </c>
      <c r="Q38" s="1881">
        <v>13</v>
      </c>
      <c r="R38" s="1881">
        <v>1</v>
      </c>
      <c r="S38" s="1881">
        <v>0</v>
      </c>
      <c r="T38" s="1882">
        <v>0</v>
      </c>
      <c r="U38" s="1942">
        <v>857</v>
      </c>
      <c r="V38" s="1886"/>
      <c r="W38" s="1880">
        <v>634</v>
      </c>
      <c r="X38" s="1881">
        <v>154</v>
      </c>
      <c r="Y38" s="1881">
        <v>17</v>
      </c>
      <c r="Z38" s="1881">
        <v>0</v>
      </c>
      <c r="AA38" s="1881">
        <v>0</v>
      </c>
      <c r="AB38" s="1882">
        <v>0</v>
      </c>
      <c r="AC38" s="1883">
        <v>805</v>
      </c>
      <c r="AD38" s="1887">
        <v>3232</v>
      </c>
      <c r="AE38" s="1922">
        <v>11059</v>
      </c>
      <c r="AF38" s="1927">
        <v>12</v>
      </c>
      <c r="AG38" s="1889">
        <v>11047</v>
      </c>
      <c r="AH38" s="1879"/>
      <c r="AI38" s="1880">
        <v>2152</v>
      </c>
      <c r="AJ38" s="1881">
        <v>3</v>
      </c>
      <c r="AK38" s="1928">
        <v>2149</v>
      </c>
      <c r="AL38" s="1892"/>
      <c r="AM38" s="1880">
        <v>1559</v>
      </c>
      <c r="AN38" s="1880">
        <v>1</v>
      </c>
      <c r="AO38" s="1929">
        <v>1558</v>
      </c>
      <c r="AP38" s="1892"/>
      <c r="AQ38" s="1880">
        <v>1444</v>
      </c>
      <c r="AR38" s="1880">
        <v>2</v>
      </c>
      <c r="AS38" s="1883">
        <v>1442</v>
      </c>
      <c r="AT38" s="1893">
        <v>5149</v>
      </c>
      <c r="AU38" s="1894">
        <v>0.2341</v>
      </c>
      <c r="AV38" s="1895">
        <v>0.1278</v>
      </c>
      <c r="AW38" s="1896">
        <v>0.12</v>
      </c>
      <c r="AX38" s="1897">
        <v>0.48199999999999998</v>
      </c>
      <c r="AY38" s="1875">
        <v>32</v>
      </c>
      <c r="AZ38" s="1876" t="s">
        <v>349</v>
      </c>
      <c r="BA38" s="1930">
        <v>56477400</v>
      </c>
      <c r="BB38" s="1930">
        <v>25359000</v>
      </c>
      <c r="BC38" s="1930">
        <v>9373680</v>
      </c>
      <c r="BD38" s="1900">
        <v>91210080</v>
      </c>
      <c r="BE38" s="1931">
        <v>74888</v>
      </c>
      <c r="BF38" s="1932">
        <v>54513222</v>
      </c>
      <c r="BG38" s="1933">
        <v>145723302</v>
      </c>
      <c r="BH38" s="1875">
        <v>32</v>
      </c>
      <c r="BI38" s="1876" t="s">
        <v>349</v>
      </c>
      <c r="BJ38" s="1904">
        <v>6712</v>
      </c>
      <c r="BK38" s="1905">
        <v>6</v>
      </c>
      <c r="BL38" s="1883">
        <v>6706</v>
      </c>
      <c r="BM38" s="1891"/>
      <c r="BN38" s="1906">
        <v>1476</v>
      </c>
      <c r="BO38" s="1906">
        <v>80</v>
      </c>
      <c r="BP38" s="1906">
        <v>16</v>
      </c>
      <c r="BQ38" s="1906">
        <v>2</v>
      </c>
      <c r="BR38" s="1906">
        <v>0</v>
      </c>
      <c r="BS38" s="1906">
        <v>0</v>
      </c>
      <c r="BT38" s="1925">
        <v>1570</v>
      </c>
      <c r="BU38" s="1992"/>
      <c r="BV38" s="1907">
        <v>708</v>
      </c>
      <c r="BW38" s="1907">
        <v>137</v>
      </c>
      <c r="BX38" s="1907">
        <v>13</v>
      </c>
      <c r="BY38" s="1907">
        <v>1</v>
      </c>
      <c r="BZ38" s="1907">
        <v>0</v>
      </c>
      <c r="CA38" s="1907">
        <v>0</v>
      </c>
      <c r="CB38" s="1943">
        <v>857</v>
      </c>
      <c r="CC38" s="1909"/>
      <c r="CD38" s="1907">
        <v>634</v>
      </c>
      <c r="CE38" s="1907">
        <v>154</v>
      </c>
      <c r="CF38" s="1907">
        <v>17</v>
      </c>
      <c r="CG38" s="1907">
        <v>0</v>
      </c>
      <c r="CH38" s="1907">
        <v>0</v>
      </c>
      <c r="CI38" s="1907">
        <v>0</v>
      </c>
      <c r="CJ38" s="1883">
        <v>805</v>
      </c>
      <c r="CK38" s="1887">
        <v>3232</v>
      </c>
      <c r="CL38" s="1910">
        <v>11059</v>
      </c>
      <c r="CM38" s="1911">
        <v>12</v>
      </c>
      <c r="CN38" s="1935">
        <v>11047</v>
      </c>
      <c r="CO38" s="1886"/>
      <c r="CP38" s="1912">
        <v>2152</v>
      </c>
      <c r="CQ38" s="1912">
        <v>3</v>
      </c>
      <c r="CR38" s="1928">
        <v>2149</v>
      </c>
      <c r="CS38" s="1892"/>
      <c r="CT38" s="1912">
        <v>1559</v>
      </c>
      <c r="CU38" s="1912">
        <v>1</v>
      </c>
      <c r="CV38" s="1929">
        <v>1558</v>
      </c>
      <c r="CW38" s="1892"/>
      <c r="CX38" s="1912">
        <v>1444</v>
      </c>
      <c r="CY38" s="1912">
        <v>2</v>
      </c>
      <c r="CZ38" s="1883">
        <v>1442</v>
      </c>
      <c r="DA38" s="1893">
        <v>5149</v>
      </c>
      <c r="DB38" s="1913">
        <v>0.2341</v>
      </c>
      <c r="DC38" s="1913">
        <v>0.1278</v>
      </c>
      <c r="DD38" s="1914">
        <v>0.12</v>
      </c>
      <c r="DE38" s="1897">
        <v>0.48199999999999998</v>
      </c>
      <c r="DF38" s="1875">
        <v>32</v>
      </c>
      <c r="DG38" s="1876" t="s">
        <v>349</v>
      </c>
      <c r="DH38" s="1904">
        <v>19140800</v>
      </c>
      <c r="DI38" s="1905">
        <v>25900</v>
      </c>
      <c r="DJ38" s="1915">
        <v>19166700</v>
      </c>
      <c r="DK38" s="1904">
        <v>8525575</v>
      </c>
      <c r="DL38" s="1905">
        <v>7600</v>
      </c>
      <c r="DM38" s="1915">
        <v>8533175</v>
      </c>
      <c r="DN38" s="1904">
        <v>3150930</v>
      </c>
      <c r="DO38" s="1905">
        <v>2640</v>
      </c>
      <c r="DP38" s="1915">
        <v>3153570</v>
      </c>
      <c r="DQ38" s="1937">
        <v>30853445</v>
      </c>
      <c r="DR38" s="1938">
        <v>25190</v>
      </c>
      <c r="DS38" s="1939">
        <v>18336557</v>
      </c>
      <c r="DT38" s="1940">
        <v>49190002</v>
      </c>
      <c r="DU38" s="1875">
        <v>32</v>
      </c>
      <c r="DV38" s="1876" t="s">
        <v>349</v>
      </c>
      <c r="DW38" s="1881">
        <v>2835</v>
      </c>
      <c r="DX38" s="1880">
        <v>9</v>
      </c>
      <c r="DY38" s="1883">
        <v>2826</v>
      </c>
      <c r="DZ38" s="1891"/>
      <c r="EA38" s="1880">
        <v>609</v>
      </c>
      <c r="EB38" s="1880">
        <v>3</v>
      </c>
      <c r="EC38" s="1925">
        <v>606</v>
      </c>
      <c r="ED38" s="1992"/>
      <c r="EE38" s="1880">
        <v>312</v>
      </c>
      <c r="EF38" s="1880">
        <v>1</v>
      </c>
      <c r="EG38" s="1942">
        <v>311</v>
      </c>
      <c r="EH38" s="1886"/>
      <c r="EI38" s="1880">
        <v>278</v>
      </c>
      <c r="EJ38" s="1880">
        <v>1</v>
      </c>
      <c r="EK38" s="1883">
        <v>277</v>
      </c>
      <c r="EL38" s="1887">
        <v>1194</v>
      </c>
      <c r="EM38" s="1880">
        <v>3378</v>
      </c>
      <c r="EN38" s="1880">
        <v>12</v>
      </c>
      <c r="EO38" s="1935">
        <v>3366</v>
      </c>
      <c r="EP38" s="1886"/>
      <c r="EQ38" s="1920">
        <v>667</v>
      </c>
      <c r="ER38" s="1920">
        <v>3</v>
      </c>
      <c r="ES38" s="1928">
        <v>664</v>
      </c>
      <c r="ET38" s="1892"/>
      <c r="EU38" s="1920">
        <v>377</v>
      </c>
      <c r="EV38" s="1920">
        <v>1</v>
      </c>
      <c r="EW38" s="1929">
        <v>376</v>
      </c>
      <c r="EX38" s="1892"/>
      <c r="EY38" s="1920">
        <v>332</v>
      </c>
      <c r="EZ38" s="1920">
        <v>2</v>
      </c>
      <c r="FA38" s="1883">
        <v>330</v>
      </c>
      <c r="FB38" s="1893">
        <v>1370</v>
      </c>
      <c r="FC38" s="1894">
        <v>0.21440000000000001</v>
      </c>
      <c r="FD38" s="1894">
        <v>0.11</v>
      </c>
      <c r="FE38" s="1896">
        <v>9.8000000000000004E-2</v>
      </c>
      <c r="FF38" s="1921">
        <v>0.42249999999999999</v>
      </c>
      <c r="FG38" s="1875">
        <v>32</v>
      </c>
      <c r="FH38" s="1876" t="s">
        <v>349</v>
      </c>
      <c r="FI38" s="1905">
        <v>5826100</v>
      </c>
      <c r="FJ38" s="1905">
        <v>27300</v>
      </c>
      <c r="FK38" s="1915">
        <v>5798800</v>
      </c>
      <c r="FL38" s="1905">
        <v>2255500</v>
      </c>
      <c r="FM38" s="1905">
        <v>6500</v>
      </c>
      <c r="FN38" s="1915">
        <v>2249000</v>
      </c>
      <c r="FO38" s="1905">
        <v>798400</v>
      </c>
      <c r="FP38" s="1905">
        <v>4000</v>
      </c>
      <c r="FQ38" s="1915">
        <v>794400</v>
      </c>
      <c r="FR38" s="1937">
        <v>8842200</v>
      </c>
      <c r="FS38" s="1938">
        <v>25982</v>
      </c>
      <c r="FT38" s="1939">
        <v>5070127</v>
      </c>
      <c r="FU38" s="1940">
        <v>13912327</v>
      </c>
    </row>
    <row r="39" spans="1:177" s="1801" customFormat="1" ht="15" customHeight="1" thickBot="1" x14ac:dyDescent="0.25">
      <c r="A39" s="1875">
        <v>33</v>
      </c>
      <c r="B39" s="1876" t="s">
        <v>345</v>
      </c>
      <c r="C39" s="1922">
        <v>522</v>
      </c>
      <c r="D39" s="1922">
        <v>0</v>
      </c>
      <c r="E39" s="1878">
        <v>522</v>
      </c>
      <c r="F39" s="2015"/>
      <c r="G39" s="2016">
        <v>87</v>
      </c>
      <c r="H39" s="2017">
        <v>5</v>
      </c>
      <c r="I39" s="2017">
        <v>4</v>
      </c>
      <c r="J39" s="2017">
        <v>0</v>
      </c>
      <c r="K39" s="2017">
        <v>0</v>
      </c>
      <c r="L39" s="2018">
        <v>0</v>
      </c>
      <c r="M39" s="2019">
        <v>96</v>
      </c>
      <c r="N39" s="2020"/>
      <c r="O39" s="2016">
        <v>53</v>
      </c>
      <c r="P39" s="2017">
        <v>12</v>
      </c>
      <c r="Q39" s="2017">
        <v>2</v>
      </c>
      <c r="R39" s="2017">
        <v>0</v>
      </c>
      <c r="S39" s="2017">
        <v>0</v>
      </c>
      <c r="T39" s="2018">
        <v>0</v>
      </c>
      <c r="U39" s="2021">
        <v>67</v>
      </c>
      <c r="V39" s="2020"/>
      <c r="W39" s="1880">
        <v>68</v>
      </c>
      <c r="X39" s="1881">
        <v>9</v>
      </c>
      <c r="Y39" s="1881">
        <v>0</v>
      </c>
      <c r="Z39" s="1881">
        <v>0</v>
      </c>
      <c r="AA39" s="1881">
        <v>0</v>
      </c>
      <c r="AB39" s="1882">
        <v>0</v>
      </c>
      <c r="AC39" s="1883">
        <v>77</v>
      </c>
      <c r="AD39" s="1887">
        <v>240</v>
      </c>
      <c r="AE39" s="1922">
        <v>852</v>
      </c>
      <c r="AF39" s="1927">
        <v>0</v>
      </c>
      <c r="AG39" s="1889">
        <v>852</v>
      </c>
      <c r="AH39" s="2015"/>
      <c r="AI39" s="1880">
        <v>125</v>
      </c>
      <c r="AJ39" s="1881">
        <v>0</v>
      </c>
      <c r="AK39" s="1928">
        <v>125</v>
      </c>
      <c r="AL39" s="1892"/>
      <c r="AM39" s="1880">
        <v>124</v>
      </c>
      <c r="AN39" s="1880">
        <v>0</v>
      </c>
      <c r="AO39" s="1929">
        <v>124</v>
      </c>
      <c r="AP39" s="1892"/>
      <c r="AQ39" s="1880">
        <v>147</v>
      </c>
      <c r="AR39" s="1880">
        <v>0</v>
      </c>
      <c r="AS39" s="1883">
        <v>147</v>
      </c>
      <c r="AT39" s="1893">
        <v>396</v>
      </c>
      <c r="AU39" s="1894">
        <v>0.18390000000000001</v>
      </c>
      <c r="AV39" s="1895">
        <v>0.12839999999999999</v>
      </c>
      <c r="AW39" s="1896">
        <v>0.14749999999999999</v>
      </c>
      <c r="AX39" s="1897">
        <v>0.45979999999999999</v>
      </c>
      <c r="AY39" s="1875">
        <v>33</v>
      </c>
      <c r="AZ39" s="1876" t="s">
        <v>345</v>
      </c>
      <c r="BA39" s="1930">
        <v>2720200</v>
      </c>
      <c r="BB39" s="1930">
        <v>1752400</v>
      </c>
      <c r="BC39" s="2022">
        <v>832720</v>
      </c>
      <c r="BD39" s="1900">
        <v>5305320</v>
      </c>
      <c r="BE39" s="1931">
        <v>65883</v>
      </c>
      <c r="BF39" s="1932">
        <v>3638059</v>
      </c>
      <c r="BG39" s="2023">
        <v>8943379</v>
      </c>
      <c r="BH39" s="1875">
        <v>33</v>
      </c>
      <c r="BI39" s="1876" t="s">
        <v>345</v>
      </c>
      <c r="BJ39" s="1904">
        <v>522</v>
      </c>
      <c r="BK39" s="1905">
        <v>0</v>
      </c>
      <c r="BL39" s="1883">
        <v>522</v>
      </c>
      <c r="BM39" s="2015"/>
      <c r="BN39" s="1906">
        <v>87</v>
      </c>
      <c r="BO39" s="1906">
        <v>5</v>
      </c>
      <c r="BP39" s="1906">
        <v>4</v>
      </c>
      <c r="BQ39" s="1906">
        <v>0</v>
      </c>
      <c r="BR39" s="1906">
        <v>0</v>
      </c>
      <c r="BS39" s="1906">
        <v>0</v>
      </c>
      <c r="BT39" s="2019">
        <v>96</v>
      </c>
      <c r="BU39" s="2020"/>
      <c r="BV39" s="1907">
        <v>53</v>
      </c>
      <c r="BW39" s="1907">
        <v>12</v>
      </c>
      <c r="BX39" s="1907">
        <v>2</v>
      </c>
      <c r="BY39" s="1907">
        <v>0</v>
      </c>
      <c r="BZ39" s="1907">
        <v>0</v>
      </c>
      <c r="CA39" s="1907">
        <v>0</v>
      </c>
      <c r="CB39" s="2024">
        <v>67</v>
      </c>
      <c r="CC39" s="2025"/>
      <c r="CD39" s="1907">
        <v>68</v>
      </c>
      <c r="CE39" s="1907">
        <v>9</v>
      </c>
      <c r="CF39" s="1907">
        <v>0</v>
      </c>
      <c r="CG39" s="1907">
        <v>0</v>
      </c>
      <c r="CH39" s="1907">
        <v>0</v>
      </c>
      <c r="CI39" s="1907">
        <v>0</v>
      </c>
      <c r="CJ39" s="1883">
        <v>77</v>
      </c>
      <c r="CK39" s="1887">
        <v>240</v>
      </c>
      <c r="CL39" s="1910">
        <v>852</v>
      </c>
      <c r="CM39" s="1911">
        <v>0</v>
      </c>
      <c r="CN39" s="1935">
        <v>852</v>
      </c>
      <c r="CO39" s="2026"/>
      <c r="CP39" s="1912">
        <v>125</v>
      </c>
      <c r="CQ39" s="1912">
        <v>0</v>
      </c>
      <c r="CR39" s="1928">
        <v>125</v>
      </c>
      <c r="CS39" s="1892"/>
      <c r="CT39" s="1912">
        <v>124</v>
      </c>
      <c r="CU39" s="1912">
        <v>0</v>
      </c>
      <c r="CV39" s="1929">
        <v>124</v>
      </c>
      <c r="CW39" s="1892"/>
      <c r="CX39" s="1912">
        <v>147</v>
      </c>
      <c r="CY39" s="1912">
        <v>0</v>
      </c>
      <c r="CZ39" s="1883">
        <v>147</v>
      </c>
      <c r="DA39" s="1893">
        <v>396</v>
      </c>
      <c r="DB39" s="1913">
        <v>0.18390000000000001</v>
      </c>
      <c r="DC39" s="1913">
        <v>0.12839999999999999</v>
      </c>
      <c r="DD39" s="1914">
        <v>0.14749999999999999</v>
      </c>
      <c r="DE39" s="1897">
        <v>0.45979999999999999</v>
      </c>
      <c r="DF39" s="1875">
        <v>33</v>
      </c>
      <c r="DG39" s="1876" t="s">
        <v>345</v>
      </c>
      <c r="DH39" s="1904">
        <v>847877</v>
      </c>
      <c r="DI39" s="1905">
        <v>0</v>
      </c>
      <c r="DJ39" s="2027">
        <v>847877</v>
      </c>
      <c r="DK39" s="1904">
        <v>546076</v>
      </c>
      <c r="DL39" s="1905">
        <v>0</v>
      </c>
      <c r="DM39" s="2027">
        <v>546076</v>
      </c>
      <c r="DN39" s="1904">
        <v>259490</v>
      </c>
      <c r="DO39" s="1905">
        <v>0</v>
      </c>
      <c r="DP39" s="2027">
        <v>259490</v>
      </c>
      <c r="DQ39" s="1937">
        <v>1653443</v>
      </c>
      <c r="DR39" s="1938">
        <v>20560</v>
      </c>
      <c r="DS39" s="1939">
        <v>1135324</v>
      </c>
      <c r="DT39" s="2028">
        <v>2788767</v>
      </c>
      <c r="DU39" s="1875">
        <v>33</v>
      </c>
      <c r="DV39" s="1876" t="s">
        <v>345</v>
      </c>
      <c r="DW39" s="2017">
        <v>220</v>
      </c>
      <c r="DX39" s="2016">
        <v>0</v>
      </c>
      <c r="DY39" s="1883">
        <v>220</v>
      </c>
      <c r="DZ39" s="2015"/>
      <c r="EA39" s="2016">
        <v>36</v>
      </c>
      <c r="EB39" s="2016">
        <v>0</v>
      </c>
      <c r="EC39" s="2019">
        <v>36</v>
      </c>
      <c r="ED39" s="2020"/>
      <c r="EE39" s="2016">
        <v>33</v>
      </c>
      <c r="EF39" s="2016">
        <v>0</v>
      </c>
      <c r="EG39" s="2021">
        <v>33</v>
      </c>
      <c r="EH39" s="2020"/>
      <c r="EI39" s="1880">
        <v>27</v>
      </c>
      <c r="EJ39" s="1880">
        <v>0</v>
      </c>
      <c r="EK39" s="1883">
        <v>27</v>
      </c>
      <c r="EL39" s="1887">
        <v>96</v>
      </c>
      <c r="EM39" s="2016">
        <v>276</v>
      </c>
      <c r="EN39" s="2016">
        <v>0</v>
      </c>
      <c r="EO39" s="1935">
        <v>276</v>
      </c>
      <c r="EP39" s="2026"/>
      <c r="EQ39" s="1920">
        <v>38</v>
      </c>
      <c r="ER39" s="1920">
        <v>0</v>
      </c>
      <c r="ES39" s="1928">
        <v>38</v>
      </c>
      <c r="ET39" s="1892"/>
      <c r="EU39" s="1920">
        <v>42</v>
      </c>
      <c r="EV39" s="1920">
        <v>0</v>
      </c>
      <c r="EW39" s="1929">
        <v>42</v>
      </c>
      <c r="EX39" s="1892"/>
      <c r="EY39" s="1920">
        <v>38</v>
      </c>
      <c r="EZ39" s="1920">
        <v>0</v>
      </c>
      <c r="FA39" s="1883">
        <v>38</v>
      </c>
      <c r="FB39" s="1893">
        <v>118</v>
      </c>
      <c r="FC39" s="1894">
        <v>0.1636</v>
      </c>
      <c r="FD39" s="1894">
        <v>0.15</v>
      </c>
      <c r="FE39" s="1896">
        <v>0.1227</v>
      </c>
      <c r="FF39" s="1921">
        <v>0.43640000000000001</v>
      </c>
      <c r="FG39" s="1875">
        <v>33</v>
      </c>
      <c r="FH39" s="1876" t="s">
        <v>345</v>
      </c>
      <c r="FI39" s="1905">
        <v>348348</v>
      </c>
      <c r="FJ39" s="1905">
        <v>0</v>
      </c>
      <c r="FK39" s="1915">
        <v>348348</v>
      </c>
      <c r="FL39" s="1905">
        <v>263130</v>
      </c>
      <c r="FM39" s="1905">
        <v>0</v>
      </c>
      <c r="FN39" s="1915">
        <v>263130</v>
      </c>
      <c r="FO39" s="1905">
        <v>93228</v>
      </c>
      <c r="FP39" s="1905">
        <v>0</v>
      </c>
      <c r="FQ39" s="1915">
        <v>93228</v>
      </c>
      <c r="FR39" s="1937">
        <v>704706</v>
      </c>
      <c r="FS39" s="1938">
        <v>28626</v>
      </c>
      <c r="FT39" s="1939">
        <v>472901</v>
      </c>
      <c r="FU39" s="2028">
        <v>1177607</v>
      </c>
    </row>
    <row r="40" spans="1:177" s="1801" customFormat="1" ht="15" hidden="1" customHeight="1" thickTop="1" x14ac:dyDescent="0.2">
      <c r="A40" s="1875">
        <v>34</v>
      </c>
      <c r="B40" s="2029" t="s">
        <v>619</v>
      </c>
      <c r="C40" s="2030"/>
      <c r="D40" s="2030"/>
      <c r="E40" s="1878">
        <v>0</v>
      </c>
      <c r="F40" s="1879"/>
      <c r="G40" s="1905">
        <v>104</v>
      </c>
      <c r="H40" s="1904"/>
      <c r="I40" s="1904"/>
      <c r="J40" s="1904"/>
      <c r="K40" s="1972"/>
      <c r="L40" s="2031"/>
      <c r="M40" s="1925"/>
      <c r="N40" s="1892"/>
      <c r="O40" s="1905"/>
      <c r="P40" s="1904"/>
      <c r="Q40" s="1904"/>
      <c r="R40" s="1904"/>
      <c r="S40" s="1904"/>
      <c r="T40" s="2032"/>
      <c r="U40" s="1942">
        <v>0</v>
      </c>
      <c r="V40" s="1886"/>
      <c r="W40" s="1905"/>
      <c r="X40" s="1905"/>
      <c r="Y40" s="1905"/>
      <c r="Z40" s="1905"/>
      <c r="AA40" s="1905"/>
      <c r="AB40" s="1905"/>
      <c r="AC40" s="1883">
        <v>0</v>
      </c>
      <c r="AD40" s="1887">
        <v>0</v>
      </c>
      <c r="AE40" s="2033"/>
      <c r="AF40" s="2034"/>
      <c r="AG40" s="1889">
        <v>0</v>
      </c>
      <c r="AH40" s="1879"/>
      <c r="AI40" s="1905"/>
      <c r="AJ40" s="1904"/>
      <c r="AK40" s="1928">
        <v>0</v>
      </c>
      <c r="AL40" s="1892"/>
      <c r="AM40" s="1905"/>
      <c r="AN40" s="1905"/>
      <c r="AO40" s="1929">
        <v>0</v>
      </c>
      <c r="AP40" s="1892"/>
      <c r="AQ40" s="1905"/>
      <c r="AR40" s="1905"/>
      <c r="AS40" s="1883">
        <v>0</v>
      </c>
      <c r="AT40" s="1893">
        <v>0</v>
      </c>
      <c r="AU40" s="1894" t="e">
        <v>#DIV/0!</v>
      </c>
      <c r="AV40" s="1895" t="e">
        <v>#DIV/0!</v>
      </c>
      <c r="AW40" s="1896" t="e">
        <v>#DIV/0!</v>
      </c>
      <c r="AX40" s="1897" t="e">
        <v>#DIV/0!</v>
      </c>
      <c r="AY40" s="1875">
        <v>34</v>
      </c>
      <c r="AZ40" s="2029" t="s">
        <v>619</v>
      </c>
      <c r="BA40" s="1930"/>
      <c r="BB40" s="1930"/>
      <c r="BC40" s="1899" t="e">
        <v>#REF!</v>
      </c>
      <c r="BD40" s="1900" t="e">
        <v>#REF!</v>
      </c>
      <c r="BE40" s="1931"/>
      <c r="BF40" s="1932">
        <v>3903009</v>
      </c>
      <c r="BG40" s="1903" t="e">
        <v>#REF!</v>
      </c>
      <c r="BH40" s="1875">
        <v>34</v>
      </c>
      <c r="BI40" s="2029" t="s">
        <v>619</v>
      </c>
      <c r="BJ40" s="2035"/>
      <c r="BK40" s="2036">
        <v>43</v>
      </c>
      <c r="BL40" s="1883"/>
      <c r="BM40" s="1891"/>
      <c r="BN40" s="2037"/>
      <c r="BO40" s="1880"/>
      <c r="BP40" s="1880"/>
      <c r="BQ40" s="1880"/>
      <c r="BR40" s="1951"/>
      <c r="BS40" s="1951"/>
      <c r="BT40" s="1925"/>
      <c r="BU40" s="1892"/>
      <c r="BV40" s="1880"/>
      <c r="BW40" s="1880"/>
      <c r="BX40" s="1880"/>
      <c r="BY40" s="1880"/>
      <c r="BZ40" s="1880"/>
      <c r="CA40" s="1880"/>
      <c r="CB40" s="1942"/>
      <c r="CC40" s="1886"/>
      <c r="CD40" s="1905"/>
      <c r="CE40" s="1905"/>
      <c r="CF40" s="1905"/>
      <c r="CG40" s="1905"/>
      <c r="CH40" s="1905"/>
      <c r="CI40" s="1905"/>
      <c r="CJ40" s="1883">
        <v>0</v>
      </c>
      <c r="CK40" s="1887">
        <v>0</v>
      </c>
      <c r="CL40" s="1882"/>
      <c r="CM40" s="2037"/>
      <c r="CN40" s="1935">
        <v>0</v>
      </c>
      <c r="CO40" s="1886"/>
      <c r="CP40" s="1880"/>
      <c r="CQ40" s="1880"/>
      <c r="CR40" s="1928"/>
      <c r="CS40" s="1892"/>
      <c r="CT40" s="1880"/>
      <c r="CU40" s="1880"/>
      <c r="CV40" s="1929"/>
      <c r="CW40" s="1892"/>
      <c r="CX40" s="1880"/>
      <c r="CY40" s="1880"/>
      <c r="CZ40" s="1883"/>
      <c r="DA40" s="1893">
        <v>0</v>
      </c>
      <c r="DB40" s="1913" t="e">
        <v>#DIV/0!</v>
      </c>
      <c r="DC40" s="1913" t="e">
        <v>#DIV/0!</v>
      </c>
      <c r="DD40" s="1914" t="e">
        <v>#DIV/0!</v>
      </c>
      <c r="DE40" s="1897" t="e">
        <v>#DIV/0!</v>
      </c>
      <c r="DF40" s="1875">
        <v>34</v>
      </c>
      <c r="DG40" s="2029" t="s">
        <v>619</v>
      </c>
      <c r="DH40" s="1905"/>
      <c r="DI40" s="1905"/>
      <c r="DJ40" s="1878"/>
      <c r="DK40" s="1905"/>
      <c r="DL40" s="1905"/>
      <c r="DM40" s="1878"/>
      <c r="DN40" s="1905"/>
      <c r="DO40" s="1905"/>
      <c r="DP40" s="1878">
        <v>0</v>
      </c>
      <c r="DQ40" s="1937">
        <v>0</v>
      </c>
      <c r="DR40" s="2038"/>
      <c r="DS40" s="2039"/>
      <c r="DT40" s="1919">
        <v>0</v>
      </c>
      <c r="DU40" s="1875">
        <v>34</v>
      </c>
      <c r="DV40" s="2029" t="s">
        <v>619</v>
      </c>
      <c r="DW40" s="2040"/>
      <c r="DX40" s="2041"/>
      <c r="DY40" s="1883">
        <v>0</v>
      </c>
      <c r="DZ40" s="1891"/>
      <c r="EA40" s="1880"/>
      <c r="EB40" s="1880"/>
      <c r="EC40" s="1925"/>
      <c r="ED40" s="1892"/>
      <c r="EE40" s="1880"/>
      <c r="EF40" s="1880"/>
      <c r="EG40" s="1942"/>
      <c r="EH40" s="1886"/>
      <c r="EI40" s="1880"/>
      <c r="EJ40" s="1880"/>
      <c r="EK40" s="1883">
        <v>0</v>
      </c>
      <c r="EL40" s="1887">
        <v>0</v>
      </c>
      <c r="EM40" s="1882">
        <v>327</v>
      </c>
      <c r="EN40" s="2037">
        <v>5</v>
      </c>
      <c r="EO40" s="1935">
        <v>322</v>
      </c>
      <c r="EP40" s="1886"/>
      <c r="EQ40" s="1920">
        <v>56</v>
      </c>
      <c r="ER40" s="1920">
        <v>0</v>
      </c>
      <c r="ES40" s="1928"/>
      <c r="ET40" s="1892"/>
      <c r="EU40" s="1920">
        <v>41</v>
      </c>
      <c r="EV40" s="1920">
        <v>0</v>
      </c>
      <c r="EW40" s="1929"/>
      <c r="EX40" s="1892"/>
      <c r="EY40" s="1920">
        <v>35</v>
      </c>
      <c r="EZ40" s="1920">
        <v>1</v>
      </c>
      <c r="FA40" s="1883"/>
      <c r="FB40" s="1893">
        <v>0</v>
      </c>
      <c r="FC40" s="1894" t="e">
        <v>#DIV/0!</v>
      </c>
      <c r="FD40" s="1894" t="e">
        <v>#DIV/0!</v>
      </c>
      <c r="FE40" s="1896" t="e">
        <v>#DIV/0!</v>
      </c>
      <c r="FF40" s="1921" t="e">
        <v>#DIV/0!</v>
      </c>
      <c r="FG40" s="1875">
        <v>34</v>
      </c>
      <c r="FH40" s="2029" t="s">
        <v>619</v>
      </c>
      <c r="FI40" s="1905">
        <v>460019</v>
      </c>
      <c r="FJ40" s="1905">
        <v>0</v>
      </c>
      <c r="FK40" s="1878"/>
      <c r="FL40" s="1905">
        <v>232055</v>
      </c>
      <c r="FM40" s="1905">
        <v>0</v>
      </c>
      <c r="FN40" s="1878"/>
      <c r="FO40" s="1905">
        <v>78398</v>
      </c>
      <c r="FP40" s="1905">
        <v>2404</v>
      </c>
      <c r="FQ40" s="1878">
        <v>75994</v>
      </c>
      <c r="FR40" s="1937">
        <v>75994</v>
      </c>
      <c r="FS40" s="2038"/>
      <c r="FT40" s="2039"/>
      <c r="FU40" s="1919">
        <v>75994</v>
      </c>
    </row>
    <row r="41" spans="1:177" s="1801" customFormat="1" ht="15" hidden="1" customHeight="1" x14ac:dyDescent="0.2">
      <c r="A41" s="1875">
        <v>35</v>
      </c>
      <c r="B41" s="2029" t="s">
        <v>810</v>
      </c>
      <c r="C41" s="2030"/>
      <c r="D41" s="2030"/>
      <c r="E41" s="1878">
        <v>0</v>
      </c>
      <c r="F41" s="1879"/>
      <c r="G41" s="1905"/>
      <c r="H41" s="1904"/>
      <c r="I41" s="1904"/>
      <c r="J41" s="1904"/>
      <c r="K41" s="1904"/>
      <c r="L41" s="2032"/>
      <c r="M41" s="1929"/>
      <c r="N41" s="1886"/>
      <c r="O41" s="1905"/>
      <c r="P41" s="1904"/>
      <c r="Q41" s="1904"/>
      <c r="R41" s="1904"/>
      <c r="S41" s="1904"/>
      <c r="T41" s="2032"/>
      <c r="U41" s="1942">
        <v>0</v>
      </c>
      <c r="V41" s="1886"/>
      <c r="W41" s="1905"/>
      <c r="X41" s="1905"/>
      <c r="Y41" s="1905"/>
      <c r="Z41" s="1905"/>
      <c r="AA41" s="1905"/>
      <c r="AB41" s="1905"/>
      <c r="AC41" s="1883">
        <v>0</v>
      </c>
      <c r="AD41" s="1887">
        <v>0</v>
      </c>
      <c r="AE41" s="2033"/>
      <c r="AF41" s="2034"/>
      <c r="AG41" s="1889">
        <v>0</v>
      </c>
      <c r="AH41" s="1879"/>
      <c r="AI41" s="1905"/>
      <c r="AJ41" s="1904"/>
      <c r="AK41" s="1928">
        <v>0</v>
      </c>
      <c r="AL41" s="1892"/>
      <c r="AM41" s="1905"/>
      <c r="AN41" s="1905"/>
      <c r="AO41" s="1929">
        <v>0</v>
      </c>
      <c r="AP41" s="1892"/>
      <c r="AQ41" s="1905"/>
      <c r="AR41" s="1905"/>
      <c r="AS41" s="1883">
        <v>0</v>
      </c>
      <c r="AT41" s="1893">
        <v>0</v>
      </c>
      <c r="AU41" s="1894" t="e">
        <v>#DIV/0!</v>
      </c>
      <c r="AV41" s="1895" t="e">
        <v>#DIV/0!</v>
      </c>
      <c r="AW41" s="1896" t="e">
        <v>#DIV/0!</v>
      </c>
      <c r="AX41" s="1897" t="e">
        <v>#DIV/0!</v>
      </c>
      <c r="AY41" s="1875">
        <v>35</v>
      </c>
      <c r="AZ41" s="2029" t="s">
        <v>810</v>
      </c>
      <c r="BA41" s="1930"/>
      <c r="BB41" s="1930"/>
      <c r="BC41" s="1930" t="e">
        <v>#REF!</v>
      </c>
      <c r="BD41" s="1900" t="e">
        <v>#REF!</v>
      </c>
      <c r="BE41" s="1997"/>
      <c r="BF41" s="1932"/>
      <c r="BG41" s="1933" t="e">
        <v>#REF!</v>
      </c>
      <c r="BH41" s="1875">
        <v>35</v>
      </c>
      <c r="BI41" s="2029" t="s">
        <v>810</v>
      </c>
      <c r="BJ41" s="2035"/>
      <c r="BK41" s="2036"/>
      <c r="BL41" s="1883">
        <v>0</v>
      </c>
      <c r="BM41" s="1891"/>
      <c r="BN41" s="2037"/>
      <c r="BO41" s="1880"/>
      <c r="BP41" s="1880"/>
      <c r="BQ41" s="1880"/>
      <c r="BR41" s="1880"/>
      <c r="BS41" s="1880"/>
      <c r="BT41" s="1929"/>
      <c r="BU41" s="1886"/>
      <c r="BV41" s="1880"/>
      <c r="BW41" s="1880"/>
      <c r="BX41" s="1880"/>
      <c r="BY41" s="1880"/>
      <c r="BZ41" s="1880"/>
      <c r="CA41" s="1880"/>
      <c r="CB41" s="1942"/>
      <c r="CC41" s="1886"/>
      <c r="CD41" s="1905"/>
      <c r="CE41" s="1905"/>
      <c r="CF41" s="1905"/>
      <c r="CG41" s="1905"/>
      <c r="CH41" s="1905"/>
      <c r="CI41" s="1905"/>
      <c r="CJ41" s="1883">
        <v>0</v>
      </c>
      <c r="CK41" s="1887">
        <v>0</v>
      </c>
      <c r="CL41" s="1882"/>
      <c r="CM41" s="2037"/>
      <c r="CN41" s="1935">
        <v>0</v>
      </c>
      <c r="CO41" s="1886"/>
      <c r="CP41" s="1880"/>
      <c r="CQ41" s="1880"/>
      <c r="CR41" s="1928"/>
      <c r="CS41" s="1892"/>
      <c r="CT41" s="1880"/>
      <c r="CU41" s="1880"/>
      <c r="CV41" s="1929"/>
      <c r="CW41" s="1892"/>
      <c r="CX41" s="1880"/>
      <c r="CY41" s="1880"/>
      <c r="CZ41" s="1883"/>
      <c r="DA41" s="1893">
        <v>0</v>
      </c>
      <c r="DB41" s="1913" t="e">
        <v>#DIV/0!</v>
      </c>
      <c r="DC41" s="1913" t="e">
        <v>#DIV/0!</v>
      </c>
      <c r="DD41" s="1914" t="e">
        <v>#DIV/0!</v>
      </c>
      <c r="DE41" s="1897" t="e">
        <v>#DIV/0!</v>
      </c>
      <c r="DF41" s="1875">
        <v>35</v>
      </c>
      <c r="DG41" s="2029" t="s">
        <v>810</v>
      </c>
      <c r="DH41" s="1905"/>
      <c r="DI41" s="1905"/>
      <c r="DJ41" s="1991"/>
      <c r="DK41" s="1905"/>
      <c r="DL41" s="1905"/>
      <c r="DM41" s="1878"/>
      <c r="DN41" s="1905"/>
      <c r="DO41" s="1905"/>
      <c r="DP41" s="1878">
        <v>0</v>
      </c>
      <c r="DQ41" s="1937">
        <v>0</v>
      </c>
      <c r="DR41" s="2038"/>
      <c r="DS41" s="2039"/>
      <c r="DT41" s="1940">
        <v>0</v>
      </c>
      <c r="DU41" s="1875">
        <v>35</v>
      </c>
      <c r="DV41" s="2029" t="s">
        <v>810</v>
      </c>
      <c r="DW41" s="2040"/>
      <c r="DX41" s="2041"/>
      <c r="DY41" s="1883">
        <v>0</v>
      </c>
      <c r="DZ41" s="1891"/>
      <c r="EA41" s="1880"/>
      <c r="EB41" s="1880"/>
      <c r="EC41" s="1929"/>
      <c r="ED41" s="1886"/>
      <c r="EE41" s="1880"/>
      <c r="EF41" s="1880"/>
      <c r="EG41" s="1942"/>
      <c r="EH41" s="1886"/>
      <c r="EI41" s="1880"/>
      <c r="EJ41" s="1880"/>
      <c r="EK41" s="1883">
        <v>0</v>
      </c>
      <c r="EL41" s="1887">
        <v>0</v>
      </c>
      <c r="EM41" s="1882"/>
      <c r="EN41" s="2037"/>
      <c r="EO41" s="1935">
        <v>0</v>
      </c>
      <c r="EP41" s="1886"/>
      <c r="EQ41" s="1920"/>
      <c r="ER41" s="1920"/>
      <c r="ES41" s="1928"/>
      <c r="ET41" s="1892"/>
      <c r="EU41" s="1920"/>
      <c r="EV41" s="1920"/>
      <c r="EW41" s="1929"/>
      <c r="EX41" s="1892"/>
      <c r="EY41" s="1920"/>
      <c r="EZ41" s="1920"/>
      <c r="FA41" s="1883"/>
      <c r="FB41" s="1893">
        <v>0</v>
      </c>
      <c r="FC41" s="1894" t="e">
        <v>#DIV/0!</v>
      </c>
      <c r="FD41" s="1894" t="e">
        <v>#DIV/0!</v>
      </c>
      <c r="FE41" s="1896" t="e">
        <v>#DIV/0!</v>
      </c>
      <c r="FF41" s="1921" t="e">
        <v>#DIV/0!</v>
      </c>
      <c r="FG41" s="1875">
        <v>35</v>
      </c>
      <c r="FH41" s="2029" t="s">
        <v>810</v>
      </c>
      <c r="FI41" s="1905"/>
      <c r="FJ41" s="1905"/>
      <c r="FK41" s="1991"/>
      <c r="FL41" s="1905"/>
      <c r="FM41" s="1905"/>
      <c r="FN41" s="1878"/>
      <c r="FO41" s="1905"/>
      <c r="FP41" s="1905"/>
      <c r="FQ41" s="1878">
        <v>0</v>
      </c>
      <c r="FR41" s="1937">
        <v>0</v>
      </c>
      <c r="FS41" s="2038"/>
      <c r="FT41" s="2039"/>
      <c r="FU41" s="1940">
        <v>0</v>
      </c>
    </row>
    <row r="42" spans="1:177" s="1801" customFormat="1" ht="15" hidden="1" customHeight="1" x14ac:dyDescent="0.2">
      <c r="A42" s="1875">
        <v>36</v>
      </c>
      <c r="B42" s="2029" t="s">
        <v>811</v>
      </c>
      <c r="C42" s="2034"/>
      <c r="D42" s="2033"/>
      <c r="E42" s="1878">
        <v>0</v>
      </c>
      <c r="F42" s="1879"/>
      <c r="G42" s="1905"/>
      <c r="H42" s="1904"/>
      <c r="I42" s="1904"/>
      <c r="J42" s="1904"/>
      <c r="K42" s="1904"/>
      <c r="L42" s="2032"/>
      <c r="M42" s="1929"/>
      <c r="N42" s="1886"/>
      <c r="O42" s="1905"/>
      <c r="P42" s="1904"/>
      <c r="Q42" s="1904"/>
      <c r="R42" s="1904"/>
      <c r="S42" s="1904"/>
      <c r="T42" s="2032"/>
      <c r="U42" s="1942">
        <v>0</v>
      </c>
      <c r="V42" s="1886"/>
      <c r="W42" s="1905"/>
      <c r="X42" s="1905"/>
      <c r="Y42" s="1905"/>
      <c r="Z42" s="1905"/>
      <c r="AA42" s="1905"/>
      <c r="AB42" s="1905"/>
      <c r="AC42" s="1883">
        <v>0</v>
      </c>
      <c r="AD42" s="1887">
        <v>0</v>
      </c>
      <c r="AE42" s="2033"/>
      <c r="AF42" s="2034"/>
      <c r="AG42" s="1889">
        <v>0</v>
      </c>
      <c r="AH42" s="1879"/>
      <c r="AI42" s="1905"/>
      <c r="AJ42" s="1904"/>
      <c r="AK42" s="1928">
        <v>0</v>
      </c>
      <c r="AL42" s="1892"/>
      <c r="AM42" s="1905"/>
      <c r="AN42" s="1905"/>
      <c r="AO42" s="1929">
        <v>0</v>
      </c>
      <c r="AP42" s="1892"/>
      <c r="AQ42" s="1905"/>
      <c r="AR42" s="1905"/>
      <c r="AS42" s="1883">
        <v>0</v>
      </c>
      <c r="AT42" s="1893">
        <v>0</v>
      </c>
      <c r="AU42" s="1894" t="e">
        <v>#DIV/0!</v>
      </c>
      <c r="AV42" s="1895" t="e">
        <v>#DIV/0!</v>
      </c>
      <c r="AW42" s="1896" t="e">
        <v>#DIV/0!</v>
      </c>
      <c r="AX42" s="1897" t="e">
        <v>#DIV/0!</v>
      </c>
      <c r="AY42" s="1875">
        <v>36</v>
      </c>
      <c r="AZ42" s="2029" t="s">
        <v>811</v>
      </c>
      <c r="BA42" s="1930"/>
      <c r="BB42" s="1930"/>
      <c r="BC42" s="1930" t="e">
        <v>#REF!</v>
      </c>
      <c r="BD42" s="1900" t="e">
        <v>#REF!</v>
      </c>
      <c r="BE42" s="1997"/>
      <c r="BF42" s="1932"/>
      <c r="BG42" s="1933" t="e">
        <v>#REF!</v>
      </c>
      <c r="BH42" s="1875">
        <v>36</v>
      </c>
      <c r="BI42" s="2029" t="s">
        <v>811</v>
      </c>
      <c r="BJ42" s="2035"/>
      <c r="BK42" s="2036"/>
      <c r="BL42" s="1883">
        <v>0</v>
      </c>
      <c r="BM42" s="1891"/>
      <c r="BN42" s="2037"/>
      <c r="BO42" s="1880"/>
      <c r="BP42" s="1880"/>
      <c r="BQ42" s="1880"/>
      <c r="BR42" s="1880"/>
      <c r="BS42" s="1880"/>
      <c r="BT42" s="1929"/>
      <c r="BU42" s="1886"/>
      <c r="BV42" s="1880"/>
      <c r="BW42" s="1880"/>
      <c r="BX42" s="1880"/>
      <c r="BY42" s="1880"/>
      <c r="BZ42" s="1880"/>
      <c r="CA42" s="1880"/>
      <c r="CB42" s="1942"/>
      <c r="CC42" s="1886"/>
      <c r="CD42" s="1905"/>
      <c r="CE42" s="1905"/>
      <c r="CF42" s="1905"/>
      <c r="CG42" s="1905"/>
      <c r="CH42" s="1905"/>
      <c r="CI42" s="1905"/>
      <c r="CJ42" s="1883"/>
      <c r="CK42" s="1887">
        <v>0</v>
      </c>
      <c r="CL42" s="1882"/>
      <c r="CM42" s="2037"/>
      <c r="CN42" s="1935">
        <v>0</v>
      </c>
      <c r="CO42" s="1886"/>
      <c r="CP42" s="1880"/>
      <c r="CQ42" s="1880"/>
      <c r="CR42" s="1928"/>
      <c r="CS42" s="1892"/>
      <c r="CT42" s="1880"/>
      <c r="CU42" s="1880"/>
      <c r="CV42" s="1929"/>
      <c r="CW42" s="1892"/>
      <c r="CX42" s="1880"/>
      <c r="CY42" s="1880"/>
      <c r="CZ42" s="1883"/>
      <c r="DA42" s="1893">
        <v>0</v>
      </c>
      <c r="DB42" s="1913" t="e">
        <v>#DIV/0!</v>
      </c>
      <c r="DC42" s="1913" t="e">
        <v>#DIV/0!</v>
      </c>
      <c r="DD42" s="1914" t="e">
        <v>#DIV/0!</v>
      </c>
      <c r="DE42" s="1897" t="e">
        <v>#DIV/0!</v>
      </c>
      <c r="DF42" s="1875">
        <v>36</v>
      </c>
      <c r="DG42" s="2029" t="s">
        <v>811</v>
      </c>
      <c r="DH42" s="1905"/>
      <c r="DI42" s="1905"/>
      <c r="DJ42" s="1991"/>
      <c r="DK42" s="1905"/>
      <c r="DL42" s="1905"/>
      <c r="DM42" s="1878"/>
      <c r="DN42" s="1905"/>
      <c r="DO42" s="1905"/>
      <c r="DP42" s="1878">
        <v>0</v>
      </c>
      <c r="DQ42" s="1916">
        <v>0</v>
      </c>
      <c r="DR42" s="2038"/>
      <c r="DS42" s="2039"/>
      <c r="DT42" s="1940">
        <v>0</v>
      </c>
      <c r="DU42" s="1875">
        <v>36</v>
      </c>
      <c r="DV42" s="2029" t="s">
        <v>811</v>
      </c>
      <c r="DW42" s="2040"/>
      <c r="DX42" s="2041"/>
      <c r="DY42" s="1883">
        <v>0</v>
      </c>
      <c r="DZ42" s="1891"/>
      <c r="EA42" s="1880"/>
      <c r="EB42" s="1880"/>
      <c r="EC42" s="1929"/>
      <c r="ED42" s="1886"/>
      <c r="EE42" s="1880"/>
      <c r="EF42" s="1880"/>
      <c r="EG42" s="1942"/>
      <c r="EH42" s="1886"/>
      <c r="EI42" s="1880"/>
      <c r="EJ42" s="1880"/>
      <c r="EK42" s="1883">
        <v>0</v>
      </c>
      <c r="EL42" s="1887">
        <v>0</v>
      </c>
      <c r="EM42" s="1882"/>
      <c r="EN42" s="2037"/>
      <c r="EO42" s="1935">
        <v>0</v>
      </c>
      <c r="EP42" s="1886"/>
      <c r="EQ42" s="1920"/>
      <c r="ER42" s="1920"/>
      <c r="ES42" s="1928"/>
      <c r="ET42" s="1892"/>
      <c r="EU42" s="1920"/>
      <c r="EV42" s="1920"/>
      <c r="EW42" s="1929"/>
      <c r="EX42" s="1892"/>
      <c r="EY42" s="1920"/>
      <c r="EZ42" s="1920"/>
      <c r="FA42" s="1883"/>
      <c r="FB42" s="1893">
        <v>0</v>
      </c>
      <c r="FC42" s="1894" t="e">
        <v>#DIV/0!</v>
      </c>
      <c r="FD42" s="1894" t="e">
        <v>#DIV/0!</v>
      </c>
      <c r="FE42" s="1896" t="e">
        <v>#DIV/0!</v>
      </c>
      <c r="FF42" s="1921" t="e">
        <v>#DIV/0!</v>
      </c>
      <c r="FG42" s="1875">
        <v>36</v>
      </c>
      <c r="FH42" s="2029" t="s">
        <v>811</v>
      </c>
      <c r="FI42" s="1905"/>
      <c r="FJ42" s="1905"/>
      <c r="FK42" s="1991"/>
      <c r="FL42" s="1905"/>
      <c r="FM42" s="1905"/>
      <c r="FN42" s="1878"/>
      <c r="FO42" s="1905"/>
      <c r="FP42" s="1905"/>
      <c r="FQ42" s="1878">
        <v>0</v>
      </c>
      <c r="FR42" s="1916">
        <v>0</v>
      </c>
      <c r="FS42" s="2038"/>
      <c r="FT42" s="2039"/>
      <c r="FU42" s="1940">
        <v>0</v>
      </c>
    </row>
    <row r="43" spans="1:177" s="1801" customFormat="1" ht="15" hidden="1" customHeight="1" thickBot="1" x14ac:dyDescent="0.25">
      <c r="A43" s="2042">
        <v>37</v>
      </c>
      <c r="B43" s="2043" t="s">
        <v>618</v>
      </c>
      <c r="C43" s="2044"/>
      <c r="D43" s="2045"/>
      <c r="E43" s="1949">
        <v>0</v>
      </c>
      <c r="F43" s="2046"/>
      <c r="G43" s="2047"/>
      <c r="H43" s="2048"/>
      <c r="I43" s="2048"/>
      <c r="J43" s="2048"/>
      <c r="K43" s="2048"/>
      <c r="L43" s="2049"/>
      <c r="M43" s="2019"/>
      <c r="N43" s="2050"/>
      <c r="O43" s="1973"/>
      <c r="P43" s="1972"/>
      <c r="Q43" s="1972"/>
      <c r="R43" s="1904"/>
      <c r="S43" s="1972"/>
      <c r="T43" s="2031"/>
      <c r="U43" s="2021">
        <v>0</v>
      </c>
      <c r="V43" s="2050"/>
      <c r="W43" s="2047"/>
      <c r="X43" s="2047"/>
      <c r="Y43" s="2047"/>
      <c r="Z43" s="2047"/>
      <c r="AA43" s="1973"/>
      <c r="AB43" s="1973"/>
      <c r="AC43" s="1883">
        <v>0</v>
      </c>
      <c r="AD43" s="1955">
        <v>0</v>
      </c>
      <c r="AE43" s="2051"/>
      <c r="AF43" s="2052"/>
      <c r="AG43" s="1889">
        <v>0</v>
      </c>
      <c r="AH43" s="2046"/>
      <c r="AI43" s="2053"/>
      <c r="AJ43" s="2054"/>
      <c r="AK43" s="2055">
        <v>0</v>
      </c>
      <c r="AL43" s="2056"/>
      <c r="AM43" s="2047"/>
      <c r="AN43" s="2047"/>
      <c r="AO43" s="2019">
        <v>0</v>
      </c>
      <c r="AP43" s="2056"/>
      <c r="AQ43" s="2047"/>
      <c r="AR43" s="2047"/>
      <c r="AS43" s="1883">
        <v>0</v>
      </c>
      <c r="AT43" s="2057">
        <v>0</v>
      </c>
      <c r="AU43" s="1963" t="e">
        <v>#DIV/0!</v>
      </c>
      <c r="AV43" s="1964" t="e">
        <v>#DIV/0!</v>
      </c>
      <c r="AW43" s="1965" t="e">
        <v>#DIV/0!</v>
      </c>
      <c r="AX43" s="1966" t="e">
        <v>#DIV/0!</v>
      </c>
      <c r="AY43" s="2042">
        <v>37</v>
      </c>
      <c r="AZ43" s="2043" t="s">
        <v>618</v>
      </c>
      <c r="BA43" s="1898"/>
      <c r="BB43" s="1898"/>
      <c r="BC43" s="2022" t="e">
        <v>#REF!</v>
      </c>
      <c r="BD43" s="1900" t="e">
        <v>#REF!</v>
      </c>
      <c r="BE43" s="2058"/>
      <c r="BF43" s="2059"/>
      <c r="BG43" s="2023" t="e">
        <v>#REF!</v>
      </c>
      <c r="BH43" s="2042">
        <v>37</v>
      </c>
      <c r="BI43" s="2043" t="s">
        <v>618</v>
      </c>
      <c r="BJ43" s="2060"/>
      <c r="BK43" s="2061"/>
      <c r="BL43" s="1925">
        <v>0</v>
      </c>
      <c r="BM43" s="2062"/>
      <c r="BN43" s="2063"/>
      <c r="BO43" s="2064"/>
      <c r="BP43" s="2064"/>
      <c r="BQ43" s="2064"/>
      <c r="BR43" s="2064"/>
      <c r="BS43" s="2064"/>
      <c r="BT43" s="2019"/>
      <c r="BU43" s="2050"/>
      <c r="BV43" s="1951"/>
      <c r="BW43" s="1951"/>
      <c r="BX43" s="1951"/>
      <c r="BY43" s="1880"/>
      <c r="BZ43" s="1951"/>
      <c r="CA43" s="1951"/>
      <c r="CB43" s="2021"/>
      <c r="CC43" s="2050"/>
      <c r="CD43" s="1973"/>
      <c r="CE43" s="1973"/>
      <c r="CF43" s="1973"/>
      <c r="CG43" s="1973"/>
      <c r="CH43" s="1973"/>
      <c r="CI43" s="1973"/>
      <c r="CJ43" s="1925">
        <v>0</v>
      </c>
      <c r="CK43" s="1955">
        <v>0</v>
      </c>
      <c r="CL43" s="2018"/>
      <c r="CM43" s="2065"/>
      <c r="CN43" s="2066">
        <v>0</v>
      </c>
      <c r="CO43" s="2020"/>
      <c r="CP43" s="2016"/>
      <c r="CQ43" s="2016"/>
      <c r="CR43" s="2019"/>
      <c r="CS43" s="2056"/>
      <c r="CT43" s="2064"/>
      <c r="CU43" s="2064"/>
      <c r="CV43" s="2019"/>
      <c r="CW43" s="2056"/>
      <c r="CX43" s="2064"/>
      <c r="CY43" s="2064"/>
      <c r="CZ43" s="2019"/>
      <c r="DA43" s="2067">
        <v>0</v>
      </c>
      <c r="DB43" s="1981" t="e">
        <v>#DIV/0!</v>
      </c>
      <c r="DC43" s="1981" t="e">
        <v>#DIV/0!</v>
      </c>
      <c r="DD43" s="1982" t="e">
        <v>#DIV/0!</v>
      </c>
      <c r="DE43" s="1966" t="e">
        <v>#DIV/0!</v>
      </c>
      <c r="DF43" s="2042">
        <v>37</v>
      </c>
      <c r="DG43" s="2043" t="s">
        <v>618</v>
      </c>
      <c r="DH43" s="2047"/>
      <c r="DI43" s="2047"/>
      <c r="DJ43" s="2067"/>
      <c r="DK43" s="2047"/>
      <c r="DL43" s="2047"/>
      <c r="DM43" s="1878"/>
      <c r="DN43" s="2047"/>
      <c r="DO43" s="2047"/>
      <c r="DP43" s="1878">
        <v>0</v>
      </c>
      <c r="DQ43" s="1916">
        <v>0</v>
      </c>
      <c r="DR43" s="2068"/>
      <c r="DS43" s="2069"/>
      <c r="DT43" s="2028">
        <v>0</v>
      </c>
      <c r="DU43" s="2042">
        <v>37</v>
      </c>
      <c r="DV43" s="2043" t="s">
        <v>618</v>
      </c>
      <c r="DW43" s="2070"/>
      <c r="DX43" s="2071"/>
      <c r="DY43" s="1925">
        <v>0</v>
      </c>
      <c r="DZ43" s="2062"/>
      <c r="EA43" s="2064"/>
      <c r="EB43" s="2064"/>
      <c r="EC43" s="2019"/>
      <c r="ED43" s="2050"/>
      <c r="EE43" s="1951"/>
      <c r="EF43" s="1880"/>
      <c r="EG43" s="2021"/>
      <c r="EH43" s="2050"/>
      <c r="EI43" s="1951"/>
      <c r="EJ43" s="1951"/>
      <c r="EK43" s="1925">
        <v>0</v>
      </c>
      <c r="EL43" s="1955">
        <v>0</v>
      </c>
      <c r="EM43" s="2018"/>
      <c r="EN43" s="2065"/>
      <c r="EO43" s="2066">
        <v>0</v>
      </c>
      <c r="EP43" s="2020"/>
      <c r="EQ43" s="2072"/>
      <c r="ER43" s="2072"/>
      <c r="ES43" s="2019"/>
      <c r="ET43" s="2056"/>
      <c r="EU43" s="2073"/>
      <c r="EV43" s="2073"/>
      <c r="EW43" s="2019"/>
      <c r="EX43" s="2056"/>
      <c r="EY43" s="2073"/>
      <c r="EZ43" s="2073"/>
      <c r="FA43" s="2019"/>
      <c r="FB43" s="2067">
        <v>0</v>
      </c>
      <c r="FC43" s="1963" t="e">
        <v>#DIV/0!</v>
      </c>
      <c r="FD43" s="1963" t="e">
        <v>#DIV/0!</v>
      </c>
      <c r="FE43" s="1965" t="e">
        <v>#DIV/0!</v>
      </c>
      <c r="FF43" s="1989" t="e">
        <v>#DIV/0!</v>
      </c>
      <c r="FG43" s="2042">
        <v>37</v>
      </c>
      <c r="FH43" s="2043" t="s">
        <v>618</v>
      </c>
      <c r="FI43" s="2047"/>
      <c r="FJ43" s="2047"/>
      <c r="FK43" s="2067"/>
      <c r="FL43" s="2047"/>
      <c r="FM43" s="2047"/>
      <c r="FN43" s="1878"/>
      <c r="FO43" s="2047"/>
      <c r="FP43" s="2047"/>
      <c r="FQ43" s="1878">
        <v>0</v>
      </c>
      <c r="FR43" s="1916">
        <v>0</v>
      </c>
      <c r="FS43" s="2068"/>
      <c r="FT43" s="2069"/>
      <c r="FU43" s="2028">
        <v>0</v>
      </c>
    </row>
    <row r="44" spans="1:177" s="1706" customFormat="1" ht="15" customHeight="1" thickTop="1" thickBot="1" x14ac:dyDescent="0.25">
      <c r="A44" s="2658" t="s">
        <v>866</v>
      </c>
      <c r="B44" s="2659"/>
      <c r="C44" s="2074" t="e">
        <f>#REF!+#REF!</f>
        <v>#REF!</v>
      </c>
      <c r="D44" s="2074" t="e">
        <f>#REF!+#REF!</f>
        <v>#REF!</v>
      </c>
      <c r="E44" s="2075">
        <v>1179866</v>
      </c>
      <c r="F44" s="2075"/>
      <c r="G44" s="2076">
        <v>285733</v>
      </c>
      <c r="H44" s="2076">
        <v>5487</v>
      </c>
      <c r="I44" s="2076">
        <v>1318</v>
      </c>
      <c r="J44" s="2076">
        <v>290</v>
      </c>
      <c r="K44" s="2076">
        <v>1</v>
      </c>
      <c r="L44" s="2076">
        <v>0</v>
      </c>
      <c r="M44" s="2077">
        <v>292247</v>
      </c>
      <c r="N44" s="2075"/>
      <c r="O44" s="2076">
        <v>116076</v>
      </c>
      <c r="P44" s="2076">
        <v>8017</v>
      </c>
      <c r="Q44" s="2076">
        <v>983</v>
      </c>
      <c r="R44" s="2076">
        <v>130</v>
      </c>
      <c r="S44" s="2076">
        <v>3</v>
      </c>
      <c r="T44" s="2076">
        <v>0</v>
      </c>
      <c r="U44" s="2077">
        <v>124943</v>
      </c>
      <c r="V44" s="2075"/>
      <c r="W44" s="2076">
        <v>115170</v>
      </c>
      <c r="X44" s="2076">
        <v>11715</v>
      </c>
      <c r="Y44" s="2076">
        <v>1561</v>
      </c>
      <c r="Z44" s="2076">
        <v>93</v>
      </c>
      <c r="AA44" s="2076">
        <v>5</v>
      </c>
      <c r="AB44" s="2076">
        <v>1</v>
      </c>
      <c r="AC44" s="2077">
        <v>128347</v>
      </c>
      <c r="AD44" s="2075">
        <v>545537</v>
      </c>
      <c r="AE44" s="2075">
        <v>1784846</v>
      </c>
      <c r="AF44" s="2075">
        <v>1542</v>
      </c>
      <c r="AG44" s="2078">
        <v>1783304</v>
      </c>
      <c r="AH44" s="2075"/>
      <c r="AI44" s="2076">
        <v>367681</v>
      </c>
      <c r="AJ44" s="2076">
        <v>353</v>
      </c>
      <c r="AK44" s="2077">
        <v>367328</v>
      </c>
      <c r="AL44" s="2075"/>
      <c r="AM44" s="2076">
        <v>215540</v>
      </c>
      <c r="AN44" s="2076">
        <v>240</v>
      </c>
      <c r="AO44" s="2077">
        <v>215300</v>
      </c>
      <c r="AP44" s="2075"/>
      <c r="AQ44" s="2076">
        <v>225026</v>
      </c>
      <c r="AR44" s="2076">
        <v>215</v>
      </c>
      <c r="AS44" s="2077">
        <v>224811</v>
      </c>
      <c r="AT44" s="2075">
        <v>807439</v>
      </c>
      <c r="AU44" s="2079">
        <v>0.2477</v>
      </c>
      <c r="AV44" s="2080">
        <v>0.10589999999999999</v>
      </c>
      <c r="AW44" s="2081">
        <v>0.10879999999999999</v>
      </c>
      <c r="AX44" s="2082">
        <v>0.46239999999999998</v>
      </c>
      <c r="AY44" s="2658" t="s">
        <v>866</v>
      </c>
      <c r="AZ44" s="2659"/>
      <c r="BA44" s="2075">
        <v>9206342359</v>
      </c>
      <c r="BB44" s="2075">
        <v>3627830567</v>
      </c>
      <c r="BC44" s="2075">
        <v>1504383107</v>
      </c>
      <c r="BD44" s="2075">
        <v>14338556033</v>
      </c>
      <c r="BE44" s="2083">
        <v>1465188</v>
      </c>
      <c r="BF44" s="2084">
        <v>9424320448</v>
      </c>
      <c r="BG44" s="2085">
        <v>23762876481</v>
      </c>
      <c r="BH44" s="2658" t="s">
        <v>866</v>
      </c>
      <c r="BI44" s="2659"/>
      <c r="BJ44" s="2086">
        <v>1180753</v>
      </c>
      <c r="BK44" s="2086">
        <v>887</v>
      </c>
      <c r="BL44" s="2087">
        <v>1179866</v>
      </c>
      <c r="BM44" s="2087"/>
      <c r="BN44" s="2088">
        <v>285733</v>
      </c>
      <c r="BO44" s="2088">
        <v>5487</v>
      </c>
      <c r="BP44" s="2088">
        <v>1318</v>
      </c>
      <c r="BQ44" s="2088">
        <v>290</v>
      </c>
      <c r="BR44" s="2088">
        <v>1</v>
      </c>
      <c r="BS44" s="2088">
        <v>0</v>
      </c>
      <c r="BT44" s="2089">
        <v>292247</v>
      </c>
      <c r="BU44" s="2087"/>
      <c r="BV44" s="2088">
        <v>116076</v>
      </c>
      <c r="BW44" s="2088">
        <v>8017</v>
      </c>
      <c r="BX44" s="2088">
        <v>983</v>
      </c>
      <c r="BY44" s="2088">
        <v>130</v>
      </c>
      <c r="BZ44" s="2088">
        <v>3</v>
      </c>
      <c r="CA44" s="2088">
        <v>0</v>
      </c>
      <c r="CB44" s="2089">
        <v>124943</v>
      </c>
      <c r="CC44" s="2087"/>
      <c r="CD44" s="2088">
        <v>115170</v>
      </c>
      <c r="CE44" s="2088">
        <v>11715</v>
      </c>
      <c r="CF44" s="2088">
        <v>1561</v>
      </c>
      <c r="CG44" s="2088">
        <v>93</v>
      </c>
      <c r="CH44" s="2088">
        <v>5</v>
      </c>
      <c r="CI44" s="2088">
        <v>1</v>
      </c>
      <c r="CJ44" s="2089">
        <v>128347</v>
      </c>
      <c r="CK44" s="2087">
        <v>545537</v>
      </c>
      <c r="CL44" s="2087">
        <v>1784846</v>
      </c>
      <c r="CM44" s="2087">
        <v>1542</v>
      </c>
      <c r="CN44" s="2090">
        <v>1783304</v>
      </c>
      <c r="CO44" s="2087"/>
      <c r="CP44" s="2088">
        <v>367681</v>
      </c>
      <c r="CQ44" s="2088">
        <v>353</v>
      </c>
      <c r="CR44" s="2089">
        <v>367328</v>
      </c>
      <c r="CS44" s="2087"/>
      <c r="CT44" s="2088">
        <v>215540</v>
      </c>
      <c r="CU44" s="2088">
        <v>240</v>
      </c>
      <c r="CV44" s="2089">
        <v>215300</v>
      </c>
      <c r="CW44" s="2087"/>
      <c r="CX44" s="2088">
        <v>225026</v>
      </c>
      <c r="CY44" s="2088">
        <v>215</v>
      </c>
      <c r="CZ44" s="2089">
        <v>224811</v>
      </c>
      <c r="DA44" s="2087">
        <v>807439</v>
      </c>
      <c r="DB44" s="2091">
        <v>0.2477</v>
      </c>
      <c r="DC44" s="2091">
        <v>0.10589999999999999</v>
      </c>
      <c r="DD44" s="2092">
        <v>0.10879999999999999</v>
      </c>
      <c r="DE44" s="2082">
        <v>0.46239999999999998</v>
      </c>
      <c r="DF44" s="2658" t="s">
        <v>866</v>
      </c>
      <c r="DG44" s="2659"/>
      <c r="DH44" s="2093">
        <v>3101251079</v>
      </c>
      <c r="DI44" s="2093">
        <v>3064524</v>
      </c>
      <c r="DJ44" s="2093">
        <v>3104315603</v>
      </c>
      <c r="DK44" s="2093">
        <v>1223806737</v>
      </c>
      <c r="DL44" s="2093">
        <v>1382829</v>
      </c>
      <c r="DM44" s="2093">
        <v>1225189566</v>
      </c>
      <c r="DN44" s="2093">
        <v>507286650</v>
      </c>
      <c r="DO44" s="2093">
        <v>479558</v>
      </c>
      <c r="DP44" s="2093">
        <v>507766208</v>
      </c>
      <c r="DQ44" s="2094">
        <v>4837271377</v>
      </c>
      <c r="DR44" s="2095">
        <v>529781</v>
      </c>
      <c r="DS44" s="2096">
        <v>3154866279</v>
      </c>
      <c r="DT44" s="2096">
        <v>7992137656</v>
      </c>
      <c r="DU44" s="2658" t="s">
        <v>866</v>
      </c>
      <c r="DV44" s="2659"/>
      <c r="DW44" s="2093">
        <v>500550</v>
      </c>
      <c r="DX44" s="2093">
        <v>1313</v>
      </c>
      <c r="DY44" s="2093">
        <v>499237</v>
      </c>
      <c r="DZ44" s="2097"/>
      <c r="EA44" s="2094">
        <v>121918</v>
      </c>
      <c r="EB44" s="2094">
        <v>324</v>
      </c>
      <c r="EC44" s="2093">
        <v>121594</v>
      </c>
      <c r="ED44" s="2094"/>
      <c r="EE44" s="2094">
        <v>48991</v>
      </c>
      <c r="EF44" s="2094">
        <v>196</v>
      </c>
      <c r="EG44" s="2093">
        <v>48795</v>
      </c>
      <c r="EH44" s="2097"/>
      <c r="EI44" s="2094">
        <v>44364</v>
      </c>
      <c r="EJ44" s="2094">
        <v>176</v>
      </c>
      <c r="EK44" s="2093">
        <v>44188</v>
      </c>
      <c r="EL44" s="2093">
        <v>214577</v>
      </c>
      <c r="EM44" s="2093">
        <v>583142</v>
      </c>
      <c r="EN44" s="2094">
        <v>1490</v>
      </c>
      <c r="EO44" s="2095">
        <v>581652</v>
      </c>
      <c r="EP44" s="2097"/>
      <c r="EQ44" s="2094">
        <v>131457</v>
      </c>
      <c r="ER44" s="2094">
        <v>342</v>
      </c>
      <c r="ES44" s="2093">
        <v>131115</v>
      </c>
      <c r="ET44" s="2097"/>
      <c r="EU44" s="2094">
        <v>58645</v>
      </c>
      <c r="EV44" s="2094">
        <v>229</v>
      </c>
      <c r="EW44" s="2093">
        <v>58416</v>
      </c>
      <c r="EX44" s="2097"/>
      <c r="EY44" s="2094">
        <v>53704</v>
      </c>
      <c r="EZ44" s="2094">
        <v>204</v>
      </c>
      <c r="FA44" s="2093">
        <v>53500</v>
      </c>
      <c r="FB44" s="2093">
        <v>243031</v>
      </c>
      <c r="FC44" s="2079">
        <v>0.24360000000000001</v>
      </c>
      <c r="FD44" s="2079">
        <v>9.7699999999999995E-2</v>
      </c>
      <c r="FE44" s="2081">
        <v>8.8499999999999995E-2</v>
      </c>
      <c r="FF44" s="2098">
        <v>0.42980000000000002</v>
      </c>
      <c r="FG44" s="2658" t="s">
        <v>866</v>
      </c>
      <c r="FH44" s="2659"/>
      <c r="FI44" s="2093">
        <v>1262138034</v>
      </c>
      <c r="FJ44" s="2093">
        <v>3316365</v>
      </c>
      <c r="FK44" s="2093">
        <v>1258821669</v>
      </c>
      <c r="FL44" s="2093">
        <v>396106599</v>
      </c>
      <c r="FM44" s="2093">
        <v>1551021</v>
      </c>
      <c r="FN44" s="2093">
        <v>394555578</v>
      </c>
      <c r="FO44" s="2093">
        <v>144850240</v>
      </c>
      <c r="FP44" s="2093">
        <v>559154</v>
      </c>
      <c r="FQ44" s="2093">
        <v>144291086</v>
      </c>
      <c r="FR44" s="2094">
        <v>1797668333</v>
      </c>
      <c r="FS44" s="2095">
        <v>571633</v>
      </c>
      <c r="FT44" s="2096">
        <v>1106917643</v>
      </c>
      <c r="FU44" s="2096">
        <v>2904585976</v>
      </c>
    </row>
    <row r="45" spans="1:177" s="1706" customFormat="1" ht="15" customHeight="1" thickTop="1" thickBot="1" x14ac:dyDescent="0.25">
      <c r="A45" s="2576" t="s">
        <v>936</v>
      </c>
      <c r="B45" s="2577"/>
      <c r="C45" s="2099" t="e">
        <f>#REF!+#REF!</f>
        <v>#REF!</v>
      </c>
      <c r="D45" s="2099" t="e">
        <f>#REF!+#REF!</f>
        <v>#REF!</v>
      </c>
      <c r="E45" s="2100">
        <v>45939</v>
      </c>
      <c r="F45" s="2100"/>
      <c r="G45" s="2101">
        <v>10170</v>
      </c>
      <c r="H45" s="2101">
        <v>563</v>
      </c>
      <c r="I45" s="2101">
        <v>113</v>
      </c>
      <c r="J45" s="2101">
        <v>15</v>
      </c>
      <c r="K45" s="2101">
        <v>0</v>
      </c>
      <c r="L45" s="2101">
        <v>0</v>
      </c>
      <c r="M45" s="2102">
        <v>10727</v>
      </c>
      <c r="N45" s="2100"/>
      <c r="O45" s="2101">
        <v>4739</v>
      </c>
      <c r="P45" s="2101">
        <v>832</v>
      </c>
      <c r="Q45" s="2101">
        <v>110</v>
      </c>
      <c r="R45" s="2101">
        <v>8</v>
      </c>
      <c r="S45" s="2101">
        <v>0</v>
      </c>
      <c r="T45" s="2101">
        <v>0</v>
      </c>
      <c r="U45" s="2102">
        <v>5673</v>
      </c>
      <c r="V45" s="2100"/>
      <c r="W45" s="2101">
        <v>4514</v>
      </c>
      <c r="X45" s="2101">
        <v>1052</v>
      </c>
      <c r="Y45" s="2101">
        <v>132</v>
      </c>
      <c r="Z45" s="2101">
        <v>3</v>
      </c>
      <c r="AA45" s="2101">
        <v>1</v>
      </c>
      <c r="AB45" s="2101">
        <v>0</v>
      </c>
      <c r="AC45" s="2102">
        <v>5694</v>
      </c>
      <c r="AD45" s="2100">
        <v>22094</v>
      </c>
      <c r="AE45" s="2100">
        <v>73303</v>
      </c>
      <c r="AF45" s="2100">
        <v>99</v>
      </c>
      <c r="AG45" s="2103">
        <v>73204</v>
      </c>
      <c r="AH45" s="2100"/>
      <c r="AI45" s="2101">
        <v>14007</v>
      </c>
      <c r="AJ45" s="2101">
        <v>18</v>
      </c>
      <c r="AK45" s="2102">
        <v>13989</v>
      </c>
      <c r="AL45" s="2100"/>
      <c r="AM45" s="2101">
        <v>10116</v>
      </c>
      <c r="AN45" s="2101">
        <v>16</v>
      </c>
      <c r="AO45" s="2102">
        <v>10100</v>
      </c>
      <c r="AP45" s="2100"/>
      <c r="AQ45" s="2101">
        <v>10161</v>
      </c>
      <c r="AR45" s="2101">
        <v>12</v>
      </c>
      <c r="AS45" s="2102">
        <v>10149</v>
      </c>
      <c r="AT45" s="2100">
        <v>34238</v>
      </c>
      <c r="AU45" s="2104">
        <v>0.23350000000000001</v>
      </c>
      <c r="AV45" s="2105">
        <v>0.1235</v>
      </c>
      <c r="AW45" s="2106">
        <v>0.1239</v>
      </c>
      <c r="AX45" s="1966">
        <v>0.48089999999999999</v>
      </c>
      <c r="AY45" s="2576" t="s">
        <v>936</v>
      </c>
      <c r="AZ45" s="2577"/>
      <c r="BA45" s="2100">
        <v>383861757</v>
      </c>
      <c r="BB45" s="2100">
        <v>172472042</v>
      </c>
      <c r="BC45" s="2100">
        <v>68963397</v>
      </c>
      <c r="BD45" s="2100">
        <v>625297196</v>
      </c>
      <c r="BE45" s="2107">
        <v>1079269</v>
      </c>
      <c r="BF45" s="2108">
        <v>365240755</v>
      </c>
      <c r="BG45" s="2109">
        <v>990537951</v>
      </c>
      <c r="BH45" s="2576" t="s">
        <v>936</v>
      </c>
      <c r="BI45" s="2577"/>
      <c r="BJ45" s="2110">
        <v>45993</v>
      </c>
      <c r="BK45" s="2110">
        <v>54</v>
      </c>
      <c r="BL45" s="2111">
        <v>45939</v>
      </c>
      <c r="BM45" s="2111"/>
      <c r="BN45" s="2112">
        <v>10066</v>
      </c>
      <c r="BO45" s="2112">
        <v>563</v>
      </c>
      <c r="BP45" s="2112">
        <v>113</v>
      </c>
      <c r="BQ45" s="2112">
        <v>15</v>
      </c>
      <c r="BR45" s="2112">
        <v>0</v>
      </c>
      <c r="BS45" s="2112">
        <v>0</v>
      </c>
      <c r="BT45" s="2113">
        <v>10727</v>
      </c>
      <c r="BU45" s="2111"/>
      <c r="BV45" s="2112">
        <v>4739</v>
      </c>
      <c r="BW45" s="2112">
        <v>832</v>
      </c>
      <c r="BX45" s="2112">
        <v>110</v>
      </c>
      <c r="BY45" s="2112">
        <v>8</v>
      </c>
      <c r="BZ45" s="2112">
        <v>0</v>
      </c>
      <c r="CA45" s="2112">
        <v>0</v>
      </c>
      <c r="CB45" s="2113">
        <v>5673</v>
      </c>
      <c r="CC45" s="2111"/>
      <c r="CD45" s="2112">
        <v>4514</v>
      </c>
      <c r="CE45" s="2112">
        <v>1052</v>
      </c>
      <c r="CF45" s="2112">
        <v>132</v>
      </c>
      <c r="CG45" s="2112">
        <v>3</v>
      </c>
      <c r="CH45" s="2112">
        <v>1</v>
      </c>
      <c r="CI45" s="2112">
        <v>0</v>
      </c>
      <c r="CJ45" s="2113">
        <v>5694</v>
      </c>
      <c r="CK45" s="2111">
        <v>22094</v>
      </c>
      <c r="CL45" s="2111">
        <v>73303</v>
      </c>
      <c r="CM45" s="2111">
        <v>99</v>
      </c>
      <c r="CN45" s="2114">
        <v>73204</v>
      </c>
      <c r="CO45" s="2111"/>
      <c r="CP45" s="2112">
        <v>14007</v>
      </c>
      <c r="CQ45" s="2112">
        <v>18</v>
      </c>
      <c r="CR45" s="2113">
        <v>13989</v>
      </c>
      <c r="CS45" s="2111"/>
      <c r="CT45" s="2112">
        <v>10116</v>
      </c>
      <c r="CU45" s="2112">
        <v>16</v>
      </c>
      <c r="CV45" s="2113">
        <v>10100</v>
      </c>
      <c r="CW45" s="2111"/>
      <c r="CX45" s="2112">
        <v>10161</v>
      </c>
      <c r="CY45" s="2112">
        <v>12</v>
      </c>
      <c r="CZ45" s="2113">
        <v>10149</v>
      </c>
      <c r="DA45" s="2115">
        <v>43636</v>
      </c>
      <c r="DB45" s="1981">
        <v>0.23350000000000001</v>
      </c>
      <c r="DC45" s="1981">
        <v>0.1235</v>
      </c>
      <c r="DD45" s="1982">
        <v>0.1239</v>
      </c>
      <c r="DE45" s="1966">
        <v>0.48089999999999999</v>
      </c>
      <c r="DF45" s="2576" t="s">
        <v>936</v>
      </c>
      <c r="DG45" s="2577"/>
      <c r="DH45" s="2089">
        <v>138962409</v>
      </c>
      <c r="DI45" s="2089">
        <v>183168</v>
      </c>
      <c r="DJ45" s="2089">
        <v>139145577</v>
      </c>
      <c r="DK45" s="2089">
        <v>63648658</v>
      </c>
      <c r="DL45" s="2089">
        <v>93875</v>
      </c>
      <c r="DM45" s="2089">
        <v>63742533</v>
      </c>
      <c r="DN45" s="2089">
        <v>25593974</v>
      </c>
      <c r="DO45" s="2089">
        <v>25140</v>
      </c>
      <c r="DP45" s="2089">
        <v>25619114</v>
      </c>
      <c r="DQ45" s="2088">
        <v>228507224</v>
      </c>
      <c r="DR45" s="2090">
        <v>367666</v>
      </c>
      <c r="DS45" s="2116">
        <v>135484497</v>
      </c>
      <c r="DT45" s="2116">
        <v>363991721</v>
      </c>
      <c r="DU45" s="2576" t="s">
        <v>936</v>
      </c>
      <c r="DV45" s="2577"/>
      <c r="DW45" s="2089">
        <v>19220</v>
      </c>
      <c r="DX45" s="2089">
        <v>86</v>
      </c>
      <c r="DY45" s="2089">
        <v>19134</v>
      </c>
      <c r="DZ45" s="2087"/>
      <c r="EA45" s="2088">
        <v>4365</v>
      </c>
      <c r="EB45" s="2088">
        <v>17</v>
      </c>
      <c r="EC45" s="2089">
        <v>4348</v>
      </c>
      <c r="ED45" s="2088"/>
      <c r="EE45" s="2088">
        <v>2134</v>
      </c>
      <c r="EF45" s="2088">
        <v>13</v>
      </c>
      <c r="EG45" s="2089">
        <v>2121</v>
      </c>
      <c r="EH45" s="2087"/>
      <c r="EI45" s="2088">
        <v>1929</v>
      </c>
      <c r="EJ45" s="2088">
        <v>11</v>
      </c>
      <c r="EK45" s="2089">
        <v>1918</v>
      </c>
      <c r="EL45" s="2089">
        <v>8387</v>
      </c>
      <c r="EM45" s="2089">
        <v>22884</v>
      </c>
      <c r="EN45" s="2088">
        <v>97</v>
      </c>
      <c r="EO45" s="2090">
        <v>22787</v>
      </c>
      <c r="EP45" s="2087"/>
      <c r="EQ45" s="2088">
        <v>4793</v>
      </c>
      <c r="ER45" s="2088">
        <v>18</v>
      </c>
      <c r="ES45" s="2089">
        <v>4775</v>
      </c>
      <c r="ET45" s="2087"/>
      <c r="EU45" s="2088">
        <v>2588</v>
      </c>
      <c r="EV45" s="2088">
        <v>16</v>
      </c>
      <c r="EW45" s="2089">
        <v>2572</v>
      </c>
      <c r="EX45" s="2087"/>
      <c r="EY45" s="2088">
        <v>2369</v>
      </c>
      <c r="EZ45" s="2088">
        <v>12</v>
      </c>
      <c r="FA45" s="2089">
        <v>2357</v>
      </c>
      <c r="FB45" s="2089">
        <v>9704</v>
      </c>
      <c r="FC45" s="2104">
        <v>0.22720000000000001</v>
      </c>
      <c r="FD45" s="2104">
        <v>0.1108</v>
      </c>
      <c r="FE45" s="2106">
        <v>0.1002</v>
      </c>
      <c r="FF45" s="2117">
        <v>0.43830000000000002</v>
      </c>
      <c r="FG45" s="2576" t="s">
        <v>936</v>
      </c>
      <c r="FH45" s="2577"/>
      <c r="FI45" s="2089">
        <v>47584631</v>
      </c>
      <c r="FJ45" s="2089">
        <v>183752</v>
      </c>
      <c r="FK45" s="2089">
        <v>47400879</v>
      </c>
      <c r="FL45" s="2089">
        <v>17833508</v>
      </c>
      <c r="FM45" s="2089">
        <v>113524</v>
      </c>
      <c r="FN45" s="2089">
        <v>17719984</v>
      </c>
      <c r="FO45" s="2089">
        <v>6466640</v>
      </c>
      <c r="FP45" s="2089">
        <v>35440</v>
      </c>
      <c r="FQ45" s="2089">
        <v>6431200</v>
      </c>
      <c r="FR45" s="2088">
        <v>71552063</v>
      </c>
      <c r="FS45" s="2090">
        <v>412579</v>
      </c>
      <c r="FT45" s="2116">
        <v>40971022</v>
      </c>
      <c r="FU45" s="2116">
        <v>112523085</v>
      </c>
    </row>
    <row r="46" spans="1:177" s="1706" customFormat="1" ht="15" customHeight="1" thickTop="1" thickBot="1" x14ac:dyDescent="0.25">
      <c r="A46" s="2656" t="s">
        <v>937</v>
      </c>
      <c r="B46" s="2657"/>
      <c r="C46" s="2118" t="e">
        <f>C44+C45</f>
        <v>#REF!</v>
      </c>
      <c r="D46" s="2119" t="e">
        <f>D44+D45</f>
        <v>#REF!</v>
      </c>
      <c r="E46" s="2120">
        <v>1225805</v>
      </c>
      <c r="F46" s="2121"/>
      <c r="G46" s="2122">
        <v>295903</v>
      </c>
      <c r="H46" s="2120">
        <v>6050</v>
      </c>
      <c r="I46" s="2120">
        <v>1431</v>
      </c>
      <c r="J46" s="2123">
        <v>305</v>
      </c>
      <c r="K46" s="2122">
        <v>1</v>
      </c>
      <c r="L46" s="2122">
        <v>0</v>
      </c>
      <c r="M46" s="2124">
        <v>302974</v>
      </c>
      <c r="N46" s="2121"/>
      <c r="O46" s="2125">
        <v>120815</v>
      </c>
      <c r="P46" s="2126">
        <v>8849</v>
      </c>
      <c r="Q46" s="2126">
        <v>1093</v>
      </c>
      <c r="R46" s="2126">
        <v>138</v>
      </c>
      <c r="S46" s="2126">
        <v>3</v>
      </c>
      <c r="T46" s="2126">
        <v>0</v>
      </c>
      <c r="U46" s="2127">
        <v>130616</v>
      </c>
      <c r="V46" s="2128"/>
      <c r="W46" s="2129">
        <v>119684</v>
      </c>
      <c r="X46" s="2129">
        <v>12767</v>
      </c>
      <c r="Y46" s="2129">
        <v>1693</v>
      </c>
      <c r="Z46" s="2129">
        <v>96</v>
      </c>
      <c r="AA46" s="2129">
        <v>6</v>
      </c>
      <c r="AB46" s="2129">
        <v>1</v>
      </c>
      <c r="AC46" s="2130">
        <v>134041</v>
      </c>
      <c r="AD46" s="2131">
        <v>567631</v>
      </c>
      <c r="AE46" s="2124">
        <v>1858149</v>
      </c>
      <c r="AF46" s="2132">
        <v>1641</v>
      </c>
      <c r="AG46" s="2133">
        <v>1856508</v>
      </c>
      <c r="AH46" s="2121"/>
      <c r="AI46" s="2122">
        <v>381688</v>
      </c>
      <c r="AJ46" s="2120">
        <v>371</v>
      </c>
      <c r="AK46" s="2122">
        <v>381317</v>
      </c>
      <c r="AL46" s="2134"/>
      <c r="AM46" s="2122">
        <v>225656</v>
      </c>
      <c r="AN46" s="2122">
        <v>256</v>
      </c>
      <c r="AO46" s="2124">
        <v>225400</v>
      </c>
      <c r="AP46" s="2134"/>
      <c r="AQ46" s="2122">
        <v>235187</v>
      </c>
      <c r="AR46" s="2122">
        <v>227</v>
      </c>
      <c r="AS46" s="2135">
        <v>234960</v>
      </c>
      <c r="AT46" s="2136">
        <v>841677</v>
      </c>
      <c r="AU46" s="2137">
        <v>0.2472</v>
      </c>
      <c r="AV46" s="2138">
        <v>0.1066</v>
      </c>
      <c r="AW46" s="2139">
        <v>0.10929999999999999</v>
      </c>
      <c r="AX46" s="2140">
        <v>0.46310000000000001</v>
      </c>
      <c r="AY46" s="2656" t="s">
        <v>937</v>
      </c>
      <c r="AZ46" s="2657"/>
      <c r="BA46" s="2141">
        <v>9590204116</v>
      </c>
      <c r="BB46" s="2142">
        <v>3800302609</v>
      </c>
      <c r="BC46" s="2142">
        <v>1573346504</v>
      </c>
      <c r="BD46" s="2143">
        <v>14963853229</v>
      </c>
      <c r="BE46" s="2144">
        <v>2544457</v>
      </c>
      <c r="BF46" s="2145">
        <v>9789561203</v>
      </c>
      <c r="BG46" s="2146">
        <v>24753414432</v>
      </c>
      <c r="BH46" s="2656" t="s">
        <v>937</v>
      </c>
      <c r="BI46" s="2657"/>
      <c r="BJ46" s="2147">
        <v>1226746</v>
      </c>
      <c r="BK46" s="2148">
        <v>941</v>
      </c>
      <c r="BL46" s="2124">
        <v>1225805</v>
      </c>
      <c r="BM46" s="2134"/>
      <c r="BN46" s="2149">
        <v>295799</v>
      </c>
      <c r="BO46" s="2150">
        <v>6050</v>
      </c>
      <c r="BP46" s="2150">
        <v>1431</v>
      </c>
      <c r="BQ46" s="2151">
        <v>305</v>
      </c>
      <c r="BR46" s="2150">
        <v>1</v>
      </c>
      <c r="BS46" s="2150">
        <v>0</v>
      </c>
      <c r="BT46" s="2124">
        <v>302974</v>
      </c>
      <c r="BU46" s="2121"/>
      <c r="BV46" s="2150">
        <v>120815</v>
      </c>
      <c r="BW46" s="2150">
        <v>8849</v>
      </c>
      <c r="BX46" s="2150">
        <v>1093</v>
      </c>
      <c r="BY46" s="2151">
        <v>138</v>
      </c>
      <c r="BZ46" s="2150">
        <v>3</v>
      </c>
      <c r="CA46" s="2150">
        <v>0</v>
      </c>
      <c r="CB46" s="2124">
        <v>130616</v>
      </c>
      <c r="CC46" s="2128"/>
      <c r="CD46" s="2129">
        <v>119684</v>
      </c>
      <c r="CE46" s="2152">
        <v>12767</v>
      </c>
      <c r="CF46" s="2152">
        <v>1693</v>
      </c>
      <c r="CG46" s="2129">
        <v>96</v>
      </c>
      <c r="CH46" s="2129">
        <v>6</v>
      </c>
      <c r="CI46" s="2129">
        <v>1</v>
      </c>
      <c r="CJ46" s="2124">
        <v>134041</v>
      </c>
      <c r="CK46" s="2131">
        <v>567631</v>
      </c>
      <c r="CL46" s="2153">
        <v>1858149</v>
      </c>
      <c r="CM46" s="2149">
        <v>1641</v>
      </c>
      <c r="CN46" s="2133">
        <v>1856508</v>
      </c>
      <c r="CO46" s="2121"/>
      <c r="CP46" s="2150">
        <v>381688</v>
      </c>
      <c r="CQ46" s="2150">
        <v>371</v>
      </c>
      <c r="CR46" s="2122">
        <v>381317</v>
      </c>
      <c r="CS46" s="2134"/>
      <c r="CT46" s="2150">
        <v>225656</v>
      </c>
      <c r="CU46" s="2150">
        <v>256</v>
      </c>
      <c r="CV46" s="2124">
        <v>225400</v>
      </c>
      <c r="CW46" s="2134"/>
      <c r="CX46" s="2153">
        <v>235187</v>
      </c>
      <c r="CY46" s="2153">
        <v>227</v>
      </c>
      <c r="CZ46" s="2135">
        <v>234960</v>
      </c>
      <c r="DA46" s="2120">
        <v>851075</v>
      </c>
      <c r="DB46" s="2154">
        <v>0.2472</v>
      </c>
      <c r="DC46" s="2154">
        <v>0.1066</v>
      </c>
      <c r="DD46" s="2155">
        <v>0.10929999999999999</v>
      </c>
      <c r="DE46" s="2140">
        <v>0.46310000000000001</v>
      </c>
      <c r="DF46" s="2656" t="s">
        <v>937</v>
      </c>
      <c r="DG46" s="2657"/>
      <c r="DH46" s="2124">
        <v>3240213488</v>
      </c>
      <c r="DI46" s="2124">
        <v>3247692</v>
      </c>
      <c r="DJ46" s="2124">
        <v>3243461180</v>
      </c>
      <c r="DK46" s="2124">
        <v>1287455395</v>
      </c>
      <c r="DL46" s="2124">
        <v>1476704</v>
      </c>
      <c r="DM46" s="2126">
        <v>1288932099</v>
      </c>
      <c r="DN46" s="2124">
        <v>532880624</v>
      </c>
      <c r="DO46" s="2124">
        <v>504698</v>
      </c>
      <c r="DP46" s="2126">
        <v>533385322</v>
      </c>
      <c r="DQ46" s="2156">
        <v>5065778601</v>
      </c>
      <c r="DR46" s="2157">
        <v>897447</v>
      </c>
      <c r="DS46" s="2158">
        <v>3290350776</v>
      </c>
      <c r="DT46" s="2159">
        <v>8356129377</v>
      </c>
      <c r="DU46" s="2656" t="s">
        <v>937</v>
      </c>
      <c r="DV46" s="2657"/>
      <c r="DW46" s="2149">
        <v>519770</v>
      </c>
      <c r="DX46" s="2160">
        <v>1399</v>
      </c>
      <c r="DY46" s="2124">
        <v>518371</v>
      </c>
      <c r="DZ46" s="2134"/>
      <c r="EA46" s="2150">
        <v>126283</v>
      </c>
      <c r="EB46" s="2151">
        <v>341</v>
      </c>
      <c r="EC46" s="2124">
        <v>125942</v>
      </c>
      <c r="ED46" s="2121"/>
      <c r="EE46" s="2150">
        <v>51125</v>
      </c>
      <c r="EF46" s="2151">
        <v>209</v>
      </c>
      <c r="EG46" s="2124">
        <v>50916</v>
      </c>
      <c r="EH46" s="2121"/>
      <c r="EI46" s="2150">
        <v>46293</v>
      </c>
      <c r="EJ46" s="2151">
        <v>187</v>
      </c>
      <c r="EK46" s="2124">
        <v>46106</v>
      </c>
      <c r="EL46" s="2131">
        <v>222964</v>
      </c>
      <c r="EM46" s="2153">
        <v>606026</v>
      </c>
      <c r="EN46" s="2149">
        <v>1587</v>
      </c>
      <c r="EO46" s="2133">
        <v>604439</v>
      </c>
      <c r="EP46" s="2121"/>
      <c r="EQ46" s="2161">
        <v>136250</v>
      </c>
      <c r="ER46" s="2161">
        <v>360</v>
      </c>
      <c r="ES46" s="2122">
        <v>135890</v>
      </c>
      <c r="ET46" s="2134"/>
      <c r="EU46" s="2161">
        <v>61233</v>
      </c>
      <c r="EV46" s="2161">
        <v>245</v>
      </c>
      <c r="EW46" s="2124">
        <v>60988</v>
      </c>
      <c r="EX46" s="2134"/>
      <c r="EY46" s="2162">
        <v>56073</v>
      </c>
      <c r="EZ46" s="2162">
        <v>216</v>
      </c>
      <c r="FA46" s="2124">
        <v>55857</v>
      </c>
      <c r="FB46" s="2120">
        <v>252735</v>
      </c>
      <c r="FC46" s="2137">
        <v>0.24299999999999999</v>
      </c>
      <c r="FD46" s="2137">
        <v>9.8199999999999996E-2</v>
      </c>
      <c r="FE46" s="2139">
        <v>8.8900000000000007E-2</v>
      </c>
      <c r="FF46" s="2163">
        <v>0.43009999999999998</v>
      </c>
      <c r="FG46" s="2656" t="s">
        <v>937</v>
      </c>
      <c r="FH46" s="2657"/>
      <c r="FI46" s="2124">
        <v>1309722665</v>
      </c>
      <c r="FJ46" s="2124">
        <v>3500117</v>
      </c>
      <c r="FK46" s="2124">
        <v>1306222548</v>
      </c>
      <c r="FL46" s="2124">
        <v>413940107</v>
      </c>
      <c r="FM46" s="2124">
        <v>1664545</v>
      </c>
      <c r="FN46" s="2126">
        <v>412275562</v>
      </c>
      <c r="FO46" s="2124">
        <v>151316880</v>
      </c>
      <c r="FP46" s="2124">
        <v>594594</v>
      </c>
      <c r="FQ46" s="2126">
        <v>150722286</v>
      </c>
      <c r="FR46" s="2156">
        <v>1869220396</v>
      </c>
      <c r="FS46" s="2157">
        <v>984212</v>
      </c>
      <c r="FT46" s="2158">
        <v>1147888665</v>
      </c>
      <c r="FU46" s="2159">
        <v>3017109061</v>
      </c>
    </row>
    <row r="47" spans="1:177" s="1801" customFormat="1" ht="14.25" customHeight="1" x14ac:dyDescent="0.15">
      <c r="B47" s="2164"/>
      <c r="AX47" s="1781"/>
      <c r="AZ47" s="2164"/>
      <c r="BA47" s="2165"/>
      <c r="BB47" s="2165"/>
      <c r="BC47" s="2165"/>
      <c r="BD47" s="2165"/>
      <c r="BE47" s="2165" t="s">
        <v>938</v>
      </c>
      <c r="BF47" s="2165" t="s">
        <v>939</v>
      </c>
      <c r="BG47" s="2165"/>
      <c r="BI47" s="2164"/>
      <c r="DB47" s="1781"/>
      <c r="DC47" s="1781"/>
      <c r="DD47" s="1781"/>
      <c r="DE47" s="1781"/>
      <c r="DG47" s="2164"/>
      <c r="DH47" s="2166"/>
      <c r="DI47" s="2166"/>
      <c r="DJ47" s="2167"/>
      <c r="DK47" s="2167"/>
      <c r="DL47" s="2167"/>
      <c r="DM47" s="2167"/>
      <c r="DN47" s="2167"/>
      <c r="DO47" s="2167"/>
      <c r="DP47" s="2167"/>
      <c r="DQ47" s="2167"/>
      <c r="DR47" s="2167"/>
      <c r="DS47" s="2167"/>
      <c r="DT47" s="2167"/>
      <c r="DV47" s="2164"/>
      <c r="FH47" s="2164"/>
      <c r="FI47" s="2166"/>
      <c r="FJ47" s="2166"/>
      <c r="FK47" s="2167"/>
      <c r="FL47" s="2167"/>
      <c r="FM47" s="2167"/>
      <c r="FN47" s="2167"/>
      <c r="FO47" s="2167"/>
      <c r="FP47" s="2167"/>
      <c r="FQ47" s="2167"/>
      <c r="FR47" s="2167"/>
      <c r="FS47" s="2167"/>
      <c r="FT47" s="2167"/>
      <c r="FU47" s="2167"/>
    </row>
    <row r="48" spans="1:177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</sheetData>
  <mergeCells count="93">
    <mergeCell ref="DF46:DG46"/>
    <mergeCell ref="DU46:DV46"/>
    <mergeCell ref="FG46:FH46"/>
    <mergeCell ref="FG44:FH44"/>
    <mergeCell ref="A45:B45"/>
    <mergeCell ref="AY45:AZ45"/>
    <mergeCell ref="BH45:BI45"/>
    <mergeCell ref="DF45:DG45"/>
    <mergeCell ref="DU45:DV45"/>
    <mergeCell ref="FG45:FH45"/>
    <mergeCell ref="A44:B44"/>
    <mergeCell ref="AY44:AZ44"/>
    <mergeCell ref="BH44:BI44"/>
    <mergeCell ref="DF44:DG44"/>
    <mergeCell ref="DU44:DV44"/>
    <mergeCell ref="A46:B46"/>
    <mergeCell ref="AY46:AZ46"/>
    <mergeCell ref="BH46:BI46"/>
    <mergeCell ref="CO5:CO6"/>
    <mergeCell ref="CR5:CR6"/>
    <mergeCell ref="CS5:CS6"/>
    <mergeCell ref="BH3:BI6"/>
    <mergeCell ref="ET5:ET6"/>
    <mergeCell ref="CW5:CW6"/>
    <mergeCell ref="CZ5:CZ6"/>
    <mergeCell ref="DA5:DA6"/>
    <mergeCell ref="DJ5:DJ6"/>
    <mergeCell ref="DM5:DM6"/>
    <mergeCell ref="DP5:DP6"/>
    <mergeCell ref="DQ5:DQ6"/>
    <mergeCell ref="DR5:DR6"/>
    <mergeCell ref="DS5:DS6"/>
    <mergeCell ref="EP5:EP6"/>
    <mergeCell ref="ES5:ES6"/>
    <mergeCell ref="CV5:CV6"/>
    <mergeCell ref="EP4:FB4"/>
    <mergeCell ref="FC4:FF4"/>
    <mergeCell ref="FK4:FR4"/>
    <mergeCell ref="FS4:FT4"/>
    <mergeCell ref="FQ5:FQ6"/>
    <mergeCell ref="FR5:FR6"/>
    <mergeCell ref="FS5:FS6"/>
    <mergeCell ref="FT5:FT6"/>
    <mergeCell ref="EW5:EW6"/>
    <mergeCell ref="EX5:EX6"/>
    <mergeCell ref="FA5:FA6"/>
    <mergeCell ref="FB5:FB6"/>
    <mergeCell ref="FK5:FK6"/>
    <mergeCell ref="FN5:FN6"/>
    <mergeCell ref="FU4:FU6"/>
    <mergeCell ref="AH5:AH6"/>
    <mergeCell ref="AK5:AK6"/>
    <mergeCell ref="AL5:AL6"/>
    <mergeCell ref="AO5:AO6"/>
    <mergeCell ref="AP5:AP6"/>
    <mergeCell ref="DR4:DS4"/>
    <mergeCell ref="DT4:DT6"/>
    <mergeCell ref="DW4:DX4"/>
    <mergeCell ref="DY4:DY6"/>
    <mergeCell ref="DZ4:EL4"/>
    <mergeCell ref="EO4:EO6"/>
    <mergeCell ref="CN4:CN6"/>
    <mergeCell ref="CO4:DA4"/>
    <mergeCell ref="DB4:DE4"/>
    <mergeCell ref="DJ4:DP4"/>
    <mergeCell ref="FK3:FU3"/>
    <mergeCell ref="E4:E6"/>
    <mergeCell ref="G4:K4"/>
    <mergeCell ref="AG4:AG6"/>
    <mergeCell ref="AU4:AX4"/>
    <mergeCell ref="BE4:BF4"/>
    <mergeCell ref="BG4:BG5"/>
    <mergeCell ref="BJ4:BK4"/>
    <mergeCell ref="BL4:BL6"/>
    <mergeCell ref="BM4:CK4"/>
    <mergeCell ref="BL3:DE3"/>
    <mergeCell ref="DF3:DG6"/>
    <mergeCell ref="DJ3:DT3"/>
    <mergeCell ref="DU3:DV6"/>
    <mergeCell ref="DY3:FF3"/>
    <mergeCell ref="FG3:FH6"/>
    <mergeCell ref="A3:B6"/>
    <mergeCell ref="C3:D3"/>
    <mergeCell ref="E3:AX3"/>
    <mergeCell ref="AY3:AZ6"/>
    <mergeCell ref="BA3:BG3"/>
    <mergeCell ref="AS5:AS6"/>
    <mergeCell ref="AT5:AT6"/>
    <mergeCell ref="BA5:BA6"/>
    <mergeCell ref="BB5:BB6"/>
    <mergeCell ref="BC5:BC6"/>
    <mergeCell ref="BE5:BE6"/>
    <mergeCell ref="AE6:AF6"/>
  </mergeCells>
  <phoneticPr fontId="5"/>
  <printOptions verticalCentered="1" gridLinesSet="0"/>
  <pageMargins left="0.82677165354330717" right="0.27559055118110237" top="0.11811023622047245" bottom="0.39370078740157483" header="0.43" footer="0.35"/>
  <pageSetup paperSize="9" scale="81" orientation="landscape" blackAndWhite="1" r:id="rId1"/>
  <headerFooter alignWithMargins="0"/>
  <colBreaks count="6" manualBreakCount="6">
    <brk id="50" max="45" man="1"/>
    <brk id="59" max="45" man="1"/>
    <brk id="109" max="45" man="1"/>
    <brk id="124" max="45" man="1"/>
    <brk id="162" max="45" man="1"/>
    <brk id="177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AY114"/>
  <sheetViews>
    <sheetView view="pageBreakPreview" zoomScale="131" zoomScaleNormal="100" zoomScaleSheetLayoutView="131" workbookViewId="0">
      <selection activeCell="F60" sqref="F60"/>
    </sheetView>
  </sheetViews>
  <sheetFormatPr defaultColWidth="9" defaultRowHeight="10.8" x14ac:dyDescent="0.15"/>
  <cols>
    <col min="1" max="2" width="3.33203125" style="543" customWidth="1"/>
    <col min="3" max="3" width="3.44140625" style="543" customWidth="1"/>
    <col min="4" max="4" width="7.6640625" style="543" customWidth="1"/>
    <col min="5" max="6" width="13.6640625" style="543" customWidth="1"/>
    <col min="7" max="15" width="13.109375" style="543" hidden="1" customWidth="1"/>
    <col min="16" max="17" width="12.44140625" style="543" hidden="1" customWidth="1"/>
    <col min="18" max="18" width="12.109375" style="543" hidden="1" customWidth="1"/>
    <col min="19" max="26" width="6" style="543" hidden="1" customWidth="1"/>
    <col min="27" max="27" width="0.33203125" style="543" hidden="1" customWidth="1"/>
    <col min="28" max="28" width="0.6640625" style="543" hidden="1" customWidth="1"/>
    <col min="29" max="29" width="7.44140625" style="543" hidden="1" customWidth="1"/>
    <col min="30" max="37" width="6.109375" style="543" hidden="1" customWidth="1"/>
    <col min="38" max="38" width="16.88671875" style="543" hidden="1" customWidth="1"/>
    <col min="39" max="40" width="18.44140625" style="543" hidden="1" customWidth="1"/>
    <col min="41" max="41" width="0" style="543" hidden="1" customWidth="1"/>
    <col min="42" max="42" width="3.6640625" style="698" customWidth="1"/>
    <col min="43" max="43" width="3" style="543" customWidth="1"/>
    <col min="44" max="44" width="4.88671875" style="543" customWidth="1"/>
    <col min="45" max="45" width="3" style="543" customWidth="1"/>
    <col min="46" max="46" width="15.5546875" style="543" customWidth="1"/>
    <col min="47" max="47" width="13.33203125" style="543" bestFit="1" customWidth="1"/>
    <col min="48" max="48" width="14.109375" style="543" customWidth="1"/>
    <col min="49" max="49" width="11.5546875" style="543" customWidth="1"/>
    <col min="50" max="50" width="9.109375" style="543" bestFit="1" customWidth="1"/>
    <col min="51" max="16384" width="9" style="543"/>
  </cols>
  <sheetData>
    <row r="2" spans="1:51" s="5" customFormat="1" ht="15" customHeight="1" x14ac:dyDescent="0.2">
      <c r="A2" s="1" t="s">
        <v>0</v>
      </c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5" customFormat="1" ht="34.200000000000003" customHeight="1" x14ac:dyDescent="0.2">
      <c r="A3" s="617" t="s">
        <v>248</v>
      </c>
      <c r="B3" s="617"/>
      <c r="C3" s="617"/>
      <c r="D3" s="617"/>
      <c r="E3" s="617"/>
      <c r="F3" s="61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P3" s="4"/>
      <c r="AQ3" s="6"/>
      <c r="AR3" s="9"/>
      <c r="AS3" s="8"/>
    </row>
    <row r="4" spans="1:51" s="5" customFormat="1" ht="15" customHeight="1" thickBot="1" x14ac:dyDescent="0.25">
      <c r="A4" s="9"/>
      <c r="B4" s="9"/>
      <c r="C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P4" s="4"/>
      <c r="AQ4" s="9"/>
      <c r="AR4" s="9"/>
      <c r="AS4" s="8"/>
    </row>
    <row r="5" spans="1:51" s="5" customFormat="1" ht="15" customHeight="1" x14ac:dyDescent="0.2">
      <c r="A5" s="2275" t="s">
        <v>249</v>
      </c>
      <c r="B5" s="2276"/>
      <c r="C5" s="2276"/>
      <c r="D5" s="2276"/>
      <c r="E5" s="2276"/>
      <c r="F5" s="2277"/>
      <c r="G5" s="618"/>
      <c r="H5" s="619"/>
      <c r="I5" s="619"/>
      <c r="J5" s="619"/>
      <c r="K5" s="619"/>
      <c r="L5" s="619"/>
      <c r="M5" s="619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620"/>
      <c r="AN5" s="620"/>
      <c r="AO5" s="621"/>
      <c r="AP5" s="2278" t="s">
        <v>250</v>
      </c>
      <c r="AQ5" s="2279"/>
      <c r="AR5" s="2279"/>
      <c r="AS5" s="2279"/>
      <c r="AT5" s="2279"/>
      <c r="AU5" s="2280"/>
    </row>
    <row r="6" spans="1:51" s="5" customFormat="1" ht="15" customHeight="1" x14ac:dyDescent="0.2">
      <c r="A6" s="2281" t="s">
        <v>2</v>
      </c>
      <c r="B6" s="2282"/>
      <c r="C6" s="2282"/>
      <c r="D6" s="2282"/>
      <c r="E6" s="2282"/>
      <c r="F6" s="622" t="s">
        <v>251</v>
      </c>
      <c r="G6" s="623" t="s">
        <v>252</v>
      </c>
      <c r="H6" s="624" t="s">
        <v>5</v>
      </c>
      <c r="I6" s="624" t="s">
        <v>7</v>
      </c>
      <c r="J6" s="624" t="s">
        <v>9</v>
      </c>
      <c r="K6" s="624" t="s">
        <v>11</v>
      </c>
      <c r="L6" s="624" t="s">
        <v>13</v>
      </c>
      <c r="M6" s="624" t="s">
        <v>14</v>
      </c>
      <c r="N6" s="624" t="s">
        <v>15</v>
      </c>
      <c r="O6" s="624" t="s">
        <v>17</v>
      </c>
      <c r="P6" s="624" t="s">
        <v>19</v>
      </c>
      <c r="Q6" s="624" t="s">
        <v>21</v>
      </c>
      <c r="R6" s="625" t="s">
        <v>253</v>
      </c>
      <c r="S6" s="2283" t="s">
        <v>24</v>
      </c>
      <c r="T6" s="2283"/>
      <c r="U6" s="2283"/>
      <c r="V6" s="2283"/>
      <c r="W6" s="2283"/>
      <c r="X6" s="2283"/>
      <c r="Y6" s="626"/>
      <c r="Z6" s="626"/>
      <c r="AA6" s="626"/>
      <c r="AB6" s="627"/>
      <c r="AC6" s="627"/>
      <c r="AD6" s="2283" t="s">
        <v>25</v>
      </c>
      <c r="AE6" s="2283"/>
      <c r="AF6" s="2283"/>
      <c r="AG6" s="2283"/>
      <c r="AH6" s="2283"/>
      <c r="AI6" s="2283"/>
      <c r="AJ6" s="626"/>
      <c r="AK6" s="626"/>
      <c r="AL6" s="626"/>
      <c r="AM6" s="627"/>
      <c r="AN6" s="627"/>
      <c r="AO6" s="621"/>
      <c r="AP6" s="2281" t="s">
        <v>139</v>
      </c>
      <c r="AQ6" s="2282"/>
      <c r="AR6" s="2282"/>
      <c r="AS6" s="2282"/>
      <c r="AT6" s="2282"/>
      <c r="AU6" s="628" t="s">
        <v>254</v>
      </c>
    </row>
    <row r="7" spans="1:51" s="5" customFormat="1" ht="16.5" customHeight="1" x14ac:dyDescent="0.2">
      <c r="A7" s="2281"/>
      <c r="B7" s="2282"/>
      <c r="C7" s="2282"/>
      <c r="D7" s="2282"/>
      <c r="E7" s="2282"/>
      <c r="F7" s="629" t="s">
        <v>31</v>
      </c>
      <c r="G7" s="630" t="s">
        <v>30</v>
      </c>
      <c r="H7" s="631" t="s">
        <v>30</v>
      </c>
      <c r="I7" s="631" t="s">
        <v>31</v>
      </c>
      <c r="J7" s="631" t="s">
        <v>30</v>
      </c>
      <c r="K7" s="631" t="s">
        <v>30</v>
      </c>
      <c r="L7" s="631" t="s">
        <v>30</v>
      </c>
      <c r="M7" s="631" t="s">
        <v>30</v>
      </c>
      <c r="N7" s="631" t="s">
        <v>30</v>
      </c>
      <c r="O7" s="631" t="s">
        <v>30</v>
      </c>
      <c r="P7" s="631" t="s">
        <v>30</v>
      </c>
      <c r="Q7" s="631" t="s">
        <v>30</v>
      </c>
      <c r="R7" s="631" t="s">
        <v>30</v>
      </c>
      <c r="S7" s="632" t="s">
        <v>34</v>
      </c>
      <c r="T7" s="632" t="s">
        <v>36</v>
      </c>
      <c r="U7" s="633" t="s">
        <v>37</v>
      </c>
      <c r="V7" s="632" t="s">
        <v>38</v>
      </c>
      <c r="W7" s="632" t="s">
        <v>40</v>
      </c>
      <c r="X7" s="632" t="s">
        <v>42</v>
      </c>
      <c r="Y7" s="632" t="s">
        <v>43</v>
      </c>
      <c r="Z7" s="632" t="s">
        <v>44</v>
      </c>
      <c r="AA7" s="632" t="s">
        <v>46</v>
      </c>
      <c r="AB7" s="632" t="s">
        <v>48</v>
      </c>
      <c r="AC7" s="632" t="s">
        <v>50</v>
      </c>
      <c r="AD7" s="634" t="s">
        <v>53</v>
      </c>
      <c r="AE7" s="634" t="s">
        <v>55</v>
      </c>
      <c r="AF7" s="634" t="s">
        <v>56</v>
      </c>
      <c r="AG7" s="634" t="s">
        <v>57</v>
      </c>
      <c r="AH7" s="634" t="s">
        <v>59</v>
      </c>
      <c r="AI7" s="634" t="s">
        <v>61</v>
      </c>
      <c r="AJ7" s="634" t="s">
        <v>62</v>
      </c>
      <c r="AK7" s="625" t="s">
        <v>63</v>
      </c>
      <c r="AL7" s="625" t="s">
        <v>65</v>
      </c>
      <c r="AM7" s="625" t="s">
        <v>67</v>
      </c>
      <c r="AN7" s="625" t="s">
        <v>69</v>
      </c>
      <c r="AO7" s="621"/>
      <c r="AP7" s="2281"/>
      <c r="AQ7" s="2282"/>
      <c r="AR7" s="2282"/>
      <c r="AS7" s="2282"/>
      <c r="AT7" s="2282"/>
      <c r="AU7" s="629" t="s">
        <v>31</v>
      </c>
    </row>
    <row r="8" spans="1:51" s="5" customFormat="1" ht="22.65" customHeight="1" x14ac:dyDescent="0.15">
      <c r="A8" s="2284" t="s">
        <v>255</v>
      </c>
      <c r="B8" s="2285" t="s">
        <v>256</v>
      </c>
      <c r="C8" s="2286" t="s">
        <v>257</v>
      </c>
      <c r="D8" s="2287" t="s">
        <v>258</v>
      </c>
      <c r="E8" s="2288"/>
      <c r="F8" s="635">
        <v>180150818694</v>
      </c>
      <c r="G8" s="636">
        <f>[1]第7表!C$10</f>
        <v>220588306900</v>
      </c>
      <c r="H8" s="33">
        <v>235203191395</v>
      </c>
      <c r="I8" s="33">
        <v>243450890612</v>
      </c>
      <c r="J8" s="33">
        <v>265645648062</v>
      </c>
      <c r="K8" s="33">
        <v>251971819543</v>
      </c>
      <c r="L8" s="33">
        <v>243279577964</v>
      </c>
      <c r="M8" s="33">
        <v>237982164637</v>
      </c>
      <c r="N8" s="33">
        <v>291045054390</v>
      </c>
      <c r="O8" s="33">
        <v>283365158107</v>
      </c>
      <c r="P8" s="33">
        <v>276522074399</v>
      </c>
      <c r="Q8" s="33">
        <v>264842504239</v>
      </c>
      <c r="R8" s="33">
        <v>263229977769</v>
      </c>
      <c r="S8" s="637">
        <f t="shared" ref="S8:S39" si="0">ROUND(+G8/H8,3)</f>
        <v>0.93799999999999994</v>
      </c>
      <c r="T8" s="637">
        <v>0.96599999999999997</v>
      </c>
      <c r="U8" s="637">
        <v>0.94099999999999995</v>
      </c>
      <c r="V8" s="637">
        <v>1.0369999999999999</v>
      </c>
      <c r="W8" s="637">
        <v>1.0489999999999999</v>
      </c>
      <c r="X8" s="637">
        <v>1.022</v>
      </c>
      <c r="Y8" s="637">
        <v>0.81799999999999995</v>
      </c>
      <c r="Z8" s="37">
        <v>1.0269999999999999</v>
      </c>
      <c r="AA8" s="37">
        <v>1.0249999999999999</v>
      </c>
      <c r="AB8" s="38">
        <f>+P8/Q8</f>
        <v>1.0441000593675858</v>
      </c>
      <c r="AC8" s="38">
        <f t="shared" ref="AC8:AC39" si="1">+Q8/R8</f>
        <v>1.0061259226007118</v>
      </c>
      <c r="AD8" s="41" t="e">
        <f>ROUND(G8/#REF!,4)</f>
        <v>#REF!</v>
      </c>
      <c r="AE8" s="41">
        <v>0.21609999999999999</v>
      </c>
      <c r="AF8" s="41">
        <v>0.21790000000000001</v>
      </c>
      <c r="AG8" s="41">
        <v>0.27260000000000001</v>
      </c>
      <c r="AH8" s="41">
        <v>0.2722</v>
      </c>
      <c r="AI8" s="41">
        <v>0.2868</v>
      </c>
      <c r="AJ8" s="41">
        <v>0.2908</v>
      </c>
      <c r="AK8" s="638">
        <v>0.34489999999999998</v>
      </c>
      <c r="AL8" s="638">
        <v>0.36530000000000001</v>
      </c>
      <c r="AM8" s="638" t="e">
        <f>+P8/#REF!</f>
        <v>#REF!</v>
      </c>
      <c r="AN8" s="638" t="e">
        <f>+Q8/#REF!</f>
        <v>#REF!</v>
      </c>
      <c r="AO8" s="621"/>
      <c r="AP8" s="2289" t="s">
        <v>164</v>
      </c>
      <c r="AQ8" s="2290"/>
      <c r="AR8" s="2290"/>
      <c r="AS8" s="2290"/>
      <c r="AT8" s="2290"/>
      <c r="AU8" s="635">
        <v>1188000</v>
      </c>
    </row>
    <row r="9" spans="1:51" s="5" customFormat="1" ht="22.35" customHeight="1" x14ac:dyDescent="0.15">
      <c r="A9" s="2284"/>
      <c r="B9" s="2285"/>
      <c r="C9" s="2286"/>
      <c r="D9" s="2287" t="s">
        <v>259</v>
      </c>
      <c r="E9" s="2288"/>
      <c r="F9" s="635">
        <v>701737195</v>
      </c>
      <c r="G9" s="636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637"/>
      <c r="T9" s="637"/>
      <c r="U9" s="637"/>
      <c r="V9" s="637"/>
      <c r="W9" s="637"/>
      <c r="X9" s="637"/>
      <c r="Y9" s="637"/>
      <c r="Z9" s="37"/>
      <c r="AA9" s="37"/>
      <c r="AB9" s="38"/>
      <c r="AC9" s="38"/>
      <c r="AD9" s="41"/>
      <c r="AE9" s="41"/>
      <c r="AF9" s="41"/>
      <c r="AG9" s="41"/>
      <c r="AH9" s="41"/>
      <c r="AI9" s="41"/>
      <c r="AJ9" s="41"/>
      <c r="AK9" s="638"/>
      <c r="AL9" s="638"/>
      <c r="AM9" s="638"/>
      <c r="AN9" s="638"/>
      <c r="AO9" s="621"/>
      <c r="AP9" s="2291" t="s">
        <v>260</v>
      </c>
      <c r="AQ9" s="2292"/>
      <c r="AR9" s="2293" t="s">
        <v>261</v>
      </c>
      <c r="AS9" s="2199"/>
      <c r="AT9" s="2294"/>
      <c r="AU9" s="635">
        <v>561726966822</v>
      </c>
    </row>
    <row r="10" spans="1:51" s="5" customFormat="1" ht="22.65" customHeight="1" x14ac:dyDescent="0.15">
      <c r="A10" s="2284"/>
      <c r="B10" s="2285"/>
      <c r="C10" s="2286"/>
      <c r="D10" s="2287" t="s">
        <v>257</v>
      </c>
      <c r="E10" s="2288"/>
      <c r="F10" s="639">
        <v>180852555889</v>
      </c>
      <c r="G10" s="636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637"/>
      <c r="T10" s="637"/>
      <c r="U10" s="637"/>
      <c r="V10" s="637"/>
      <c r="W10" s="637"/>
      <c r="X10" s="637"/>
      <c r="Y10" s="637"/>
      <c r="Z10" s="37"/>
      <c r="AA10" s="37"/>
      <c r="AB10" s="38"/>
      <c r="AC10" s="38"/>
      <c r="AD10" s="41"/>
      <c r="AE10" s="41"/>
      <c r="AF10" s="41"/>
      <c r="AG10" s="41"/>
      <c r="AH10" s="41"/>
      <c r="AI10" s="41"/>
      <c r="AJ10" s="41"/>
      <c r="AK10" s="638"/>
      <c r="AL10" s="638"/>
      <c r="AM10" s="638"/>
      <c r="AN10" s="638"/>
      <c r="AO10" s="621"/>
      <c r="AP10" s="2291"/>
      <c r="AQ10" s="2292"/>
      <c r="AR10" s="2293" t="s">
        <v>262</v>
      </c>
      <c r="AS10" s="2199"/>
      <c r="AT10" s="2294"/>
      <c r="AU10" s="635">
        <v>11505641000</v>
      </c>
    </row>
    <row r="11" spans="1:51" s="5" customFormat="1" ht="35.4" customHeight="1" x14ac:dyDescent="0.15">
      <c r="A11" s="2284"/>
      <c r="B11" s="2285"/>
      <c r="C11" s="2285" t="s">
        <v>263</v>
      </c>
      <c r="D11" s="2287" t="s">
        <v>258</v>
      </c>
      <c r="E11" s="2288"/>
      <c r="F11" s="635">
        <v>60401266281</v>
      </c>
      <c r="G11" s="636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637"/>
      <c r="T11" s="637"/>
      <c r="U11" s="637"/>
      <c r="V11" s="637"/>
      <c r="W11" s="637"/>
      <c r="X11" s="637"/>
      <c r="Y11" s="637"/>
      <c r="Z11" s="37"/>
      <c r="AA11" s="37"/>
      <c r="AB11" s="38"/>
      <c r="AC11" s="38"/>
      <c r="AD11" s="41"/>
      <c r="AE11" s="41"/>
      <c r="AF11" s="41"/>
      <c r="AG11" s="41"/>
      <c r="AH11" s="41"/>
      <c r="AI11" s="41"/>
      <c r="AJ11" s="41"/>
      <c r="AK11" s="638"/>
      <c r="AL11" s="638"/>
      <c r="AM11" s="638"/>
      <c r="AN11" s="638"/>
      <c r="AO11" s="621"/>
      <c r="AP11" s="2291"/>
      <c r="AQ11" s="2292"/>
      <c r="AR11" s="2293" t="s">
        <v>264</v>
      </c>
      <c r="AS11" s="2199"/>
      <c r="AT11" s="2294"/>
      <c r="AU11" s="635">
        <v>573232607822</v>
      </c>
    </row>
    <row r="12" spans="1:51" s="5" customFormat="1" ht="44.25" customHeight="1" x14ac:dyDescent="0.15">
      <c r="A12" s="2284"/>
      <c r="B12" s="2285"/>
      <c r="C12" s="2285"/>
      <c r="D12" s="2287" t="s">
        <v>259</v>
      </c>
      <c r="E12" s="2288"/>
      <c r="F12" s="635">
        <v>236244553</v>
      </c>
      <c r="G12" s="6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637"/>
      <c r="T12" s="637"/>
      <c r="U12" s="637"/>
      <c r="V12" s="637"/>
      <c r="W12" s="637"/>
      <c r="X12" s="637"/>
      <c r="Y12" s="637"/>
      <c r="Z12" s="37"/>
      <c r="AA12" s="37"/>
      <c r="AB12" s="38"/>
      <c r="AC12" s="38"/>
      <c r="AD12" s="41"/>
      <c r="AE12" s="41"/>
      <c r="AF12" s="41"/>
      <c r="AG12" s="41"/>
      <c r="AH12" s="41"/>
      <c r="AI12" s="41"/>
      <c r="AJ12" s="41"/>
      <c r="AK12" s="638"/>
      <c r="AL12" s="638"/>
      <c r="AM12" s="638"/>
      <c r="AN12" s="638"/>
      <c r="AO12" s="621"/>
      <c r="AP12" s="2291" t="s">
        <v>265</v>
      </c>
      <c r="AQ12" s="2292"/>
      <c r="AR12" s="2293" t="s">
        <v>266</v>
      </c>
      <c r="AS12" s="2199"/>
      <c r="AT12" s="2294"/>
      <c r="AU12" s="635">
        <v>108094106482</v>
      </c>
    </row>
    <row r="13" spans="1:51" s="5" customFormat="1" ht="44.25" customHeight="1" x14ac:dyDescent="0.15">
      <c r="A13" s="2284"/>
      <c r="B13" s="2285"/>
      <c r="C13" s="2285"/>
      <c r="D13" s="2287" t="s">
        <v>267</v>
      </c>
      <c r="E13" s="2288"/>
      <c r="F13" s="639">
        <v>60637510834</v>
      </c>
      <c r="G13" s="6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637"/>
      <c r="T13" s="637"/>
      <c r="U13" s="637"/>
      <c r="V13" s="637"/>
      <c r="W13" s="637"/>
      <c r="X13" s="637"/>
      <c r="Y13" s="637"/>
      <c r="Z13" s="37"/>
      <c r="AA13" s="37"/>
      <c r="AB13" s="38"/>
      <c r="AC13" s="38"/>
      <c r="AD13" s="41"/>
      <c r="AE13" s="41"/>
      <c r="AF13" s="41"/>
      <c r="AG13" s="41"/>
      <c r="AH13" s="41"/>
      <c r="AI13" s="41"/>
      <c r="AJ13" s="41"/>
      <c r="AK13" s="638"/>
      <c r="AL13" s="638"/>
      <c r="AM13" s="638"/>
      <c r="AN13" s="638"/>
      <c r="AO13" s="621"/>
      <c r="AP13" s="2291"/>
      <c r="AQ13" s="2292"/>
      <c r="AR13" s="2293" t="s">
        <v>268</v>
      </c>
      <c r="AS13" s="2199"/>
      <c r="AT13" s="2294"/>
      <c r="AU13" s="635">
        <v>8161377</v>
      </c>
    </row>
    <row r="14" spans="1:51" s="5" customFormat="1" ht="21" customHeight="1" x14ac:dyDescent="0.15">
      <c r="A14" s="2284"/>
      <c r="B14" s="2285"/>
      <c r="C14" s="2290" t="s">
        <v>269</v>
      </c>
      <c r="D14" s="2290"/>
      <c r="E14" s="2290"/>
      <c r="F14" s="635">
        <v>21184279408</v>
      </c>
      <c r="G14" s="6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637"/>
      <c r="T14" s="637"/>
      <c r="U14" s="637"/>
      <c r="V14" s="637"/>
      <c r="W14" s="637"/>
      <c r="X14" s="637"/>
      <c r="Y14" s="637"/>
      <c r="Z14" s="37"/>
      <c r="AA14" s="37"/>
      <c r="AB14" s="38"/>
      <c r="AC14" s="38"/>
      <c r="AD14" s="41"/>
      <c r="AE14" s="41"/>
      <c r="AF14" s="41"/>
      <c r="AG14" s="41"/>
      <c r="AH14" s="41"/>
      <c r="AI14" s="41"/>
      <c r="AJ14" s="41"/>
      <c r="AK14" s="638"/>
      <c r="AL14" s="638"/>
      <c r="AM14" s="638"/>
      <c r="AN14" s="638"/>
      <c r="AO14" s="621"/>
      <c r="AP14" s="2291"/>
      <c r="AQ14" s="2292"/>
      <c r="AR14" s="2293" t="s">
        <v>264</v>
      </c>
      <c r="AS14" s="2199"/>
      <c r="AT14" s="2294"/>
      <c r="AU14" s="635">
        <v>108102267859</v>
      </c>
    </row>
    <row r="15" spans="1:51" s="5" customFormat="1" ht="21" customHeight="1" x14ac:dyDescent="0.15">
      <c r="A15" s="2284"/>
      <c r="B15" s="2285"/>
      <c r="C15" s="2290" t="s">
        <v>270</v>
      </c>
      <c r="D15" s="2290"/>
      <c r="E15" s="2290"/>
      <c r="F15" s="635">
        <v>262674346131</v>
      </c>
      <c r="G15" s="6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637"/>
      <c r="T15" s="637"/>
      <c r="U15" s="637"/>
      <c r="V15" s="637"/>
      <c r="W15" s="637"/>
      <c r="X15" s="637"/>
      <c r="Y15" s="637"/>
      <c r="Z15" s="37"/>
      <c r="AA15" s="37"/>
      <c r="AB15" s="38"/>
      <c r="AC15" s="38"/>
      <c r="AD15" s="41"/>
      <c r="AE15" s="41"/>
      <c r="AF15" s="41"/>
      <c r="AG15" s="41"/>
      <c r="AH15" s="41"/>
      <c r="AI15" s="41"/>
      <c r="AJ15" s="41"/>
      <c r="AK15" s="638"/>
      <c r="AL15" s="638"/>
      <c r="AM15" s="638"/>
      <c r="AN15" s="638"/>
      <c r="AO15" s="621"/>
      <c r="AP15" s="2291" t="s">
        <v>271</v>
      </c>
      <c r="AQ15" s="2292"/>
      <c r="AR15" s="2293" t="s">
        <v>272</v>
      </c>
      <c r="AS15" s="2199"/>
      <c r="AT15" s="2294"/>
      <c r="AU15" s="635">
        <v>456004761</v>
      </c>
    </row>
    <row r="16" spans="1:51" s="5" customFormat="1" ht="21" customHeight="1" x14ac:dyDescent="0.15">
      <c r="A16" s="2284"/>
      <c r="B16" s="2285"/>
      <c r="C16" s="2290" t="s">
        <v>273</v>
      </c>
      <c r="D16" s="2290"/>
      <c r="E16" s="2290"/>
      <c r="F16" s="635">
        <v>0</v>
      </c>
      <c r="G16" s="6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637"/>
      <c r="T16" s="637"/>
      <c r="U16" s="637"/>
      <c r="V16" s="637"/>
      <c r="W16" s="637"/>
      <c r="X16" s="637"/>
      <c r="Y16" s="637"/>
      <c r="Z16" s="37"/>
      <c r="AA16" s="37"/>
      <c r="AB16" s="38"/>
      <c r="AC16" s="38"/>
      <c r="AD16" s="41"/>
      <c r="AE16" s="41"/>
      <c r="AF16" s="41"/>
      <c r="AG16" s="41"/>
      <c r="AH16" s="41"/>
      <c r="AI16" s="41"/>
      <c r="AJ16" s="41"/>
      <c r="AK16" s="638"/>
      <c r="AL16" s="638"/>
      <c r="AM16" s="638"/>
      <c r="AN16" s="638"/>
      <c r="AO16" s="621"/>
      <c r="AP16" s="2291"/>
      <c r="AQ16" s="2292"/>
      <c r="AR16" s="2293" t="s">
        <v>268</v>
      </c>
      <c r="AS16" s="2199"/>
      <c r="AT16" s="2294"/>
      <c r="AU16" s="635">
        <v>7324313</v>
      </c>
    </row>
    <row r="17" spans="1:47" s="5" customFormat="1" ht="21" customHeight="1" x14ac:dyDescent="0.15">
      <c r="A17" s="2284"/>
      <c r="B17" s="2285"/>
      <c r="C17" s="2290" t="s">
        <v>264</v>
      </c>
      <c r="D17" s="2290"/>
      <c r="E17" s="2290"/>
      <c r="F17" s="635">
        <v>262674346131</v>
      </c>
      <c r="G17" s="636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637"/>
      <c r="T17" s="637"/>
      <c r="U17" s="637"/>
      <c r="V17" s="637"/>
      <c r="W17" s="637"/>
      <c r="X17" s="637"/>
      <c r="Y17" s="637"/>
      <c r="Z17" s="37"/>
      <c r="AA17" s="37"/>
      <c r="AB17" s="38"/>
      <c r="AC17" s="38"/>
      <c r="AD17" s="41"/>
      <c r="AE17" s="41"/>
      <c r="AF17" s="41"/>
      <c r="AG17" s="41"/>
      <c r="AH17" s="41"/>
      <c r="AI17" s="41"/>
      <c r="AJ17" s="41"/>
      <c r="AK17" s="638"/>
      <c r="AL17" s="638"/>
      <c r="AM17" s="638"/>
      <c r="AN17" s="638"/>
      <c r="AO17" s="621"/>
      <c r="AP17" s="2291"/>
      <c r="AQ17" s="2292"/>
      <c r="AR17" s="2293" t="s">
        <v>264</v>
      </c>
      <c r="AS17" s="2199"/>
      <c r="AT17" s="2294"/>
      <c r="AU17" s="635">
        <v>463329074</v>
      </c>
    </row>
    <row r="18" spans="1:47" s="5" customFormat="1" ht="21" customHeight="1" x14ac:dyDescent="0.15">
      <c r="A18" s="2295" t="s">
        <v>72</v>
      </c>
      <c r="B18" s="2296" t="s">
        <v>274</v>
      </c>
      <c r="C18" s="2293" t="s">
        <v>275</v>
      </c>
      <c r="D18" s="2199"/>
      <c r="E18" s="2294"/>
      <c r="F18" s="640">
        <v>148116636225</v>
      </c>
      <c r="G18" s="636">
        <f>[1]第7表!D$10</f>
        <v>132271718</v>
      </c>
      <c r="H18" s="33">
        <v>139513067</v>
      </c>
      <c r="I18" s="33">
        <v>144164334</v>
      </c>
      <c r="J18" s="33">
        <v>153578557</v>
      </c>
      <c r="K18" s="33">
        <v>155007364</v>
      </c>
      <c r="L18" s="33">
        <v>142172544</v>
      </c>
      <c r="M18" s="33">
        <v>134881632</v>
      </c>
      <c r="N18" s="33">
        <v>144875213</v>
      </c>
      <c r="O18" s="33">
        <v>142439395</v>
      </c>
      <c r="P18" s="33">
        <v>151296111</v>
      </c>
      <c r="Q18" s="33">
        <v>152838764</v>
      </c>
      <c r="R18" s="33">
        <v>221883281</v>
      </c>
      <c r="S18" s="641">
        <f t="shared" si="0"/>
        <v>0.94799999999999995</v>
      </c>
      <c r="T18" s="641">
        <v>0.96799999999999997</v>
      </c>
      <c r="U18" s="641">
        <v>0.98099999999999998</v>
      </c>
      <c r="V18" s="641">
        <v>0.94799999999999995</v>
      </c>
      <c r="W18" s="641">
        <v>0.96499999999999997</v>
      </c>
      <c r="X18" s="641">
        <v>1.054</v>
      </c>
      <c r="Y18" s="641">
        <v>0.93100000000000005</v>
      </c>
      <c r="Z18" s="37">
        <v>1.0169999999999999</v>
      </c>
      <c r="AA18" s="37">
        <v>0.94099999999999995</v>
      </c>
      <c r="AB18" s="38">
        <f t="shared" ref="AB18:AB39" si="2">+P18/Q18</f>
        <v>0.98990666399265048</v>
      </c>
      <c r="AC18" s="38">
        <f t="shared" si="1"/>
        <v>0.68882505843241071</v>
      </c>
      <c r="AD18" s="41" t="e">
        <f>ROUND(G18/#REF!,4)</f>
        <v>#REF!</v>
      </c>
      <c r="AE18" s="41">
        <v>1E-4</v>
      </c>
      <c r="AF18" s="41">
        <v>1E-4</v>
      </c>
      <c r="AG18" s="41">
        <v>2.0000000000000001E-4</v>
      </c>
      <c r="AH18" s="41">
        <v>2.0000000000000001E-4</v>
      </c>
      <c r="AI18" s="41">
        <v>2.0000000000000001E-4</v>
      </c>
      <c r="AJ18" s="41">
        <v>2.0000000000000001E-4</v>
      </c>
      <c r="AK18" s="638">
        <v>2.0000000000000001E-4</v>
      </c>
      <c r="AL18" s="638">
        <v>2.0000000000000001E-4</v>
      </c>
      <c r="AM18" s="638" t="e">
        <f>+P18/#REF!</f>
        <v>#REF!</v>
      </c>
      <c r="AN18" s="638" t="e">
        <f>+Q18/#REF!</f>
        <v>#REF!</v>
      </c>
      <c r="AO18" s="621"/>
      <c r="AP18" s="2198" t="s">
        <v>276</v>
      </c>
      <c r="AQ18" s="2199"/>
      <c r="AR18" s="2199"/>
      <c r="AS18" s="2199"/>
      <c r="AT18" s="2294"/>
      <c r="AU18" s="635">
        <v>39567953862</v>
      </c>
    </row>
    <row r="19" spans="1:47" s="5" customFormat="1" ht="21" customHeight="1" x14ac:dyDescent="0.15">
      <c r="A19" s="2200"/>
      <c r="B19" s="2297"/>
      <c r="C19" s="2293" t="s">
        <v>277</v>
      </c>
      <c r="D19" s="2199"/>
      <c r="E19" s="2294"/>
      <c r="F19" s="642">
        <v>5769438098</v>
      </c>
      <c r="G19" s="636">
        <f>[1]第7表!E$10</f>
        <v>15418441150</v>
      </c>
      <c r="H19" s="33">
        <v>171150661045</v>
      </c>
      <c r="I19" s="33">
        <v>175841646626</v>
      </c>
      <c r="J19" s="33">
        <v>175418954571</v>
      </c>
      <c r="K19" s="33">
        <v>179735233966</v>
      </c>
      <c r="L19" s="33">
        <v>175609899710</v>
      </c>
      <c r="M19" s="33">
        <v>163399790055</v>
      </c>
      <c r="N19" s="33">
        <v>164868173235</v>
      </c>
      <c r="O19" s="33">
        <v>163037823183</v>
      </c>
      <c r="P19" s="33">
        <v>176145985689</v>
      </c>
      <c r="Q19" s="33">
        <v>186832885206</v>
      </c>
      <c r="R19" s="33">
        <v>184987954494</v>
      </c>
      <c r="S19" s="641">
        <f t="shared" si="0"/>
        <v>0.09</v>
      </c>
      <c r="T19" s="641">
        <v>0.97299999999999998</v>
      </c>
      <c r="U19" s="641">
        <v>1</v>
      </c>
      <c r="V19" s="641">
        <v>1.008</v>
      </c>
      <c r="W19" s="641">
        <v>1.0489999999999999</v>
      </c>
      <c r="X19" s="641">
        <v>1.075</v>
      </c>
      <c r="Y19" s="641">
        <v>0.99099999999999999</v>
      </c>
      <c r="Z19" s="37">
        <v>1.0109999999999999</v>
      </c>
      <c r="AA19" s="37">
        <v>0.92600000000000005</v>
      </c>
      <c r="AB19" s="38">
        <f t="shared" si="2"/>
        <v>0.94279968697578731</v>
      </c>
      <c r="AC19" s="38">
        <f t="shared" si="1"/>
        <v>1.009973247809818</v>
      </c>
      <c r="AD19" s="41" t="e">
        <f>ROUND(G19/#REF!,4)</f>
        <v>#REF!</v>
      </c>
      <c r="AE19" s="41">
        <v>0.1573</v>
      </c>
      <c r="AF19" s="41">
        <v>0.15740000000000001</v>
      </c>
      <c r="AG19" s="41">
        <v>0.18</v>
      </c>
      <c r="AH19" s="41">
        <v>0.19420000000000001</v>
      </c>
      <c r="AI19" s="41">
        <v>0.20699999999999999</v>
      </c>
      <c r="AJ19" s="41">
        <v>0.1996</v>
      </c>
      <c r="AK19" s="638">
        <v>0.19539999999999999</v>
      </c>
      <c r="AL19" s="638">
        <v>0.2102</v>
      </c>
      <c r="AM19" s="638" t="e">
        <f>+P19/#REF!</f>
        <v>#REF!</v>
      </c>
      <c r="AN19" s="638" t="e">
        <f>+Q19/#REF!</f>
        <v>#REF!</v>
      </c>
      <c r="AO19" s="621"/>
      <c r="AP19" s="2291" t="s">
        <v>278</v>
      </c>
      <c r="AQ19" s="2292"/>
      <c r="AR19" s="2293" t="s">
        <v>279</v>
      </c>
      <c r="AS19" s="2199"/>
      <c r="AT19" s="2294"/>
      <c r="AU19" s="635">
        <v>0</v>
      </c>
    </row>
    <row r="20" spans="1:47" s="5" customFormat="1" ht="21" customHeight="1" x14ac:dyDescent="0.15">
      <c r="A20" s="2200"/>
      <c r="B20" s="2297"/>
      <c r="C20" s="2206" t="s">
        <v>280</v>
      </c>
      <c r="D20" s="2207"/>
      <c r="E20" s="2299"/>
      <c r="F20" s="642">
        <v>442237000</v>
      </c>
      <c r="G20" s="636">
        <f>[1]第7表!F$10</f>
        <v>174112000</v>
      </c>
      <c r="H20" s="33">
        <v>6066525787</v>
      </c>
      <c r="I20" s="33">
        <v>5403537286</v>
      </c>
      <c r="J20" s="33">
        <v>4869777392</v>
      </c>
      <c r="K20" s="33">
        <v>4545419841</v>
      </c>
      <c r="L20" s="33">
        <v>3872082990</v>
      </c>
      <c r="M20" s="33">
        <v>3522211851</v>
      </c>
      <c r="N20" s="33">
        <v>3093467135</v>
      </c>
      <c r="O20" s="33">
        <v>2895393312</v>
      </c>
      <c r="P20" s="33">
        <v>3284293449</v>
      </c>
      <c r="Q20" s="33">
        <v>3109194148</v>
      </c>
      <c r="R20" s="33">
        <v>3043872977</v>
      </c>
      <c r="S20" s="641">
        <f t="shared" si="0"/>
        <v>2.9000000000000001E-2</v>
      </c>
      <c r="T20" s="641">
        <v>1.123</v>
      </c>
      <c r="U20" s="641">
        <v>1.095</v>
      </c>
      <c r="V20" s="641">
        <v>1.0349999999999999</v>
      </c>
      <c r="W20" s="641">
        <v>1.085</v>
      </c>
      <c r="X20" s="641">
        <v>1.099</v>
      </c>
      <c r="Y20" s="641">
        <v>1.139</v>
      </c>
      <c r="Z20" s="37">
        <v>1.0680000000000001</v>
      </c>
      <c r="AA20" s="37">
        <v>0.88200000000000001</v>
      </c>
      <c r="AB20" s="38">
        <f t="shared" si="2"/>
        <v>1.0563166186044166</v>
      </c>
      <c r="AC20" s="38">
        <f t="shared" si="1"/>
        <v>1.0214598872862231</v>
      </c>
      <c r="AD20" s="41" t="e">
        <f>ROUND(G20/#REF!,4)</f>
        <v>#REF!</v>
      </c>
      <c r="AE20" s="41">
        <v>5.5999999999999999E-3</v>
      </c>
      <c r="AF20" s="41">
        <v>4.7999999999999996E-3</v>
      </c>
      <c r="AG20" s="41">
        <v>5.0000000000000001E-3</v>
      </c>
      <c r="AH20" s="41">
        <v>4.8999999999999998E-3</v>
      </c>
      <c r="AI20" s="41">
        <v>4.5999999999999999E-3</v>
      </c>
      <c r="AJ20" s="41">
        <v>4.3E-3</v>
      </c>
      <c r="AK20" s="638">
        <v>3.7000000000000002E-3</v>
      </c>
      <c r="AL20" s="638">
        <v>3.7000000000000002E-3</v>
      </c>
      <c r="AM20" s="638" t="e">
        <f>+P20/#REF!</f>
        <v>#REF!</v>
      </c>
      <c r="AN20" s="638" t="e">
        <f>+Q20/#REF!</f>
        <v>#REF!</v>
      </c>
      <c r="AO20" s="621"/>
      <c r="AP20" s="2291"/>
      <c r="AQ20" s="2292"/>
      <c r="AR20" s="2293" t="s">
        <v>268</v>
      </c>
      <c r="AS20" s="2199"/>
      <c r="AT20" s="2294"/>
      <c r="AU20" s="635">
        <v>690578</v>
      </c>
    </row>
    <row r="21" spans="1:47" s="5" customFormat="1" ht="21" customHeight="1" x14ac:dyDescent="0.15">
      <c r="A21" s="2200"/>
      <c r="B21" s="2297"/>
      <c r="C21" s="2293" t="s">
        <v>77</v>
      </c>
      <c r="D21" s="2199"/>
      <c r="E21" s="2294"/>
      <c r="F21" s="635">
        <v>857337000</v>
      </c>
      <c r="G21" s="636">
        <f>[1]第7表!G$10</f>
        <v>30665000</v>
      </c>
      <c r="H21" s="33">
        <v>978261000</v>
      </c>
      <c r="I21" s="33">
        <v>975648000</v>
      </c>
      <c r="J21" s="33">
        <v>930156000</v>
      </c>
      <c r="K21" s="33">
        <v>838858000</v>
      </c>
      <c r="L21" s="33">
        <v>926833000</v>
      </c>
      <c r="M21" s="33">
        <v>517596000</v>
      </c>
      <c r="N21" s="643" t="s">
        <v>79</v>
      </c>
      <c r="O21" s="643" t="s">
        <v>79</v>
      </c>
      <c r="P21" s="33"/>
      <c r="Q21" s="33"/>
      <c r="R21" s="33"/>
      <c r="S21" s="37">
        <f t="shared" si="0"/>
        <v>3.1E-2</v>
      </c>
      <c r="T21" s="37">
        <v>1.0029999999999999</v>
      </c>
      <c r="U21" s="37">
        <v>1.1100000000000001</v>
      </c>
      <c r="V21" s="37">
        <v>1.06</v>
      </c>
      <c r="W21" s="37">
        <v>0.98299999999999998</v>
      </c>
      <c r="X21" s="37">
        <v>1.7909999999999999</v>
      </c>
      <c r="Y21" s="644" t="s">
        <v>79</v>
      </c>
      <c r="Z21" s="644" t="s">
        <v>79</v>
      </c>
      <c r="AA21" s="644" t="s">
        <v>79</v>
      </c>
      <c r="AB21" s="643" t="s">
        <v>79</v>
      </c>
      <c r="AC21" s="643" t="s">
        <v>79</v>
      </c>
      <c r="AD21" s="41" t="e">
        <f>ROUND(G21/#REF!,4)</f>
        <v>#REF!</v>
      </c>
      <c r="AE21" s="41">
        <v>8.9999999999999998E-4</v>
      </c>
      <c r="AF21" s="41">
        <v>8.9999999999999998E-4</v>
      </c>
      <c r="AG21" s="41">
        <v>1E-3</v>
      </c>
      <c r="AH21" s="41">
        <v>8.9999999999999998E-4</v>
      </c>
      <c r="AI21" s="41">
        <v>1.1000000000000001E-3</v>
      </c>
      <c r="AJ21" s="41">
        <v>5.9999999999999995E-4</v>
      </c>
      <c r="AK21" s="643" t="s">
        <v>79</v>
      </c>
      <c r="AL21" s="643" t="s">
        <v>79</v>
      </c>
      <c r="AM21" s="638"/>
      <c r="AN21" s="638"/>
      <c r="AO21" s="621"/>
      <c r="AP21" s="2291"/>
      <c r="AQ21" s="2292"/>
      <c r="AR21" s="2293" t="s">
        <v>264</v>
      </c>
      <c r="AS21" s="2199"/>
      <c r="AT21" s="2294"/>
      <c r="AU21" s="635">
        <v>690578</v>
      </c>
    </row>
    <row r="22" spans="1:47" s="5" customFormat="1" ht="21" customHeight="1" x14ac:dyDescent="0.15">
      <c r="A22" s="2200"/>
      <c r="B22" s="2297"/>
      <c r="C22" s="2246" t="s">
        <v>273</v>
      </c>
      <c r="D22" s="2247"/>
      <c r="E22" s="2248"/>
      <c r="F22" s="645">
        <v>0</v>
      </c>
      <c r="G22" s="636">
        <f>[1]第7表!H$10</f>
        <v>0</v>
      </c>
      <c r="H22" s="33">
        <v>14391946000</v>
      </c>
      <c r="I22" s="33">
        <v>13781580000</v>
      </c>
      <c r="J22" s="33">
        <v>8608795000</v>
      </c>
      <c r="K22" s="33">
        <v>6636080000</v>
      </c>
      <c r="L22" s="33">
        <v>4541650000</v>
      </c>
      <c r="M22" s="33">
        <v>7435424000</v>
      </c>
      <c r="N22" s="33">
        <v>3679200000</v>
      </c>
      <c r="O22" s="33">
        <v>4143419000</v>
      </c>
      <c r="P22" s="33">
        <v>4316305000</v>
      </c>
      <c r="Q22" s="646">
        <v>5181504000</v>
      </c>
      <c r="R22" s="646">
        <v>4209992000</v>
      </c>
      <c r="S22" s="647">
        <f t="shared" si="0"/>
        <v>0</v>
      </c>
      <c r="T22" s="647">
        <v>1.044</v>
      </c>
      <c r="U22" s="647">
        <v>1.498</v>
      </c>
      <c r="V22" s="647">
        <v>1.2669999999999999</v>
      </c>
      <c r="W22" s="647">
        <v>1.3540000000000001</v>
      </c>
      <c r="X22" s="647">
        <v>0.61099999999999999</v>
      </c>
      <c r="Y22" s="647">
        <v>2.0209999999999999</v>
      </c>
      <c r="Z22" s="648">
        <v>0.88800000000000001</v>
      </c>
      <c r="AA22" s="648">
        <v>0.96</v>
      </c>
      <c r="AB22" s="649">
        <f t="shared" si="2"/>
        <v>0.83302164776867871</v>
      </c>
      <c r="AC22" s="649">
        <f t="shared" si="1"/>
        <v>1.2307633838734136</v>
      </c>
      <c r="AD22" s="650" t="e">
        <f>ROUND(G22/#REF!,4)</f>
        <v>#REF!</v>
      </c>
      <c r="AE22" s="650">
        <v>1.32E-2</v>
      </c>
      <c r="AF22" s="650">
        <v>1.23E-2</v>
      </c>
      <c r="AG22" s="650">
        <v>8.8000000000000005E-3</v>
      </c>
      <c r="AH22" s="650">
        <v>7.1999999999999998E-3</v>
      </c>
      <c r="AI22" s="650">
        <v>5.4000000000000003E-3</v>
      </c>
      <c r="AJ22" s="650">
        <v>9.1000000000000004E-3</v>
      </c>
      <c r="AK22" s="638">
        <v>4.4000000000000003E-3</v>
      </c>
      <c r="AL22" s="638">
        <v>5.3E-3</v>
      </c>
      <c r="AM22" s="651" t="e">
        <f>+P22/#REF!</f>
        <v>#REF!</v>
      </c>
      <c r="AN22" s="651" t="e">
        <f>+Q22/#REF!</f>
        <v>#REF!</v>
      </c>
      <c r="AO22" s="621"/>
      <c r="AP22" s="2291" t="s">
        <v>281</v>
      </c>
      <c r="AQ22" s="2292"/>
      <c r="AR22" s="2293" t="s">
        <v>282</v>
      </c>
      <c r="AS22" s="2199"/>
      <c r="AT22" s="2294"/>
      <c r="AU22" s="635">
        <v>788271746</v>
      </c>
    </row>
    <row r="23" spans="1:47" s="5" customFormat="1" ht="21" customHeight="1" x14ac:dyDescent="0.15">
      <c r="A23" s="2200"/>
      <c r="B23" s="2298"/>
      <c r="C23" s="2290" t="s">
        <v>283</v>
      </c>
      <c r="D23" s="2290"/>
      <c r="E23" s="2290"/>
      <c r="F23" s="635">
        <v>155185648323</v>
      </c>
      <c r="G23" s="652">
        <f>SUM(G18:G22)</f>
        <v>15755489868</v>
      </c>
      <c r="H23" s="441">
        <v>199112951899</v>
      </c>
      <c r="I23" s="441">
        <v>201523558246</v>
      </c>
      <c r="J23" s="441">
        <v>195379089520</v>
      </c>
      <c r="K23" s="441">
        <v>197996077039</v>
      </c>
      <c r="L23" s="441">
        <v>188426702158</v>
      </c>
      <c r="M23" s="441">
        <v>179263224538</v>
      </c>
      <c r="N23" s="33">
        <v>176263931583</v>
      </c>
      <c r="O23" s="33">
        <v>174530606890</v>
      </c>
      <c r="P23" s="33">
        <v>188228992249</v>
      </c>
      <c r="Q23" s="33">
        <v>199898055118</v>
      </c>
      <c r="R23" s="33">
        <v>197178944752</v>
      </c>
      <c r="S23" s="641">
        <f t="shared" si="0"/>
        <v>7.9000000000000001E-2</v>
      </c>
      <c r="T23" s="641">
        <v>0.98799999999999999</v>
      </c>
      <c r="U23" s="641">
        <v>1.0249999999999999</v>
      </c>
      <c r="V23" s="641">
        <v>1.0169999999999999</v>
      </c>
      <c r="W23" s="641">
        <v>1.0580000000000001</v>
      </c>
      <c r="X23" s="641">
        <v>1.0509999999999999</v>
      </c>
      <c r="Y23" s="641">
        <v>1.0169999999999999</v>
      </c>
      <c r="Z23" s="37">
        <v>1.01</v>
      </c>
      <c r="AA23" s="37">
        <v>0.92700000000000005</v>
      </c>
      <c r="AB23" s="38">
        <f t="shared" si="2"/>
        <v>0.94162493045711859</v>
      </c>
      <c r="AC23" s="38">
        <f t="shared" si="1"/>
        <v>1.0137900644991276</v>
      </c>
      <c r="AD23" s="41" t="e">
        <f>ROUND(G23/#REF!,4)</f>
        <v>#REF!</v>
      </c>
      <c r="AE23" s="41">
        <v>0.183</v>
      </c>
      <c r="AF23" s="41">
        <v>0.1804</v>
      </c>
      <c r="AG23" s="41">
        <v>0.20050000000000001</v>
      </c>
      <c r="AH23" s="41">
        <v>0.21390000000000001</v>
      </c>
      <c r="AI23" s="41">
        <v>0.22209999999999999</v>
      </c>
      <c r="AJ23" s="41">
        <v>0.219</v>
      </c>
      <c r="AK23" s="638">
        <v>0.2089</v>
      </c>
      <c r="AL23" s="638">
        <v>0.22500000000000001</v>
      </c>
      <c r="AM23" s="638" t="e">
        <f>+P23/#REF!</f>
        <v>#REF!</v>
      </c>
      <c r="AN23" s="638" t="e">
        <f>+Q23/#REF!</f>
        <v>#REF!</v>
      </c>
      <c r="AO23" s="653"/>
      <c r="AP23" s="2291"/>
      <c r="AQ23" s="2292"/>
      <c r="AR23" s="2293" t="s">
        <v>268</v>
      </c>
      <c r="AS23" s="2199"/>
      <c r="AT23" s="2294"/>
      <c r="AU23" s="635">
        <v>792479</v>
      </c>
    </row>
    <row r="24" spans="1:47" s="5" customFormat="1" ht="21" customHeight="1" x14ac:dyDescent="0.15">
      <c r="A24" s="2200"/>
      <c r="B24" s="2285" t="s">
        <v>284</v>
      </c>
      <c r="C24" s="2282" t="s">
        <v>285</v>
      </c>
      <c r="D24" s="2282"/>
      <c r="E24" s="2282"/>
      <c r="F24" s="635">
        <v>21558719000</v>
      </c>
      <c r="G24" s="652"/>
      <c r="H24" s="441"/>
      <c r="I24" s="441"/>
      <c r="J24" s="441"/>
      <c r="K24" s="441"/>
      <c r="L24" s="441"/>
      <c r="M24" s="441"/>
      <c r="N24" s="33"/>
      <c r="O24" s="33"/>
      <c r="P24" s="33"/>
      <c r="Q24" s="33"/>
      <c r="R24" s="33"/>
      <c r="S24" s="641"/>
      <c r="T24" s="641"/>
      <c r="U24" s="641"/>
      <c r="V24" s="641"/>
      <c r="W24" s="641"/>
      <c r="X24" s="641"/>
      <c r="Y24" s="641"/>
      <c r="Z24" s="37"/>
      <c r="AA24" s="37"/>
      <c r="AB24" s="38"/>
      <c r="AC24" s="38"/>
      <c r="AD24" s="41"/>
      <c r="AE24" s="41"/>
      <c r="AF24" s="41"/>
      <c r="AG24" s="41"/>
      <c r="AH24" s="41"/>
      <c r="AI24" s="41"/>
      <c r="AJ24" s="41"/>
      <c r="AK24" s="638"/>
      <c r="AL24" s="638"/>
      <c r="AM24" s="638"/>
      <c r="AN24" s="638"/>
      <c r="AO24" s="653"/>
      <c r="AP24" s="2291"/>
      <c r="AQ24" s="2292"/>
      <c r="AR24" s="2293" t="s">
        <v>264</v>
      </c>
      <c r="AS24" s="2199"/>
      <c r="AT24" s="2294"/>
      <c r="AU24" s="635">
        <v>789064225</v>
      </c>
    </row>
    <row r="25" spans="1:47" s="5" customFormat="1" ht="21" customHeight="1" x14ac:dyDescent="0.15">
      <c r="A25" s="2200"/>
      <c r="B25" s="2285"/>
      <c r="C25" s="2282" t="s">
        <v>286</v>
      </c>
      <c r="D25" s="2282"/>
      <c r="E25" s="2282"/>
      <c r="F25" s="635">
        <v>6670380000</v>
      </c>
      <c r="G25" s="652"/>
      <c r="H25" s="441"/>
      <c r="I25" s="441"/>
      <c r="J25" s="441"/>
      <c r="K25" s="441"/>
      <c r="L25" s="441"/>
      <c r="M25" s="441"/>
      <c r="N25" s="33"/>
      <c r="O25" s="33"/>
      <c r="P25" s="33"/>
      <c r="Q25" s="33"/>
      <c r="R25" s="33"/>
      <c r="S25" s="641"/>
      <c r="T25" s="641"/>
      <c r="U25" s="641"/>
      <c r="V25" s="641"/>
      <c r="W25" s="641"/>
      <c r="X25" s="641"/>
      <c r="Y25" s="641"/>
      <c r="Z25" s="37"/>
      <c r="AA25" s="37"/>
      <c r="AB25" s="38"/>
      <c r="AC25" s="38"/>
      <c r="AD25" s="41"/>
      <c r="AE25" s="41"/>
      <c r="AF25" s="41"/>
      <c r="AG25" s="41"/>
      <c r="AH25" s="41"/>
      <c r="AI25" s="41"/>
      <c r="AJ25" s="41"/>
      <c r="AK25" s="638"/>
      <c r="AL25" s="638"/>
      <c r="AM25" s="638"/>
      <c r="AN25" s="638"/>
      <c r="AO25" s="653"/>
      <c r="AP25" s="2198" t="s">
        <v>287</v>
      </c>
      <c r="AQ25" s="2199"/>
      <c r="AR25" s="2199"/>
      <c r="AS25" s="2199"/>
      <c r="AT25" s="2294"/>
      <c r="AU25" s="635">
        <v>0</v>
      </c>
    </row>
    <row r="26" spans="1:47" s="5" customFormat="1" ht="21" customHeight="1" x14ac:dyDescent="0.15">
      <c r="A26" s="2200"/>
      <c r="B26" s="2285"/>
      <c r="C26" s="2282" t="s">
        <v>288</v>
      </c>
      <c r="D26" s="2282"/>
      <c r="E26" s="2282"/>
      <c r="F26" s="635">
        <v>3971787000</v>
      </c>
      <c r="G26" s="652"/>
      <c r="H26" s="441"/>
      <c r="I26" s="441"/>
      <c r="J26" s="441"/>
      <c r="K26" s="441"/>
      <c r="L26" s="441"/>
      <c r="M26" s="441"/>
      <c r="N26" s="33"/>
      <c r="O26" s="33"/>
      <c r="P26" s="33"/>
      <c r="Q26" s="33"/>
      <c r="R26" s="33"/>
      <c r="S26" s="641"/>
      <c r="T26" s="641"/>
      <c r="U26" s="641"/>
      <c r="V26" s="641"/>
      <c r="W26" s="641"/>
      <c r="X26" s="641"/>
      <c r="Y26" s="641"/>
      <c r="Z26" s="37"/>
      <c r="AA26" s="37"/>
      <c r="AB26" s="38"/>
      <c r="AC26" s="38"/>
      <c r="AD26" s="41"/>
      <c r="AE26" s="41"/>
      <c r="AF26" s="41"/>
      <c r="AG26" s="41"/>
      <c r="AH26" s="41"/>
      <c r="AI26" s="41"/>
      <c r="AJ26" s="41"/>
      <c r="AK26" s="638"/>
      <c r="AL26" s="638"/>
      <c r="AM26" s="638"/>
      <c r="AN26" s="638"/>
      <c r="AO26" s="653"/>
      <c r="AP26" s="2198" t="s">
        <v>289</v>
      </c>
      <c r="AQ26" s="2199"/>
      <c r="AR26" s="2199"/>
      <c r="AS26" s="2199"/>
      <c r="AT26" s="2294"/>
      <c r="AU26" s="635">
        <v>17314467</v>
      </c>
    </row>
    <row r="27" spans="1:47" s="5" customFormat="1" ht="21" customHeight="1" x14ac:dyDescent="0.15">
      <c r="A27" s="2200"/>
      <c r="B27" s="2285"/>
      <c r="C27" s="2282" t="s">
        <v>290</v>
      </c>
      <c r="D27" s="2282"/>
      <c r="E27" s="2282"/>
      <c r="F27" s="635">
        <v>1932745000</v>
      </c>
      <c r="G27" s="652"/>
      <c r="H27" s="441"/>
      <c r="I27" s="441"/>
      <c r="J27" s="441"/>
      <c r="K27" s="441"/>
      <c r="L27" s="441"/>
      <c r="M27" s="441"/>
      <c r="N27" s="33"/>
      <c r="O27" s="33"/>
      <c r="P27" s="33"/>
      <c r="Q27" s="33"/>
      <c r="R27" s="33"/>
      <c r="S27" s="641"/>
      <c r="T27" s="641"/>
      <c r="U27" s="641"/>
      <c r="V27" s="641"/>
      <c r="W27" s="641"/>
      <c r="X27" s="641"/>
      <c r="Y27" s="641"/>
      <c r="Z27" s="37"/>
      <c r="AA27" s="37"/>
      <c r="AB27" s="38"/>
      <c r="AC27" s="38"/>
      <c r="AD27" s="41"/>
      <c r="AE27" s="41"/>
      <c r="AF27" s="41"/>
      <c r="AG27" s="41"/>
      <c r="AH27" s="41"/>
      <c r="AI27" s="41"/>
      <c r="AJ27" s="41"/>
      <c r="AK27" s="638"/>
      <c r="AL27" s="638"/>
      <c r="AM27" s="638"/>
      <c r="AN27" s="638"/>
      <c r="AO27" s="653"/>
      <c r="AP27" s="2291" t="s">
        <v>291</v>
      </c>
      <c r="AQ27" s="2292"/>
      <c r="AR27" s="2293" t="s">
        <v>292</v>
      </c>
      <c r="AS27" s="2199"/>
      <c r="AT27" s="2294"/>
      <c r="AU27" s="635">
        <v>0</v>
      </c>
    </row>
    <row r="28" spans="1:47" s="5" customFormat="1" ht="21" customHeight="1" x14ac:dyDescent="0.15">
      <c r="A28" s="2200"/>
      <c r="B28" s="2285"/>
      <c r="C28" s="2282" t="s">
        <v>207</v>
      </c>
      <c r="D28" s="2282"/>
      <c r="E28" s="2282"/>
      <c r="F28" s="635">
        <v>0</v>
      </c>
      <c r="G28" s="652"/>
      <c r="H28" s="441"/>
      <c r="I28" s="441"/>
      <c r="J28" s="441"/>
      <c r="K28" s="441"/>
      <c r="L28" s="441"/>
      <c r="M28" s="441"/>
      <c r="N28" s="33"/>
      <c r="O28" s="33"/>
      <c r="P28" s="33"/>
      <c r="Q28" s="33"/>
      <c r="R28" s="33"/>
      <c r="S28" s="641"/>
      <c r="T28" s="641"/>
      <c r="U28" s="641"/>
      <c r="V28" s="641"/>
      <c r="W28" s="641"/>
      <c r="X28" s="641"/>
      <c r="Y28" s="641"/>
      <c r="Z28" s="37"/>
      <c r="AA28" s="37"/>
      <c r="AB28" s="38"/>
      <c r="AC28" s="38"/>
      <c r="AD28" s="41"/>
      <c r="AE28" s="41"/>
      <c r="AF28" s="41"/>
      <c r="AG28" s="41"/>
      <c r="AH28" s="41"/>
      <c r="AI28" s="41"/>
      <c r="AJ28" s="41"/>
      <c r="AK28" s="638"/>
      <c r="AL28" s="638"/>
      <c r="AM28" s="638"/>
      <c r="AN28" s="638"/>
      <c r="AO28" s="653"/>
      <c r="AP28" s="2291"/>
      <c r="AQ28" s="2292"/>
      <c r="AR28" s="2293" t="s">
        <v>293</v>
      </c>
      <c r="AS28" s="2199"/>
      <c r="AT28" s="2294"/>
      <c r="AU28" s="635">
        <v>0</v>
      </c>
    </row>
    <row r="29" spans="1:47" s="5" customFormat="1" ht="21" customHeight="1" x14ac:dyDescent="0.15">
      <c r="A29" s="2200"/>
      <c r="B29" s="2285"/>
      <c r="C29" s="2300" t="s">
        <v>294</v>
      </c>
      <c r="D29" s="2301"/>
      <c r="E29" s="2302"/>
      <c r="F29" s="635">
        <v>34133631000</v>
      </c>
      <c r="G29" s="652"/>
      <c r="H29" s="441"/>
      <c r="I29" s="441"/>
      <c r="J29" s="441"/>
      <c r="K29" s="441"/>
      <c r="L29" s="441"/>
      <c r="M29" s="441"/>
      <c r="N29" s="33"/>
      <c r="O29" s="33"/>
      <c r="P29" s="33"/>
      <c r="Q29" s="33"/>
      <c r="R29" s="33"/>
      <c r="S29" s="641"/>
      <c r="T29" s="641"/>
      <c r="U29" s="641"/>
      <c r="V29" s="641"/>
      <c r="W29" s="641"/>
      <c r="X29" s="641"/>
      <c r="Y29" s="641"/>
      <c r="Z29" s="37"/>
      <c r="AA29" s="37"/>
      <c r="AB29" s="38"/>
      <c r="AC29" s="38"/>
      <c r="AD29" s="41"/>
      <c r="AE29" s="41"/>
      <c r="AF29" s="41"/>
      <c r="AG29" s="41"/>
      <c r="AH29" s="41"/>
      <c r="AI29" s="41"/>
      <c r="AJ29" s="41"/>
      <c r="AK29" s="638"/>
      <c r="AL29" s="638"/>
      <c r="AM29" s="638"/>
      <c r="AN29" s="638"/>
      <c r="AO29" s="653"/>
      <c r="AP29" s="2291"/>
      <c r="AQ29" s="2292"/>
      <c r="AR29" s="2293" t="s">
        <v>295</v>
      </c>
      <c r="AS29" s="2199"/>
      <c r="AT29" s="2294"/>
      <c r="AU29" s="635">
        <v>0</v>
      </c>
    </row>
    <row r="30" spans="1:47" s="5" customFormat="1" ht="21" customHeight="1" x14ac:dyDescent="0.15">
      <c r="A30" s="2201"/>
      <c r="B30" s="2293" t="s">
        <v>264</v>
      </c>
      <c r="C30" s="2199"/>
      <c r="D30" s="2199"/>
      <c r="E30" s="2294"/>
      <c r="F30" s="635">
        <v>189319279323</v>
      </c>
      <c r="G30" s="652"/>
      <c r="H30" s="441"/>
      <c r="I30" s="441"/>
      <c r="J30" s="441"/>
      <c r="K30" s="441"/>
      <c r="L30" s="441"/>
      <c r="M30" s="441"/>
      <c r="N30" s="33"/>
      <c r="O30" s="33"/>
      <c r="P30" s="33"/>
      <c r="Q30" s="33"/>
      <c r="R30" s="33"/>
      <c r="S30" s="641"/>
      <c r="T30" s="641"/>
      <c r="U30" s="641"/>
      <c r="V30" s="641"/>
      <c r="W30" s="641"/>
      <c r="X30" s="641"/>
      <c r="Y30" s="641"/>
      <c r="Z30" s="37"/>
      <c r="AA30" s="37"/>
      <c r="AB30" s="38"/>
      <c r="AC30" s="38"/>
      <c r="AD30" s="41"/>
      <c r="AE30" s="41"/>
      <c r="AF30" s="41"/>
      <c r="AG30" s="41"/>
      <c r="AH30" s="41"/>
      <c r="AI30" s="41"/>
      <c r="AJ30" s="41"/>
      <c r="AK30" s="638"/>
      <c r="AL30" s="638"/>
      <c r="AM30" s="638"/>
      <c r="AN30" s="638"/>
      <c r="AO30" s="653"/>
      <c r="AP30" s="2198" t="s">
        <v>296</v>
      </c>
      <c r="AQ30" s="2199"/>
      <c r="AR30" s="2199"/>
      <c r="AS30" s="2199"/>
      <c r="AT30" s="2294"/>
      <c r="AU30" s="635">
        <v>0</v>
      </c>
    </row>
    <row r="31" spans="1:47" s="5" customFormat="1" ht="21" customHeight="1" x14ac:dyDescent="0.2">
      <c r="A31" s="2289" t="s">
        <v>297</v>
      </c>
      <c r="B31" s="2290"/>
      <c r="C31" s="2303"/>
      <c r="D31" s="2303"/>
      <c r="E31" s="2303"/>
      <c r="F31" s="642">
        <v>4541571000</v>
      </c>
      <c r="G31" s="636" t="str">
        <f>[1]第7表!M$10</f>
        <v>‐</v>
      </c>
      <c r="H31" s="33">
        <v>14608182046</v>
      </c>
      <c r="I31" s="33">
        <v>21294369356</v>
      </c>
      <c r="J31" s="33">
        <v>35947168752</v>
      </c>
      <c r="K31" s="33">
        <v>38734600252</v>
      </c>
      <c r="L31" s="33">
        <v>37035968604</v>
      </c>
      <c r="M31" s="33">
        <v>58554363845</v>
      </c>
      <c r="N31" s="33">
        <v>173706598925</v>
      </c>
      <c r="O31" s="33">
        <v>148514924534</v>
      </c>
      <c r="P31" s="33">
        <v>140559455836</v>
      </c>
      <c r="Q31" s="33">
        <v>119301971647</v>
      </c>
      <c r="R31" s="33">
        <v>96830787243</v>
      </c>
      <c r="S31" s="641" t="e">
        <f t="shared" si="0"/>
        <v>#VALUE!</v>
      </c>
      <c r="T31" s="641">
        <v>0.68600000000000005</v>
      </c>
      <c r="U31" s="641">
        <v>0.69799999999999995</v>
      </c>
      <c r="V31" s="641">
        <v>0.94</v>
      </c>
      <c r="W31" s="641">
        <v>1.226</v>
      </c>
      <c r="X31" s="641">
        <v>0.63300000000000001</v>
      </c>
      <c r="Y31" s="641">
        <v>0.33700000000000002</v>
      </c>
      <c r="Z31" s="37">
        <v>1.17</v>
      </c>
      <c r="AA31" s="37">
        <v>1.0569999999999999</v>
      </c>
      <c r="AB31" s="38">
        <f t="shared" si="2"/>
        <v>1.1781821699636139</v>
      </c>
      <c r="AC31" s="38">
        <f t="shared" si="1"/>
        <v>1.232066525986284</v>
      </c>
      <c r="AD31" s="41" t="e">
        <f>ROUND(G31/#REF!,4)</f>
        <v>#VALUE!</v>
      </c>
      <c r="AE31" s="41">
        <v>1.34E-2</v>
      </c>
      <c r="AF31" s="41">
        <v>1.9099999999999999E-2</v>
      </c>
      <c r="AG31" s="41">
        <v>3.6900000000000002E-2</v>
      </c>
      <c r="AH31" s="41">
        <v>4.1799999999999997E-2</v>
      </c>
      <c r="AI31" s="41">
        <v>4.3700000000000003E-2</v>
      </c>
      <c r="AJ31" s="41">
        <v>7.1499999999999994E-2</v>
      </c>
      <c r="AK31" s="638">
        <v>0.2059</v>
      </c>
      <c r="AL31" s="638">
        <v>0.1915</v>
      </c>
      <c r="AM31" s="638" t="e">
        <f>+P31/#REF!</f>
        <v>#REF!</v>
      </c>
      <c r="AN31" s="638" t="e">
        <f>+Q31/#REF!</f>
        <v>#REF!</v>
      </c>
      <c r="AO31" s="621"/>
      <c r="AP31" s="2304"/>
      <c r="AQ31" s="2305"/>
      <c r="AR31" s="2305"/>
      <c r="AS31" s="2305"/>
      <c r="AT31" s="2305"/>
      <c r="AU31" s="2306"/>
    </row>
    <row r="32" spans="1:47" s="5" customFormat="1" ht="21" customHeight="1" x14ac:dyDescent="0.15">
      <c r="A32" s="2198" t="s">
        <v>88</v>
      </c>
      <c r="B32" s="2199"/>
      <c r="C32" s="2199"/>
      <c r="D32" s="2199"/>
      <c r="E32" s="2294"/>
      <c r="F32" s="635">
        <v>240519046577</v>
      </c>
      <c r="G32" s="636">
        <f>[1]第7表!N$10</f>
        <v>135788135</v>
      </c>
      <c r="H32" s="33">
        <v>241060098124</v>
      </c>
      <c r="I32" s="33">
        <v>245401633175</v>
      </c>
      <c r="J32" s="33">
        <v>236272700722</v>
      </c>
      <c r="K32" s="33">
        <v>209660658363</v>
      </c>
      <c r="L32" s="33">
        <v>166151202467</v>
      </c>
      <c r="M32" s="33">
        <v>142792809214</v>
      </c>
      <c r="N32" s="643" t="s">
        <v>79</v>
      </c>
      <c r="O32" s="643" t="s">
        <v>79</v>
      </c>
      <c r="P32" s="33"/>
      <c r="Q32" s="33"/>
      <c r="R32" s="33"/>
      <c r="S32" s="37">
        <f t="shared" si="0"/>
        <v>1E-3</v>
      </c>
      <c r="T32" s="37">
        <v>0.98199999999999998</v>
      </c>
      <c r="U32" s="37">
        <v>1.026</v>
      </c>
      <c r="V32" s="37">
        <v>1.0629999999999999</v>
      </c>
      <c r="W32" s="37">
        <v>1.0589999999999999</v>
      </c>
      <c r="X32" s="37">
        <v>1.1639999999999999</v>
      </c>
      <c r="Y32" s="644" t="s">
        <v>79</v>
      </c>
      <c r="Z32" s="644" t="s">
        <v>79</v>
      </c>
      <c r="AA32" s="644" t="s">
        <v>79</v>
      </c>
      <c r="AB32" s="643" t="s">
        <v>79</v>
      </c>
      <c r="AC32" s="643" t="s">
        <v>79</v>
      </c>
      <c r="AD32" s="654" t="e">
        <f>ROUND(G32/#REF!,4)</f>
        <v>#REF!</v>
      </c>
      <c r="AE32" s="654">
        <v>0.2215</v>
      </c>
      <c r="AF32" s="654">
        <v>0.21970000000000001</v>
      </c>
      <c r="AG32" s="654">
        <v>0.24249999999999999</v>
      </c>
      <c r="AH32" s="654">
        <v>0.22650000000000001</v>
      </c>
      <c r="AI32" s="654">
        <v>0.19589999999999999</v>
      </c>
      <c r="AJ32" s="654">
        <v>0.17449999999999999</v>
      </c>
      <c r="AK32" s="643" t="s">
        <v>79</v>
      </c>
      <c r="AL32" s="643" t="s">
        <v>79</v>
      </c>
      <c r="AM32" s="638"/>
      <c r="AN32" s="638"/>
      <c r="AO32" s="621"/>
      <c r="AP32" s="2307"/>
      <c r="AQ32" s="2308"/>
      <c r="AR32" s="2308"/>
      <c r="AS32" s="2308"/>
      <c r="AT32" s="2308"/>
      <c r="AU32" s="2309"/>
    </row>
    <row r="33" spans="1:47" s="5" customFormat="1" ht="21" customHeight="1" x14ac:dyDescent="0.15">
      <c r="A33" s="2198" t="s">
        <v>298</v>
      </c>
      <c r="B33" s="2199"/>
      <c r="C33" s="2199"/>
      <c r="D33" s="2199"/>
      <c r="E33" s="2294"/>
      <c r="F33" s="635">
        <v>702354726</v>
      </c>
      <c r="G33" s="636"/>
      <c r="H33" s="33"/>
      <c r="I33" s="33"/>
      <c r="J33" s="33"/>
      <c r="K33" s="33"/>
      <c r="L33" s="33"/>
      <c r="M33" s="33"/>
      <c r="N33" s="643"/>
      <c r="O33" s="643"/>
      <c r="P33" s="33"/>
      <c r="Q33" s="33"/>
      <c r="R33" s="33"/>
      <c r="S33" s="37"/>
      <c r="T33" s="37"/>
      <c r="U33" s="37"/>
      <c r="V33" s="37"/>
      <c r="W33" s="37"/>
      <c r="X33" s="37"/>
      <c r="Y33" s="644"/>
      <c r="Z33" s="644"/>
      <c r="AA33" s="644"/>
      <c r="AB33" s="643"/>
      <c r="AC33" s="643"/>
      <c r="AD33" s="654"/>
      <c r="AE33" s="654"/>
      <c r="AF33" s="654"/>
      <c r="AG33" s="654"/>
      <c r="AH33" s="654"/>
      <c r="AI33" s="654"/>
      <c r="AJ33" s="654"/>
      <c r="AK33" s="643"/>
      <c r="AL33" s="643"/>
      <c r="AM33" s="638"/>
      <c r="AN33" s="638"/>
      <c r="AO33" s="621"/>
      <c r="AP33" s="2307"/>
      <c r="AQ33" s="2308"/>
      <c r="AR33" s="2308"/>
      <c r="AS33" s="2308"/>
      <c r="AT33" s="2308"/>
      <c r="AU33" s="2309"/>
    </row>
    <row r="34" spans="1:47" s="5" customFormat="1" ht="21" customHeight="1" x14ac:dyDescent="0.15">
      <c r="A34" s="2210" t="s">
        <v>299</v>
      </c>
      <c r="B34" s="2293" t="s">
        <v>300</v>
      </c>
      <c r="C34" s="2199"/>
      <c r="D34" s="2199"/>
      <c r="E34" s="2294"/>
      <c r="F34" s="642">
        <v>820135000</v>
      </c>
      <c r="G34" s="636" t="str">
        <f>[1]第7表!Q$10</f>
        <v>‐</v>
      </c>
      <c r="H34" s="33">
        <v>5931267787</v>
      </c>
      <c r="I34" s="33">
        <v>5269327286</v>
      </c>
      <c r="J34" s="33">
        <v>4734529392</v>
      </c>
      <c r="K34" s="33">
        <v>4407425841</v>
      </c>
      <c r="L34" s="33">
        <v>3733816698</v>
      </c>
      <c r="M34" s="33">
        <v>3340129000</v>
      </c>
      <c r="N34" s="33">
        <v>3059697021</v>
      </c>
      <c r="O34" s="33">
        <v>2773253671</v>
      </c>
      <c r="P34" s="33">
        <v>3284293449</v>
      </c>
      <c r="Q34" s="33">
        <v>3109194148</v>
      </c>
      <c r="R34" s="33">
        <v>3018060977</v>
      </c>
      <c r="S34" s="641" t="e">
        <f t="shared" si="0"/>
        <v>#VALUE!</v>
      </c>
      <c r="T34" s="641">
        <v>1.1259999999999999</v>
      </c>
      <c r="U34" s="641">
        <v>1.0980000000000001</v>
      </c>
      <c r="V34" s="641">
        <v>1.036</v>
      </c>
      <c r="W34" s="641">
        <v>1.095</v>
      </c>
      <c r="X34" s="641">
        <v>1.1180000000000001</v>
      </c>
      <c r="Y34" s="641">
        <v>1.0920000000000001</v>
      </c>
      <c r="Z34" s="37">
        <v>1.103</v>
      </c>
      <c r="AA34" s="37">
        <v>0.84399999999999997</v>
      </c>
      <c r="AB34" s="38">
        <f t="shared" si="2"/>
        <v>1.0563166186044166</v>
      </c>
      <c r="AC34" s="38">
        <f t="shared" si="1"/>
        <v>1.0301959343083213</v>
      </c>
      <c r="AD34" s="41" t="e">
        <f>ROUND(G34/#REF!,4)</f>
        <v>#VALUE!</v>
      </c>
      <c r="AE34" s="41">
        <v>5.4999999999999997E-3</v>
      </c>
      <c r="AF34" s="41">
        <v>4.7000000000000002E-3</v>
      </c>
      <c r="AG34" s="41">
        <v>4.8999999999999998E-3</v>
      </c>
      <c r="AH34" s="41">
        <v>4.7999999999999996E-3</v>
      </c>
      <c r="AI34" s="41">
        <v>4.4000000000000003E-3</v>
      </c>
      <c r="AJ34" s="41">
        <v>4.1000000000000003E-3</v>
      </c>
      <c r="AK34" s="638">
        <v>3.5999999999999999E-3</v>
      </c>
      <c r="AL34" s="638">
        <v>3.5999999999999999E-3</v>
      </c>
      <c r="AM34" s="638" t="e">
        <f>+P34/#REF!</f>
        <v>#REF!</v>
      </c>
      <c r="AN34" s="638" t="e">
        <f>+Q34/#REF!</f>
        <v>#REF!</v>
      </c>
      <c r="AO34" s="621"/>
      <c r="AP34" s="2307"/>
      <c r="AQ34" s="2308"/>
      <c r="AR34" s="2308"/>
      <c r="AS34" s="2308"/>
      <c r="AT34" s="2308"/>
      <c r="AU34" s="2309"/>
    </row>
    <row r="35" spans="1:47" s="5" customFormat="1" ht="21" customHeight="1" x14ac:dyDescent="0.15">
      <c r="A35" s="2211"/>
      <c r="B35" s="2293" t="s">
        <v>301</v>
      </c>
      <c r="C35" s="2199"/>
      <c r="D35" s="2199"/>
      <c r="E35" s="2294"/>
      <c r="F35" s="635">
        <v>40878905000</v>
      </c>
      <c r="G35" s="636">
        <f>[1]第7表!W$10</f>
        <v>1683061000</v>
      </c>
      <c r="H35" s="33">
        <v>864235000</v>
      </c>
      <c r="I35" s="33">
        <v>927647000</v>
      </c>
      <c r="J35" s="33">
        <v>798643000</v>
      </c>
      <c r="K35" s="33">
        <v>700907000</v>
      </c>
      <c r="L35" s="33">
        <v>874705000</v>
      </c>
      <c r="M35" s="33">
        <v>491385000</v>
      </c>
      <c r="N35" s="643" t="s">
        <v>79</v>
      </c>
      <c r="O35" s="643" t="s">
        <v>79</v>
      </c>
      <c r="P35" s="33"/>
      <c r="Q35" s="33"/>
      <c r="R35" s="33"/>
      <c r="S35" s="37">
        <f t="shared" si="0"/>
        <v>1.9470000000000001</v>
      </c>
      <c r="T35" s="37">
        <v>0.93200000000000005</v>
      </c>
      <c r="U35" s="37">
        <v>1.163</v>
      </c>
      <c r="V35" s="37">
        <v>1.0309999999999999</v>
      </c>
      <c r="W35" s="37">
        <v>1.0780000000000001</v>
      </c>
      <c r="X35" s="37">
        <v>1.78</v>
      </c>
      <c r="Y35" s="644" t="s">
        <v>79</v>
      </c>
      <c r="Z35" s="644" t="s">
        <v>79</v>
      </c>
      <c r="AA35" s="644" t="s">
        <v>79</v>
      </c>
      <c r="AB35" s="643" t="s">
        <v>79</v>
      </c>
      <c r="AC35" s="643" t="s">
        <v>79</v>
      </c>
      <c r="AD35" s="654" t="e">
        <f>ROUND(G35/#REF!,4)</f>
        <v>#REF!</v>
      </c>
      <c r="AE35" s="654">
        <v>8.0000000000000004E-4</v>
      </c>
      <c r="AF35" s="654">
        <v>8.0000000000000004E-4</v>
      </c>
      <c r="AG35" s="654">
        <v>8.0000000000000004E-4</v>
      </c>
      <c r="AH35" s="654">
        <v>8.0000000000000004E-4</v>
      </c>
      <c r="AI35" s="654">
        <v>1E-3</v>
      </c>
      <c r="AJ35" s="654">
        <v>5.9999999999999995E-4</v>
      </c>
      <c r="AK35" s="643" t="s">
        <v>79</v>
      </c>
      <c r="AL35" s="643" t="s">
        <v>79</v>
      </c>
      <c r="AM35" s="638"/>
      <c r="AN35" s="638"/>
      <c r="AO35" s="621"/>
      <c r="AP35" s="2307"/>
      <c r="AQ35" s="2308"/>
      <c r="AR35" s="2308"/>
      <c r="AS35" s="2308"/>
      <c r="AT35" s="2308"/>
      <c r="AU35" s="2309"/>
    </row>
    <row r="36" spans="1:47" s="5" customFormat="1" ht="21" customHeight="1" x14ac:dyDescent="0.15">
      <c r="A36" s="2211"/>
      <c r="B36" s="2293" t="s">
        <v>302</v>
      </c>
      <c r="C36" s="2199"/>
      <c r="D36" s="2199"/>
      <c r="E36" s="2294"/>
      <c r="F36" s="635">
        <v>5404238000</v>
      </c>
      <c r="G36" s="636" t="e">
        <f>[1]第7表!#REF!</f>
        <v>#REF!</v>
      </c>
      <c r="H36" s="33">
        <v>29625074000</v>
      </c>
      <c r="I36" s="33">
        <v>28899983958</v>
      </c>
      <c r="J36" s="33">
        <v>28510331000</v>
      </c>
      <c r="K36" s="33">
        <v>26849015000</v>
      </c>
      <c r="L36" s="33">
        <v>27038594000</v>
      </c>
      <c r="M36" s="33">
        <v>26479119000</v>
      </c>
      <c r="N36" s="33">
        <v>26077947000</v>
      </c>
      <c r="O36" s="33">
        <v>25543250000</v>
      </c>
      <c r="P36" s="33">
        <v>16988292000</v>
      </c>
      <c r="Q36" s="655" t="s">
        <v>97</v>
      </c>
      <c r="R36" s="655" t="s">
        <v>303</v>
      </c>
      <c r="S36" s="637" t="e">
        <f t="shared" si="0"/>
        <v>#REF!</v>
      </c>
      <c r="T36" s="637">
        <v>1.0249999999999999</v>
      </c>
      <c r="U36" s="637">
        <v>1.004</v>
      </c>
      <c r="V36" s="637">
        <v>1.0169999999999999</v>
      </c>
      <c r="W36" s="637">
        <v>1.0429999999999999</v>
      </c>
      <c r="X36" s="637">
        <v>1.0209999999999999</v>
      </c>
      <c r="Y36" s="637">
        <v>1.0149999999999999</v>
      </c>
      <c r="Z36" s="37">
        <v>1.0209999999999999</v>
      </c>
      <c r="AA36" s="37">
        <v>1.504</v>
      </c>
      <c r="AB36" s="643" t="s">
        <v>79</v>
      </c>
      <c r="AC36" s="643" t="s">
        <v>79</v>
      </c>
      <c r="AD36" s="654" t="e">
        <f>ROUND(G36/#REF!,4)</f>
        <v>#REF!</v>
      </c>
      <c r="AE36" s="654">
        <v>2.7199999999999998E-2</v>
      </c>
      <c r="AF36" s="654">
        <v>2.5899999999999999E-2</v>
      </c>
      <c r="AG36" s="654">
        <v>2.93E-2</v>
      </c>
      <c r="AH36" s="654">
        <v>2.9000000000000001E-2</v>
      </c>
      <c r="AI36" s="654">
        <v>3.1899999999999998E-2</v>
      </c>
      <c r="AJ36" s="654">
        <v>3.2399999999999998E-2</v>
      </c>
      <c r="AK36" s="638">
        <v>3.09E-2</v>
      </c>
      <c r="AL36" s="638">
        <v>3.2899999999999999E-2</v>
      </c>
      <c r="AM36" s="638" t="e">
        <f>+P36/#REF!</f>
        <v>#REF!</v>
      </c>
      <c r="AN36" s="643" t="s">
        <v>79</v>
      </c>
      <c r="AO36" s="621"/>
      <c r="AP36" s="2307"/>
      <c r="AQ36" s="2308"/>
      <c r="AR36" s="2308"/>
      <c r="AS36" s="2308"/>
      <c r="AT36" s="2308"/>
      <c r="AU36" s="2309"/>
    </row>
    <row r="37" spans="1:47" s="5" customFormat="1" ht="21" customHeight="1" x14ac:dyDescent="0.15">
      <c r="A37" s="2211"/>
      <c r="B37" s="2293" t="s">
        <v>304</v>
      </c>
      <c r="C37" s="2199"/>
      <c r="D37" s="2199"/>
      <c r="E37" s="2294"/>
      <c r="F37" s="635">
        <v>0</v>
      </c>
      <c r="G37" s="636" t="e">
        <f>[1]第7表!#REF!</f>
        <v>#REF!</v>
      </c>
      <c r="H37" s="33">
        <v>14823297000</v>
      </c>
      <c r="I37" s="33">
        <v>14430609042</v>
      </c>
      <c r="J37" s="33">
        <v>14255176000</v>
      </c>
      <c r="K37" s="33">
        <v>4474836000</v>
      </c>
      <c r="L37" s="33">
        <v>4421406000</v>
      </c>
      <c r="M37" s="33">
        <v>2690881000</v>
      </c>
      <c r="N37" s="33">
        <v>4302053000</v>
      </c>
      <c r="O37" s="33">
        <v>4137750000</v>
      </c>
      <c r="P37" s="33">
        <v>4309708000</v>
      </c>
      <c r="Q37" s="655" t="s">
        <v>305</v>
      </c>
      <c r="R37" s="655" t="s">
        <v>306</v>
      </c>
      <c r="S37" s="637" t="e">
        <f t="shared" si="0"/>
        <v>#REF!</v>
      </c>
      <c r="T37" s="637">
        <v>1.0269999999999999</v>
      </c>
      <c r="U37" s="637">
        <v>1.0029999999999999</v>
      </c>
      <c r="V37" s="637">
        <v>1.016</v>
      </c>
      <c r="W37" s="637">
        <v>1.0429999999999999</v>
      </c>
      <c r="X37" s="637">
        <v>1.643</v>
      </c>
      <c r="Y37" s="637">
        <v>0.625</v>
      </c>
      <c r="Z37" s="37">
        <v>1.04</v>
      </c>
      <c r="AA37" s="37">
        <v>0.96</v>
      </c>
      <c r="AB37" s="643" t="s">
        <v>79</v>
      </c>
      <c r="AC37" s="643" t="s">
        <v>79</v>
      </c>
      <c r="AD37" s="654" t="e">
        <f>ROUND(G37/#REF!,4)</f>
        <v>#REF!</v>
      </c>
      <c r="AE37" s="654">
        <v>1.3599999999999999E-2</v>
      </c>
      <c r="AF37" s="654">
        <v>1.29E-2</v>
      </c>
      <c r="AG37" s="654">
        <v>1.46E-2</v>
      </c>
      <c r="AH37" s="654">
        <v>4.7999999999999996E-3</v>
      </c>
      <c r="AI37" s="654">
        <v>5.1999999999999998E-3</v>
      </c>
      <c r="AJ37" s="654">
        <v>3.3E-3</v>
      </c>
      <c r="AK37" s="638">
        <v>5.1000000000000004E-3</v>
      </c>
      <c r="AL37" s="638">
        <v>5.3E-3</v>
      </c>
      <c r="AM37" s="638" t="e">
        <f>+P37/#REF!</f>
        <v>#REF!</v>
      </c>
      <c r="AN37" s="643" t="s">
        <v>79</v>
      </c>
      <c r="AO37" s="621"/>
      <c r="AP37" s="2307"/>
      <c r="AQ37" s="2308"/>
      <c r="AR37" s="2308"/>
      <c r="AS37" s="2308"/>
      <c r="AT37" s="2308"/>
      <c r="AU37" s="2309"/>
    </row>
    <row r="38" spans="1:47" s="5" customFormat="1" ht="21" customHeight="1" x14ac:dyDescent="0.15">
      <c r="A38" s="2211"/>
      <c r="B38" s="2293" t="s">
        <v>307</v>
      </c>
      <c r="C38" s="2199"/>
      <c r="D38" s="2199"/>
      <c r="E38" s="2294"/>
      <c r="F38" s="635">
        <v>0</v>
      </c>
      <c r="G38" s="636" t="str">
        <f>[1]第7表!X$10</f>
        <v>-</v>
      </c>
      <c r="H38" s="33">
        <v>215000000</v>
      </c>
      <c r="I38" s="33">
        <v>148000000</v>
      </c>
      <c r="J38" s="33">
        <v>82000000</v>
      </c>
      <c r="K38" s="33">
        <v>150000000</v>
      </c>
      <c r="L38" s="33">
        <v>300000000</v>
      </c>
      <c r="M38" s="33">
        <v>0</v>
      </c>
      <c r="N38" s="643" t="s">
        <v>79</v>
      </c>
      <c r="O38" s="643" t="s">
        <v>79</v>
      </c>
      <c r="P38" s="33"/>
      <c r="Q38" s="655"/>
      <c r="R38" s="655"/>
      <c r="S38" s="656" t="e">
        <f t="shared" si="0"/>
        <v>#VALUE!</v>
      </c>
      <c r="T38" s="656">
        <v>1.4530000000000001</v>
      </c>
      <c r="U38" s="656">
        <v>2.8460000000000001</v>
      </c>
      <c r="V38" s="656">
        <v>0.24099999999999999</v>
      </c>
      <c r="W38" s="656">
        <v>2.5</v>
      </c>
      <c r="X38" s="644" t="s">
        <v>79</v>
      </c>
      <c r="Y38" s="644" t="s">
        <v>79</v>
      </c>
      <c r="Z38" s="644" t="s">
        <v>79</v>
      </c>
      <c r="AA38" s="644" t="s">
        <v>79</v>
      </c>
      <c r="AB38" s="643" t="s">
        <v>79</v>
      </c>
      <c r="AC38" s="643" t="s">
        <v>79</v>
      </c>
      <c r="AD38" s="654" t="e">
        <f>ROUND(G38/#REF!,4)</f>
        <v>#VALUE!</v>
      </c>
      <c r="AE38" s="654">
        <v>2.0000000000000001E-4</v>
      </c>
      <c r="AF38" s="654">
        <v>1E-4</v>
      </c>
      <c r="AG38" s="654">
        <v>1E-4</v>
      </c>
      <c r="AH38" s="654">
        <v>2.0000000000000001E-4</v>
      </c>
      <c r="AI38" s="654">
        <v>4.0000000000000002E-4</v>
      </c>
      <c r="AJ38" s="654">
        <v>0</v>
      </c>
      <c r="AK38" s="643" t="s">
        <v>79</v>
      </c>
      <c r="AL38" s="643" t="s">
        <v>79</v>
      </c>
      <c r="AM38" s="638"/>
      <c r="AN38" s="643"/>
      <c r="AO38" s="621"/>
      <c r="AP38" s="2307"/>
      <c r="AQ38" s="2308"/>
      <c r="AR38" s="2308"/>
      <c r="AS38" s="2308"/>
      <c r="AT38" s="2308"/>
      <c r="AU38" s="2309"/>
    </row>
    <row r="39" spans="1:47" s="5" customFormat="1" ht="21" customHeight="1" x14ac:dyDescent="0.15">
      <c r="A39" s="2211"/>
      <c r="B39" s="2293" t="s">
        <v>207</v>
      </c>
      <c r="C39" s="2199"/>
      <c r="D39" s="2199"/>
      <c r="E39" s="2294"/>
      <c r="F39" s="642">
        <v>0</v>
      </c>
      <c r="G39" s="636">
        <f>[1]第7表!Y$10</f>
        <v>28772000</v>
      </c>
      <c r="H39" s="33">
        <v>39162883</v>
      </c>
      <c r="I39" s="33">
        <v>34493000</v>
      </c>
      <c r="J39" s="33">
        <v>59203996</v>
      </c>
      <c r="K39" s="33">
        <v>104593671</v>
      </c>
      <c r="L39" s="33">
        <v>257662090</v>
      </c>
      <c r="M39" s="33">
        <v>256526000</v>
      </c>
      <c r="N39" s="33">
        <v>328711000</v>
      </c>
      <c r="O39" s="33">
        <v>314487000</v>
      </c>
      <c r="P39" s="33">
        <v>1211412000</v>
      </c>
      <c r="Q39" s="33">
        <v>1846956696</v>
      </c>
      <c r="R39" s="33">
        <v>1793262000</v>
      </c>
      <c r="S39" s="641">
        <f t="shared" si="0"/>
        <v>0.73499999999999999</v>
      </c>
      <c r="T39" s="641">
        <v>1.135</v>
      </c>
      <c r="U39" s="641">
        <v>0.74399999999999999</v>
      </c>
      <c r="V39" s="641">
        <v>0.63800000000000001</v>
      </c>
      <c r="W39" s="641">
        <v>0.92600000000000005</v>
      </c>
      <c r="X39" s="641">
        <v>1.004</v>
      </c>
      <c r="Y39" s="641">
        <v>0.78</v>
      </c>
      <c r="Z39" s="37">
        <v>1.0449999999999999</v>
      </c>
      <c r="AA39" s="37">
        <v>0.26</v>
      </c>
      <c r="AB39" s="38">
        <f t="shared" si="2"/>
        <v>0.65589626579961791</v>
      </c>
      <c r="AC39" s="38">
        <f t="shared" si="1"/>
        <v>1.0299424713176324</v>
      </c>
      <c r="AD39" s="41" t="e">
        <f>ROUND(G39/#REF!,4)</f>
        <v>#REF!</v>
      </c>
      <c r="AE39" s="41">
        <v>0</v>
      </c>
      <c r="AF39" s="41">
        <v>0</v>
      </c>
      <c r="AG39" s="41">
        <v>1E-4</v>
      </c>
      <c r="AH39" s="41">
        <v>1E-4</v>
      </c>
      <c r="AI39" s="41">
        <v>2.9999999999999997E-4</v>
      </c>
      <c r="AJ39" s="41">
        <v>2.9999999999999997E-4</v>
      </c>
      <c r="AK39" s="638">
        <v>4.0000000000000002E-4</v>
      </c>
      <c r="AL39" s="638">
        <v>4.0000000000000002E-4</v>
      </c>
      <c r="AM39" s="638" t="e">
        <f>+P39/#REF!</f>
        <v>#REF!</v>
      </c>
      <c r="AN39" s="638" t="e">
        <f>+Q39/#REF!</f>
        <v>#REF!</v>
      </c>
      <c r="AO39" s="621"/>
      <c r="AP39" s="2307"/>
      <c r="AQ39" s="2308"/>
      <c r="AR39" s="2308"/>
      <c r="AS39" s="2308"/>
      <c r="AT39" s="2308"/>
      <c r="AU39" s="2309"/>
    </row>
    <row r="40" spans="1:47" s="5" customFormat="1" ht="21" customHeight="1" x14ac:dyDescent="0.15">
      <c r="A40" s="2212"/>
      <c r="B40" s="2293" t="s">
        <v>264</v>
      </c>
      <c r="C40" s="2199"/>
      <c r="D40" s="2199"/>
      <c r="E40" s="2294"/>
      <c r="F40" s="642">
        <v>47103278000</v>
      </c>
      <c r="G40" s="636">
        <f>[1]第7表!AA$10</f>
        <v>0</v>
      </c>
      <c r="H40" s="33">
        <v>0</v>
      </c>
      <c r="I40" s="33">
        <v>0</v>
      </c>
      <c r="J40" s="33">
        <v>0</v>
      </c>
      <c r="K40" s="33">
        <v>800000</v>
      </c>
      <c r="L40" s="33">
        <v>800000</v>
      </c>
      <c r="M40" s="33">
        <v>800000</v>
      </c>
      <c r="N40" s="33">
        <v>800000</v>
      </c>
      <c r="O40" s="33">
        <v>0</v>
      </c>
      <c r="P40" s="33">
        <v>0</v>
      </c>
      <c r="Q40" s="33">
        <v>0</v>
      </c>
      <c r="R40" s="33">
        <v>0</v>
      </c>
      <c r="S40" s="657" t="s">
        <v>79</v>
      </c>
      <c r="T40" s="657" t="s">
        <v>79</v>
      </c>
      <c r="U40" s="657" t="s">
        <v>79</v>
      </c>
      <c r="V40" s="657" t="s">
        <v>79</v>
      </c>
      <c r="W40" s="641">
        <v>1</v>
      </c>
      <c r="X40" s="641">
        <v>1</v>
      </c>
      <c r="Y40" s="641">
        <v>1</v>
      </c>
      <c r="Z40" s="644" t="s">
        <v>79</v>
      </c>
      <c r="AA40" s="644" t="s">
        <v>79</v>
      </c>
      <c r="AB40" s="643" t="s">
        <v>79</v>
      </c>
      <c r="AC40" s="643" t="s">
        <v>79</v>
      </c>
      <c r="AD40" s="654" t="e">
        <f>ROUND(G40/#REF!,4)</f>
        <v>#REF!</v>
      </c>
      <c r="AE40" s="654">
        <v>0</v>
      </c>
      <c r="AF40" s="654">
        <v>0</v>
      </c>
      <c r="AG40" s="654">
        <v>0</v>
      </c>
      <c r="AH40" s="654">
        <v>0</v>
      </c>
      <c r="AI40" s="654">
        <v>0</v>
      </c>
      <c r="AJ40" s="654">
        <v>0</v>
      </c>
      <c r="AK40" s="638">
        <v>0</v>
      </c>
      <c r="AL40" s="638">
        <v>0</v>
      </c>
      <c r="AM40" s="638" t="e">
        <f>+P40/#REF!</f>
        <v>#REF!</v>
      </c>
      <c r="AN40" s="638" t="e">
        <f>+Q40/#REF!</f>
        <v>#REF!</v>
      </c>
      <c r="AO40" s="621"/>
      <c r="AP40" s="2307"/>
      <c r="AQ40" s="2308"/>
      <c r="AR40" s="2308"/>
      <c r="AS40" s="2308"/>
      <c r="AT40" s="2308"/>
      <c r="AU40" s="2309"/>
    </row>
    <row r="41" spans="1:47" s="5" customFormat="1" ht="21" customHeight="1" x14ac:dyDescent="0.15">
      <c r="A41" s="2224" t="s">
        <v>308</v>
      </c>
      <c r="B41" s="2225"/>
      <c r="C41" s="2225"/>
      <c r="D41" s="2225"/>
      <c r="E41" s="2226"/>
      <c r="F41" s="642">
        <v>0</v>
      </c>
      <c r="G41" s="636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657"/>
      <c r="T41" s="657"/>
      <c r="U41" s="657"/>
      <c r="V41" s="657"/>
      <c r="W41" s="641"/>
      <c r="X41" s="641"/>
      <c r="Y41" s="641"/>
      <c r="Z41" s="644"/>
      <c r="AA41" s="644"/>
      <c r="AB41" s="643"/>
      <c r="AC41" s="643"/>
      <c r="AD41" s="654"/>
      <c r="AE41" s="654"/>
      <c r="AF41" s="654"/>
      <c r="AG41" s="654"/>
      <c r="AH41" s="654"/>
      <c r="AI41" s="654"/>
      <c r="AJ41" s="654"/>
      <c r="AK41" s="638"/>
      <c r="AL41" s="638"/>
      <c r="AM41" s="638"/>
      <c r="AN41" s="638"/>
      <c r="AO41" s="621"/>
      <c r="AP41" s="2307"/>
      <c r="AQ41" s="2308"/>
      <c r="AR41" s="2308"/>
      <c r="AS41" s="2308"/>
      <c r="AT41" s="2308"/>
      <c r="AU41" s="2309"/>
    </row>
    <row r="42" spans="1:47" s="5" customFormat="1" ht="21" customHeight="1" x14ac:dyDescent="0.15">
      <c r="A42" s="2224" t="s">
        <v>309</v>
      </c>
      <c r="B42" s="2225"/>
      <c r="C42" s="2225"/>
      <c r="D42" s="2225"/>
      <c r="E42" s="2226"/>
      <c r="F42" s="642">
        <v>1059507</v>
      </c>
      <c r="G42" s="636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657"/>
      <c r="T42" s="657"/>
      <c r="U42" s="657"/>
      <c r="V42" s="657"/>
      <c r="W42" s="641"/>
      <c r="X42" s="641"/>
      <c r="Y42" s="641"/>
      <c r="Z42" s="644"/>
      <c r="AA42" s="644"/>
      <c r="AB42" s="643"/>
      <c r="AC42" s="643"/>
      <c r="AD42" s="654"/>
      <c r="AE42" s="654"/>
      <c r="AF42" s="654"/>
      <c r="AG42" s="654"/>
      <c r="AH42" s="654"/>
      <c r="AI42" s="654"/>
      <c r="AJ42" s="654"/>
      <c r="AK42" s="638"/>
      <c r="AL42" s="638"/>
      <c r="AM42" s="638"/>
      <c r="AN42" s="638"/>
      <c r="AO42" s="621"/>
      <c r="AP42" s="2310"/>
      <c r="AQ42" s="2311"/>
      <c r="AR42" s="2311"/>
      <c r="AS42" s="2311"/>
      <c r="AT42" s="2311"/>
      <c r="AU42" s="2312"/>
    </row>
    <row r="43" spans="1:47" s="5" customFormat="1" ht="21" customHeight="1" thickBot="1" x14ac:dyDescent="0.2">
      <c r="A43" s="2313" t="s">
        <v>310</v>
      </c>
      <c r="B43" s="2314"/>
      <c r="C43" s="2314"/>
      <c r="D43" s="2314"/>
      <c r="E43" s="2315"/>
      <c r="F43" s="658">
        <v>744860935264</v>
      </c>
      <c r="G43" s="636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657"/>
      <c r="T43" s="657"/>
      <c r="U43" s="657"/>
      <c r="V43" s="657"/>
      <c r="W43" s="641"/>
      <c r="X43" s="641"/>
      <c r="Y43" s="641"/>
      <c r="Z43" s="644"/>
      <c r="AA43" s="644"/>
      <c r="AB43" s="643"/>
      <c r="AC43" s="643"/>
      <c r="AD43" s="654"/>
      <c r="AE43" s="654"/>
      <c r="AF43" s="654"/>
      <c r="AG43" s="654"/>
      <c r="AH43" s="654"/>
      <c r="AI43" s="654"/>
      <c r="AJ43" s="654"/>
      <c r="AK43" s="638"/>
      <c r="AL43" s="638"/>
      <c r="AM43" s="638"/>
      <c r="AN43" s="638"/>
      <c r="AO43" s="621"/>
      <c r="AP43" s="2224" t="s">
        <v>311</v>
      </c>
      <c r="AQ43" s="2225"/>
      <c r="AR43" s="2225"/>
      <c r="AS43" s="2225"/>
      <c r="AT43" s="2226"/>
      <c r="AU43" s="635">
        <v>722174415887</v>
      </c>
    </row>
    <row r="44" spans="1:47" s="5" customFormat="1" ht="21" customHeight="1" thickBot="1" x14ac:dyDescent="0.2">
      <c r="A44" s="659"/>
      <c r="B44" s="659"/>
      <c r="C44" s="660"/>
      <c r="D44" s="661"/>
      <c r="E44" s="661"/>
      <c r="F44" s="662"/>
      <c r="G44" s="636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657"/>
      <c r="T44" s="657"/>
      <c r="U44" s="657"/>
      <c r="V44" s="657"/>
      <c r="W44" s="641"/>
      <c r="X44" s="641"/>
      <c r="Y44" s="641"/>
      <c r="Z44" s="644"/>
      <c r="AA44" s="644"/>
      <c r="AB44" s="643"/>
      <c r="AC44" s="643"/>
      <c r="AD44" s="654"/>
      <c r="AE44" s="654"/>
      <c r="AF44" s="654"/>
      <c r="AG44" s="654"/>
      <c r="AH44" s="654"/>
      <c r="AI44" s="654"/>
      <c r="AJ44" s="654"/>
      <c r="AK44" s="638"/>
      <c r="AL44" s="638"/>
      <c r="AM44" s="638"/>
      <c r="AN44" s="638"/>
      <c r="AO44" s="621"/>
      <c r="AP44" s="2313" t="s">
        <v>312</v>
      </c>
      <c r="AQ44" s="2314"/>
      <c r="AR44" s="2314"/>
      <c r="AS44" s="2314"/>
      <c r="AT44" s="2315"/>
      <c r="AU44" s="663">
        <v>22686519377</v>
      </c>
    </row>
    <row r="45" spans="1:47" s="5" customFormat="1" ht="21" customHeight="1" thickBot="1" x14ac:dyDescent="0.2">
      <c r="A45" s="659"/>
      <c r="B45" s="659"/>
      <c r="C45" s="660"/>
      <c r="D45" s="661"/>
      <c r="E45" s="661"/>
      <c r="F45" s="662"/>
      <c r="G45" s="636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657"/>
      <c r="T45" s="657"/>
      <c r="U45" s="657"/>
      <c r="V45" s="657"/>
      <c r="W45" s="641"/>
      <c r="X45" s="641"/>
      <c r="Y45" s="641"/>
      <c r="Z45" s="644"/>
      <c r="AA45" s="644"/>
      <c r="AB45" s="643"/>
      <c r="AC45" s="643"/>
      <c r="AD45" s="654"/>
      <c r="AE45" s="654"/>
      <c r="AF45" s="654"/>
      <c r="AG45" s="654"/>
      <c r="AH45" s="654"/>
      <c r="AI45" s="654"/>
      <c r="AJ45" s="654"/>
      <c r="AK45" s="638"/>
      <c r="AL45" s="638"/>
      <c r="AM45" s="638"/>
      <c r="AN45" s="638"/>
      <c r="AO45" s="621"/>
      <c r="AP45" s="4"/>
      <c r="AQ45" s="664"/>
      <c r="AR45" s="664"/>
      <c r="AS45" s="664"/>
      <c r="AT45" s="664"/>
      <c r="AU45" s="664"/>
    </row>
    <row r="46" spans="1:47" s="5" customFormat="1" ht="21" customHeight="1" x14ac:dyDescent="0.15">
      <c r="A46" s="2316" t="s">
        <v>313</v>
      </c>
      <c r="B46" s="2317"/>
      <c r="C46" s="2317"/>
      <c r="D46" s="2317"/>
      <c r="E46" s="2318"/>
      <c r="F46" s="665">
        <v>1757445000</v>
      </c>
      <c r="G46" s="636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657"/>
      <c r="T46" s="657"/>
      <c r="U46" s="657"/>
      <c r="V46" s="657"/>
      <c r="W46" s="641"/>
      <c r="X46" s="641"/>
      <c r="Y46" s="641"/>
      <c r="Z46" s="644"/>
      <c r="AA46" s="644"/>
      <c r="AB46" s="643"/>
      <c r="AC46" s="643"/>
      <c r="AD46" s="654"/>
      <c r="AE46" s="654"/>
      <c r="AF46" s="654"/>
      <c r="AG46" s="654"/>
      <c r="AH46" s="654"/>
      <c r="AI46" s="654"/>
      <c r="AJ46" s="654"/>
      <c r="AK46" s="638"/>
      <c r="AL46" s="638"/>
      <c r="AM46" s="638"/>
      <c r="AN46" s="638"/>
      <c r="AO46" s="621"/>
      <c r="AP46" s="2316" t="s">
        <v>314</v>
      </c>
      <c r="AQ46" s="2317"/>
      <c r="AR46" s="2317"/>
      <c r="AS46" s="2317"/>
      <c r="AT46" s="2318"/>
      <c r="AU46" s="666">
        <v>1933746004</v>
      </c>
    </row>
    <row r="47" spans="1:47" s="5" customFormat="1" ht="21" customHeight="1" x14ac:dyDescent="0.15">
      <c r="A47" s="2224" t="s">
        <v>315</v>
      </c>
      <c r="B47" s="2225"/>
      <c r="C47" s="2225"/>
      <c r="D47" s="2225"/>
      <c r="E47" s="2226"/>
      <c r="F47" s="642">
        <v>1757445000</v>
      </c>
      <c r="G47" s="636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657"/>
      <c r="T47" s="657"/>
      <c r="U47" s="657"/>
      <c r="V47" s="657"/>
      <c r="W47" s="641"/>
      <c r="X47" s="641"/>
      <c r="Y47" s="641"/>
      <c r="Z47" s="644"/>
      <c r="AA47" s="644"/>
      <c r="AB47" s="643"/>
      <c r="AC47" s="643"/>
      <c r="AD47" s="654"/>
      <c r="AE47" s="654"/>
      <c r="AF47" s="654"/>
      <c r="AG47" s="654"/>
      <c r="AH47" s="654"/>
      <c r="AI47" s="654"/>
      <c r="AJ47" s="654"/>
      <c r="AK47" s="638"/>
      <c r="AL47" s="638"/>
      <c r="AM47" s="638"/>
      <c r="AN47" s="638"/>
      <c r="AO47" s="621"/>
      <c r="AP47" s="2224" t="s">
        <v>316</v>
      </c>
      <c r="AQ47" s="2225"/>
      <c r="AR47" s="2225"/>
      <c r="AS47" s="2225"/>
      <c r="AT47" s="2226"/>
      <c r="AU47" s="635">
        <v>1933746004</v>
      </c>
    </row>
    <row r="48" spans="1:47" s="5" customFormat="1" ht="21" customHeight="1" x14ac:dyDescent="0.15">
      <c r="A48" s="2224" t="s">
        <v>317</v>
      </c>
      <c r="B48" s="2225"/>
      <c r="C48" s="2225"/>
      <c r="D48" s="2225"/>
      <c r="E48" s="2226"/>
      <c r="F48" s="642">
        <v>0</v>
      </c>
      <c r="G48" s="636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657"/>
      <c r="T48" s="657"/>
      <c r="U48" s="657"/>
      <c r="V48" s="657"/>
      <c r="W48" s="641"/>
      <c r="X48" s="641"/>
      <c r="Y48" s="641"/>
      <c r="Z48" s="644"/>
      <c r="AA48" s="644"/>
      <c r="AB48" s="643"/>
      <c r="AC48" s="643"/>
      <c r="AD48" s="654"/>
      <c r="AE48" s="654"/>
      <c r="AF48" s="654"/>
      <c r="AG48" s="654"/>
      <c r="AH48" s="654"/>
      <c r="AI48" s="654"/>
      <c r="AJ48" s="654"/>
      <c r="AK48" s="638"/>
      <c r="AL48" s="638"/>
      <c r="AM48" s="638"/>
      <c r="AN48" s="638"/>
      <c r="AO48" s="621"/>
      <c r="AP48" s="2224" t="s">
        <v>318</v>
      </c>
      <c r="AQ48" s="2225"/>
      <c r="AR48" s="2225"/>
      <c r="AS48" s="2225"/>
      <c r="AT48" s="2226"/>
      <c r="AU48" s="635">
        <v>0</v>
      </c>
    </row>
    <row r="49" spans="1:47" s="5" customFormat="1" ht="21" customHeight="1" x14ac:dyDescent="0.15">
      <c r="A49" s="2224" t="s">
        <v>319</v>
      </c>
      <c r="B49" s="2225"/>
      <c r="C49" s="2225"/>
      <c r="D49" s="2225"/>
      <c r="E49" s="2226"/>
      <c r="F49" s="642">
        <v>0</v>
      </c>
      <c r="G49" s="636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657"/>
      <c r="T49" s="657"/>
      <c r="U49" s="657"/>
      <c r="V49" s="657"/>
      <c r="W49" s="641"/>
      <c r="X49" s="641"/>
      <c r="Y49" s="641"/>
      <c r="Z49" s="644"/>
      <c r="AA49" s="644"/>
      <c r="AB49" s="643"/>
      <c r="AC49" s="643"/>
      <c r="AD49" s="654"/>
      <c r="AE49" s="654"/>
      <c r="AF49" s="654"/>
      <c r="AG49" s="654"/>
      <c r="AH49" s="654"/>
      <c r="AI49" s="654"/>
      <c r="AJ49" s="654"/>
      <c r="AK49" s="638"/>
      <c r="AL49" s="638"/>
      <c r="AM49" s="638"/>
      <c r="AN49" s="638"/>
      <c r="AO49" s="621"/>
      <c r="AP49" s="2224" t="s">
        <v>320</v>
      </c>
      <c r="AQ49" s="2225"/>
      <c r="AR49" s="2225"/>
      <c r="AS49" s="2225"/>
      <c r="AT49" s="2226"/>
      <c r="AU49" s="635">
        <v>0</v>
      </c>
    </row>
    <row r="50" spans="1:47" s="5" customFormat="1" ht="21" customHeight="1" thickBot="1" x14ac:dyDescent="0.2">
      <c r="A50" s="2313" t="s">
        <v>321</v>
      </c>
      <c r="B50" s="2314"/>
      <c r="C50" s="2314"/>
      <c r="D50" s="2314"/>
      <c r="E50" s="2315"/>
      <c r="F50" s="658">
        <v>746618380264</v>
      </c>
      <c r="G50" s="636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657"/>
      <c r="T50" s="657"/>
      <c r="U50" s="657"/>
      <c r="V50" s="657"/>
      <c r="W50" s="641"/>
      <c r="X50" s="641"/>
      <c r="Y50" s="641"/>
      <c r="Z50" s="644"/>
      <c r="AA50" s="644"/>
      <c r="AB50" s="643"/>
      <c r="AC50" s="643"/>
      <c r="AD50" s="654"/>
      <c r="AE50" s="654"/>
      <c r="AF50" s="654"/>
      <c r="AG50" s="654"/>
      <c r="AH50" s="654"/>
      <c r="AI50" s="654"/>
      <c r="AJ50" s="654"/>
      <c r="AK50" s="638"/>
      <c r="AL50" s="638"/>
      <c r="AM50" s="638"/>
      <c r="AN50" s="638"/>
      <c r="AO50" s="621"/>
      <c r="AP50" s="2224" t="s">
        <v>322</v>
      </c>
      <c r="AQ50" s="2225"/>
      <c r="AR50" s="2225"/>
      <c r="AS50" s="2225"/>
      <c r="AT50" s="2226"/>
      <c r="AU50" s="635">
        <v>724108161891</v>
      </c>
    </row>
    <row r="51" spans="1:47" s="5" customFormat="1" ht="21" customHeight="1" x14ac:dyDescent="0.15">
      <c r="A51" s="4"/>
      <c r="B51" s="4"/>
      <c r="C51" s="4"/>
      <c r="D51" s="4"/>
      <c r="E51" s="4"/>
      <c r="F51" s="667"/>
      <c r="G51" s="636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657"/>
      <c r="T51" s="657"/>
      <c r="U51" s="657"/>
      <c r="V51" s="657"/>
      <c r="W51" s="641"/>
      <c r="X51" s="641"/>
      <c r="Y51" s="641"/>
      <c r="Z51" s="644"/>
      <c r="AA51" s="644"/>
      <c r="AB51" s="643"/>
      <c r="AC51" s="643"/>
      <c r="AD51" s="654"/>
      <c r="AE51" s="654"/>
      <c r="AF51" s="654"/>
      <c r="AG51" s="654"/>
      <c r="AH51" s="654"/>
      <c r="AI51" s="654"/>
      <c r="AJ51" s="654"/>
      <c r="AK51" s="638"/>
      <c r="AL51" s="638"/>
      <c r="AM51" s="638"/>
      <c r="AN51" s="638"/>
      <c r="AO51" s="621"/>
      <c r="AP51" s="2224" t="s">
        <v>323</v>
      </c>
      <c r="AQ51" s="2225"/>
      <c r="AR51" s="2225"/>
      <c r="AS51" s="2225"/>
      <c r="AT51" s="2226"/>
      <c r="AU51" s="635">
        <v>22510218373</v>
      </c>
    </row>
    <row r="52" spans="1:47" s="5" customFormat="1" ht="21" customHeight="1" x14ac:dyDescent="0.15">
      <c r="A52" s="4"/>
      <c r="B52" s="4"/>
      <c r="C52" s="4"/>
      <c r="D52" s="4"/>
      <c r="E52" s="4"/>
      <c r="F52" s="667"/>
      <c r="G52" s="618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  <c r="AC52" s="619"/>
      <c r="AD52" s="619"/>
      <c r="AE52" s="619"/>
      <c r="AF52" s="619"/>
      <c r="AG52" s="619"/>
      <c r="AH52" s="619"/>
      <c r="AI52" s="619"/>
      <c r="AJ52" s="619"/>
      <c r="AK52" s="619"/>
      <c r="AL52" s="619"/>
      <c r="AM52" s="619"/>
      <c r="AN52" s="619"/>
      <c r="AO52" s="621"/>
      <c r="AP52" s="2224" t="s">
        <v>324</v>
      </c>
      <c r="AQ52" s="2225"/>
      <c r="AR52" s="2225"/>
      <c r="AS52" s="2225"/>
      <c r="AT52" s="2226"/>
      <c r="AU52" s="635">
        <v>11043865531</v>
      </c>
    </row>
    <row r="53" spans="1:47" s="5" customFormat="1" ht="21" customHeight="1" thickBot="1" x14ac:dyDescent="0.2">
      <c r="A53" s="4"/>
      <c r="B53" s="4"/>
      <c r="C53" s="4"/>
      <c r="D53" s="4"/>
      <c r="E53" s="4"/>
      <c r="F53" s="667"/>
      <c r="G53" s="618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  <c r="AC53" s="619"/>
      <c r="AD53" s="619"/>
      <c r="AE53" s="619"/>
      <c r="AF53" s="619"/>
      <c r="AG53" s="619"/>
      <c r="AH53" s="619"/>
      <c r="AI53" s="619"/>
      <c r="AJ53" s="619"/>
      <c r="AK53" s="619"/>
      <c r="AL53" s="619"/>
      <c r="AM53" s="619"/>
      <c r="AN53" s="619"/>
      <c r="AO53" s="621"/>
      <c r="AP53" s="2313" t="s">
        <v>325</v>
      </c>
      <c r="AQ53" s="2314"/>
      <c r="AR53" s="2314"/>
      <c r="AS53" s="2314"/>
      <c r="AT53" s="2315"/>
      <c r="AU53" s="663">
        <v>11466352842</v>
      </c>
    </row>
    <row r="54" spans="1:47" s="5" customFormat="1" ht="21" customHeight="1" x14ac:dyDescent="0.15">
      <c r="A54" s="4"/>
      <c r="B54" s="4"/>
      <c r="C54" s="4"/>
      <c r="D54" s="4"/>
      <c r="E54" s="4"/>
      <c r="F54" s="4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  <c r="AC54" s="619"/>
      <c r="AD54" s="619"/>
      <c r="AE54" s="619"/>
      <c r="AF54" s="619"/>
      <c r="AG54" s="619"/>
      <c r="AH54" s="619"/>
      <c r="AI54" s="619"/>
      <c r="AJ54" s="619"/>
      <c r="AK54" s="619"/>
      <c r="AL54" s="4"/>
      <c r="AM54" s="4"/>
      <c r="AN54" s="4"/>
      <c r="AO54" s="4"/>
      <c r="AP54" s="668"/>
      <c r="AQ54" s="664"/>
      <c r="AR54" s="664"/>
      <c r="AS54" s="664"/>
      <c r="AT54" s="664"/>
      <c r="AU54" s="664"/>
    </row>
    <row r="55" spans="1:47" s="5" customFormat="1" ht="21" customHeight="1" x14ac:dyDescent="0.15">
      <c r="A55" s="6" t="s">
        <v>326</v>
      </c>
      <c r="B55" s="9"/>
      <c r="C55" s="543"/>
      <c r="D55" s="543"/>
      <c r="E55" s="543"/>
      <c r="F55" s="54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443"/>
      <c r="T55" s="443"/>
      <c r="U55" s="443"/>
      <c r="V55" s="443"/>
      <c r="W55" s="443"/>
      <c r="X55" s="443"/>
      <c r="Y55" s="443"/>
      <c r="Z55" s="444"/>
      <c r="AA55" s="444"/>
      <c r="AB55" s="38"/>
      <c r="AC55" s="38"/>
      <c r="AD55" s="41"/>
      <c r="AE55" s="41"/>
      <c r="AF55" s="41"/>
      <c r="AG55" s="41"/>
      <c r="AH55" s="41"/>
      <c r="AI55" s="41"/>
      <c r="AJ55" s="41"/>
      <c r="AK55" s="638"/>
      <c r="AL55" s="127"/>
      <c r="AM55" s="127"/>
      <c r="AN55" s="127"/>
      <c r="AO55" s="340"/>
    </row>
    <row r="56" spans="1:47" s="5" customFormat="1" ht="21" customHeight="1" thickBot="1" x14ac:dyDescent="0.2">
      <c r="A56" s="543"/>
      <c r="B56" s="543"/>
      <c r="C56" s="578"/>
      <c r="D56" s="543"/>
      <c r="E56" s="579"/>
      <c r="F56" s="57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443"/>
      <c r="T56" s="443"/>
      <c r="U56" s="443"/>
      <c r="V56" s="443"/>
      <c r="W56" s="443"/>
      <c r="X56" s="443"/>
      <c r="Y56" s="443"/>
      <c r="Z56" s="444"/>
      <c r="AA56" s="444"/>
      <c r="AB56" s="38"/>
      <c r="AC56" s="38"/>
      <c r="AD56" s="41"/>
      <c r="AE56" s="41"/>
      <c r="AF56" s="41"/>
      <c r="AG56" s="41"/>
      <c r="AH56" s="41"/>
      <c r="AI56" s="41"/>
      <c r="AJ56" s="41"/>
      <c r="AK56" s="638"/>
      <c r="AL56" s="127"/>
      <c r="AM56" s="127"/>
      <c r="AN56" s="127"/>
      <c r="AO56" s="340"/>
    </row>
    <row r="57" spans="1:47" s="5" customFormat="1" ht="21" customHeight="1" x14ac:dyDescent="0.15">
      <c r="A57" s="2188" t="s">
        <v>139</v>
      </c>
      <c r="B57" s="2189"/>
      <c r="C57" s="2189"/>
      <c r="D57" s="2189"/>
      <c r="E57" s="2190"/>
      <c r="F57" s="669" t="s">
        <v>327</v>
      </c>
      <c r="G57" s="636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443"/>
      <c r="T57" s="443"/>
      <c r="U57" s="443"/>
      <c r="V57" s="443"/>
      <c r="W57" s="443"/>
      <c r="X57" s="443"/>
      <c r="Y57" s="443"/>
      <c r="Z57" s="444"/>
      <c r="AA57" s="444"/>
      <c r="AB57" s="38"/>
      <c r="AC57" s="38"/>
      <c r="AD57" s="41"/>
      <c r="AE57" s="41"/>
      <c r="AF57" s="41"/>
      <c r="AG57" s="41"/>
      <c r="AH57" s="41"/>
      <c r="AI57" s="41"/>
      <c r="AJ57" s="41"/>
      <c r="AK57" s="638"/>
      <c r="AL57" s="127"/>
      <c r="AM57" s="127"/>
      <c r="AN57" s="127"/>
      <c r="AO57" s="340"/>
    </row>
    <row r="58" spans="1:47" s="5" customFormat="1" ht="21" customHeight="1" thickBot="1" x14ac:dyDescent="0.2">
      <c r="A58" s="2319"/>
      <c r="B58" s="2320"/>
      <c r="C58" s="2320"/>
      <c r="D58" s="2320"/>
      <c r="E58" s="2321"/>
      <c r="F58" s="30" t="s">
        <v>30</v>
      </c>
      <c r="G58" s="636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443"/>
      <c r="T58" s="443"/>
      <c r="U58" s="443"/>
      <c r="V58" s="443"/>
      <c r="W58" s="443"/>
      <c r="X58" s="443"/>
      <c r="Y58" s="443"/>
      <c r="Z58" s="444"/>
      <c r="AA58" s="444"/>
      <c r="AB58" s="38"/>
      <c r="AC58" s="38"/>
      <c r="AD58" s="41"/>
      <c r="AE58" s="41"/>
      <c r="AF58" s="41"/>
      <c r="AG58" s="41"/>
      <c r="AH58" s="41"/>
      <c r="AI58" s="41"/>
      <c r="AJ58" s="41"/>
      <c r="AK58" s="638"/>
      <c r="AL58" s="127"/>
      <c r="AM58" s="127"/>
      <c r="AN58" s="127"/>
      <c r="AO58" s="340"/>
    </row>
    <row r="59" spans="1:47" s="5" customFormat="1" ht="21" customHeight="1" thickTop="1" x14ac:dyDescent="0.15">
      <c r="A59" s="2316" t="s">
        <v>243</v>
      </c>
      <c r="B59" s="2317"/>
      <c r="C59" s="2317"/>
      <c r="D59" s="2317"/>
      <c r="E59" s="2318"/>
      <c r="F59" s="670">
        <v>22686519377</v>
      </c>
      <c r="G59" s="671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546"/>
      <c r="T59" s="546"/>
      <c r="U59" s="546"/>
      <c r="V59" s="546"/>
      <c r="W59" s="546"/>
      <c r="X59" s="546"/>
      <c r="Y59" s="546"/>
      <c r="Z59" s="672"/>
      <c r="AA59" s="673"/>
      <c r="AB59" s="275"/>
      <c r="AC59" s="57"/>
      <c r="AD59" s="416"/>
      <c r="AE59" s="416"/>
      <c r="AF59" s="416"/>
      <c r="AG59" s="416"/>
      <c r="AH59" s="416"/>
      <c r="AI59" s="416"/>
      <c r="AJ59" s="416"/>
      <c r="AK59" s="417"/>
      <c r="AL59" s="127"/>
      <c r="AM59" s="127"/>
      <c r="AN59" s="127"/>
      <c r="AO59" s="340"/>
    </row>
    <row r="60" spans="1:47" s="5" customFormat="1" ht="21" customHeight="1" thickBot="1" x14ac:dyDescent="0.2">
      <c r="A60" s="2322" t="s">
        <v>328</v>
      </c>
      <c r="B60" s="2323"/>
      <c r="C60" s="2323"/>
      <c r="D60" s="2323"/>
      <c r="E60" s="2324"/>
      <c r="F60" s="674">
        <v>22510218373</v>
      </c>
      <c r="G60" s="671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546"/>
      <c r="T60" s="546"/>
      <c r="U60" s="546"/>
      <c r="V60" s="546"/>
      <c r="W60" s="546"/>
      <c r="X60" s="546"/>
      <c r="Y60" s="546"/>
      <c r="Z60" s="672"/>
      <c r="AA60" s="673"/>
      <c r="AB60" s="275"/>
      <c r="AC60" s="57"/>
      <c r="AD60" s="416"/>
      <c r="AE60" s="416"/>
      <c r="AF60" s="416"/>
      <c r="AG60" s="416"/>
      <c r="AH60" s="416"/>
      <c r="AI60" s="416"/>
      <c r="AJ60" s="416"/>
      <c r="AK60" s="417"/>
      <c r="AL60" s="127"/>
      <c r="AM60" s="127"/>
      <c r="AN60" s="127"/>
      <c r="AO60" s="340"/>
    </row>
    <row r="61" spans="1:47" s="5" customFormat="1" ht="21" customHeight="1" x14ac:dyDescent="0.15">
      <c r="F61" s="675"/>
      <c r="G61" s="671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546"/>
      <c r="T61" s="546"/>
      <c r="U61" s="546"/>
      <c r="V61" s="546"/>
      <c r="W61" s="546"/>
      <c r="X61" s="546"/>
      <c r="Y61" s="546"/>
      <c r="Z61" s="672"/>
      <c r="AA61" s="673"/>
      <c r="AB61" s="275"/>
      <c r="AC61" s="275"/>
      <c r="AD61" s="416"/>
      <c r="AE61" s="416"/>
      <c r="AF61" s="416"/>
      <c r="AG61" s="416"/>
      <c r="AH61" s="416"/>
      <c r="AI61" s="416"/>
      <c r="AJ61" s="416"/>
      <c r="AK61" s="417"/>
      <c r="AL61" s="127"/>
      <c r="AM61" s="127"/>
      <c r="AN61" s="127"/>
      <c r="AO61" s="340"/>
    </row>
    <row r="62" spans="1:47" s="5" customFormat="1" ht="21" customHeight="1" x14ac:dyDescent="0.15">
      <c r="E62" s="4"/>
      <c r="F62" s="4"/>
      <c r="G62" s="671"/>
      <c r="H62" s="671"/>
      <c r="I62" s="671"/>
      <c r="J62" s="671"/>
      <c r="K62" s="671"/>
      <c r="L62" s="671"/>
      <c r="M62" s="671"/>
      <c r="N62" s="671"/>
      <c r="O62" s="671"/>
      <c r="P62" s="671"/>
      <c r="Q62" s="671"/>
      <c r="R62" s="671"/>
      <c r="S62" s="676"/>
      <c r="T62" s="676"/>
      <c r="U62" s="676"/>
      <c r="V62" s="676"/>
      <c r="W62" s="676"/>
      <c r="X62" s="676"/>
      <c r="Y62" s="676"/>
      <c r="Z62" s="673"/>
      <c r="AA62" s="673"/>
      <c r="AB62" s="677"/>
      <c r="AC62" s="677"/>
      <c r="AD62" s="678"/>
      <c r="AE62" s="678"/>
      <c r="AF62" s="678"/>
      <c r="AG62" s="678"/>
      <c r="AH62" s="678"/>
      <c r="AI62" s="678"/>
      <c r="AJ62" s="678"/>
      <c r="AK62" s="679"/>
      <c r="AL62" s="679"/>
      <c r="AM62" s="679"/>
      <c r="AN62" s="679"/>
      <c r="AO62" s="680"/>
      <c r="AP62" s="4"/>
      <c r="AQ62" s="4"/>
      <c r="AR62" s="4"/>
      <c r="AS62" s="4"/>
      <c r="AT62" s="4"/>
      <c r="AU62" s="4"/>
    </row>
    <row r="63" spans="1:47" s="5" customFormat="1" ht="21" customHeight="1" x14ac:dyDescent="0.15">
      <c r="E63" s="4"/>
      <c r="F63" s="4"/>
      <c r="G63" s="671"/>
      <c r="H63" s="671"/>
      <c r="I63" s="671"/>
      <c r="J63" s="671"/>
      <c r="K63" s="671"/>
      <c r="L63" s="671"/>
      <c r="M63" s="671"/>
      <c r="N63" s="671"/>
      <c r="O63" s="671"/>
      <c r="P63" s="671"/>
      <c r="Q63" s="671"/>
      <c r="R63" s="671"/>
      <c r="S63" s="676"/>
      <c r="T63" s="676"/>
      <c r="U63" s="676"/>
      <c r="V63" s="676"/>
      <c r="W63" s="676"/>
      <c r="X63" s="676"/>
      <c r="Y63" s="676"/>
      <c r="Z63" s="673"/>
      <c r="AA63" s="673"/>
      <c r="AB63" s="677"/>
      <c r="AC63" s="677"/>
      <c r="AD63" s="678"/>
      <c r="AE63" s="678"/>
      <c r="AF63" s="678"/>
      <c r="AG63" s="678"/>
      <c r="AH63" s="678"/>
      <c r="AI63" s="678"/>
      <c r="AJ63" s="678"/>
      <c r="AK63" s="679"/>
      <c r="AL63" s="679"/>
      <c r="AM63" s="679"/>
      <c r="AN63" s="679"/>
      <c r="AO63" s="680"/>
      <c r="AP63" s="4"/>
      <c r="AQ63" s="4"/>
      <c r="AR63" s="4"/>
      <c r="AS63" s="4"/>
      <c r="AT63" s="4"/>
      <c r="AU63" s="4"/>
    </row>
    <row r="64" spans="1:47" s="5" customFormat="1" ht="21" customHeight="1" x14ac:dyDescent="0.15">
      <c r="E64" s="4"/>
      <c r="F64" s="4"/>
      <c r="G64" s="671"/>
      <c r="H64" s="671"/>
      <c r="I64" s="671"/>
      <c r="J64" s="671"/>
      <c r="K64" s="671"/>
      <c r="L64" s="671"/>
      <c r="M64" s="671"/>
      <c r="N64" s="671"/>
      <c r="O64" s="671"/>
      <c r="P64" s="671"/>
      <c r="Q64" s="671"/>
      <c r="R64" s="671"/>
      <c r="S64" s="676"/>
      <c r="T64" s="676"/>
      <c r="U64" s="676"/>
      <c r="V64" s="676"/>
      <c r="W64" s="676"/>
      <c r="X64" s="676"/>
      <c r="Y64" s="676"/>
      <c r="Z64" s="673"/>
      <c r="AA64" s="673"/>
      <c r="AB64" s="677"/>
      <c r="AC64" s="677"/>
      <c r="AD64" s="678"/>
      <c r="AE64" s="678"/>
      <c r="AF64" s="678"/>
      <c r="AG64" s="678"/>
      <c r="AH64" s="678"/>
      <c r="AI64" s="678"/>
      <c r="AJ64" s="678"/>
      <c r="AK64" s="679"/>
      <c r="AL64" s="679"/>
      <c r="AM64" s="679"/>
      <c r="AN64" s="679"/>
      <c r="AO64" s="680"/>
      <c r="AP64" s="4"/>
      <c r="AQ64" s="4"/>
      <c r="AR64" s="4"/>
      <c r="AS64" s="4"/>
      <c r="AT64" s="4"/>
      <c r="AU64" s="4"/>
    </row>
    <row r="65" spans="5:47" s="5" customFormat="1" ht="21" customHeight="1" x14ac:dyDescent="0.15">
      <c r="E65" s="4"/>
      <c r="F65" s="4"/>
      <c r="G65" s="671"/>
      <c r="H65" s="671"/>
      <c r="I65" s="671"/>
      <c r="J65" s="671"/>
      <c r="K65" s="671"/>
      <c r="L65" s="671"/>
      <c r="M65" s="671"/>
      <c r="N65" s="671"/>
      <c r="O65" s="671"/>
      <c r="P65" s="671"/>
      <c r="Q65" s="671"/>
      <c r="R65" s="671"/>
      <c r="S65" s="676"/>
      <c r="T65" s="676"/>
      <c r="U65" s="676"/>
      <c r="V65" s="676"/>
      <c r="W65" s="676"/>
      <c r="X65" s="676"/>
      <c r="Y65" s="676"/>
      <c r="Z65" s="673"/>
      <c r="AA65" s="673"/>
      <c r="AB65" s="677"/>
      <c r="AC65" s="677"/>
      <c r="AD65" s="678"/>
      <c r="AE65" s="678"/>
      <c r="AF65" s="678"/>
      <c r="AG65" s="678"/>
      <c r="AH65" s="678"/>
      <c r="AI65" s="678"/>
      <c r="AJ65" s="678"/>
      <c r="AK65" s="679"/>
      <c r="AL65" s="679"/>
      <c r="AM65" s="679"/>
      <c r="AN65" s="679"/>
      <c r="AO65" s="680"/>
      <c r="AP65" s="4"/>
      <c r="AQ65" s="4"/>
      <c r="AR65" s="4"/>
      <c r="AS65" s="4"/>
      <c r="AT65" s="4"/>
      <c r="AU65" s="4"/>
    </row>
    <row r="66" spans="5:47" s="5" customFormat="1" ht="21" customHeight="1" x14ac:dyDescent="0.15">
      <c r="E66" s="4"/>
      <c r="F66" s="4"/>
      <c r="G66" s="671"/>
      <c r="H66" s="671"/>
      <c r="I66" s="671"/>
      <c r="J66" s="671"/>
      <c r="K66" s="671"/>
      <c r="L66" s="671"/>
      <c r="M66" s="671"/>
      <c r="N66" s="671"/>
      <c r="O66" s="671"/>
      <c r="P66" s="671"/>
      <c r="Q66" s="671"/>
      <c r="R66" s="671"/>
      <c r="S66" s="676"/>
      <c r="T66" s="676"/>
      <c r="U66" s="676"/>
      <c r="V66" s="676"/>
      <c r="W66" s="676"/>
      <c r="X66" s="676"/>
      <c r="Y66" s="676"/>
      <c r="Z66" s="673"/>
      <c r="AA66" s="673"/>
      <c r="AB66" s="677"/>
      <c r="AC66" s="677"/>
      <c r="AD66" s="678"/>
      <c r="AE66" s="678"/>
      <c r="AF66" s="678"/>
      <c r="AG66" s="678"/>
      <c r="AH66" s="678"/>
      <c r="AI66" s="678"/>
      <c r="AJ66" s="678"/>
      <c r="AK66" s="679"/>
      <c r="AL66" s="679"/>
      <c r="AM66" s="679"/>
      <c r="AN66" s="679"/>
      <c r="AO66" s="680"/>
      <c r="AP66" s="4"/>
      <c r="AQ66" s="4"/>
      <c r="AR66" s="4"/>
      <c r="AS66" s="4"/>
      <c r="AT66" s="4"/>
      <c r="AU66" s="4"/>
    </row>
    <row r="67" spans="5:47" s="5" customFormat="1" ht="21" customHeight="1" x14ac:dyDescent="0.15">
      <c r="E67" s="4"/>
      <c r="F67" s="4"/>
      <c r="G67" s="671"/>
      <c r="H67" s="671"/>
      <c r="I67" s="671"/>
      <c r="J67" s="671"/>
      <c r="K67" s="671"/>
      <c r="L67" s="671"/>
      <c r="M67" s="671"/>
      <c r="N67" s="671"/>
      <c r="O67" s="671"/>
      <c r="P67" s="671"/>
      <c r="Q67" s="671"/>
      <c r="R67" s="671"/>
      <c r="S67" s="676"/>
      <c r="T67" s="676"/>
      <c r="U67" s="676"/>
      <c r="V67" s="676"/>
      <c r="W67" s="676"/>
      <c r="X67" s="676"/>
      <c r="Y67" s="676"/>
      <c r="Z67" s="673"/>
      <c r="AA67" s="673"/>
      <c r="AB67" s="677"/>
      <c r="AC67" s="677"/>
      <c r="AD67" s="678"/>
      <c r="AE67" s="678"/>
      <c r="AF67" s="678"/>
      <c r="AG67" s="678"/>
      <c r="AH67" s="678"/>
      <c r="AI67" s="678"/>
      <c r="AJ67" s="678"/>
      <c r="AK67" s="679"/>
      <c r="AL67" s="679"/>
      <c r="AM67" s="679"/>
      <c r="AN67" s="679"/>
      <c r="AO67" s="680"/>
      <c r="AP67" s="4"/>
      <c r="AQ67" s="4"/>
      <c r="AR67" s="4"/>
      <c r="AS67" s="4"/>
      <c r="AT67" s="4"/>
      <c r="AU67" s="4"/>
    </row>
    <row r="68" spans="5:47" s="5" customFormat="1" ht="21" customHeight="1" x14ac:dyDescent="0.15">
      <c r="E68" s="4"/>
      <c r="F68" s="4"/>
      <c r="G68" s="671"/>
      <c r="H68" s="671"/>
      <c r="I68" s="671"/>
      <c r="J68" s="671"/>
      <c r="K68" s="671"/>
      <c r="L68" s="671"/>
      <c r="M68" s="671"/>
      <c r="N68" s="671"/>
      <c r="O68" s="671"/>
      <c r="P68" s="671"/>
      <c r="Q68" s="671"/>
      <c r="R68" s="671"/>
      <c r="S68" s="676"/>
      <c r="T68" s="676"/>
      <c r="U68" s="676"/>
      <c r="V68" s="676"/>
      <c r="W68" s="676"/>
      <c r="X68" s="676"/>
      <c r="Y68" s="676"/>
      <c r="Z68" s="673"/>
      <c r="AA68" s="673"/>
      <c r="AB68" s="677"/>
      <c r="AC68" s="677"/>
      <c r="AD68" s="678"/>
      <c r="AE68" s="678"/>
      <c r="AF68" s="678"/>
      <c r="AG68" s="678"/>
      <c r="AH68" s="678"/>
      <c r="AI68" s="678"/>
      <c r="AJ68" s="678"/>
      <c r="AK68" s="679"/>
      <c r="AL68" s="679"/>
      <c r="AM68" s="679"/>
      <c r="AN68" s="679"/>
      <c r="AO68" s="680"/>
      <c r="AP68" s="4"/>
      <c r="AQ68" s="4"/>
      <c r="AR68" s="4"/>
      <c r="AS68" s="4"/>
      <c r="AT68" s="4"/>
      <c r="AU68" s="4"/>
    </row>
    <row r="69" spans="5:47" s="5" customFormat="1" ht="21" customHeight="1" x14ac:dyDescent="0.15">
      <c r="E69" s="4"/>
      <c r="F69" s="4"/>
      <c r="G69" s="671"/>
      <c r="H69" s="671"/>
      <c r="I69" s="671"/>
      <c r="J69" s="671"/>
      <c r="K69" s="671"/>
      <c r="L69" s="671"/>
      <c r="M69" s="671"/>
      <c r="N69" s="671"/>
      <c r="O69" s="671"/>
      <c r="P69" s="671"/>
      <c r="Q69" s="671"/>
      <c r="R69" s="671"/>
      <c r="S69" s="676"/>
      <c r="T69" s="676"/>
      <c r="U69" s="676"/>
      <c r="V69" s="676"/>
      <c r="W69" s="676"/>
      <c r="X69" s="676"/>
      <c r="Y69" s="676"/>
      <c r="Z69" s="673"/>
      <c r="AA69" s="673"/>
      <c r="AB69" s="677"/>
      <c r="AC69" s="677"/>
      <c r="AD69" s="678"/>
      <c r="AE69" s="678"/>
      <c r="AF69" s="678"/>
      <c r="AG69" s="678"/>
      <c r="AH69" s="678"/>
      <c r="AI69" s="678"/>
      <c r="AJ69" s="678"/>
      <c r="AK69" s="679"/>
      <c r="AL69" s="679"/>
      <c r="AM69" s="679"/>
      <c r="AN69" s="679"/>
      <c r="AO69" s="680"/>
      <c r="AP69" s="4"/>
      <c r="AQ69" s="4"/>
      <c r="AR69" s="4"/>
      <c r="AS69" s="4"/>
      <c r="AT69" s="4"/>
      <c r="AU69" s="4"/>
    </row>
    <row r="70" spans="5:47" s="5" customFormat="1" ht="21" customHeight="1" x14ac:dyDescent="0.15">
      <c r="E70" s="4"/>
      <c r="F70" s="4"/>
      <c r="G70" s="671"/>
      <c r="H70" s="671"/>
      <c r="I70" s="671"/>
      <c r="J70" s="671"/>
      <c r="K70" s="671"/>
      <c r="L70" s="671"/>
      <c r="M70" s="671"/>
      <c r="N70" s="671"/>
      <c r="O70" s="671"/>
      <c r="P70" s="671"/>
      <c r="Q70" s="671"/>
      <c r="R70" s="671"/>
      <c r="S70" s="676"/>
      <c r="T70" s="676"/>
      <c r="U70" s="676"/>
      <c r="V70" s="676"/>
      <c r="W70" s="676"/>
      <c r="X70" s="676"/>
      <c r="Y70" s="676"/>
      <c r="Z70" s="673"/>
      <c r="AA70" s="673"/>
      <c r="AB70" s="677"/>
      <c r="AC70" s="677"/>
      <c r="AD70" s="678"/>
      <c r="AE70" s="678"/>
      <c r="AF70" s="678"/>
      <c r="AG70" s="678"/>
      <c r="AH70" s="678"/>
      <c r="AI70" s="678"/>
      <c r="AJ70" s="678"/>
      <c r="AK70" s="679"/>
      <c r="AL70" s="679"/>
      <c r="AM70" s="679"/>
      <c r="AN70" s="679"/>
      <c r="AO70" s="680"/>
      <c r="AP70" s="4"/>
      <c r="AQ70" s="4"/>
      <c r="AR70" s="4"/>
      <c r="AS70" s="4"/>
      <c r="AT70" s="4"/>
      <c r="AU70" s="4"/>
    </row>
    <row r="71" spans="5:47" s="5" customFormat="1" ht="21" customHeight="1" x14ac:dyDescent="0.15">
      <c r="E71" s="4"/>
      <c r="F71" s="4"/>
      <c r="G71" s="671"/>
      <c r="H71" s="671"/>
      <c r="I71" s="671"/>
      <c r="J71" s="671"/>
      <c r="K71" s="671"/>
      <c r="L71" s="671"/>
      <c r="M71" s="671"/>
      <c r="N71" s="671"/>
      <c r="O71" s="671"/>
      <c r="P71" s="671"/>
      <c r="Q71" s="671"/>
      <c r="R71" s="671"/>
      <c r="S71" s="676"/>
      <c r="T71" s="676"/>
      <c r="U71" s="676"/>
      <c r="V71" s="676"/>
      <c r="W71" s="676"/>
      <c r="X71" s="676"/>
      <c r="Y71" s="676"/>
      <c r="Z71" s="673"/>
      <c r="AA71" s="673"/>
      <c r="AB71" s="677"/>
      <c r="AC71" s="677"/>
      <c r="AD71" s="678"/>
      <c r="AE71" s="678"/>
      <c r="AF71" s="678"/>
      <c r="AG71" s="678"/>
      <c r="AH71" s="678"/>
      <c r="AI71" s="678"/>
      <c r="AJ71" s="678"/>
      <c r="AK71" s="679"/>
      <c r="AL71" s="679"/>
      <c r="AM71" s="679"/>
      <c r="AN71" s="679"/>
      <c r="AO71" s="680"/>
      <c r="AP71" s="4"/>
      <c r="AQ71" s="4"/>
      <c r="AR71" s="4"/>
      <c r="AS71" s="4"/>
      <c r="AT71" s="4"/>
      <c r="AU71" s="4"/>
    </row>
    <row r="72" spans="5:47" s="5" customFormat="1" ht="21" customHeight="1" x14ac:dyDescent="0.15">
      <c r="E72" s="4"/>
      <c r="F72" s="4"/>
      <c r="G72" s="671">
        <f>+'[1]第7表 (2)'!D11</f>
        <v>507294593142</v>
      </c>
      <c r="H72" s="671">
        <v>538928421934</v>
      </c>
      <c r="I72" s="671">
        <v>562247373948</v>
      </c>
      <c r="J72" s="671">
        <v>549031231921</v>
      </c>
      <c r="K72" s="671">
        <v>533221309290</v>
      </c>
      <c r="L72" s="671">
        <v>499616504168</v>
      </c>
      <c r="M72" s="671">
        <v>485597964020</v>
      </c>
      <c r="N72" s="671">
        <v>482377914381</v>
      </c>
      <c r="O72" s="671">
        <v>448245432521</v>
      </c>
      <c r="P72" s="671">
        <v>434805882210</v>
      </c>
      <c r="Q72" s="671">
        <v>398435011326</v>
      </c>
      <c r="R72" s="671">
        <v>364654558318</v>
      </c>
      <c r="S72" s="676">
        <f t="shared" ref="S72:S101" si="3">ROUND(+G72/H72,3)</f>
        <v>0.94099999999999995</v>
      </c>
      <c r="T72" s="676">
        <v>0.95899999999999996</v>
      </c>
      <c r="U72" s="676">
        <v>1.0169999999999999</v>
      </c>
      <c r="V72" s="676">
        <v>1.0149999999999999</v>
      </c>
      <c r="W72" s="676">
        <v>1.0309999999999999</v>
      </c>
      <c r="X72" s="676">
        <v>1.0289999999999999</v>
      </c>
      <c r="Y72" s="676">
        <v>1.0069999999999999</v>
      </c>
      <c r="Z72" s="673">
        <v>1.0760000000000001</v>
      </c>
      <c r="AA72" s="673">
        <v>1.0309999999999999</v>
      </c>
      <c r="AB72" s="677">
        <f t="shared" ref="AB72:AC79" si="4">+P72/Q72</f>
        <v>1.091284324545067</v>
      </c>
      <c r="AC72" s="677">
        <f t="shared" si="4"/>
        <v>1.0926368592890081</v>
      </c>
      <c r="AD72" s="678">
        <f>ROUND(G72/G101,4)</f>
        <v>0.55489999999999995</v>
      </c>
      <c r="AE72" s="678">
        <v>0.51129999999999998</v>
      </c>
      <c r="AF72" s="678">
        <v>0.51719999999999999</v>
      </c>
      <c r="AG72" s="678">
        <v>0.58130000000000004</v>
      </c>
      <c r="AH72" s="678">
        <v>0.58240000000000003</v>
      </c>
      <c r="AI72" s="678">
        <v>0.58709999999999996</v>
      </c>
      <c r="AJ72" s="678">
        <v>0.59260000000000002</v>
      </c>
      <c r="AK72" s="679">
        <v>0.57889999999999997</v>
      </c>
      <c r="AL72" s="679">
        <v>0.59119999999999995</v>
      </c>
      <c r="AM72" s="679">
        <f t="shared" ref="AM72:AN76" si="5">+P72/P$101</f>
        <v>0.59841186359554754</v>
      </c>
      <c r="AN72" s="679">
        <f t="shared" si="5"/>
        <v>0.57705601475344004</v>
      </c>
      <c r="AO72" s="680"/>
      <c r="AP72" s="4"/>
      <c r="AQ72" s="4"/>
      <c r="AR72" s="4"/>
      <c r="AS72" s="4"/>
      <c r="AT72" s="4"/>
      <c r="AU72" s="4"/>
    </row>
    <row r="73" spans="5:47" s="5" customFormat="1" ht="21" customHeight="1" x14ac:dyDescent="0.15">
      <c r="E73" s="4"/>
      <c r="F73" s="4"/>
      <c r="G73" s="671">
        <f>+'[1]第7表 (2)'!E11</f>
        <v>6514685983</v>
      </c>
      <c r="H73" s="671">
        <v>7749943827</v>
      </c>
      <c r="I73" s="671">
        <v>8414606819</v>
      </c>
      <c r="J73" s="671">
        <v>8861221017</v>
      </c>
      <c r="K73" s="671">
        <v>8832075074</v>
      </c>
      <c r="L73" s="671">
        <v>8316319337</v>
      </c>
      <c r="M73" s="671">
        <v>7874059431</v>
      </c>
      <c r="N73" s="671">
        <v>7771397523</v>
      </c>
      <c r="O73" s="671">
        <v>6949190866</v>
      </c>
      <c r="P73" s="671">
        <v>6254379507</v>
      </c>
      <c r="Q73" s="671">
        <v>5461566485</v>
      </c>
      <c r="R73" s="671">
        <v>4685217969</v>
      </c>
      <c r="S73" s="676">
        <f t="shared" si="3"/>
        <v>0.84099999999999997</v>
      </c>
      <c r="T73" s="676">
        <v>0.92100000000000004</v>
      </c>
      <c r="U73" s="676">
        <v>0.96699999999999997</v>
      </c>
      <c r="V73" s="676">
        <v>0.98799999999999999</v>
      </c>
      <c r="W73" s="676">
        <v>1.0329999999999999</v>
      </c>
      <c r="X73" s="676">
        <v>1.056</v>
      </c>
      <c r="Y73" s="676">
        <v>1.0129999999999999</v>
      </c>
      <c r="Z73" s="673">
        <v>1.1180000000000001</v>
      </c>
      <c r="AA73" s="673">
        <v>1.111</v>
      </c>
      <c r="AB73" s="677">
        <f t="shared" si="4"/>
        <v>1.1451622028546999</v>
      </c>
      <c r="AC73" s="677">
        <f t="shared" si="4"/>
        <v>1.1657016858418865</v>
      </c>
      <c r="AD73" s="678">
        <f>ROUND(G73/G101,4)</f>
        <v>7.1000000000000004E-3</v>
      </c>
      <c r="AE73" s="678">
        <v>7.4000000000000003E-3</v>
      </c>
      <c r="AF73" s="678">
        <v>7.7000000000000002E-3</v>
      </c>
      <c r="AG73" s="678">
        <v>9.4000000000000004E-3</v>
      </c>
      <c r="AH73" s="678">
        <v>9.5999999999999992E-3</v>
      </c>
      <c r="AI73" s="678">
        <v>9.7999999999999997E-3</v>
      </c>
      <c r="AJ73" s="678">
        <v>9.5999999999999992E-3</v>
      </c>
      <c r="AK73" s="679">
        <v>9.2999999999999992E-3</v>
      </c>
      <c r="AL73" s="679">
        <v>9.1999999999999998E-3</v>
      </c>
      <c r="AM73" s="679">
        <f t="shared" si="5"/>
        <v>8.6077374974657013E-3</v>
      </c>
      <c r="AN73" s="679">
        <f t="shared" si="5"/>
        <v>7.9100222132998908E-3</v>
      </c>
      <c r="AO73" s="680"/>
      <c r="AP73" s="4"/>
      <c r="AQ73" s="4"/>
      <c r="AR73" s="4"/>
      <c r="AS73" s="4"/>
      <c r="AT73" s="4"/>
      <c r="AU73" s="4"/>
    </row>
    <row r="74" spans="5:47" s="5" customFormat="1" ht="21" customHeight="1" x14ac:dyDescent="0.15">
      <c r="E74" s="4"/>
      <c r="F74" s="4"/>
      <c r="G74" s="671">
        <f>+'[1]第7表 (2)'!F11</f>
        <v>513809279125</v>
      </c>
      <c r="H74" s="671">
        <v>546678365761</v>
      </c>
      <c r="I74" s="671">
        <v>570661980767</v>
      </c>
      <c r="J74" s="671">
        <v>557892452938</v>
      </c>
      <c r="K74" s="671">
        <v>542053384364</v>
      </c>
      <c r="L74" s="671">
        <v>507932823505</v>
      </c>
      <c r="M74" s="671">
        <v>493472023451</v>
      </c>
      <c r="N74" s="671">
        <v>490149311904</v>
      </c>
      <c r="O74" s="671">
        <v>455194623387</v>
      </c>
      <c r="P74" s="671">
        <v>441060261717</v>
      </c>
      <c r="Q74" s="671">
        <v>403896577811</v>
      </c>
      <c r="R74" s="671">
        <v>369339776287</v>
      </c>
      <c r="S74" s="676">
        <f t="shared" si="3"/>
        <v>0.94</v>
      </c>
      <c r="T74" s="676">
        <v>0.95799999999999996</v>
      </c>
      <c r="U74" s="676">
        <v>1.0169999999999999</v>
      </c>
      <c r="V74" s="676">
        <v>1.014</v>
      </c>
      <c r="W74" s="676">
        <v>1.0309999999999999</v>
      </c>
      <c r="X74" s="676">
        <v>1.0289999999999999</v>
      </c>
      <c r="Y74" s="676">
        <v>1.0069999999999999</v>
      </c>
      <c r="Z74" s="673">
        <v>1.077</v>
      </c>
      <c r="AA74" s="673">
        <v>1.032</v>
      </c>
      <c r="AB74" s="677">
        <f t="shared" si="4"/>
        <v>1.0920128714816455</v>
      </c>
      <c r="AC74" s="677">
        <f t="shared" si="4"/>
        <v>1.0935637148844408</v>
      </c>
      <c r="AD74" s="678">
        <f>ROUND(G74/G101,4)</f>
        <v>0.56200000000000006</v>
      </c>
      <c r="AE74" s="678">
        <v>0.51870000000000005</v>
      </c>
      <c r="AF74" s="678">
        <v>0.52500000000000002</v>
      </c>
      <c r="AG74" s="678">
        <v>0.59060000000000001</v>
      </c>
      <c r="AH74" s="678">
        <v>0.59209999999999996</v>
      </c>
      <c r="AI74" s="678">
        <v>0.59689999999999999</v>
      </c>
      <c r="AJ74" s="678">
        <v>0.60219999999999996</v>
      </c>
      <c r="AK74" s="679">
        <v>0.58819999999999995</v>
      </c>
      <c r="AL74" s="679">
        <v>0.60029999999999994</v>
      </c>
      <c r="AM74" s="679">
        <f t="shared" si="5"/>
        <v>0.60701960109301323</v>
      </c>
      <c r="AN74" s="679">
        <f t="shared" si="5"/>
        <v>0.58496603696673999</v>
      </c>
      <c r="AO74" s="680"/>
      <c r="AP74" s="4"/>
      <c r="AQ74" s="4"/>
      <c r="AR74" s="4"/>
      <c r="AS74" s="4"/>
      <c r="AT74" s="4"/>
      <c r="AU74" s="4"/>
    </row>
    <row r="75" spans="5:47" s="5" customFormat="1" ht="21" customHeight="1" x14ac:dyDescent="0.15">
      <c r="E75" s="4"/>
      <c r="F75" s="4"/>
      <c r="G75" s="671">
        <f>+'[1]第7表 (2)'!G11</f>
        <v>1719950690</v>
      </c>
      <c r="H75" s="671">
        <v>1594076399</v>
      </c>
      <c r="I75" s="671">
        <v>1257759262</v>
      </c>
      <c r="J75" s="671">
        <v>1412194131</v>
      </c>
      <c r="K75" s="671">
        <v>1366523868</v>
      </c>
      <c r="L75" s="671">
        <v>1583529987</v>
      </c>
      <c r="M75" s="671">
        <v>1560456338</v>
      </c>
      <c r="N75" s="671">
        <v>1532490879</v>
      </c>
      <c r="O75" s="671">
        <v>1461386857</v>
      </c>
      <c r="P75" s="671">
        <v>1498480648</v>
      </c>
      <c r="Q75" s="671">
        <v>1487437806</v>
      </c>
      <c r="R75" s="671">
        <v>1494472425</v>
      </c>
      <c r="S75" s="676">
        <f t="shared" si="3"/>
        <v>1.079</v>
      </c>
      <c r="T75" s="676">
        <v>1.2669999999999999</v>
      </c>
      <c r="U75" s="676">
        <v>0.93500000000000005</v>
      </c>
      <c r="V75" s="676">
        <v>1.0349999999999999</v>
      </c>
      <c r="W75" s="676">
        <v>0.89600000000000002</v>
      </c>
      <c r="X75" s="676">
        <v>1.0149999999999999</v>
      </c>
      <c r="Y75" s="676">
        <v>1.018</v>
      </c>
      <c r="Z75" s="673">
        <v>1.0489999999999999</v>
      </c>
      <c r="AA75" s="673">
        <v>0.97499999999999998</v>
      </c>
      <c r="AB75" s="677">
        <f t="shared" si="4"/>
        <v>1.0074240697361971</v>
      </c>
      <c r="AC75" s="677">
        <f t="shared" si="4"/>
        <v>0.99529290813110849</v>
      </c>
      <c r="AD75" s="678">
        <f>ROUND(G75/G101,4)</f>
        <v>1.9E-3</v>
      </c>
      <c r="AE75" s="678">
        <v>1.5E-3</v>
      </c>
      <c r="AF75" s="678">
        <v>1.1999999999999999E-3</v>
      </c>
      <c r="AG75" s="678">
        <v>1.5E-3</v>
      </c>
      <c r="AH75" s="678">
        <v>1.5E-3</v>
      </c>
      <c r="AI75" s="678">
        <v>1.9E-3</v>
      </c>
      <c r="AJ75" s="678">
        <v>1.9E-3</v>
      </c>
      <c r="AK75" s="679">
        <v>1.8E-3</v>
      </c>
      <c r="AL75" s="679">
        <v>1.9E-3</v>
      </c>
      <c r="AM75" s="679">
        <f t="shared" si="5"/>
        <v>2.0623193793373215E-3</v>
      </c>
      <c r="AN75" s="679">
        <f t="shared" si="5"/>
        <v>2.1542658353928389E-3</v>
      </c>
      <c r="AO75" s="680"/>
      <c r="AP75" s="4"/>
      <c r="AQ75" s="4"/>
      <c r="AR75" s="4"/>
      <c r="AS75" s="4"/>
      <c r="AT75" s="4"/>
      <c r="AU75" s="4"/>
    </row>
    <row r="76" spans="5:47" s="5" customFormat="1" ht="21" customHeight="1" x14ac:dyDescent="0.15">
      <c r="E76" s="4"/>
      <c r="F76" s="4"/>
      <c r="G76" s="671">
        <f>+'[1]第7表 (2)'!H11</f>
        <v>69455234064</v>
      </c>
      <c r="H76" s="671">
        <v>72003839338</v>
      </c>
      <c r="I76" s="671">
        <v>70348645859</v>
      </c>
      <c r="J76" s="671">
        <v>64034908330</v>
      </c>
      <c r="K76" s="671">
        <v>58768011692</v>
      </c>
      <c r="L76" s="671">
        <v>51256216200</v>
      </c>
      <c r="M76" s="671">
        <v>47486860149</v>
      </c>
      <c r="N76" s="671">
        <v>41379474579</v>
      </c>
      <c r="O76" s="671">
        <v>37860388645</v>
      </c>
      <c r="P76" s="671">
        <v>34935240385</v>
      </c>
      <c r="Q76" s="671">
        <v>31910763705</v>
      </c>
      <c r="R76" s="671">
        <v>29293930448</v>
      </c>
      <c r="S76" s="676">
        <f t="shared" si="3"/>
        <v>0.96499999999999997</v>
      </c>
      <c r="T76" s="676">
        <v>1.024</v>
      </c>
      <c r="U76" s="676">
        <v>1.071</v>
      </c>
      <c r="V76" s="676">
        <v>1.0209999999999999</v>
      </c>
      <c r="W76" s="676">
        <v>1.054</v>
      </c>
      <c r="X76" s="676">
        <v>1.079</v>
      </c>
      <c r="Y76" s="676">
        <v>1.1479999999999999</v>
      </c>
      <c r="Z76" s="673">
        <v>1.093</v>
      </c>
      <c r="AA76" s="673">
        <v>1.0840000000000001</v>
      </c>
      <c r="AB76" s="677">
        <f t="shared" si="4"/>
        <v>1.0947792007724999</v>
      </c>
      <c r="AC76" s="677">
        <f t="shared" si="4"/>
        <v>1.0893302201848662</v>
      </c>
      <c r="AD76" s="678">
        <f>ROUND(G76/G101,4)</f>
        <v>7.5999999999999998E-2</v>
      </c>
      <c r="AE76" s="678">
        <v>6.83E-2</v>
      </c>
      <c r="AF76" s="678">
        <v>6.4699999999999994E-2</v>
      </c>
      <c r="AG76" s="678">
        <v>6.7799999999999999E-2</v>
      </c>
      <c r="AH76" s="678">
        <v>6.4199999999999993E-2</v>
      </c>
      <c r="AI76" s="678">
        <v>6.0199999999999997E-2</v>
      </c>
      <c r="AJ76" s="678">
        <v>5.8000000000000003E-2</v>
      </c>
      <c r="AK76" s="679">
        <v>4.9700000000000001E-2</v>
      </c>
      <c r="AL76" s="679">
        <v>4.99E-2</v>
      </c>
      <c r="AM76" s="679">
        <f t="shared" si="5"/>
        <v>4.8080449596699319E-2</v>
      </c>
      <c r="AN76" s="679">
        <f t="shared" si="5"/>
        <v>4.6216566335530743E-2</v>
      </c>
      <c r="AO76" s="680"/>
      <c r="AP76" s="4"/>
      <c r="AQ76" s="4"/>
      <c r="AR76" s="4"/>
      <c r="AS76" s="4"/>
      <c r="AT76" s="4"/>
      <c r="AU76" s="4"/>
    </row>
    <row r="77" spans="5:47" s="5" customFormat="1" ht="21" customHeight="1" x14ac:dyDescent="0.15">
      <c r="E77" s="4"/>
      <c r="F77" s="4"/>
      <c r="G77" s="671">
        <f>+'[1]第7表 (2)'!I11</f>
        <v>52497365</v>
      </c>
      <c r="H77" s="671">
        <v>51406579</v>
      </c>
      <c r="I77" s="671">
        <v>43042336</v>
      </c>
      <c r="J77" s="671">
        <v>35475196</v>
      </c>
      <c r="K77" s="671">
        <v>15908650</v>
      </c>
      <c r="L77" s="671">
        <v>10634752</v>
      </c>
      <c r="M77" s="671">
        <v>0</v>
      </c>
      <c r="N77" s="681" t="s">
        <v>79</v>
      </c>
      <c r="O77" s="681" t="s">
        <v>79</v>
      </c>
      <c r="P77" s="671"/>
      <c r="Q77" s="682"/>
      <c r="R77" s="682"/>
      <c r="S77" s="683">
        <f t="shared" si="3"/>
        <v>1.0209999999999999</v>
      </c>
      <c r="T77" s="683">
        <v>1.194</v>
      </c>
      <c r="U77" s="683">
        <v>1.123</v>
      </c>
      <c r="V77" s="683">
        <v>1.1259999999999999</v>
      </c>
      <c r="W77" s="683">
        <v>0.53300000000000003</v>
      </c>
      <c r="X77" s="684" t="s">
        <v>79</v>
      </c>
      <c r="Y77" s="684" t="s">
        <v>79</v>
      </c>
      <c r="Z77" s="684" t="s">
        <v>79</v>
      </c>
      <c r="AA77" s="684" t="s">
        <v>79</v>
      </c>
      <c r="AB77" s="681" t="s">
        <v>79</v>
      </c>
      <c r="AC77" s="681" t="s">
        <v>79</v>
      </c>
      <c r="AD77" s="678">
        <f>ROUND(G77/G101,4)</f>
        <v>1E-4</v>
      </c>
      <c r="AE77" s="678">
        <v>0</v>
      </c>
      <c r="AF77" s="678">
        <v>0</v>
      </c>
      <c r="AG77" s="678">
        <v>0</v>
      </c>
      <c r="AH77" s="678">
        <v>0.1318</v>
      </c>
      <c r="AI77" s="678">
        <v>0.15</v>
      </c>
      <c r="AJ77" s="678">
        <v>0</v>
      </c>
      <c r="AK77" s="681" t="s">
        <v>79</v>
      </c>
      <c r="AL77" s="681" t="s">
        <v>79</v>
      </c>
      <c r="AM77" s="679"/>
      <c r="AN77" s="679"/>
      <c r="AO77" s="680"/>
      <c r="AP77" s="4"/>
      <c r="AQ77" s="4"/>
      <c r="AR77" s="4"/>
      <c r="AS77" s="4"/>
      <c r="AT77" s="4"/>
      <c r="AU77" s="4"/>
    </row>
    <row r="78" spans="5:47" s="5" customFormat="1" ht="21" customHeight="1" x14ac:dyDescent="0.15">
      <c r="E78" s="4"/>
      <c r="F78" s="4"/>
      <c r="G78" s="671">
        <f>+'[1]第7表 (2)'!J11</f>
        <v>1326280</v>
      </c>
      <c r="H78" s="671">
        <v>8103751</v>
      </c>
      <c r="I78" s="671">
        <v>5445450</v>
      </c>
      <c r="J78" s="671">
        <v>4899975</v>
      </c>
      <c r="K78" s="671">
        <v>6681773</v>
      </c>
      <c r="L78" s="671">
        <v>1096337</v>
      </c>
      <c r="M78" s="671">
        <v>1073350</v>
      </c>
      <c r="N78" s="671">
        <v>708855</v>
      </c>
      <c r="O78" s="671">
        <v>2716635</v>
      </c>
      <c r="P78" s="671">
        <v>2789536</v>
      </c>
      <c r="Q78" s="671">
        <v>4760124</v>
      </c>
      <c r="R78" s="671">
        <v>5560825</v>
      </c>
      <c r="S78" s="676">
        <f t="shared" si="3"/>
        <v>0.16400000000000001</v>
      </c>
      <c r="T78" s="676">
        <v>1.488</v>
      </c>
      <c r="U78" s="676">
        <v>0.93600000000000005</v>
      </c>
      <c r="V78" s="676">
        <v>0.69199999999999995</v>
      </c>
      <c r="W78" s="676">
        <v>6.218</v>
      </c>
      <c r="X78" s="676">
        <v>1.0209999999999999</v>
      </c>
      <c r="Y78" s="676">
        <v>1.514</v>
      </c>
      <c r="Z78" s="673">
        <v>0.26100000000000001</v>
      </c>
      <c r="AA78" s="673">
        <v>0.97399999999999998</v>
      </c>
      <c r="AB78" s="677">
        <f t="shared" si="4"/>
        <v>0.58602170867817727</v>
      </c>
      <c r="AC78" s="677">
        <f t="shared" si="4"/>
        <v>0.85601039414115709</v>
      </c>
      <c r="AD78" s="678">
        <f>ROUND(G78/G101,4)</f>
        <v>0</v>
      </c>
      <c r="AE78" s="678">
        <v>0</v>
      </c>
      <c r="AF78" s="678">
        <v>0</v>
      </c>
      <c r="AG78" s="678">
        <v>0</v>
      </c>
      <c r="AH78" s="678">
        <v>0</v>
      </c>
      <c r="AI78" s="678">
        <v>0</v>
      </c>
      <c r="AJ78" s="678">
        <v>0</v>
      </c>
      <c r="AK78" s="679">
        <v>0</v>
      </c>
      <c r="AL78" s="679">
        <v>0</v>
      </c>
      <c r="AM78" s="679">
        <f>+P78/P$101</f>
        <v>3.8391647965807531E-6</v>
      </c>
      <c r="AN78" s="679">
        <f>+Q78/Q$101</f>
        <v>6.894118506379756E-6</v>
      </c>
      <c r="AO78" s="680"/>
      <c r="AP78" s="4"/>
      <c r="AQ78" s="4"/>
      <c r="AR78" s="4"/>
      <c r="AS78" s="4"/>
      <c r="AT78" s="4"/>
      <c r="AU78" s="4"/>
    </row>
    <row r="79" spans="5:47" s="5" customFormat="1" ht="21" customHeight="1" x14ac:dyDescent="0.15">
      <c r="E79" s="4"/>
      <c r="F79" s="4"/>
      <c r="G79" s="671">
        <f>+'[1]第7表 (2)'!K11</f>
        <v>3346756587</v>
      </c>
      <c r="H79" s="671">
        <v>4195419181</v>
      </c>
      <c r="I79" s="671">
        <v>4635329006</v>
      </c>
      <c r="J79" s="671">
        <v>5221413835</v>
      </c>
      <c r="K79" s="671">
        <v>5606698703</v>
      </c>
      <c r="L79" s="671">
        <v>5545119397</v>
      </c>
      <c r="M79" s="671">
        <v>5184332083</v>
      </c>
      <c r="N79" s="671">
        <v>5345909030</v>
      </c>
      <c r="O79" s="671">
        <v>5116200300</v>
      </c>
      <c r="P79" s="671">
        <v>4747714700</v>
      </c>
      <c r="Q79" s="671">
        <v>5006257000</v>
      </c>
      <c r="R79" s="671">
        <v>5213845000</v>
      </c>
      <c r="S79" s="676">
        <f t="shared" si="3"/>
        <v>0.79800000000000004</v>
      </c>
      <c r="T79" s="676">
        <v>0.90500000000000003</v>
      </c>
      <c r="U79" s="676">
        <v>0.93799999999999994</v>
      </c>
      <c r="V79" s="676">
        <v>0.94399999999999995</v>
      </c>
      <c r="W79" s="676">
        <v>0.93500000000000005</v>
      </c>
      <c r="X79" s="676">
        <v>1.07</v>
      </c>
      <c r="Y79" s="676">
        <v>0.97</v>
      </c>
      <c r="Z79" s="673">
        <v>1.0449999999999999</v>
      </c>
      <c r="AA79" s="673">
        <v>1.0780000000000001</v>
      </c>
      <c r="AB79" s="677">
        <f t="shared" si="4"/>
        <v>0.94835616709250048</v>
      </c>
      <c r="AC79" s="677">
        <f t="shared" si="4"/>
        <v>0.9601852375741895</v>
      </c>
      <c r="AD79" s="678">
        <f>ROUND(G79/G101,4)</f>
        <v>3.7000000000000002E-3</v>
      </c>
      <c r="AE79" s="678">
        <v>4.0000000000000001E-3</v>
      </c>
      <c r="AF79" s="678">
        <v>4.3E-3</v>
      </c>
      <c r="AG79" s="678">
        <v>5.4999999999999997E-3</v>
      </c>
      <c r="AH79" s="678">
        <v>6.1000000000000004E-3</v>
      </c>
      <c r="AI79" s="678">
        <v>6.4999999999999997E-3</v>
      </c>
      <c r="AJ79" s="678">
        <v>6.3E-3</v>
      </c>
      <c r="AK79" s="679">
        <v>6.4000000000000003E-3</v>
      </c>
      <c r="AL79" s="679">
        <v>6.7000000000000002E-3</v>
      </c>
      <c r="AM79" s="679">
        <f>+P79/P$101</f>
        <v>6.5341544760307629E-3</v>
      </c>
      <c r="AN79" s="679">
        <f>+Q79/Q$101</f>
        <v>7.2505945289226071E-3</v>
      </c>
      <c r="AO79" s="680"/>
      <c r="AP79" s="4"/>
      <c r="AQ79" s="4"/>
      <c r="AR79" s="4"/>
      <c r="AS79" s="4"/>
      <c r="AT79" s="4"/>
      <c r="AU79" s="4"/>
    </row>
    <row r="80" spans="5:47" s="5" customFormat="1" ht="21" customHeight="1" x14ac:dyDescent="0.15">
      <c r="E80" s="4"/>
      <c r="F80" s="4"/>
      <c r="G80" s="671">
        <f>+'[1]第7表 (2)'!L11</f>
        <v>584900000</v>
      </c>
      <c r="H80" s="671">
        <v>631680000</v>
      </c>
      <c r="I80" s="671">
        <v>652270000</v>
      </c>
      <c r="J80" s="671">
        <v>674030000</v>
      </c>
      <c r="K80" s="671">
        <v>702820000</v>
      </c>
      <c r="L80" s="671">
        <v>673040000</v>
      </c>
      <c r="M80" s="671">
        <v>852405000</v>
      </c>
      <c r="N80" s="685">
        <v>2308814000</v>
      </c>
      <c r="O80" s="685">
        <v>2667466000</v>
      </c>
      <c r="P80" s="685">
        <v>3014423000</v>
      </c>
      <c r="Q80" s="685">
        <v>2840967000</v>
      </c>
      <c r="R80" s="685">
        <v>0</v>
      </c>
      <c r="S80" s="686">
        <f t="shared" si="3"/>
        <v>0.92600000000000005</v>
      </c>
      <c r="T80" s="686">
        <v>0.96799999999999997</v>
      </c>
      <c r="U80" s="686">
        <v>0.97</v>
      </c>
      <c r="V80" s="686">
        <v>1</v>
      </c>
      <c r="W80" s="686">
        <v>1.0309999999999999</v>
      </c>
      <c r="X80" s="686">
        <v>0.79</v>
      </c>
      <c r="Y80" s="686">
        <v>0.36899999999999999</v>
      </c>
      <c r="Z80" s="673">
        <v>0.86599999999999999</v>
      </c>
      <c r="AA80" s="673">
        <v>0.88500000000000001</v>
      </c>
      <c r="AB80" s="687">
        <v>1.0610552674494282</v>
      </c>
      <c r="AC80" s="687">
        <v>1.0391237754903297</v>
      </c>
      <c r="AD80" s="278">
        <f>ROUND(G80/G101,4)</f>
        <v>5.9999999999999995E-4</v>
      </c>
      <c r="AE80" s="278">
        <v>5.9999999999999995E-4</v>
      </c>
      <c r="AF80" s="278">
        <v>5.9999999999999995E-4</v>
      </c>
      <c r="AG80" s="278">
        <v>6.9999999999999999E-4</v>
      </c>
      <c r="AH80" s="278">
        <v>8.0000000000000004E-4</v>
      </c>
      <c r="AI80" s="278">
        <v>8.0000000000000004E-4</v>
      </c>
      <c r="AJ80" s="278">
        <v>1E-3</v>
      </c>
      <c r="AK80" s="679">
        <v>2.8E-3</v>
      </c>
      <c r="AL80" s="679">
        <v>3.5000000000000001E-3</v>
      </c>
      <c r="AM80" s="688">
        <v>4.1486708411733499E-3</v>
      </c>
      <c r="AN80" s="688">
        <v>4.1145909582847367E-3</v>
      </c>
      <c r="AO80" s="680"/>
      <c r="AP80" s="4"/>
      <c r="AQ80" s="4"/>
      <c r="AR80" s="4"/>
      <c r="AS80" s="4"/>
      <c r="AT80" s="4"/>
      <c r="AU80" s="4"/>
    </row>
    <row r="81" spans="5:47" s="5" customFormat="1" ht="21" customHeight="1" x14ac:dyDescent="0.15">
      <c r="E81" s="4"/>
      <c r="F81" s="4"/>
      <c r="G81" s="671">
        <f>+'[1]第7表 (2)'!M11</f>
        <v>605771179</v>
      </c>
      <c r="H81" s="671">
        <v>642898708</v>
      </c>
      <c r="I81" s="671">
        <v>743982402</v>
      </c>
      <c r="J81" s="671">
        <v>1414458421</v>
      </c>
      <c r="K81" s="671">
        <v>1509163344</v>
      </c>
      <c r="L81" s="671">
        <v>1814518342</v>
      </c>
      <c r="M81" s="671">
        <v>2191279489</v>
      </c>
      <c r="N81" s="671">
        <v>2269934245</v>
      </c>
      <c r="O81" s="671">
        <v>1801040449</v>
      </c>
      <c r="P81" s="671">
        <v>1864346295</v>
      </c>
      <c r="Q81" s="671">
        <v>2032937243</v>
      </c>
      <c r="R81" s="671">
        <v>2465516289</v>
      </c>
      <c r="S81" s="676">
        <f t="shared" si="3"/>
        <v>0.94199999999999995</v>
      </c>
      <c r="T81" s="676">
        <v>0.86399999999999999</v>
      </c>
      <c r="U81" s="676">
        <v>0.77900000000000003</v>
      </c>
      <c r="V81" s="676">
        <v>0.95099999999999996</v>
      </c>
      <c r="W81" s="676">
        <v>0.92400000000000004</v>
      </c>
      <c r="X81" s="676">
        <v>0.82799999999999996</v>
      </c>
      <c r="Y81" s="676">
        <v>0.96499999999999997</v>
      </c>
      <c r="Z81" s="673">
        <v>1.26</v>
      </c>
      <c r="AA81" s="673">
        <v>0.96599999999999997</v>
      </c>
      <c r="AB81" s="677">
        <f>+P81/Q81</f>
        <v>0.91707026442625905</v>
      </c>
      <c r="AC81" s="677">
        <f>+Q81/R81</f>
        <v>0.824548291191598</v>
      </c>
      <c r="AD81" s="678">
        <f>ROUND(G81/G101,4)</f>
        <v>6.9999999999999999E-4</v>
      </c>
      <c r="AE81" s="678">
        <v>5.9999999999999995E-4</v>
      </c>
      <c r="AF81" s="678">
        <v>6.9999999999999999E-4</v>
      </c>
      <c r="AG81" s="678">
        <v>1.5E-3</v>
      </c>
      <c r="AH81" s="678">
        <v>1.6000000000000001E-3</v>
      </c>
      <c r="AI81" s="678">
        <v>2.0999999999999999E-3</v>
      </c>
      <c r="AJ81" s="678">
        <v>2.7000000000000001E-3</v>
      </c>
      <c r="AK81" s="679">
        <v>2.7000000000000001E-3</v>
      </c>
      <c r="AL81" s="679">
        <v>2.3999999999999998E-3</v>
      </c>
      <c r="AM81" s="679">
        <f t="shared" ref="AM81:AN95" si="6">+P81/P$101</f>
        <v>2.5658506161597323E-3</v>
      </c>
      <c r="AN81" s="679">
        <f t="shared" si="6"/>
        <v>2.9443162130387652E-3</v>
      </c>
      <c r="AO81" s="680"/>
      <c r="AP81" s="4"/>
      <c r="AQ81" s="4"/>
      <c r="AR81" s="4"/>
      <c r="AS81" s="4"/>
      <c r="AT81" s="4"/>
      <c r="AU81" s="4"/>
    </row>
    <row r="82" spans="5:47" s="5" customFormat="1" ht="21" customHeight="1" x14ac:dyDescent="0.15">
      <c r="E82" s="4"/>
      <c r="F82" s="4"/>
      <c r="G82" s="689">
        <f>SUM(G74:G81)</f>
        <v>589575715290</v>
      </c>
      <c r="H82" s="689">
        <v>625805789717</v>
      </c>
      <c r="I82" s="689">
        <v>648348455082</v>
      </c>
      <c r="J82" s="689">
        <v>630689832826</v>
      </c>
      <c r="K82" s="689">
        <v>610029192394</v>
      </c>
      <c r="L82" s="689">
        <v>568816978520</v>
      </c>
      <c r="M82" s="689">
        <v>550748429860</v>
      </c>
      <c r="N82" s="671">
        <v>542986643492</v>
      </c>
      <c r="O82" s="671">
        <v>504103822273</v>
      </c>
      <c r="P82" s="671">
        <v>487123256281</v>
      </c>
      <c r="Q82" s="671">
        <v>447179700689</v>
      </c>
      <c r="R82" s="671">
        <v>410547103774</v>
      </c>
      <c r="S82" s="676">
        <f t="shared" si="3"/>
        <v>0.94199999999999995</v>
      </c>
      <c r="T82" s="676">
        <v>0.96499999999999997</v>
      </c>
      <c r="U82" s="676">
        <v>1.0209999999999999</v>
      </c>
      <c r="V82" s="676">
        <v>1.014</v>
      </c>
      <c r="W82" s="676">
        <v>1.032</v>
      </c>
      <c r="X82" s="676">
        <v>1.0329999999999999</v>
      </c>
      <c r="Y82" s="676">
        <v>1.014</v>
      </c>
      <c r="Z82" s="673">
        <v>1.077</v>
      </c>
      <c r="AA82" s="673">
        <v>1.0349999999999999</v>
      </c>
      <c r="AB82" s="677">
        <f>+P82/Q82</f>
        <v>1.0893232754761817</v>
      </c>
      <c r="AC82" s="677">
        <f>+Q82/R82</f>
        <v>1.0892287305847508</v>
      </c>
      <c r="AD82" s="678">
        <f>ROUND(G82/G101,4)</f>
        <v>0.64490000000000003</v>
      </c>
      <c r="AE82" s="678">
        <v>0.59370000000000001</v>
      </c>
      <c r="AF82" s="678">
        <v>0.59640000000000004</v>
      </c>
      <c r="AG82" s="678">
        <v>0.66769999999999996</v>
      </c>
      <c r="AH82" s="678">
        <v>0.6663</v>
      </c>
      <c r="AI82" s="678">
        <v>0.66839999999999999</v>
      </c>
      <c r="AJ82" s="678">
        <v>0.67210000000000003</v>
      </c>
      <c r="AK82" s="679">
        <v>0.65159999999999996</v>
      </c>
      <c r="AL82" s="679">
        <v>0.66479999999999995</v>
      </c>
      <c r="AM82" s="679">
        <f t="shared" si="6"/>
        <v>0.67041488516721037</v>
      </c>
      <c r="AN82" s="679">
        <f t="shared" si="6"/>
        <v>0.64765326495641606</v>
      </c>
      <c r="AO82" s="680"/>
      <c r="AP82" s="4"/>
      <c r="AQ82" s="4"/>
      <c r="AR82" s="4"/>
      <c r="AS82" s="4"/>
      <c r="AT82" s="4"/>
      <c r="AU82" s="4"/>
    </row>
    <row r="83" spans="5:47" s="5" customFormat="1" ht="21" customHeight="1" x14ac:dyDescent="0.15">
      <c r="E83" s="4"/>
      <c r="F83" s="4"/>
      <c r="G83" s="671" t="str">
        <f>+'[1]第7表 (2)'!AB11</f>
        <v>-</v>
      </c>
      <c r="H83" s="671">
        <v>125160383746</v>
      </c>
      <c r="I83" s="671">
        <v>132204583582</v>
      </c>
      <c r="J83" s="671">
        <v>135195857715</v>
      </c>
      <c r="K83" s="671">
        <v>118522453848</v>
      </c>
      <c r="L83" s="671">
        <v>113674524351</v>
      </c>
      <c r="M83" s="671">
        <v>100966987968</v>
      </c>
      <c r="N83" s="681" t="s">
        <v>79</v>
      </c>
      <c r="O83" s="681" t="s">
        <v>79</v>
      </c>
      <c r="P83" s="671"/>
      <c r="Q83" s="682"/>
      <c r="R83" s="682"/>
      <c r="S83" s="673" t="e">
        <f t="shared" si="3"/>
        <v>#VALUE!</v>
      </c>
      <c r="T83" s="673">
        <v>0.94699999999999995</v>
      </c>
      <c r="U83" s="673">
        <v>0.98399999999999999</v>
      </c>
      <c r="V83" s="673">
        <v>1.042</v>
      </c>
      <c r="W83" s="673">
        <v>1.097</v>
      </c>
      <c r="X83" s="673">
        <v>1.1259999999999999</v>
      </c>
      <c r="Y83" s="684" t="s">
        <v>79</v>
      </c>
      <c r="Z83" s="684" t="s">
        <v>79</v>
      </c>
      <c r="AA83" s="684" t="s">
        <v>79</v>
      </c>
      <c r="AB83" s="681" t="s">
        <v>79</v>
      </c>
      <c r="AC83" s="681" t="s">
        <v>79</v>
      </c>
      <c r="AD83" s="678" t="e">
        <f>ROUND(G83/G101,4)</f>
        <v>#VALUE!</v>
      </c>
      <c r="AE83" s="678">
        <v>0.1187</v>
      </c>
      <c r="AF83" s="678">
        <v>0.1216</v>
      </c>
      <c r="AG83" s="678">
        <v>0.1431</v>
      </c>
      <c r="AH83" s="678">
        <v>0.1295</v>
      </c>
      <c r="AI83" s="678">
        <v>0.1336</v>
      </c>
      <c r="AJ83" s="678">
        <v>0.1232</v>
      </c>
      <c r="AK83" s="681" t="s">
        <v>79</v>
      </c>
      <c r="AL83" s="681" t="s">
        <v>79</v>
      </c>
      <c r="AM83" s="679"/>
      <c r="AN83" s="679"/>
      <c r="AO83" s="680"/>
      <c r="AP83" s="4"/>
      <c r="AQ83" s="4"/>
      <c r="AR83" s="4"/>
      <c r="AS83" s="4"/>
      <c r="AT83" s="4"/>
      <c r="AU83" s="4"/>
    </row>
    <row r="84" spans="5:47" s="5" customFormat="1" ht="21" customHeight="1" x14ac:dyDescent="0.15">
      <c r="E84" s="4"/>
      <c r="F84" s="4"/>
      <c r="G84" s="671" t="str">
        <f>+'[1]第7表 (2)'!AC11</f>
        <v>-</v>
      </c>
      <c r="H84" s="671">
        <v>8990047</v>
      </c>
      <c r="I84" s="671">
        <v>8803549</v>
      </c>
      <c r="J84" s="671">
        <v>10886399</v>
      </c>
      <c r="K84" s="671">
        <v>11458951</v>
      </c>
      <c r="L84" s="671">
        <v>17733249</v>
      </c>
      <c r="M84" s="671">
        <v>17505157</v>
      </c>
      <c r="N84" s="681" t="s">
        <v>79</v>
      </c>
      <c r="O84" s="681" t="s">
        <v>79</v>
      </c>
      <c r="P84" s="671"/>
      <c r="Q84" s="682"/>
      <c r="R84" s="682"/>
      <c r="S84" s="673" t="e">
        <f t="shared" si="3"/>
        <v>#VALUE!</v>
      </c>
      <c r="T84" s="673">
        <v>1.0209999999999999</v>
      </c>
      <c r="U84" s="673">
        <v>0.92800000000000005</v>
      </c>
      <c r="V84" s="673">
        <v>1.131</v>
      </c>
      <c r="W84" s="673">
        <v>0.85</v>
      </c>
      <c r="X84" s="673">
        <v>1.0129999999999999</v>
      </c>
      <c r="Y84" s="684" t="s">
        <v>79</v>
      </c>
      <c r="Z84" s="684" t="s">
        <v>79</v>
      </c>
      <c r="AA84" s="684" t="s">
        <v>79</v>
      </c>
      <c r="AB84" s="681" t="s">
        <v>79</v>
      </c>
      <c r="AC84" s="681" t="s">
        <v>79</v>
      </c>
      <c r="AD84" s="678" t="e">
        <f>ROUND(G84/G101,4)</f>
        <v>#VALUE!</v>
      </c>
      <c r="AE84" s="678">
        <v>0</v>
      </c>
      <c r="AF84" s="678">
        <v>0</v>
      </c>
      <c r="AG84" s="678">
        <v>0</v>
      </c>
      <c r="AH84" s="678">
        <v>0</v>
      </c>
      <c r="AI84" s="678">
        <v>0</v>
      </c>
      <c r="AJ84" s="678">
        <v>0</v>
      </c>
      <c r="AK84" s="681" t="s">
        <v>79</v>
      </c>
      <c r="AL84" s="681" t="s">
        <v>79</v>
      </c>
      <c r="AM84" s="679"/>
      <c r="AN84" s="679"/>
      <c r="AO84" s="680"/>
      <c r="AP84" s="4"/>
      <c r="AQ84" s="4"/>
      <c r="AR84" s="4"/>
      <c r="AS84" s="4"/>
      <c r="AT84" s="4"/>
      <c r="AU84" s="4"/>
    </row>
    <row r="85" spans="5:47" s="5" customFormat="1" ht="21" customHeight="1" x14ac:dyDescent="0.15">
      <c r="E85" s="4"/>
      <c r="F85" s="4"/>
      <c r="G85" s="671" t="str">
        <f>+'[1]第7表 (2)'!AD11</f>
        <v>-</v>
      </c>
      <c r="H85" s="671">
        <v>2956905875</v>
      </c>
      <c r="I85" s="671">
        <v>3072784959</v>
      </c>
      <c r="J85" s="671">
        <v>2598892373</v>
      </c>
      <c r="K85" s="671">
        <v>2474410319</v>
      </c>
      <c r="L85" s="671">
        <v>1913862157</v>
      </c>
      <c r="M85" s="671">
        <v>862984749</v>
      </c>
      <c r="N85" s="681" t="s">
        <v>79</v>
      </c>
      <c r="O85" s="681" t="s">
        <v>79</v>
      </c>
      <c r="P85" s="671"/>
      <c r="Q85" s="682"/>
      <c r="R85" s="682"/>
      <c r="S85" s="673" t="e">
        <f t="shared" si="3"/>
        <v>#VALUE!</v>
      </c>
      <c r="T85" s="673">
        <v>0.96199999999999997</v>
      </c>
      <c r="U85" s="673">
        <v>1.073</v>
      </c>
      <c r="V85" s="673">
        <v>1.093</v>
      </c>
      <c r="W85" s="673">
        <v>0.995</v>
      </c>
      <c r="X85" s="673">
        <v>2.218</v>
      </c>
      <c r="Y85" s="684" t="s">
        <v>79</v>
      </c>
      <c r="Z85" s="684" t="s">
        <v>79</v>
      </c>
      <c r="AA85" s="684" t="s">
        <v>79</v>
      </c>
      <c r="AB85" s="681" t="s">
        <v>79</v>
      </c>
      <c r="AC85" s="681" t="s">
        <v>79</v>
      </c>
      <c r="AD85" s="678" t="e">
        <f>ROUND(G85/G101,4)</f>
        <v>#VALUE!</v>
      </c>
      <c r="AE85" s="678">
        <v>2.8E-3</v>
      </c>
      <c r="AF85" s="678">
        <v>2.8E-3</v>
      </c>
      <c r="AG85" s="678">
        <v>2.8E-3</v>
      </c>
      <c r="AH85" s="678">
        <v>2.7000000000000001E-3</v>
      </c>
      <c r="AI85" s="678">
        <v>2.2000000000000001E-3</v>
      </c>
      <c r="AJ85" s="678">
        <v>1.1000000000000001E-3</v>
      </c>
      <c r="AK85" s="681" t="s">
        <v>79</v>
      </c>
      <c r="AL85" s="681" t="s">
        <v>79</v>
      </c>
      <c r="AM85" s="679"/>
      <c r="AN85" s="679"/>
      <c r="AO85" s="680"/>
      <c r="AP85" s="4"/>
      <c r="AQ85" s="4"/>
      <c r="AR85" s="4"/>
      <c r="AS85" s="4"/>
      <c r="AT85" s="4"/>
      <c r="AU85" s="4"/>
    </row>
    <row r="86" spans="5:47" s="5" customFormat="1" ht="21" customHeight="1" x14ac:dyDescent="0.15">
      <c r="E86" s="4"/>
      <c r="F86" s="4"/>
      <c r="G86" s="671" t="str">
        <f>+'[1]第7表 (2)'!AE11</f>
        <v>-</v>
      </c>
      <c r="H86" s="671">
        <v>8758787</v>
      </c>
      <c r="I86" s="671">
        <v>9055075</v>
      </c>
      <c r="J86" s="671">
        <v>10886399</v>
      </c>
      <c r="K86" s="671">
        <v>11197520</v>
      </c>
      <c r="L86" s="671">
        <v>13895690</v>
      </c>
      <c r="M86" s="671">
        <v>14523798</v>
      </c>
      <c r="N86" s="681" t="s">
        <v>79</v>
      </c>
      <c r="O86" s="681" t="s">
        <v>79</v>
      </c>
      <c r="P86" s="671"/>
      <c r="Q86" s="682"/>
      <c r="R86" s="682"/>
      <c r="S86" s="673" t="e">
        <f t="shared" si="3"/>
        <v>#VALUE!</v>
      </c>
      <c r="T86" s="673">
        <v>0.96699999999999997</v>
      </c>
      <c r="U86" s="673">
        <v>0.95499999999999996</v>
      </c>
      <c r="V86" s="673">
        <v>1.1619999999999999</v>
      </c>
      <c r="W86" s="673">
        <v>0.84699999999999998</v>
      </c>
      <c r="X86" s="673">
        <v>0.95699999999999996</v>
      </c>
      <c r="Y86" s="684" t="s">
        <v>79</v>
      </c>
      <c r="Z86" s="684" t="s">
        <v>79</v>
      </c>
      <c r="AA86" s="684" t="s">
        <v>79</v>
      </c>
      <c r="AB86" s="681" t="s">
        <v>79</v>
      </c>
      <c r="AC86" s="681" t="s">
        <v>79</v>
      </c>
      <c r="AD86" s="678" t="e">
        <f>ROUND(G86/G101,4)</f>
        <v>#VALUE!</v>
      </c>
      <c r="AE86" s="678">
        <v>0</v>
      </c>
      <c r="AF86" s="678">
        <v>0</v>
      </c>
      <c r="AG86" s="678">
        <v>0</v>
      </c>
      <c r="AH86" s="678">
        <v>0</v>
      </c>
      <c r="AI86" s="678">
        <v>0</v>
      </c>
      <c r="AJ86" s="678">
        <v>0</v>
      </c>
      <c r="AK86" s="681" t="s">
        <v>79</v>
      </c>
      <c r="AL86" s="681" t="s">
        <v>79</v>
      </c>
      <c r="AM86" s="679"/>
      <c r="AN86" s="679"/>
      <c r="AO86" s="680"/>
      <c r="AP86" s="4"/>
      <c r="AQ86" s="4"/>
      <c r="AR86" s="4"/>
      <c r="AS86" s="4"/>
      <c r="AT86" s="4"/>
      <c r="AU86" s="4"/>
    </row>
    <row r="87" spans="5:47" s="5" customFormat="1" ht="21" customHeight="1" x14ac:dyDescent="0.15">
      <c r="E87" s="4"/>
      <c r="F87" s="4"/>
      <c r="G87" s="671" t="str">
        <f>+'[1]第7表 (2)'!AF11</f>
        <v>-</v>
      </c>
      <c r="H87" s="671">
        <v>-6518</v>
      </c>
      <c r="I87" s="671">
        <v>-76697</v>
      </c>
      <c r="J87" s="671">
        <v>1983134</v>
      </c>
      <c r="K87" s="671">
        <v>27653357</v>
      </c>
      <c r="L87" s="671">
        <v>6518572585</v>
      </c>
      <c r="M87" s="671">
        <v>24033915148</v>
      </c>
      <c r="N87" s="671">
        <v>146853482471</v>
      </c>
      <c r="O87" s="671">
        <v>142444984006</v>
      </c>
      <c r="P87" s="671">
        <v>155616153353</v>
      </c>
      <c r="Q87" s="671">
        <v>166533718045</v>
      </c>
      <c r="R87" s="671">
        <v>184597256209</v>
      </c>
      <c r="S87" s="676" t="e">
        <f t="shared" si="3"/>
        <v>#VALUE!</v>
      </c>
      <c r="T87" s="676">
        <v>8.5000000000000006E-2</v>
      </c>
      <c r="U87" s="676">
        <v>7.7450000000000001</v>
      </c>
      <c r="V87" s="676">
        <v>0.84099999999999997</v>
      </c>
      <c r="W87" s="676">
        <v>1.7999999999999999E-2</v>
      </c>
      <c r="X87" s="676">
        <v>0.27100000000000002</v>
      </c>
      <c r="Y87" s="676">
        <v>0.16400000000000001</v>
      </c>
      <c r="Z87" s="673">
        <v>1.0309999999999999</v>
      </c>
      <c r="AA87" s="673">
        <v>0.91500000000000004</v>
      </c>
      <c r="AB87" s="677">
        <f t="shared" ref="AB87:AC90" si="7">+P87/Q87</f>
        <v>0.93444231702645408</v>
      </c>
      <c r="AC87" s="677">
        <f t="shared" si="7"/>
        <v>0.90214622614136497</v>
      </c>
      <c r="AD87" s="678" t="e">
        <f>ROUND(G87/G101,4)</f>
        <v>#VALUE!</v>
      </c>
      <c r="AE87" s="678">
        <v>0</v>
      </c>
      <c r="AF87" s="678">
        <v>0</v>
      </c>
      <c r="AG87" s="678">
        <v>0</v>
      </c>
      <c r="AH87" s="678">
        <v>0</v>
      </c>
      <c r="AI87" s="678">
        <v>7.7000000000000002E-3</v>
      </c>
      <c r="AJ87" s="678">
        <v>2.93E-2</v>
      </c>
      <c r="AK87" s="679">
        <v>0.1762</v>
      </c>
      <c r="AL87" s="679">
        <v>0.18790000000000001</v>
      </c>
      <c r="AM87" s="679">
        <f t="shared" si="6"/>
        <v>0.2141704060217002</v>
      </c>
      <c r="AN87" s="679">
        <f t="shared" si="6"/>
        <v>0.24119186548717278</v>
      </c>
      <c r="AO87" s="680"/>
      <c r="AP87" s="4"/>
      <c r="AQ87" s="4"/>
      <c r="AR87" s="4"/>
      <c r="AS87" s="4"/>
      <c r="AT87" s="4"/>
      <c r="AU87" s="4"/>
    </row>
    <row r="88" spans="5:47" s="5" customFormat="1" ht="21" customHeight="1" x14ac:dyDescent="0.15">
      <c r="E88" s="4"/>
      <c r="F88" s="4"/>
      <c r="G88" s="671" t="str">
        <f>+'[1]第7表 (2)'!AH11</f>
        <v>-</v>
      </c>
      <c r="H88" s="671">
        <v>3565379</v>
      </c>
      <c r="I88" s="671">
        <v>4537755</v>
      </c>
      <c r="J88" s="671">
        <v>4861891</v>
      </c>
      <c r="K88" s="671">
        <v>6495579</v>
      </c>
      <c r="L88" s="671">
        <v>7957118</v>
      </c>
      <c r="M88" s="671">
        <v>194504367</v>
      </c>
      <c r="N88" s="671">
        <v>2122728756</v>
      </c>
      <c r="O88" s="671">
        <v>2146529463</v>
      </c>
      <c r="P88" s="671">
        <v>2151277827</v>
      </c>
      <c r="Q88" s="671">
        <v>2169003358</v>
      </c>
      <c r="R88" s="671">
        <v>2300547210</v>
      </c>
      <c r="S88" s="676" t="e">
        <f t="shared" si="3"/>
        <v>#VALUE!</v>
      </c>
      <c r="T88" s="676">
        <v>0.78600000000000003</v>
      </c>
      <c r="U88" s="676">
        <v>1</v>
      </c>
      <c r="V88" s="676">
        <v>0.86499999999999999</v>
      </c>
      <c r="W88" s="676">
        <v>0.95099999999999996</v>
      </c>
      <c r="X88" s="676">
        <v>4.1000000000000002E-2</v>
      </c>
      <c r="Y88" s="676">
        <v>9.1999999999999998E-2</v>
      </c>
      <c r="Z88" s="673">
        <v>0.98899999999999999</v>
      </c>
      <c r="AA88" s="673">
        <v>0.998</v>
      </c>
      <c r="AB88" s="677">
        <f t="shared" si="7"/>
        <v>0.99182779918960362</v>
      </c>
      <c r="AC88" s="677">
        <f t="shared" si="7"/>
        <v>0.9428206248373403</v>
      </c>
      <c r="AD88" s="678" t="e">
        <f>ROUND(G88/G101,4)</f>
        <v>#VALUE!</v>
      </c>
      <c r="AE88" s="678">
        <v>0</v>
      </c>
      <c r="AF88" s="678">
        <v>0</v>
      </c>
      <c r="AG88" s="678">
        <v>0</v>
      </c>
      <c r="AH88" s="678">
        <v>0</v>
      </c>
      <c r="AI88" s="678">
        <v>0</v>
      </c>
      <c r="AJ88" s="678">
        <v>2.0000000000000001E-4</v>
      </c>
      <c r="AK88" s="679">
        <v>2.5000000000000001E-3</v>
      </c>
      <c r="AL88" s="679">
        <v>2.8E-3</v>
      </c>
      <c r="AM88" s="679">
        <f t="shared" si="6"/>
        <v>2.9607469131364998E-3</v>
      </c>
      <c r="AN88" s="679">
        <f t="shared" si="6"/>
        <v>3.1413816511476665E-3</v>
      </c>
      <c r="AO88" s="680"/>
      <c r="AP88" s="4"/>
      <c r="AQ88" s="4"/>
      <c r="AR88" s="4"/>
      <c r="AS88" s="4"/>
      <c r="AT88" s="4"/>
      <c r="AU88" s="4"/>
    </row>
    <row r="89" spans="5:47" s="5" customFormat="1" ht="21" customHeight="1" x14ac:dyDescent="0.15">
      <c r="E89" s="4"/>
      <c r="F89" s="4"/>
      <c r="G89" s="671" t="e">
        <f>+'[1]第7表 (2)'!#REF!</f>
        <v>#REF!</v>
      </c>
      <c r="H89" s="671">
        <v>48175818813</v>
      </c>
      <c r="I89" s="671">
        <v>51292845135</v>
      </c>
      <c r="J89" s="671">
        <v>56243468675</v>
      </c>
      <c r="K89" s="671">
        <v>49372647417</v>
      </c>
      <c r="L89" s="671">
        <v>41643523768</v>
      </c>
      <c r="M89" s="671">
        <v>42825706000</v>
      </c>
      <c r="N89" s="671">
        <v>47208400342</v>
      </c>
      <c r="O89" s="671">
        <v>49384162154</v>
      </c>
      <c r="P89" s="671">
        <v>48542149405</v>
      </c>
      <c r="Q89" s="671">
        <v>42658247532</v>
      </c>
      <c r="R89" s="671">
        <v>35387081035</v>
      </c>
      <c r="S89" s="676" t="e">
        <f t="shared" si="3"/>
        <v>#REF!</v>
      </c>
      <c r="T89" s="676">
        <v>0.93899999999999995</v>
      </c>
      <c r="U89" s="676">
        <v>0.90600000000000003</v>
      </c>
      <c r="V89" s="676">
        <v>1.0580000000000001</v>
      </c>
      <c r="W89" s="676">
        <v>1.1080000000000001</v>
      </c>
      <c r="X89" s="676">
        <v>0.97199999999999998</v>
      </c>
      <c r="Y89" s="676">
        <v>0.90700000000000003</v>
      </c>
      <c r="Z89" s="673">
        <v>0.95599999999999996</v>
      </c>
      <c r="AA89" s="673">
        <v>1.0169999999999999</v>
      </c>
      <c r="AB89" s="677">
        <f t="shared" si="7"/>
        <v>1.1379311672047991</v>
      </c>
      <c r="AC89" s="687">
        <f t="shared" si="7"/>
        <v>1.2054751701562605</v>
      </c>
      <c r="AD89" s="278" t="e">
        <f>ROUND(G89/G101,4)</f>
        <v>#REF!</v>
      </c>
      <c r="AE89" s="278">
        <v>4.5699999999999998E-2</v>
      </c>
      <c r="AF89" s="278">
        <v>4.7199999999999999E-2</v>
      </c>
      <c r="AG89" s="278">
        <v>5.9499999999999997E-2</v>
      </c>
      <c r="AH89" s="278">
        <v>5.3900000000000003E-2</v>
      </c>
      <c r="AI89" s="278">
        <v>4.8899999999999999E-2</v>
      </c>
      <c r="AJ89" s="278">
        <v>5.2299999999999999E-2</v>
      </c>
      <c r="AK89" s="679">
        <v>5.67E-2</v>
      </c>
      <c r="AL89" s="679">
        <v>6.5100000000000005E-2</v>
      </c>
      <c r="AM89" s="679">
        <f t="shared" si="6"/>
        <v>6.6807279470865163E-2</v>
      </c>
      <c r="AN89" s="679">
        <f t="shared" si="6"/>
        <v>6.1782216967476003E-2</v>
      </c>
      <c r="AO89" s="680"/>
      <c r="AP89" s="4"/>
      <c r="AQ89" s="4"/>
      <c r="AR89" s="4"/>
      <c r="AS89" s="4"/>
      <c r="AT89" s="4"/>
      <c r="AU89" s="4"/>
    </row>
    <row r="90" spans="5:47" s="5" customFormat="1" ht="21" customHeight="1" x14ac:dyDescent="0.15">
      <c r="E90" s="4"/>
      <c r="F90" s="4"/>
      <c r="G90" s="671" t="str">
        <f>+'[1]第7表 (2)'!AI11</f>
        <v>-</v>
      </c>
      <c r="H90" s="671">
        <v>24657647695</v>
      </c>
      <c r="I90" s="671">
        <v>21879607385</v>
      </c>
      <c r="J90" s="671">
        <v>19722458866</v>
      </c>
      <c r="K90" s="671">
        <v>18326674578</v>
      </c>
      <c r="L90" s="671">
        <v>15466145801</v>
      </c>
      <c r="M90" s="671">
        <v>13932467507</v>
      </c>
      <c r="N90" s="671">
        <v>12665469194</v>
      </c>
      <c r="O90" s="671">
        <v>11587926433</v>
      </c>
      <c r="P90" s="685">
        <v>13554455884</v>
      </c>
      <c r="Q90" s="685">
        <v>12891443421</v>
      </c>
      <c r="R90" s="671">
        <v>12456993455</v>
      </c>
      <c r="S90" s="676" t="e">
        <f t="shared" si="3"/>
        <v>#VALUE!</v>
      </c>
      <c r="T90" s="676">
        <v>1.127</v>
      </c>
      <c r="U90" s="676">
        <v>1.097</v>
      </c>
      <c r="V90" s="676">
        <v>1.0349999999999999</v>
      </c>
      <c r="W90" s="676">
        <v>1.1020000000000001</v>
      </c>
      <c r="X90" s="676">
        <v>1.1100000000000001</v>
      </c>
      <c r="Y90" s="676">
        <v>1.1000000000000001</v>
      </c>
      <c r="Z90" s="690">
        <v>1.093</v>
      </c>
      <c r="AA90" s="690">
        <v>0.85499999999999998</v>
      </c>
      <c r="AB90" s="687">
        <f t="shared" si="7"/>
        <v>1.0514304288005454</v>
      </c>
      <c r="AC90" s="687">
        <f t="shared" si="7"/>
        <v>1.0348759889430319</v>
      </c>
      <c r="AD90" s="278" t="e">
        <f>ROUND(G90/G101,4)</f>
        <v>#VALUE!</v>
      </c>
      <c r="AE90" s="278">
        <v>2.3400000000000001E-2</v>
      </c>
      <c r="AF90" s="278">
        <v>2.01E-2</v>
      </c>
      <c r="AG90" s="278">
        <v>2.0899999999999998E-2</v>
      </c>
      <c r="AH90" s="278">
        <v>0.02</v>
      </c>
      <c r="AI90" s="278">
        <v>1.8200000000000001E-2</v>
      </c>
      <c r="AJ90" s="278">
        <v>1.7000000000000001E-2</v>
      </c>
      <c r="AK90" s="688">
        <v>1.52E-2</v>
      </c>
      <c r="AL90" s="688">
        <v>1.5299999999999999E-2</v>
      </c>
      <c r="AM90" s="688">
        <f t="shared" si="6"/>
        <v>1.8654640007033301E-2</v>
      </c>
      <c r="AN90" s="688">
        <f t="shared" si="6"/>
        <v>1.8670761237031566E-2</v>
      </c>
      <c r="AO90" s="680"/>
      <c r="AP90" s="4"/>
      <c r="AQ90" s="4"/>
      <c r="AR90" s="4"/>
      <c r="AS90" s="4"/>
      <c r="AT90" s="4"/>
      <c r="AU90" s="4"/>
    </row>
    <row r="91" spans="5:47" s="5" customFormat="1" ht="21" customHeight="1" x14ac:dyDescent="0.15">
      <c r="E91" s="4"/>
      <c r="F91" s="4"/>
      <c r="G91" s="671" t="str">
        <f>+'[1]第7表 (2)'!AJ11</f>
        <v>-</v>
      </c>
      <c r="H91" s="671">
        <v>198321423316</v>
      </c>
      <c r="I91" s="671">
        <v>198695766711</v>
      </c>
      <c r="J91" s="671">
        <v>65592194050</v>
      </c>
      <c r="K91" s="671">
        <v>65385053297</v>
      </c>
      <c r="L91" s="671">
        <v>64708252234</v>
      </c>
      <c r="M91" s="671">
        <v>60877251032</v>
      </c>
      <c r="N91" s="671">
        <v>55431820155</v>
      </c>
      <c r="O91" s="671">
        <v>27457649201</v>
      </c>
      <c r="P91" s="685">
        <v>0</v>
      </c>
      <c r="Q91" s="685">
        <v>0</v>
      </c>
      <c r="R91" s="685"/>
      <c r="S91" s="686" t="e">
        <f t="shared" si="3"/>
        <v>#VALUE!</v>
      </c>
      <c r="T91" s="686">
        <v>0.998</v>
      </c>
      <c r="U91" s="686">
        <v>2.9649999999999999</v>
      </c>
      <c r="V91" s="686">
        <v>1.0029999999999999</v>
      </c>
      <c r="W91" s="686">
        <v>1.022</v>
      </c>
      <c r="X91" s="686">
        <v>1.0629999999999999</v>
      </c>
      <c r="Y91" s="686">
        <v>1.0980000000000001</v>
      </c>
      <c r="Z91" s="691">
        <v>2.0190000000000001</v>
      </c>
      <c r="AA91" s="692" t="s">
        <v>79</v>
      </c>
      <c r="AB91" s="693" t="s">
        <v>79</v>
      </c>
      <c r="AC91" s="693" t="s">
        <v>79</v>
      </c>
      <c r="AD91" s="694" t="e">
        <f>ROUND(G91/G101,4)</f>
        <v>#VALUE!</v>
      </c>
      <c r="AE91" s="694">
        <v>0.18820000000000001</v>
      </c>
      <c r="AF91" s="694">
        <v>0.18279999999999999</v>
      </c>
      <c r="AG91" s="694">
        <v>6.9400000000000003E-2</v>
      </c>
      <c r="AH91" s="694">
        <v>7.1400000000000005E-2</v>
      </c>
      <c r="AI91" s="694">
        <v>7.5999999999999998E-2</v>
      </c>
      <c r="AJ91" s="694">
        <v>7.4300000000000005E-2</v>
      </c>
      <c r="AK91" s="688">
        <v>6.6500000000000004E-2</v>
      </c>
      <c r="AL91" s="688">
        <v>3.6200000000000003E-2</v>
      </c>
      <c r="AM91" s="693" t="s">
        <v>79</v>
      </c>
      <c r="AN91" s="693" t="s">
        <v>79</v>
      </c>
      <c r="AO91" s="680"/>
      <c r="AP91" s="4"/>
      <c r="AQ91" s="4"/>
      <c r="AR91" s="4"/>
      <c r="AS91" s="4"/>
      <c r="AT91" s="4"/>
      <c r="AU91" s="4"/>
    </row>
    <row r="92" spans="5:47" s="5" customFormat="1" ht="21" customHeight="1" x14ac:dyDescent="0.15">
      <c r="E92" s="4"/>
      <c r="F92" s="4"/>
      <c r="G92" s="671" t="str">
        <f>+'[1]第7表 (2)'!AK11</f>
        <v>-</v>
      </c>
      <c r="H92" s="671">
        <v>832360</v>
      </c>
      <c r="I92" s="671">
        <v>841399</v>
      </c>
      <c r="J92" s="671">
        <v>829608</v>
      </c>
      <c r="K92" s="671">
        <v>4750049</v>
      </c>
      <c r="L92" s="671">
        <v>54059350</v>
      </c>
      <c r="M92" s="671">
        <v>48105470</v>
      </c>
      <c r="N92" s="671">
        <v>45869827</v>
      </c>
      <c r="O92" s="671">
        <v>3135550</v>
      </c>
      <c r="P92" s="685">
        <v>0</v>
      </c>
      <c r="Q92" s="685">
        <v>0</v>
      </c>
      <c r="R92" s="685"/>
      <c r="S92" s="686" t="e">
        <f t="shared" si="3"/>
        <v>#VALUE!</v>
      </c>
      <c r="T92" s="686">
        <v>0.98899999999999999</v>
      </c>
      <c r="U92" s="686">
        <v>0.98799999999999999</v>
      </c>
      <c r="V92" s="686">
        <v>9.7000000000000003E-2</v>
      </c>
      <c r="W92" s="686">
        <v>8.5999999999999993E-2</v>
      </c>
      <c r="X92" s="686">
        <v>1.1240000000000001</v>
      </c>
      <c r="Y92" s="686">
        <v>1.0489999999999999</v>
      </c>
      <c r="Z92" s="691">
        <v>14.629</v>
      </c>
      <c r="AA92" s="692" t="s">
        <v>79</v>
      </c>
      <c r="AB92" s="693" t="s">
        <v>79</v>
      </c>
      <c r="AC92" s="693" t="s">
        <v>79</v>
      </c>
      <c r="AD92" s="694" t="e">
        <f>ROUND(G92/G101,4)</f>
        <v>#VALUE!</v>
      </c>
      <c r="AE92" s="694">
        <v>0</v>
      </c>
      <c r="AF92" s="694">
        <v>0</v>
      </c>
      <c r="AG92" s="694">
        <v>0</v>
      </c>
      <c r="AH92" s="694">
        <v>0</v>
      </c>
      <c r="AI92" s="694">
        <v>1E-4</v>
      </c>
      <c r="AJ92" s="694">
        <v>1E-4</v>
      </c>
      <c r="AK92" s="688">
        <v>1E-4</v>
      </c>
      <c r="AL92" s="688">
        <v>0</v>
      </c>
      <c r="AM92" s="693" t="s">
        <v>79</v>
      </c>
      <c r="AN92" s="693" t="s">
        <v>79</v>
      </c>
      <c r="AO92" s="680"/>
      <c r="AP92" s="4"/>
      <c r="AQ92" s="4"/>
      <c r="AR92" s="4"/>
      <c r="AS92" s="4"/>
      <c r="AT92" s="4"/>
      <c r="AU92" s="4"/>
    </row>
    <row r="93" spans="5:47" s="5" customFormat="1" ht="21" customHeight="1" x14ac:dyDescent="0.15">
      <c r="E93" s="4"/>
      <c r="F93" s="4"/>
      <c r="G93" s="671">
        <f>+'[1]第7表 (2)'!AL11</f>
        <v>4887139042</v>
      </c>
      <c r="H93" s="671">
        <v>4875773069</v>
      </c>
      <c r="I93" s="671">
        <v>5078892732</v>
      </c>
      <c r="J93" s="671">
        <v>4711753818</v>
      </c>
      <c r="K93" s="671">
        <v>4306764097</v>
      </c>
      <c r="L93" s="671">
        <v>4022934127</v>
      </c>
      <c r="M93" s="671">
        <v>3429843555</v>
      </c>
      <c r="N93" s="671">
        <v>2309812418</v>
      </c>
      <c r="O93" s="671">
        <v>2134708300</v>
      </c>
      <c r="P93" s="671"/>
      <c r="Q93" s="682"/>
      <c r="R93" s="682"/>
      <c r="S93" s="695">
        <f t="shared" si="3"/>
        <v>1.002</v>
      </c>
      <c r="T93" s="695">
        <v>0.96</v>
      </c>
      <c r="U93" s="695">
        <v>1.0309999999999999</v>
      </c>
      <c r="V93" s="695">
        <v>1.026</v>
      </c>
      <c r="W93" s="695">
        <v>1.034</v>
      </c>
      <c r="X93" s="695">
        <v>1.173</v>
      </c>
      <c r="Y93" s="695">
        <v>1.4850000000000001</v>
      </c>
      <c r="Z93" s="695">
        <v>1.0820000000000001</v>
      </c>
      <c r="AA93" s="695">
        <v>1.026</v>
      </c>
      <c r="AB93" s="696" t="s">
        <v>79</v>
      </c>
      <c r="AC93" s="696" t="s">
        <v>79</v>
      </c>
      <c r="AD93" s="144">
        <f>ROUND(G93/G101,4)</f>
        <v>5.3E-3</v>
      </c>
      <c r="AE93" s="144">
        <v>4.5999999999999999E-3</v>
      </c>
      <c r="AF93" s="144">
        <v>4.7000000000000002E-3</v>
      </c>
      <c r="AG93" s="144">
        <v>5.0000000000000001E-3</v>
      </c>
      <c r="AH93" s="144">
        <v>4.7000000000000002E-3</v>
      </c>
      <c r="AI93" s="144">
        <v>4.7000000000000002E-3</v>
      </c>
      <c r="AJ93" s="144">
        <v>4.1999999999999997E-3</v>
      </c>
      <c r="AK93" s="144">
        <v>2.8E-3</v>
      </c>
      <c r="AL93" s="144">
        <f>O93/O101</f>
        <v>2.8153990165281253E-3</v>
      </c>
      <c r="AM93" s="693"/>
      <c r="AN93" s="693"/>
      <c r="AO93" s="680"/>
      <c r="AP93" s="4"/>
      <c r="AQ93" s="4"/>
      <c r="AR93" s="4"/>
      <c r="AS93" s="4"/>
      <c r="AT93" s="4"/>
      <c r="AU93" s="4"/>
    </row>
    <row r="94" spans="5:47" s="5" customFormat="1" ht="21" customHeight="1" x14ac:dyDescent="0.15">
      <c r="E94" s="4"/>
      <c r="F94" s="4"/>
      <c r="G94" s="671">
        <f>+'[1]第7表 (2)'!AM11</f>
        <v>1539368286</v>
      </c>
      <c r="H94" s="671">
        <v>1480252202</v>
      </c>
      <c r="I94" s="671">
        <v>1460262950</v>
      </c>
      <c r="J94" s="671">
        <v>1392487708</v>
      </c>
      <c r="K94" s="671">
        <v>1429601800</v>
      </c>
      <c r="L94" s="671">
        <v>1448289890</v>
      </c>
      <c r="M94" s="671">
        <v>1291879609</v>
      </c>
      <c r="N94" s="681" t="s">
        <v>79</v>
      </c>
      <c r="O94" s="681" t="s">
        <v>79</v>
      </c>
      <c r="P94" s="671">
        <v>2079698671</v>
      </c>
      <c r="Q94" s="671">
        <v>2085130112</v>
      </c>
      <c r="R94" s="671">
        <v>1946103058</v>
      </c>
      <c r="S94" s="673">
        <f t="shared" si="3"/>
        <v>1.04</v>
      </c>
      <c r="T94" s="673">
        <v>1.014</v>
      </c>
      <c r="U94" s="673">
        <v>1.014</v>
      </c>
      <c r="V94" s="673">
        <v>0.98099999999999998</v>
      </c>
      <c r="W94" s="673">
        <v>1.002</v>
      </c>
      <c r="X94" s="673">
        <v>1.121</v>
      </c>
      <c r="Y94" s="684" t="s">
        <v>79</v>
      </c>
      <c r="Z94" s="684" t="s">
        <v>79</v>
      </c>
      <c r="AA94" s="684" t="s">
        <v>79</v>
      </c>
      <c r="AB94" s="677">
        <f>+P94/Q94</f>
        <v>0.9973951548784693</v>
      </c>
      <c r="AC94" s="677">
        <f>+Q94/R94</f>
        <v>1.0714386904786417</v>
      </c>
      <c r="AD94" s="678">
        <f>ROUND(G94/G101,4)</f>
        <v>1.6999999999999999E-3</v>
      </c>
      <c r="AE94" s="678">
        <v>1.4E-3</v>
      </c>
      <c r="AF94" s="678">
        <v>1.2999999999999999E-3</v>
      </c>
      <c r="AG94" s="678">
        <v>1.5E-3</v>
      </c>
      <c r="AH94" s="678">
        <v>1.6000000000000001E-3</v>
      </c>
      <c r="AI94" s="678">
        <v>1.6999999999999999E-3</v>
      </c>
      <c r="AJ94" s="678">
        <v>1.6000000000000001E-3</v>
      </c>
      <c r="AK94" s="681" t="s">
        <v>79</v>
      </c>
      <c r="AL94" s="681" t="s">
        <v>79</v>
      </c>
      <c r="AM94" s="679">
        <f t="shared" si="6"/>
        <v>2.8622344093064138E-3</v>
      </c>
      <c r="AN94" s="679">
        <f t="shared" si="6"/>
        <v>3.0199074842060612E-3</v>
      </c>
      <c r="AO94" s="680"/>
      <c r="AP94" s="4"/>
      <c r="AQ94" s="4"/>
      <c r="AR94" s="4"/>
      <c r="AS94" s="4"/>
      <c r="AT94" s="4"/>
      <c r="AU94" s="4"/>
    </row>
    <row r="95" spans="5:47" s="5" customFormat="1" ht="21" customHeight="1" x14ac:dyDescent="0.15">
      <c r="E95" s="4"/>
      <c r="F95" s="4"/>
      <c r="G95" s="671">
        <f>+'[1]第7表 (2)'!AR$11</f>
        <v>68847000</v>
      </c>
      <c r="H95" s="671">
        <v>66946000</v>
      </c>
      <c r="I95" s="671">
        <v>62575000</v>
      </c>
      <c r="J95" s="671">
        <v>16223000</v>
      </c>
      <c r="K95" s="671">
        <v>12399000</v>
      </c>
      <c r="L95" s="671">
        <v>12467000</v>
      </c>
      <c r="M95" s="671">
        <v>6084000</v>
      </c>
      <c r="N95" s="671">
        <v>5916000</v>
      </c>
      <c r="O95" s="671">
        <v>4909000</v>
      </c>
      <c r="P95" s="671">
        <v>0</v>
      </c>
      <c r="Q95" s="671">
        <v>39648000</v>
      </c>
      <c r="R95" s="671">
        <v>11640000</v>
      </c>
      <c r="S95" s="676">
        <f t="shared" si="3"/>
        <v>1.028</v>
      </c>
      <c r="T95" s="676">
        <v>1.07</v>
      </c>
      <c r="U95" s="676">
        <v>2.0750000000000002</v>
      </c>
      <c r="V95" s="676">
        <v>0.88700000000000001</v>
      </c>
      <c r="W95" s="676">
        <v>1.2529999999999999</v>
      </c>
      <c r="X95" s="676">
        <v>2.0489999999999999</v>
      </c>
      <c r="Y95" s="676">
        <v>1.028</v>
      </c>
      <c r="Z95" s="676">
        <v>1.2050000000000001</v>
      </c>
      <c r="AA95" s="692" t="s">
        <v>79</v>
      </c>
      <c r="AB95" s="693" t="s">
        <v>97</v>
      </c>
      <c r="AC95" s="677">
        <f>+Q95/R95</f>
        <v>3.4061855670103092</v>
      </c>
      <c r="AD95" s="678">
        <f>ROUND(G95/G101,4)</f>
        <v>1E-4</v>
      </c>
      <c r="AE95" s="678">
        <v>1E-4</v>
      </c>
      <c r="AF95" s="678">
        <v>1E-4</v>
      </c>
      <c r="AG95" s="678">
        <v>0</v>
      </c>
      <c r="AH95" s="678">
        <v>0</v>
      </c>
      <c r="AI95" s="678">
        <v>0</v>
      </c>
      <c r="AJ95" s="678">
        <v>0</v>
      </c>
      <c r="AK95" s="679">
        <v>0</v>
      </c>
      <c r="AL95" s="679">
        <v>0</v>
      </c>
      <c r="AM95" s="679">
        <f t="shared" si="6"/>
        <v>0</v>
      </c>
      <c r="AN95" s="679">
        <f t="shared" si="6"/>
        <v>5.7422455915212409E-5</v>
      </c>
      <c r="AO95" s="680"/>
      <c r="AP95" s="4"/>
      <c r="AQ95" s="4"/>
      <c r="AR95" s="4"/>
      <c r="AS95" s="4"/>
      <c r="AT95" s="4"/>
      <c r="AU95" s="4"/>
    </row>
    <row r="96" spans="5:47" s="5" customFormat="1" ht="21" customHeight="1" x14ac:dyDescent="0.15">
      <c r="E96" s="4"/>
      <c r="F96" s="4"/>
      <c r="G96" s="671">
        <f>+'[1]第7表 (2)'!AS$11</f>
        <v>16315022500</v>
      </c>
      <c r="H96" s="671">
        <v>6300411440</v>
      </c>
      <c r="I96" s="671">
        <v>8365674086</v>
      </c>
      <c r="J96" s="671">
        <v>12286312559</v>
      </c>
      <c r="K96" s="671">
        <v>9432105697</v>
      </c>
      <c r="L96" s="671">
        <v>3600478815</v>
      </c>
      <c r="M96" s="671">
        <v>4026362998</v>
      </c>
      <c r="N96" s="685">
        <v>6987838577</v>
      </c>
      <c r="O96" s="685">
        <v>4347337444</v>
      </c>
      <c r="P96" s="685">
        <v>415929907</v>
      </c>
      <c r="Q96" s="685">
        <v>655627262</v>
      </c>
      <c r="R96" s="685">
        <v>986766138</v>
      </c>
      <c r="S96" s="686">
        <f t="shared" si="3"/>
        <v>2.59</v>
      </c>
      <c r="T96" s="686">
        <v>0.753</v>
      </c>
      <c r="U96" s="686">
        <v>0.74</v>
      </c>
      <c r="V96" s="686">
        <v>0.93200000000000005</v>
      </c>
      <c r="W96" s="686">
        <v>1.4219999999999999</v>
      </c>
      <c r="X96" s="686">
        <v>0.89400000000000002</v>
      </c>
      <c r="Y96" s="686">
        <v>0.57599999999999996</v>
      </c>
      <c r="Z96" s="691">
        <v>1.607</v>
      </c>
      <c r="AA96" s="691">
        <v>1.5109999999999999</v>
      </c>
      <c r="AB96" s="693" t="s">
        <v>97</v>
      </c>
      <c r="AC96" s="693" t="s">
        <v>97</v>
      </c>
      <c r="AD96" s="694">
        <f>ROUND(G96/G101,4)</f>
        <v>1.78E-2</v>
      </c>
      <c r="AE96" s="694">
        <v>6.0000000000000001E-3</v>
      </c>
      <c r="AF96" s="694">
        <v>7.7000000000000002E-3</v>
      </c>
      <c r="AG96" s="694">
        <v>1.2999999999999999E-2</v>
      </c>
      <c r="AH96" s="694">
        <v>1.03E-2</v>
      </c>
      <c r="AI96" s="694">
        <v>4.1999999999999997E-3</v>
      </c>
      <c r="AJ96" s="694">
        <v>4.8999999999999998E-3</v>
      </c>
      <c r="AK96" s="688">
        <v>8.3999999999999995E-3</v>
      </c>
      <c r="AL96" s="688">
        <v>1.1999999999999999E-3</v>
      </c>
      <c r="AM96" s="688">
        <f>+P96/P$101</f>
        <v>5.7243335694520756E-4</v>
      </c>
      <c r="AN96" s="697" t="s">
        <v>97</v>
      </c>
      <c r="AO96" s="680"/>
      <c r="AP96" s="4"/>
      <c r="AQ96" s="4"/>
      <c r="AR96" s="4"/>
      <c r="AS96" s="4"/>
      <c r="AT96" s="4"/>
      <c r="AU96" s="4"/>
    </row>
    <row r="97" spans="1:48" s="5" customFormat="1" ht="21" customHeight="1" x14ac:dyDescent="0.15">
      <c r="A97" s="543"/>
      <c r="B97" s="543"/>
      <c r="C97" s="543"/>
      <c r="D97" s="543"/>
      <c r="E97" s="698"/>
      <c r="F97" s="698"/>
      <c r="G97" s="671">
        <f>+'[1]第7表 (2)'!AT11</f>
        <v>904294371977</v>
      </c>
      <c r="H97" s="671">
        <v>1052403034775</v>
      </c>
      <c r="I97" s="671">
        <v>1085542623228</v>
      </c>
      <c r="J97" s="671">
        <v>942667495759</v>
      </c>
      <c r="K97" s="671">
        <v>894031002088</v>
      </c>
      <c r="L97" s="671">
        <v>836165896551</v>
      </c>
      <c r="M97" s="671">
        <v>818037110423</v>
      </c>
      <c r="N97" s="699">
        <v>832627533800</v>
      </c>
      <c r="O97" s="699">
        <v>756613696603</v>
      </c>
      <c r="P97" s="671">
        <v>122065876</v>
      </c>
      <c r="Q97" s="671">
        <v>47793</v>
      </c>
      <c r="R97" s="671">
        <v>63606</v>
      </c>
      <c r="S97" s="686">
        <f t="shared" si="3"/>
        <v>0.85899999999999999</v>
      </c>
      <c r="T97" s="686">
        <v>0.96899999999999997</v>
      </c>
      <c r="U97" s="686">
        <v>1.145</v>
      </c>
      <c r="V97" s="686">
        <v>1.0189999999999999</v>
      </c>
      <c r="W97" s="686">
        <v>1.0449999999999999</v>
      </c>
      <c r="X97" s="700">
        <v>1.022</v>
      </c>
      <c r="Y97" s="695">
        <v>0.98199999999999998</v>
      </c>
      <c r="Z97" s="695">
        <v>1.1000000000000001</v>
      </c>
      <c r="AA97" s="695">
        <v>1.0429999999999999</v>
      </c>
      <c r="AB97" s="687">
        <v>2554.0529999999999</v>
      </c>
      <c r="AC97" s="677">
        <f>+Q97/R97</f>
        <v>0.75139137817187063</v>
      </c>
      <c r="AD97" s="144">
        <f>ROUND(G97/G101,4)</f>
        <v>0.98909999999999998</v>
      </c>
      <c r="AE97" s="144">
        <v>0.99850000000000005</v>
      </c>
      <c r="AF97" s="144">
        <v>0.99860000000000004</v>
      </c>
      <c r="AG97" s="144">
        <v>0.998</v>
      </c>
      <c r="AH97" s="144">
        <v>0.97660000000000002</v>
      </c>
      <c r="AI97" s="144">
        <v>0.98260000000000003</v>
      </c>
      <c r="AJ97" s="144">
        <v>0.99829999999999997</v>
      </c>
      <c r="AK97" s="144">
        <v>0.99919999999999998</v>
      </c>
      <c r="AL97" s="144">
        <f>O97/O101</f>
        <v>0.99787378786497227</v>
      </c>
      <c r="AM97" s="679">
        <f>+P97/P$101</f>
        <v>1.6799604450453101E-4</v>
      </c>
      <c r="AN97" s="679">
        <f>+Q97/Q$101</f>
        <v>6.9218912317285788E-8</v>
      </c>
      <c r="AO97" s="680"/>
      <c r="AP97" s="4"/>
      <c r="AQ97" s="4"/>
      <c r="AR97" s="4"/>
      <c r="AS97" s="4"/>
      <c r="AT97" s="4"/>
      <c r="AU97" s="4"/>
    </row>
    <row r="98" spans="1:48" ht="21" customHeight="1" x14ac:dyDescent="0.15">
      <c r="E98" s="698"/>
      <c r="F98" s="698"/>
      <c r="G98" s="671">
        <f>+'[1]第7表 (2)'!AU11</f>
        <v>9815388139</v>
      </c>
      <c r="H98" s="671">
        <v>1526543999</v>
      </c>
      <c r="I98" s="671">
        <v>1287175839</v>
      </c>
      <c r="J98" s="671">
        <v>1546498035</v>
      </c>
      <c r="K98" s="671">
        <v>950141405</v>
      </c>
      <c r="L98" s="671">
        <v>570073019</v>
      </c>
      <c r="M98" s="671">
        <v>525904075</v>
      </c>
      <c r="N98" s="671">
        <v>470060875</v>
      </c>
      <c r="O98" s="671">
        <v>931811047</v>
      </c>
      <c r="P98" s="671">
        <v>2876838880</v>
      </c>
      <c r="Q98" s="671">
        <v>1563480978</v>
      </c>
      <c r="R98" s="671">
        <v>980574877</v>
      </c>
      <c r="S98" s="676">
        <f t="shared" si="3"/>
        <v>6.43</v>
      </c>
      <c r="T98" s="676">
        <v>1.1859999999999999</v>
      </c>
      <c r="U98" s="676">
        <v>1.2849999999999999</v>
      </c>
      <c r="V98" s="676">
        <v>1.5</v>
      </c>
      <c r="W98" s="676">
        <v>1.06</v>
      </c>
      <c r="X98" s="676">
        <v>1.0840000000000001</v>
      </c>
      <c r="Y98" s="676">
        <v>1.119</v>
      </c>
      <c r="Z98" s="676">
        <v>0.504</v>
      </c>
      <c r="AA98" s="673">
        <v>2</v>
      </c>
      <c r="AB98" s="677">
        <f>+P98/Q98</f>
        <v>1.8400216699022736</v>
      </c>
      <c r="AC98" s="677">
        <f>+Q98/R98</f>
        <v>1.594453432035053</v>
      </c>
      <c r="AD98" s="678">
        <f>ROUND(G98/G101,4)</f>
        <v>1.0699999999999999E-2</v>
      </c>
      <c r="AE98" s="678">
        <v>1.4E-3</v>
      </c>
      <c r="AF98" s="678">
        <v>1.1999999999999999E-3</v>
      </c>
      <c r="AG98" s="678">
        <v>1.6000000000000001E-3</v>
      </c>
      <c r="AH98" s="678">
        <v>1E-3</v>
      </c>
      <c r="AI98" s="678">
        <v>6.9999999999999999E-4</v>
      </c>
      <c r="AJ98" s="678">
        <v>5.9999999999999995E-4</v>
      </c>
      <c r="AK98" s="679">
        <v>5.9999999999999995E-4</v>
      </c>
      <c r="AL98" s="679">
        <f>O98/O101</f>
        <v>1.2289360121539054E-3</v>
      </c>
      <c r="AM98" s="679">
        <f>+P98/P$101</f>
        <v>3.9593174468910957E-3</v>
      </c>
      <c r="AN98" s="679">
        <f>+Q98/Q$101</f>
        <v>2.2643996553036267E-3</v>
      </c>
      <c r="AO98" s="698"/>
      <c r="AQ98" s="4"/>
      <c r="AR98" s="4"/>
      <c r="AS98" s="4"/>
      <c r="AT98" s="4"/>
      <c r="AU98" s="4"/>
      <c r="AV98" s="5"/>
    </row>
    <row r="99" spans="1:48" ht="21" customHeight="1" x14ac:dyDescent="0.15">
      <c r="E99" s="698"/>
      <c r="F99" s="698"/>
      <c r="G99" s="671">
        <f>+'[1]第7表 (2)'!AV11</f>
        <v>0</v>
      </c>
      <c r="H99" s="671">
        <v>0</v>
      </c>
      <c r="I99" s="671">
        <v>37300905</v>
      </c>
      <c r="J99" s="671">
        <v>297941921</v>
      </c>
      <c r="K99" s="671">
        <v>20392936042</v>
      </c>
      <c r="L99" s="671">
        <v>14192020545</v>
      </c>
      <c r="M99" s="671">
        <v>823947753</v>
      </c>
      <c r="N99" s="671">
        <v>69028820</v>
      </c>
      <c r="O99" s="671">
        <v>590977537</v>
      </c>
      <c r="P99" s="671">
        <v>882489081</v>
      </c>
      <c r="Q99" s="671">
        <v>2288401964</v>
      </c>
      <c r="R99" s="671">
        <v>2184407525</v>
      </c>
      <c r="S99" s="676">
        <v>0</v>
      </c>
      <c r="T99" s="676">
        <v>0</v>
      </c>
      <c r="U99" s="676">
        <v>0</v>
      </c>
      <c r="V99" s="676">
        <v>3.2000000000000001E-2</v>
      </c>
      <c r="W99" s="676">
        <v>1.143</v>
      </c>
      <c r="X99" s="676">
        <v>17.224</v>
      </c>
      <c r="Y99" s="676">
        <v>11.936</v>
      </c>
      <c r="Z99" s="676">
        <v>0.11700000000000001</v>
      </c>
      <c r="AA99" s="673">
        <v>0.7</v>
      </c>
      <c r="AB99" s="681" t="s">
        <v>97</v>
      </c>
      <c r="AC99" s="681" t="s">
        <v>79</v>
      </c>
      <c r="AD99" s="144">
        <f>ROUND(G99/G101,4)</f>
        <v>0</v>
      </c>
      <c r="AE99" s="144">
        <v>0</v>
      </c>
      <c r="AF99" s="144">
        <v>0</v>
      </c>
      <c r="AG99" s="144">
        <v>2.9999999999999997E-4</v>
      </c>
      <c r="AH99" s="144">
        <v>2.23E-2</v>
      </c>
      <c r="AI99" s="144">
        <v>1.67E-2</v>
      </c>
      <c r="AJ99" s="144">
        <v>1E-3</v>
      </c>
      <c r="AK99" s="679">
        <v>1E-4</v>
      </c>
      <c r="AL99" s="679">
        <v>8.0000000000000004E-4</v>
      </c>
      <c r="AM99" s="679">
        <f>+P99/P$101</f>
        <v>1.2145464382399441E-3</v>
      </c>
      <c r="AN99" s="679">
        <f>+Q99/Q$101</f>
        <v>3.3143074277157862E-3</v>
      </c>
      <c r="AO99" s="698"/>
      <c r="AQ99" s="4"/>
      <c r="AR99" s="4"/>
      <c r="AS99" s="4"/>
      <c r="AT99" s="4"/>
      <c r="AU99" s="4"/>
      <c r="AV99" s="5"/>
    </row>
    <row r="100" spans="1:48" ht="21" customHeight="1" x14ac:dyDescent="0.15">
      <c r="E100" s="698"/>
      <c r="F100" s="698"/>
      <c r="G100" s="671">
        <f>+'[1]第7表 (2)'!AW11</f>
        <v>137604624</v>
      </c>
      <c r="H100" s="671">
        <v>64449288</v>
      </c>
      <c r="I100" s="671">
        <v>210414074</v>
      </c>
      <c r="J100" s="671">
        <v>31683127</v>
      </c>
      <c r="K100" s="671">
        <v>120726531</v>
      </c>
      <c r="L100" s="671">
        <v>70898736</v>
      </c>
      <c r="M100" s="671">
        <v>11174135</v>
      </c>
      <c r="N100" s="671">
        <v>157983168</v>
      </c>
      <c r="O100" s="671">
        <v>89360410</v>
      </c>
      <c r="P100" s="671"/>
      <c r="Q100" s="671"/>
      <c r="R100" s="671"/>
      <c r="S100" s="676">
        <f t="shared" si="3"/>
        <v>2.1349999999999998</v>
      </c>
      <c r="T100" s="676">
        <v>0.30599999999999999</v>
      </c>
      <c r="U100" s="676">
        <v>1.893</v>
      </c>
      <c r="V100" s="676">
        <v>0.60899999999999999</v>
      </c>
      <c r="W100" s="676">
        <v>0.5</v>
      </c>
      <c r="X100" s="676">
        <v>6.3449999999999998</v>
      </c>
      <c r="Y100" s="683">
        <v>7.0999999999999994E-2</v>
      </c>
      <c r="Z100" s="695">
        <v>1.768</v>
      </c>
      <c r="AA100" s="695">
        <v>0.73199999999999998</v>
      </c>
      <c r="AB100" s="681"/>
      <c r="AC100" s="681"/>
      <c r="AD100" s="144">
        <f>ROUND(G100/G101,4)</f>
        <v>2.0000000000000001E-4</v>
      </c>
      <c r="AE100" s="144">
        <v>1E-4</v>
      </c>
      <c r="AF100" s="144">
        <v>2.0000000000000001E-4</v>
      </c>
      <c r="AG100" s="144">
        <v>0</v>
      </c>
      <c r="AH100" s="144">
        <v>1E-4</v>
      </c>
      <c r="AI100" s="144">
        <v>1E-4</v>
      </c>
      <c r="AJ100" s="144">
        <v>0</v>
      </c>
      <c r="AK100" s="679">
        <v>2.0000000000000001E-4</v>
      </c>
      <c r="AL100" s="679">
        <v>1E-4</v>
      </c>
      <c r="AM100" s="679"/>
      <c r="AN100" s="679"/>
      <c r="AO100" s="698"/>
      <c r="AQ100" s="4"/>
      <c r="AR100" s="4"/>
      <c r="AS100" s="4"/>
      <c r="AT100" s="4"/>
      <c r="AU100" s="4"/>
      <c r="AV100" s="5"/>
    </row>
    <row r="101" spans="1:48" ht="21" customHeight="1" x14ac:dyDescent="0.15">
      <c r="E101" s="698"/>
      <c r="F101" s="698"/>
      <c r="G101" s="671">
        <f>+'[1]第7表 (2)'!AX11</f>
        <v>914247364740</v>
      </c>
      <c r="H101" s="671">
        <v>1053994028062</v>
      </c>
      <c r="I101" s="671">
        <v>1087077514046</v>
      </c>
      <c r="J101" s="671">
        <v>944543618842</v>
      </c>
      <c r="K101" s="671">
        <v>915494806066</v>
      </c>
      <c r="L101" s="671">
        <v>850998888851</v>
      </c>
      <c r="M101" s="671">
        <v>819398136386</v>
      </c>
      <c r="N101" s="671">
        <v>833324606663</v>
      </c>
      <c r="O101" s="671">
        <v>758225845597</v>
      </c>
      <c r="P101" s="671">
        <v>726599702749</v>
      </c>
      <c r="Q101" s="671">
        <v>690461586292</v>
      </c>
      <c r="R101" s="671">
        <v>664146458674</v>
      </c>
      <c r="S101" s="683">
        <f t="shared" si="3"/>
        <v>0.86699999999999999</v>
      </c>
      <c r="T101" s="683">
        <v>0.97</v>
      </c>
      <c r="U101" s="683">
        <v>1.1459999999999999</v>
      </c>
      <c r="V101" s="683">
        <v>1.01</v>
      </c>
      <c r="W101" s="683">
        <v>1.0469999999999999</v>
      </c>
      <c r="X101" s="683">
        <v>1.0389999999999999</v>
      </c>
      <c r="Y101" s="683">
        <v>0.98299999999999998</v>
      </c>
      <c r="Z101" s="695">
        <v>1.099</v>
      </c>
      <c r="AA101" s="695">
        <v>1.044</v>
      </c>
      <c r="AB101" s="677">
        <f>+P101/Q101</f>
        <v>1.0523390687830634</v>
      </c>
      <c r="AC101" s="677">
        <f>+Q101/R101</f>
        <v>1.0396224767508953</v>
      </c>
      <c r="AD101" s="678">
        <v>1</v>
      </c>
      <c r="AE101" s="678">
        <v>1</v>
      </c>
      <c r="AF101" s="678">
        <v>1</v>
      </c>
      <c r="AG101" s="678">
        <v>1</v>
      </c>
      <c r="AH101" s="678">
        <v>1</v>
      </c>
      <c r="AI101" s="678">
        <v>1</v>
      </c>
      <c r="AJ101" s="678">
        <v>1</v>
      </c>
      <c r="AK101" s="679">
        <f>+N101/N$101</f>
        <v>1</v>
      </c>
      <c r="AL101" s="679">
        <v>1</v>
      </c>
      <c r="AM101" s="679">
        <f>+P101/P$101</f>
        <v>1</v>
      </c>
      <c r="AN101" s="679">
        <f>+Q101/Q$101</f>
        <v>1</v>
      </c>
      <c r="AO101" s="698"/>
      <c r="AQ101" s="4"/>
      <c r="AR101" s="4"/>
      <c r="AS101" s="4"/>
      <c r="AT101" s="4"/>
      <c r="AU101" s="4"/>
      <c r="AV101" s="5"/>
    </row>
    <row r="102" spans="1:48" ht="25.5" customHeight="1" x14ac:dyDescent="0.15">
      <c r="E102" s="698"/>
      <c r="F102" s="698"/>
      <c r="G102" s="698"/>
      <c r="H102" s="698"/>
      <c r="I102" s="698"/>
      <c r="J102" s="698"/>
      <c r="K102" s="698"/>
      <c r="L102" s="698"/>
      <c r="M102" s="698"/>
      <c r="N102" s="680"/>
      <c r="O102" s="680"/>
      <c r="P102" s="680"/>
      <c r="Q102" s="680"/>
      <c r="R102" s="680"/>
      <c r="S102" s="680"/>
      <c r="T102" s="680"/>
      <c r="U102" s="680"/>
      <c r="V102" s="680"/>
      <c r="W102" s="680"/>
      <c r="X102" s="680"/>
      <c r="Y102" s="680"/>
      <c r="Z102" s="680"/>
      <c r="AA102" s="680"/>
      <c r="AB102" s="680"/>
      <c r="AC102" s="680"/>
      <c r="AD102" s="680"/>
      <c r="AE102" s="680"/>
      <c r="AF102" s="680"/>
      <c r="AG102" s="680"/>
      <c r="AH102" s="680"/>
      <c r="AI102" s="680"/>
      <c r="AJ102" s="680"/>
      <c r="AK102" s="680"/>
      <c r="AL102" s="680"/>
      <c r="AM102" s="680"/>
      <c r="AN102" s="680"/>
      <c r="AO102" s="698"/>
      <c r="AQ102" s="4"/>
      <c r="AR102" s="4"/>
      <c r="AS102" s="4"/>
      <c r="AT102" s="4"/>
      <c r="AU102" s="4"/>
      <c r="AV102" s="5"/>
    </row>
    <row r="103" spans="1:48" ht="15" customHeight="1" x14ac:dyDescent="0.15">
      <c r="E103" s="698"/>
      <c r="F103" s="698"/>
      <c r="G103" s="698"/>
      <c r="H103" s="698"/>
      <c r="I103" s="698"/>
      <c r="J103" s="698"/>
      <c r="K103" s="698"/>
      <c r="L103" s="698"/>
      <c r="M103" s="698"/>
      <c r="N103" s="680"/>
      <c r="O103" s="680"/>
      <c r="P103" s="680"/>
      <c r="Q103" s="680"/>
      <c r="R103" s="680"/>
      <c r="S103" s="680"/>
      <c r="T103" s="680"/>
      <c r="U103" s="680"/>
      <c r="V103" s="680"/>
      <c r="W103" s="680"/>
      <c r="X103" s="680"/>
      <c r="Y103" s="680"/>
      <c r="Z103" s="680"/>
      <c r="AA103" s="680"/>
      <c r="AB103" s="680"/>
      <c r="AC103" s="680"/>
      <c r="AD103" s="680"/>
      <c r="AE103" s="680"/>
      <c r="AF103" s="680"/>
      <c r="AG103" s="680"/>
      <c r="AH103" s="680"/>
      <c r="AI103" s="680"/>
      <c r="AJ103" s="680"/>
      <c r="AK103" s="680"/>
      <c r="AL103" s="680"/>
      <c r="AM103" s="680"/>
      <c r="AN103" s="680"/>
      <c r="AO103" s="698"/>
      <c r="AQ103" s="4"/>
      <c r="AR103" s="4"/>
      <c r="AS103" s="4"/>
      <c r="AT103" s="4"/>
      <c r="AU103" s="4"/>
      <c r="AV103" s="5"/>
    </row>
    <row r="104" spans="1:48" ht="9.75" customHeight="1" x14ac:dyDescent="0.15">
      <c r="E104" s="698"/>
      <c r="F104" s="698"/>
      <c r="G104" s="701"/>
      <c r="H104" s="701"/>
      <c r="I104" s="701"/>
      <c r="J104" s="701"/>
      <c r="K104" s="701"/>
      <c r="L104" s="701"/>
      <c r="M104" s="701"/>
      <c r="N104" s="680"/>
      <c r="O104" s="680"/>
      <c r="P104" s="680"/>
      <c r="Q104" s="680"/>
      <c r="R104" s="680"/>
      <c r="S104" s="680"/>
      <c r="T104" s="680"/>
      <c r="U104" s="680"/>
      <c r="V104" s="680"/>
      <c r="W104" s="680"/>
      <c r="X104" s="680"/>
      <c r="Y104" s="680"/>
      <c r="Z104" s="680"/>
      <c r="AA104" s="680"/>
      <c r="AB104" s="680"/>
      <c r="AC104" s="680"/>
      <c r="AD104" s="680"/>
      <c r="AE104" s="680"/>
      <c r="AF104" s="680"/>
      <c r="AG104" s="680"/>
      <c r="AH104" s="680"/>
      <c r="AI104" s="680"/>
      <c r="AJ104" s="680"/>
      <c r="AK104" s="680"/>
      <c r="AL104" s="680"/>
      <c r="AM104" s="680"/>
      <c r="AN104" s="680"/>
      <c r="AO104" s="698"/>
      <c r="AQ104" s="4"/>
      <c r="AR104" s="4"/>
      <c r="AS104" s="4"/>
      <c r="AT104" s="4"/>
      <c r="AU104" s="4"/>
      <c r="AV104" s="5"/>
    </row>
    <row r="105" spans="1:48" ht="15" customHeight="1" x14ac:dyDescent="0.2">
      <c r="E105" s="698"/>
      <c r="F105" s="698"/>
      <c r="G105" s="702" t="s">
        <v>225</v>
      </c>
      <c r="H105" s="702" t="s">
        <v>226</v>
      </c>
      <c r="I105" s="702" t="s">
        <v>7</v>
      </c>
      <c r="J105" s="702" t="s">
        <v>9</v>
      </c>
      <c r="K105" s="702" t="s">
        <v>11</v>
      </c>
      <c r="L105" s="702" t="s">
        <v>13</v>
      </c>
      <c r="M105" s="702" t="s">
        <v>14</v>
      </c>
      <c r="N105" s="702" t="s">
        <v>15</v>
      </c>
      <c r="O105" s="702" t="s">
        <v>17</v>
      </c>
      <c r="P105" s="702" t="s">
        <v>19</v>
      </c>
      <c r="Q105" s="702" t="s">
        <v>21</v>
      </c>
      <c r="R105" s="703" t="s">
        <v>22</v>
      </c>
      <c r="S105" s="2325" t="s">
        <v>24</v>
      </c>
      <c r="T105" s="2325"/>
      <c r="U105" s="2325"/>
      <c r="V105" s="2325"/>
      <c r="W105" s="2325"/>
      <c r="X105" s="2325"/>
      <c r="Y105" s="2325"/>
      <c r="Z105" s="2325"/>
      <c r="AA105" s="2325"/>
      <c r="AB105" s="704"/>
      <c r="AC105" s="704"/>
      <c r="AD105" s="2325" t="s">
        <v>148</v>
      </c>
      <c r="AE105" s="2325"/>
      <c r="AF105" s="2325"/>
      <c r="AG105" s="2325"/>
      <c r="AH105" s="2325"/>
      <c r="AI105" s="2325"/>
      <c r="AJ105" s="2325"/>
      <c r="AK105" s="2325"/>
      <c r="AL105" s="705"/>
      <c r="AM105" s="680"/>
      <c r="AN105" s="680"/>
      <c r="AO105" s="698"/>
      <c r="AQ105" s="698"/>
      <c r="AR105" s="698"/>
      <c r="AS105" s="698"/>
      <c r="AT105" s="698"/>
      <c r="AU105" s="698"/>
    </row>
    <row r="106" spans="1:48" ht="15" customHeight="1" x14ac:dyDescent="0.15">
      <c r="E106" s="698"/>
      <c r="F106" s="698"/>
      <c r="G106" s="18" t="s">
        <v>30</v>
      </c>
      <c r="H106" s="18" t="s">
        <v>30</v>
      </c>
      <c r="I106" s="18" t="s">
        <v>31</v>
      </c>
      <c r="J106" s="18" t="s">
        <v>30</v>
      </c>
      <c r="K106" s="18" t="s">
        <v>30</v>
      </c>
      <c r="L106" s="18" t="s">
        <v>30</v>
      </c>
      <c r="M106" s="18" t="s">
        <v>30</v>
      </c>
      <c r="N106" s="18" t="s">
        <v>30</v>
      </c>
      <c r="O106" s="18" t="s">
        <v>30</v>
      </c>
      <c r="P106" s="18" t="s">
        <v>30</v>
      </c>
      <c r="Q106" s="18" t="s">
        <v>30</v>
      </c>
      <c r="R106" s="18" t="s">
        <v>30</v>
      </c>
      <c r="S106" s="706" t="s">
        <v>329</v>
      </c>
      <c r="T106" s="706" t="s">
        <v>36</v>
      </c>
      <c r="U106" s="707" t="s">
        <v>37</v>
      </c>
      <c r="V106" s="706" t="s">
        <v>151</v>
      </c>
      <c r="W106" s="706" t="s">
        <v>152</v>
      </c>
      <c r="X106" s="706" t="s">
        <v>42</v>
      </c>
      <c r="Y106" s="706" t="s">
        <v>43</v>
      </c>
      <c r="Z106" s="706" t="s">
        <v>153</v>
      </c>
      <c r="AA106" s="706" t="s">
        <v>154</v>
      </c>
      <c r="AB106" s="706" t="s">
        <v>155</v>
      </c>
      <c r="AC106" s="706" t="s">
        <v>156</v>
      </c>
      <c r="AD106" s="703" t="s">
        <v>157</v>
      </c>
      <c r="AE106" s="703" t="s">
        <v>55</v>
      </c>
      <c r="AF106" s="703" t="s">
        <v>56</v>
      </c>
      <c r="AG106" s="703" t="s">
        <v>57</v>
      </c>
      <c r="AH106" s="703" t="s">
        <v>59</v>
      </c>
      <c r="AI106" s="703" t="s">
        <v>238</v>
      </c>
      <c r="AJ106" s="703" t="s">
        <v>240</v>
      </c>
      <c r="AK106" s="703" t="s">
        <v>63</v>
      </c>
      <c r="AL106" s="703" t="s">
        <v>65</v>
      </c>
      <c r="AM106" s="680"/>
      <c r="AN106" s="680"/>
      <c r="AO106" s="698"/>
      <c r="AQ106" s="698"/>
      <c r="AR106" s="698"/>
      <c r="AS106" s="698"/>
      <c r="AT106" s="698"/>
      <c r="AU106" s="698"/>
    </row>
    <row r="107" spans="1:48" ht="21" customHeight="1" x14ac:dyDescent="0.15">
      <c r="E107" s="698"/>
      <c r="F107" s="698"/>
      <c r="G107" s="671">
        <f>+'[1]第7表 (2)'!AY11</f>
        <v>27127577030</v>
      </c>
      <c r="H107" s="671">
        <v>3324738803</v>
      </c>
      <c r="I107" s="671">
        <v>-3733791440</v>
      </c>
      <c r="J107" s="671">
        <v>15065588826</v>
      </c>
      <c r="K107" s="671">
        <v>12330070760</v>
      </c>
      <c r="L107" s="671">
        <v>-858057740</v>
      </c>
      <c r="M107" s="671">
        <v>-11460199073</v>
      </c>
      <c r="N107" s="708">
        <v>-6427923692</v>
      </c>
      <c r="O107" s="709">
        <v>3239413361</v>
      </c>
      <c r="P107" s="710" t="s">
        <v>79</v>
      </c>
      <c r="Q107" s="711" t="s">
        <v>79</v>
      </c>
      <c r="R107" s="712"/>
      <c r="S107" s="713" t="s">
        <v>97</v>
      </c>
      <c r="T107" s="713" t="s">
        <v>97</v>
      </c>
      <c r="U107" s="713" t="s">
        <v>97</v>
      </c>
      <c r="V107" s="714">
        <v>3.0459999999999998</v>
      </c>
      <c r="W107" s="714">
        <v>16.625</v>
      </c>
      <c r="X107" s="714">
        <v>7.4999999999999997E-2</v>
      </c>
      <c r="Y107" s="714">
        <v>1.7829999999999999</v>
      </c>
      <c r="Z107" s="714">
        <v>-1.984</v>
      </c>
      <c r="AA107" s="715">
        <v>0.57699999999999996</v>
      </c>
      <c r="AB107" s="687"/>
      <c r="AC107" s="687"/>
      <c r="AD107" s="693" t="s">
        <v>79</v>
      </c>
      <c r="AE107" s="693" t="s">
        <v>79</v>
      </c>
      <c r="AF107" s="693" t="s">
        <v>97</v>
      </c>
      <c r="AG107" s="693" t="s">
        <v>79</v>
      </c>
      <c r="AH107" s="693" t="s">
        <v>79</v>
      </c>
      <c r="AI107" s="693" t="s">
        <v>79</v>
      </c>
      <c r="AJ107" s="693" t="s">
        <v>79</v>
      </c>
      <c r="AK107" s="693" t="s">
        <v>79</v>
      </c>
      <c r="AL107" s="693" t="s">
        <v>79</v>
      </c>
      <c r="AM107" s="698"/>
      <c r="AN107" s="698"/>
      <c r="AO107" s="698"/>
      <c r="AQ107" s="698"/>
      <c r="AR107" s="698"/>
      <c r="AS107" s="698"/>
      <c r="AT107" s="698"/>
      <c r="AU107" s="698"/>
    </row>
    <row r="108" spans="1:48" ht="21" customHeight="1" x14ac:dyDescent="0.15">
      <c r="E108" s="698"/>
      <c r="F108" s="698"/>
      <c r="G108" s="671">
        <f>+'[1]第7表 (2)'!AZ11</f>
        <v>22696493463</v>
      </c>
      <c r="H108" s="671">
        <v>34198055032</v>
      </c>
      <c r="I108" s="671">
        <v>30088964600</v>
      </c>
      <c r="J108" s="671">
        <v>29770647907</v>
      </c>
      <c r="K108" s="671">
        <v>10252916039</v>
      </c>
      <c r="L108" s="671">
        <v>-2757710211</v>
      </c>
      <c r="M108" s="671">
        <v>-917616637</v>
      </c>
      <c r="N108" s="671">
        <v>10516996680</v>
      </c>
      <c r="O108" s="671">
        <v>17374475612</v>
      </c>
      <c r="P108" s="671">
        <v>14934969938</v>
      </c>
      <c r="Q108" s="671">
        <v>8187859209</v>
      </c>
      <c r="R108" s="671">
        <v>6656265675</v>
      </c>
      <c r="S108" s="714">
        <f>ROUND(+G108/H108,3)</f>
        <v>0.66400000000000003</v>
      </c>
      <c r="T108" s="714">
        <v>1.137</v>
      </c>
      <c r="U108" s="714">
        <v>0.89900000000000002</v>
      </c>
      <c r="V108" s="714">
        <v>1.964</v>
      </c>
      <c r="W108" s="714">
        <v>-4.0229999999999997</v>
      </c>
      <c r="X108" s="714">
        <v>3.0049999999999999</v>
      </c>
      <c r="Y108" s="714">
        <v>-8.6999999999999994E-2</v>
      </c>
      <c r="Z108" s="714">
        <v>0.60499999999999998</v>
      </c>
      <c r="AA108" s="677">
        <v>1.163</v>
      </c>
      <c r="AB108" s="677">
        <f>+P108/Q108</f>
        <v>1.8240384399360035</v>
      </c>
      <c r="AC108" s="677">
        <f>+Q108/R108</f>
        <v>1.2300980172339651</v>
      </c>
      <c r="AD108" s="716" t="s">
        <v>79</v>
      </c>
      <c r="AE108" s="716" t="s">
        <v>79</v>
      </c>
      <c r="AF108" s="716" t="s">
        <v>97</v>
      </c>
      <c r="AG108" s="716" t="s">
        <v>79</v>
      </c>
      <c r="AH108" s="716" t="s">
        <v>79</v>
      </c>
      <c r="AI108" s="716" t="s">
        <v>79</v>
      </c>
      <c r="AJ108" s="716" t="s">
        <v>79</v>
      </c>
      <c r="AK108" s="681" t="s">
        <v>79</v>
      </c>
      <c r="AL108" s="681" t="s">
        <v>79</v>
      </c>
      <c r="AM108" s="698"/>
      <c r="AN108" s="698"/>
      <c r="AO108" s="698"/>
      <c r="AQ108" s="698"/>
      <c r="AR108" s="698"/>
      <c r="AS108" s="698"/>
      <c r="AT108" s="698"/>
      <c r="AU108" s="698"/>
    </row>
    <row r="109" spans="1:48" ht="15" customHeight="1" x14ac:dyDescent="0.15">
      <c r="E109" s="717"/>
      <c r="F109" s="717"/>
      <c r="Z109" s="698"/>
    </row>
    <row r="110" spans="1:48" ht="15" customHeight="1" x14ac:dyDescent="0.15">
      <c r="G110" s="717">
        <v>1012222001686</v>
      </c>
    </row>
    <row r="111" spans="1:48" ht="15" customHeight="1" x14ac:dyDescent="0.15"/>
    <row r="112" spans="1:48" ht="15" customHeight="1" x14ac:dyDescent="0.15"/>
    <row r="113" ht="15" customHeight="1" x14ac:dyDescent="0.15"/>
    <row r="114" ht="15" customHeight="1" x14ac:dyDescent="0.15"/>
  </sheetData>
  <mergeCells count="100">
    <mergeCell ref="AP53:AT53"/>
    <mergeCell ref="A57:E58"/>
    <mergeCell ref="A59:E59"/>
    <mergeCell ref="A60:E60"/>
    <mergeCell ref="S105:AA105"/>
    <mergeCell ref="AD105:AK105"/>
    <mergeCell ref="AP52:AT52"/>
    <mergeCell ref="AP44:AT44"/>
    <mergeCell ref="A46:E46"/>
    <mergeCell ref="AP46:AT46"/>
    <mergeCell ref="A47:E47"/>
    <mergeCell ref="AP47:AT47"/>
    <mergeCell ref="A48:E48"/>
    <mergeCell ref="AP48:AT48"/>
    <mergeCell ref="A49:E49"/>
    <mergeCell ref="AP49:AT49"/>
    <mergeCell ref="A50:E50"/>
    <mergeCell ref="AP50:AT50"/>
    <mergeCell ref="AP51:AT51"/>
    <mergeCell ref="AP43:AT43"/>
    <mergeCell ref="A31:E31"/>
    <mergeCell ref="AP31:AU42"/>
    <mergeCell ref="A32:E32"/>
    <mergeCell ref="A33:E33"/>
    <mergeCell ref="A34:A40"/>
    <mergeCell ref="B34:E34"/>
    <mergeCell ref="B35:E35"/>
    <mergeCell ref="B36:E36"/>
    <mergeCell ref="B37:E37"/>
    <mergeCell ref="B38:E38"/>
    <mergeCell ref="B39:E39"/>
    <mergeCell ref="B40:E40"/>
    <mergeCell ref="A41:E41"/>
    <mergeCell ref="A42:E42"/>
    <mergeCell ref="A43:E43"/>
    <mergeCell ref="C28:E28"/>
    <mergeCell ref="AR28:AT28"/>
    <mergeCell ref="C29:E29"/>
    <mergeCell ref="AR29:AT29"/>
    <mergeCell ref="B30:E30"/>
    <mergeCell ref="AP30:AT30"/>
    <mergeCell ref="B24:B29"/>
    <mergeCell ref="C24:E24"/>
    <mergeCell ref="AR24:AT24"/>
    <mergeCell ref="C25:E25"/>
    <mergeCell ref="AP25:AT25"/>
    <mergeCell ref="C26:E26"/>
    <mergeCell ref="AP26:AT26"/>
    <mergeCell ref="C27:E27"/>
    <mergeCell ref="AP27:AQ29"/>
    <mergeCell ref="AR27:AT27"/>
    <mergeCell ref="A18:A30"/>
    <mergeCell ref="B18:B23"/>
    <mergeCell ref="C18:E18"/>
    <mergeCell ref="AP18:AT18"/>
    <mergeCell ref="C19:E19"/>
    <mergeCell ref="AP19:AQ21"/>
    <mergeCell ref="AR19:AT19"/>
    <mergeCell ref="C20:E20"/>
    <mergeCell ref="AR20:AT20"/>
    <mergeCell ref="C21:E21"/>
    <mergeCell ref="AR21:AT21"/>
    <mergeCell ref="C22:E22"/>
    <mergeCell ref="AP22:AQ24"/>
    <mergeCell ref="AR22:AT22"/>
    <mergeCell ref="C23:E23"/>
    <mergeCell ref="AR23:AT23"/>
    <mergeCell ref="D13:E13"/>
    <mergeCell ref="AR13:AT13"/>
    <mergeCell ref="C14:E14"/>
    <mergeCell ref="AR14:AT14"/>
    <mergeCell ref="C15:E15"/>
    <mergeCell ref="AP15:AQ17"/>
    <mergeCell ref="AR15:AT15"/>
    <mergeCell ref="C16:E16"/>
    <mergeCell ref="AR16:AT16"/>
    <mergeCell ref="C17:E17"/>
    <mergeCell ref="AR17:AT17"/>
    <mergeCell ref="A8:A17"/>
    <mergeCell ref="B8:B17"/>
    <mergeCell ref="C8:C10"/>
    <mergeCell ref="D8:E8"/>
    <mergeCell ref="AP8:AT8"/>
    <mergeCell ref="D9:E9"/>
    <mergeCell ref="AP9:AQ11"/>
    <mergeCell ref="AR9:AT9"/>
    <mergeCell ref="D10:E10"/>
    <mergeCell ref="AR10:AT10"/>
    <mergeCell ref="C11:C13"/>
    <mergeCell ref="D11:E11"/>
    <mergeCell ref="AR11:AT11"/>
    <mergeCell ref="D12:E12"/>
    <mergeCell ref="AP12:AQ14"/>
    <mergeCell ref="AR12:AT12"/>
    <mergeCell ref="A5:F5"/>
    <mergeCell ref="AP5:AU5"/>
    <mergeCell ref="A6:E7"/>
    <mergeCell ref="S6:X6"/>
    <mergeCell ref="AD6:AI6"/>
    <mergeCell ref="AP6:AT7"/>
  </mergeCells>
  <phoneticPr fontId="5"/>
  <printOptions horizontalCentered="1"/>
  <pageMargins left="0.5" right="0.48" top="0" bottom="0" header="0.24" footer="0.34"/>
  <pageSetup paperSize="9" scale="67" orientation="portrait" blackAndWhite="1" r:id="rId1"/>
  <headerFooter alignWithMargins="0"/>
  <rowBreaks count="1" manualBreakCount="1">
    <brk id="53" max="4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V89"/>
  <sheetViews>
    <sheetView zoomScaleNormal="100" zoomScaleSheetLayoutView="100" workbookViewId="0">
      <selection activeCell="A51" sqref="A51:B51"/>
    </sheetView>
  </sheetViews>
  <sheetFormatPr defaultColWidth="9" defaultRowHeight="9.6" x14ac:dyDescent="0.15"/>
  <cols>
    <col min="1" max="1" width="3.6640625" style="720" customWidth="1"/>
    <col min="2" max="2" width="10" style="720" customWidth="1"/>
    <col min="3" max="3" width="15" style="720" customWidth="1"/>
    <col min="4" max="4" width="11.109375" style="720" customWidth="1"/>
    <col min="5" max="5" width="14.33203125" style="720" customWidth="1"/>
    <col min="6" max="6" width="13.88671875" style="720" customWidth="1"/>
    <col min="7" max="7" width="11.109375" style="720" customWidth="1"/>
    <col min="8" max="8" width="13.109375" style="720" customWidth="1"/>
    <col min="9" max="9" width="12" style="720" customWidth="1"/>
    <col min="10" max="11" width="11.109375" style="720" customWidth="1"/>
    <col min="12" max="14" width="14.33203125" style="720" customWidth="1"/>
    <col min="15" max="15" width="4.5546875" style="720" customWidth="1"/>
    <col min="16" max="16" width="10" style="720" customWidth="1"/>
    <col min="17" max="17" width="12.44140625" style="720" customWidth="1"/>
    <col min="18" max="22" width="13.88671875" style="720" customWidth="1"/>
    <col min="23" max="23" width="12.44140625" style="720" customWidth="1"/>
    <col min="24" max="24" width="10.6640625" style="720" customWidth="1"/>
    <col min="25" max="25" width="12.77734375" style="720" customWidth="1"/>
    <col min="26" max="26" width="12.77734375" style="720" hidden="1" customWidth="1"/>
    <col min="27" max="27" width="12.77734375" style="720" customWidth="1"/>
    <col min="28" max="28" width="13.109375" style="720" customWidth="1"/>
    <col min="29" max="29" width="15" style="720" bestFit="1" customWidth="1"/>
    <col min="30" max="30" width="4.33203125" style="720" customWidth="1"/>
    <col min="31" max="31" width="10" style="720" customWidth="1"/>
    <col min="32" max="32" width="14.33203125" style="720" customWidth="1"/>
    <col min="33" max="33" width="13.109375" style="720" customWidth="1"/>
    <col min="34" max="34" width="6.6640625" style="720" customWidth="1"/>
    <col min="35" max="35" width="13.88671875" style="720" bestFit="1" customWidth="1"/>
    <col min="36" max="38" width="13.109375" style="720" customWidth="1"/>
    <col min="39" max="39" width="11.6640625" style="720" customWidth="1"/>
    <col min="40" max="40" width="12.44140625" style="720" customWidth="1"/>
    <col min="41" max="41" width="15.6640625" style="720" customWidth="1"/>
    <col min="42" max="42" width="11.88671875" style="720" customWidth="1"/>
    <col min="43" max="43" width="13.88671875" style="720" bestFit="1" customWidth="1"/>
    <col min="44" max="44" width="9.6640625" style="720" customWidth="1"/>
    <col min="45" max="45" width="16.109375" style="720" customWidth="1"/>
    <col min="46" max="47" width="11.33203125" style="719" bestFit="1" customWidth="1"/>
    <col min="48" max="49" width="9" style="718"/>
    <col min="50" max="50" width="10.6640625" style="718" customWidth="1"/>
    <col min="51" max="16384" width="9" style="718"/>
  </cols>
  <sheetData>
    <row r="1" spans="1:48" s="578" customFormat="1" ht="15.75" customHeight="1" x14ac:dyDescent="0.15">
      <c r="A1" s="841" t="s">
        <v>431</v>
      </c>
      <c r="B1" s="833"/>
      <c r="C1" s="833"/>
      <c r="D1" s="829"/>
      <c r="E1" s="829"/>
      <c r="F1" s="829"/>
      <c r="G1" s="829"/>
      <c r="H1" s="829"/>
      <c r="I1" s="829"/>
      <c r="J1" s="829"/>
      <c r="K1" s="829"/>
      <c r="L1" s="827"/>
      <c r="M1" s="833"/>
      <c r="N1" s="833"/>
      <c r="O1" s="839" t="s">
        <v>430</v>
      </c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840"/>
      <c r="AC1" s="835"/>
      <c r="AD1" s="839" t="s">
        <v>429</v>
      </c>
      <c r="AE1" s="836"/>
      <c r="AF1" s="838"/>
      <c r="AG1" s="838"/>
      <c r="AH1" s="836"/>
      <c r="AI1" s="836"/>
      <c r="AJ1" s="836"/>
      <c r="AK1" s="836"/>
      <c r="AL1" s="836"/>
      <c r="AM1" s="837"/>
      <c r="AN1" s="837"/>
      <c r="AO1" s="837"/>
      <c r="AP1" s="837"/>
      <c r="AQ1" s="836"/>
      <c r="AR1" s="836"/>
      <c r="AS1" s="835"/>
      <c r="AT1" s="722"/>
      <c r="AU1" s="722"/>
    </row>
    <row r="2" spans="1:48" s="578" customFormat="1" ht="10.5" customHeight="1" thickBot="1" x14ac:dyDescent="0.2">
      <c r="A2" s="834"/>
      <c r="B2" s="833"/>
      <c r="C2" s="833"/>
      <c r="D2" s="829"/>
      <c r="E2" s="829"/>
      <c r="F2" s="829"/>
      <c r="G2" s="829"/>
      <c r="H2" s="829"/>
      <c r="I2" s="829"/>
      <c r="J2" s="829"/>
      <c r="K2" s="829"/>
      <c r="L2" s="827"/>
      <c r="M2" s="833"/>
      <c r="N2" s="828" t="s">
        <v>428</v>
      </c>
      <c r="O2" s="831"/>
      <c r="P2" s="827"/>
      <c r="Q2" s="827"/>
      <c r="R2" s="827"/>
      <c r="S2" s="827"/>
      <c r="T2" s="827"/>
      <c r="U2" s="827"/>
      <c r="V2" s="827"/>
      <c r="W2" s="827"/>
      <c r="X2" s="827"/>
      <c r="Y2" s="828"/>
      <c r="Z2" s="828"/>
      <c r="AA2" s="827"/>
      <c r="AB2" s="832"/>
      <c r="AC2" s="826"/>
      <c r="AD2" s="831"/>
      <c r="AE2" s="827"/>
      <c r="AF2" s="830"/>
      <c r="AG2" s="830"/>
      <c r="AH2" s="827"/>
      <c r="AI2" s="828" t="s">
        <v>428</v>
      </c>
      <c r="AJ2" s="827"/>
      <c r="AK2" s="827"/>
      <c r="AL2" s="827"/>
      <c r="AM2" s="829"/>
      <c r="AN2" s="828"/>
      <c r="AO2" s="828"/>
      <c r="AP2" s="828"/>
      <c r="AQ2" s="827"/>
      <c r="AR2" s="827"/>
      <c r="AS2" s="826" t="s">
        <v>428</v>
      </c>
      <c r="AT2" s="722"/>
      <c r="AU2" s="722"/>
    </row>
    <row r="3" spans="1:48" s="578" customFormat="1" ht="12" customHeight="1" x14ac:dyDescent="0.2">
      <c r="A3" s="2341" t="s">
        <v>423</v>
      </c>
      <c r="B3" s="2342"/>
      <c r="C3" s="2339" t="s">
        <v>427</v>
      </c>
      <c r="D3" s="825" t="s">
        <v>426</v>
      </c>
      <c r="E3" s="823"/>
      <c r="F3" s="823"/>
      <c r="G3" s="823"/>
      <c r="H3" s="823"/>
      <c r="I3" s="823"/>
      <c r="J3" s="824"/>
      <c r="K3" s="823"/>
      <c r="L3" s="823"/>
      <c r="M3" s="2345" t="s">
        <v>425</v>
      </c>
      <c r="N3" s="2347" t="s">
        <v>424</v>
      </c>
      <c r="O3" s="2341" t="s">
        <v>423</v>
      </c>
      <c r="P3" s="2342"/>
      <c r="Q3" s="2349" t="s">
        <v>422</v>
      </c>
      <c r="R3" s="2350"/>
      <c r="S3" s="2350"/>
      <c r="T3" s="2350"/>
      <c r="U3" s="2350"/>
      <c r="V3" s="2350"/>
      <c r="W3" s="2350"/>
      <c r="X3" s="2350"/>
      <c r="Y3" s="2351"/>
      <c r="Z3" s="822"/>
      <c r="AA3" s="2355" t="s">
        <v>421</v>
      </c>
      <c r="AB3" s="2349" t="s">
        <v>420</v>
      </c>
      <c r="AC3" s="2357"/>
      <c r="AD3" s="2358" t="s">
        <v>419</v>
      </c>
      <c r="AE3" s="2359"/>
      <c r="AF3" s="2349" t="s">
        <v>418</v>
      </c>
      <c r="AG3" s="2350"/>
      <c r="AH3" s="2350"/>
      <c r="AI3" s="2350"/>
      <c r="AJ3" s="2350"/>
      <c r="AK3" s="2350"/>
      <c r="AL3" s="2351"/>
      <c r="AM3" s="2345" t="s">
        <v>417</v>
      </c>
      <c r="AN3" s="2337" t="s">
        <v>416</v>
      </c>
      <c r="AO3" s="2335" t="s">
        <v>415</v>
      </c>
      <c r="AP3" s="2337" t="s">
        <v>414</v>
      </c>
      <c r="AQ3" s="2339" t="s">
        <v>413</v>
      </c>
      <c r="AR3" s="2345" t="s">
        <v>412</v>
      </c>
      <c r="AS3" s="2353" t="s">
        <v>411</v>
      </c>
      <c r="AT3" s="722"/>
      <c r="AU3" s="722"/>
    </row>
    <row r="4" spans="1:48" s="578" customFormat="1" ht="24.6" customHeight="1" thickBot="1" x14ac:dyDescent="0.25">
      <c r="A4" s="2343"/>
      <c r="B4" s="2344"/>
      <c r="C4" s="2340"/>
      <c r="D4" s="821" t="s">
        <v>410</v>
      </c>
      <c r="E4" s="820" t="s">
        <v>409</v>
      </c>
      <c r="F4" s="812" t="s">
        <v>408</v>
      </c>
      <c r="G4" s="812" t="s">
        <v>407</v>
      </c>
      <c r="H4" s="817" t="s">
        <v>406</v>
      </c>
      <c r="I4" s="817" t="s">
        <v>405</v>
      </c>
      <c r="J4" s="819" t="s">
        <v>404</v>
      </c>
      <c r="K4" s="819" t="s">
        <v>403</v>
      </c>
      <c r="L4" s="808" t="s">
        <v>84</v>
      </c>
      <c r="M4" s="2346"/>
      <c r="N4" s="2348"/>
      <c r="O4" s="2343"/>
      <c r="P4" s="2344"/>
      <c r="Q4" s="817" t="s">
        <v>402</v>
      </c>
      <c r="R4" s="818" t="s">
        <v>401</v>
      </c>
      <c r="S4" s="818" t="s">
        <v>400</v>
      </c>
      <c r="T4" s="818" t="s">
        <v>399</v>
      </c>
      <c r="U4" s="818" t="s">
        <v>398</v>
      </c>
      <c r="V4" s="815" t="s">
        <v>397</v>
      </c>
      <c r="W4" s="817" t="s">
        <v>396</v>
      </c>
      <c r="X4" s="813" t="s">
        <v>395</v>
      </c>
      <c r="Y4" s="808" t="s">
        <v>208</v>
      </c>
      <c r="Z4" s="816" t="s">
        <v>394</v>
      </c>
      <c r="AA4" s="2356"/>
      <c r="AB4" s="815" t="s">
        <v>393</v>
      </c>
      <c r="AC4" s="814" t="s">
        <v>392</v>
      </c>
      <c r="AD4" s="2360"/>
      <c r="AE4" s="2361"/>
      <c r="AF4" s="813" t="s">
        <v>391</v>
      </c>
      <c r="AG4" s="813" t="s">
        <v>390</v>
      </c>
      <c r="AH4" s="812" t="s">
        <v>389</v>
      </c>
      <c r="AI4" s="811" t="s">
        <v>388</v>
      </c>
      <c r="AJ4" s="810" t="s">
        <v>387</v>
      </c>
      <c r="AK4" s="809" t="s">
        <v>386</v>
      </c>
      <c r="AL4" s="808" t="s">
        <v>385</v>
      </c>
      <c r="AM4" s="2352"/>
      <c r="AN4" s="2338"/>
      <c r="AO4" s="2336"/>
      <c r="AP4" s="2338"/>
      <c r="AQ4" s="2340"/>
      <c r="AR4" s="2352"/>
      <c r="AS4" s="2354"/>
      <c r="AT4" s="807"/>
      <c r="AU4" s="807"/>
    </row>
    <row r="5" spans="1:48" s="578" customFormat="1" ht="14.1" customHeight="1" thickTop="1" x14ac:dyDescent="0.15">
      <c r="A5" s="2332" t="s">
        <v>384</v>
      </c>
      <c r="B5" s="2333"/>
      <c r="C5" s="781">
        <v>265645648062</v>
      </c>
      <c r="D5" s="781">
        <v>153578557</v>
      </c>
      <c r="E5" s="781">
        <v>175418954571</v>
      </c>
      <c r="F5" s="781">
        <v>4869777392</v>
      </c>
      <c r="G5" s="781">
        <v>930156000</v>
      </c>
      <c r="H5" s="802">
        <v>8608795000</v>
      </c>
      <c r="I5" s="802">
        <v>5194769000</v>
      </c>
      <c r="J5" s="802">
        <v>203059000</v>
      </c>
      <c r="K5" s="802">
        <v>0</v>
      </c>
      <c r="L5" s="781">
        <v>195379089520</v>
      </c>
      <c r="M5" s="802">
        <v>35947168752</v>
      </c>
      <c r="N5" s="731">
        <v>236272700722</v>
      </c>
      <c r="O5" s="2332" t="s">
        <v>384</v>
      </c>
      <c r="P5" s="2333"/>
      <c r="Q5" s="802">
        <v>4734529392</v>
      </c>
      <c r="R5" s="803">
        <v>28510331000</v>
      </c>
      <c r="S5" s="806" t="s">
        <v>332</v>
      </c>
      <c r="T5" s="806" t="s">
        <v>332</v>
      </c>
      <c r="U5" s="806" t="s">
        <v>332</v>
      </c>
      <c r="V5" s="781">
        <v>14255176000</v>
      </c>
      <c r="W5" s="802">
        <v>798643000</v>
      </c>
      <c r="X5" s="802">
        <v>82000000</v>
      </c>
      <c r="Y5" s="781">
        <v>59203996</v>
      </c>
      <c r="Z5" s="781"/>
      <c r="AA5" s="802">
        <v>0</v>
      </c>
      <c r="AB5" s="802">
        <v>19822854841</v>
      </c>
      <c r="AC5" s="731">
        <v>65592202862</v>
      </c>
      <c r="AD5" s="2332" t="s">
        <v>384</v>
      </c>
      <c r="AE5" s="2333"/>
      <c r="AF5" s="781">
        <v>18632237392</v>
      </c>
      <c r="AG5" s="802">
        <v>4775468346</v>
      </c>
      <c r="AH5" s="781">
        <v>0</v>
      </c>
      <c r="AI5" s="802">
        <v>12099148628</v>
      </c>
      <c r="AJ5" s="803">
        <v>3004411825</v>
      </c>
      <c r="AK5" s="802">
        <v>2693491221</v>
      </c>
      <c r="AL5" s="781">
        <v>46389502135</v>
      </c>
      <c r="AM5" s="802">
        <v>0</v>
      </c>
      <c r="AN5" s="802">
        <v>3039276891</v>
      </c>
      <c r="AO5" s="805">
        <v>957733084585</v>
      </c>
      <c r="AP5" s="781">
        <v>1413326008</v>
      </c>
      <c r="AQ5" s="781">
        <v>15167856156</v>
      </c>
      <c r="AR5" s="781">
        <v>0</v>
      </c>
      <c r="AS5" s="731">
        <v>974314266749</v>
      </c>
      <c r="AT5" s="722"/>
      <c r="AU5" s="722"/>
    </row>
    <row r="6" spans="1:48" s="578" customFormat="1" ht="14.1" customHeight="1" x14ac:dyDescent="0.2">
      <c r="A6" s="2332" t="s">
        <v>383</v>
      </c>
      <c r="B6" s="2334"/>
      <c r="C6" s="781">
        <v>258736283222</v>
      </c>
      <c r="D6" s="781">
        <v>146923446</v>
      </c>
      <c r="E6" s="781">
        <v>175837001041</v>
      </c>
      <c r="F6" s="781">
        <v>4935525257</v>
      </c>
      <c r="G6" s="781">
        <v>879318000</v>
      </c>
      <c r="H6" s="802">
        <v>9202280000</v>
      </c>
      <c r="I6" s="802">
        <v>5340837000</v>
      </c>
      <c r="J6" s="802">
        <v>211905000</v>
      </c>
      <c r="K6" s="802">
        <v>0</v>
      </c>
      <c r="L6" s="781">
        <v>196553789744</v>
      </c>
      <c r="M6" s="802">
        <v>30521342530</v>
      </c>
      <c r="N6" s="731">
        <v>239236740047</v>
      </c>
      <c r="O6" s="2332" t="s">
        <v>383</v>
      </c>
      <c r="P6" s="2333"/>
      <c r="Q6" s="802">
        <v>4797115257</v>
      </c>
      <c r="R6" s="803">
        <v>28777184000</v>
      </c>
      <c r="S6" s="776" t="s">
        <v>332</v>
      </c>
      <c r="T6" s="776" t="s">
        <v>332</v>
      </c>
      <c r="U6" s="776" t="s">
        <v>332</v>
      </c>
      <c r="V6" s="781">
        <v>14388579000</v>
      </c>
      <c r="W6" s="802">
        <v>797589000</v>
      </c>
      <c r="X6" s="802">
        <v>52000000</v>
      </c>
      <c r="Y6" s="781">
        <v>46366455</v>
      </c>
      <c r="Z6" s="781"/>
      <c r="AA6" s="802">
        <v>0</v>
      </c>
      <c r="AB6" s="802">
        <v>20081184038</v>
      </c>
      <c r="AC6" s="731">
        <v>67018830307</v>
      </c>
      <c r="AD6" s="2332" t="s">
        <v>383</v>
      </c>
      <c r="AE6" s="2334"/>
      <c r="AF6" s="781">
        <v>21770263093</v>
      </c>
      <c r="AG6" s="802">
        <v>5721233665</v>
      </c>
      <c r="AH6" s="781">
        <v>0</v>
      </c>
      <c r="AI6" s="802">
        <v>12184732998</v>
      </c>
      <c r="AJ6" s="803">
        <v>2904421781</v>
      </c>
      <c r="AK6" s="802">
        <v>2681625451</v>
      </c>
      <c r="AL6" s="781">
        <v>42034408471</v>
      </c>
      <c r="AM6" s="802">
        <v>0</v>
      </c>
      <c r="AN6" s="802">
        <v>2902077220</v>
      </c>
      <c r="AO6" s="805">
        <v>951205766279</v>
      </c>
      <c r="AP6" s="781">
        <v>1637736293</v>
      </c>
      <c r="AQ6" s="781">
        <v>29458636707</v>
      </c>
      <c r="AR6" s="781">
        <v>0</v>
      </c>
      <c r="AS6" s="731">
        <v>982302139279</v>
      </c>
      <c r="AT6" s="722"/>
      <c r="AU6" s="722"/>
    </row>
    <row r="7" spans="1:48" s="578" customFormat="1" ht="14.1" customHeight="1" x14ac:dyDescent="0.2">
      <c r="A7" s="2332" t="s">
        <v>382</v>
      </c>
      <c r="B7" s="2334"/>
      <c r="C7" s="781">
        <v>243450890612</v>
      </c>
      <c r="D7" s="781">
        <v>144164334</v>
      </c>
      <c r="E7" s="781">
        <v>175841646626</v>
      </c>
      <c r="F7" s="781">
        <v>5403537286</v>
      </c>
      <c r="G7" s="781">
        <v>975648000</v>
      </c>
      <c r="H7" s="802">
        <v>13781580000</v>
      </c>
      <c r="I7" s="802">
        <v>5190615000</v>
      </c>
      <c r="J7" s="802">
        <v>186367000</v>
      </c>
      <c r="K7" s="802">
        <v>0</v>
      </c>
      <c r="L7" s="781">
        <v>201523558246</v>
      </c>
      <c r="M7" s="802">
        <v>21294369356</v>
      </c>
      <c r="N7" s="731">
        <v>245401633175</v>
      </c>
      <c r="O7" s="2332" t="s">
        <v>382</v>
      </c>
      <c r="P7" s="2334"/>
      <c r="Q7" s="802">
        <v>5269327286</v>
      </c>
      <c r="R7" s="803">
        <v>28899983958</v>
      </c>
      <c r="S7" s="776" t="s">
        <v>332</v>
      </c>
      <c r="T7" s="776" t="s">
        <v>332</v>
      </c>
      <c r="U7" s="776" t="s">
        <v>332</v>
      </c>
      <c r="V7" s="781">
        <v>14430609042</v>
      </c>
      <c r="W7" s="802">
        <v>927647000</v>
      </c>
      <c r="X7" s="802">
        <v>148000000</v>
      </c>
      <c r="Y7" s="781">
        <v>34493000</v>
      </c>
      <c r="Z7" s="781"/>
      <c r="AA7" s="802">
        <v>0</v>
      </c>
      <c r="AB7" s="802">
        <v>22027054187</v>
      </c>
      <c r="AC7" s="731">
        <v>198695765595</v>
      </c>
      <c r="AD7" s="2332" t="s">
        <v>382</v>
      </c>
      <c r="AE7" s="2334"/>
      <c r="AF7" s="781">
        <v>21707904921</v>
      </c>
      <c r="AG7" s="802">
        <v>13728929449</v>
      </c>
      <c r="AH7" s="781">
        <v>0</v>
      </c>
      <c r="AI7" s="802">
        <v>13098096232</v>
      </c>
      <c r="AJ7" s="803">
        <v>2709471425</v>
      </c>
      <c r="AK7" s="802">
        <v>1742872156</v>
      </c>
      <c r="AL7" s="781">
        <v>43602459834</v>
      </c>
      <c r="AM7" s="802">
        <v>0</v>
      </c>
      <c r="AN7" s="802">
        <v>3115766314</v>
      </c>
      <c r="AO7" s="805">
        <v>1081808831788</v>
      </c>
      <c r="AP7" s="781">
        <v>1906840000</v>
      </c>
      <c r="AQ7" s="781">
        <v>33450806858</v>
      </c>
      <c r="AR7" s="781">
        <v>0</v>
      </c>
      <c r="AS7" s="731">
        <v>1117166478646</v>
      </c>
      <c r="AT7" s="722"/>
      <c r="AU7" s="722"/>
    </row>
    <row r="8" spans="1:48" s="578" customFormat="1" ht="14.1" customHeight="1" x14ac:dyDescent="0.2">
      <c r="A8" s="2332" t="s">
        <v>226</v>
      </c>
      <c r="B8" s="2334"/>
      <c r="C8" s="781">
        <v>235203191395</v>
      </c>
      <c r="D8" s="781">
        <v>139513067</v>
      </c>
      <c r="E8" s="781">
        <v>171150661045</v>
      </c>
      <c r="F8" s="781">
        <v>6066525787</v>
      </c>
      <c r="G8" s="781">
        <v>978261000</v>
      </c>
      <c r="H8" s="802">
        <v>14391946000</v>
      </c>
      <c r="I8" s="802">
        <v>5982595000</v>
      </c>
      <c r="J8" s="802">
        <v>403450000</v>
      </c>
      <c r="K8" s="802">
        <v>0</v>
      </c>
      <c r="L8" s="781">
        <v>199112951899</v>
      </c>
      <c r="M8" s="802">
        <v>14608182046</v>
      </c>
      <c r="N8" s="731">
        <v>241060098124</v>
      </c>
      <c r="O8" s="2332" t="s">
        <v>226</v>
      </c>
      <c r="P8" s="2334"/>
      <c r="Q8" s="802">
        <v>5931267787</v>
      </c>
      <c r="R8" s="803">
        <v>29625074000</v>
      </c>
      <c r="S8" s="776" t="s">
        <v>332</v>
      </c>
      <c r="T8" s="776" t="s">
        <v>332</v>
      </c>
      <c r="U8" s="776" t="s">
        <v>332</v>
      </c>
      <c r="V8" s="781">
        <v>14823297000</v>
      </c>
      <c r="W8" s="802">
        <v>864235000</v>
      </c>
      <c r="X8" s="802">
        <v>215000000</v>
      </c>
      <c r="Y8" s="781">
        <v>39162883</v>
      </c>
      <c r="Z8" s="781"/>
      <c r="AA8" s="802">
        <v>0</v>
      </c>
      <c r="AB8" s="802">
        <v>24736068185</v>
      </c>
      <c r="AC8" s="731">
        <v>198321422392</v>
      </c>
      <c r="AD8" s="2332" t="s">
        <v>226</v>
      </c>
      <c r="AE8" s="2334"/>
      <c r="AF8" s="781">
        <v>22103997042</v>
      </c>
      <c r="AG8" s="802">
        <v>14096612051</v>
      </c>
      <c r="AH8" s="781">
        <v>0</v>
      </c>
      <c r="AI8" s="802">
        <v>12553251482</v>
      </c>
      <c r="AJ8" s="803">
        <v>2478175094</v>
      </c>
      <c r="AK8" s="802">
        <v>1642685169</v>
      </c>
      <c r="AL8" s="781">
        <v>35235997344</v>
      </c>
      <c r="AM8" s="802">
        <v>0</v>
      </c>
      <c r="AN8" s="802">
        <v>3077104685</v>
      </c>
      <c r="AO8" s="805">
        <v>1055727773578</v>
      </c>
      <c r="AP8" s="781">
        <v>2436376433</v>
      </c>
      <c r="AQ8" s="781">
        <v>30027933083</v>
      </c>
      <c r="AR8" s="781">
        <v>0</v>
      </c>
      <c r="AS8" s="731">
        <v>1088192083094</v>
      </c>
      <c r="AT8" s="722"/>
      <c r="AU8" s="722"/>
    </row>
    <row r="9" spans="1:48" s="578" customFormat="1" ht="15" customHeight="1" x14ac:dyDescent="0.15">
      <c r="A9" s="2332" t="s">
        <v>4</v>
      </c>
      <c r="B9" s="2333"/>
      <c r="C9" s="781">
        <v>224147501070</v>
      </c>
      <c r="D9" s="781">
        <v>136050583</v>
      </c>
      <c r="E9" s="781">
        <v>166732050429</v>
      </c>
      <c r="F9" s="781">
        <v>5677415000</v>
      </c>
      <c r="G9" s="781">
        <v>906999000</v>
      </c>
      <c r="H9" s="802">
        <v>16306950000</v>
      </c>
      <c r="I9" s="802">
        <v>6602052000</v>
      </c>
      <c r="J9" s="802">
        <v>845306392</v>
      </c>
      <c r="K9" s="802">
        <v>0</v>
      </c>
      <c r="L9" s="781">
        <v>197206823404</v>
      </c>
      <c r="M9" s="802">
        <v>10342652292</v>
      </c>
      <c r="N9" s="731">
        <v>252950613277</v>
      </c>
      <c r="O9" s="2332" t="s">
        <v>4</v>
      </c>
      <c r="P9" s="2333"/>
      <c r="Q9" s="802">
        <v>5174498040</v>
      </c>
      <c r="R9" s="801">
        <v>27239424924</v>
      </c>
      <c r="S9" s="804" t="s">
        <v>332</v>
      </c>
      <c r="T9" s="804" t="s">
        <v>332</v>
      </c>
      <c r="U9" s="804" t="s">
        <v>332</v>
      </c>
      <c r="V9" s="802">
        <v>13640562062</v>
      </c>
      <c r="W9" s="802">
        <v>757084000</v>
      </c>
      <c r="X9" s="802">
        <v>50000000</v>
      </c>
      <c r="Y9" s="781">
        <v>40642137</v>
      </c>
      <c r="Z9" s="781"/>
      <c r="AA9" s="802">
        <v>0</v>
      </c>
      <c r="AB9" s="802">
        <v>21589686163</v>
      </c>
      <c r="AC9" s="731">
        <v>184176365430</v>
      </c>
      <c r="AD9" s="2332" t="s">
        <v>4</v>
      </c>
      <c r="AE9" s="2333"/>
      <c r="AF9" s="781">
        <v>21826025222</v>
      </c>
      <c r="AG9" s="802">
        <v>14100205566</v>
      </c>
      <c r="AH9" s="781">
        <v>0</v>
      </c>
      <c r="AI9" s="802">
        <v>12686270772</v>
      </c>
      <c r="AJ9" s="803">
        <v>2097416608</v>
      </c>
      <c r="AK9" s="802">
        <v>1527702653</v>
      </c>
      <c r="AL9" s="781">
        <v>31718282789</v>
      </c>
      <c r="AM9" s="802">
        <v>0</v>
      </c>
      <c r="AN9" s="802">
        <v>2970198466</v>
      </c>
      <c r="AO9" s="801">
        <v>1024241954875</v>
      </c>
      <c r="AP9" s="781">
        <v>985428879</v>
      </c>
      <c r="AQ9" s="781">
        <v>33890933932</v>
      </c>
      <c r="AR9" s="781">
        <v>0</v>
      </c>
      <c r="AS9" s="731">
        <v>1059118317686</v>
      </c>
      <c r="AT9" s="722"/>
      <c r="AU9" s="722"/>
      <c r="AV9" s="791"/>
    </row>
    <row r="10" spans="1:48" s="578" customFormat="1" ht="15" customHeight="1" thickBot="1" x14ac:dyDescent="0.2">
      <c r="A10" s="2328" t="s">
        <v>381</v>
      </c>
      <c r="B10" s="2329"/>
      <c r="C10" s="777">
        <v>220588306900</v>
      </c>
      <c r="D10" s="777">
        <v>132271718</v>
      </c>
      <c r="E10" s="777">
        <v>15418441150</v>
      </c>
      <c r="F10" s="777">
        <v>174112000</v>
      </c>
      <c r="G10" s="777">
        <v>30665000</v>
      </c>
      <c r="H10" s="794">
        <v>0</v>
      </c>
      <c r="I10" s="794">
        <v>0</v>
      </c>
      <c r="J10" s="794">
        <v>137470000</v>
      </c>
      <c r="K10" s="794">
        <v>0</v>
      </c>
      <c r="L10" s="777">
        <v>15892959868</v>
      </c>
      <c r="M10" s="800" t="s">
        <v>334</v>
      </c>
      <c r="N10" s="792">
        <v>135788135</v>
      </c>
      <c r="O10" s="2328" t="s">
        <v>381</v>
      </c>
      <c r="P10" s="2329"/>
      <c r="Q10" s="800" t="s">
        <v>334</v>
      </c>
      <c r="R10" s="799" t="s">
        <v>332</v>
      </c>
      <c r="S10" s="798">
        <v>561726966822</v>
      </c>
      <c r="T10" s="798">
        <v>2278747000</v>
      </c>
      <c r="U10" s="798">
        <v>3007321000</v>
      </c>
      <c r="V10" s="794">
        <v>4542101000</v>
      </c>
      <c r="W10" s="794">
        <v>1683061000</v>
      </c>
      <c r="X10" s="797" t="s">
        <v>332</v>
      </c>
      <c r="Y10" s="777">
        <v>28772000</v>
      </c>
      <c r="Z10" s="777">
        <v>573266968822</v>
      </c>
      <c r="AA10" s="794">
        <v>0</v>
      </c>
      <c r="AB10" s="794">
        <v>922821000</v>
      </c>
      <c r="AC10" s="796" t="s">
        <v>332</v>
      </c>
      <c r="AD10" s="2328" t="s">
        <v>381</v>
      </c>
      <c r="AE10" s="2329"/>
      <c r="AF10" s="777">
        <v>21991072232</v>
      </c>
      <c r="AG10" s="794">
        <v>14344026877</v>
      </c>
      <c r="AH10" s="777">
        <v>0</v>
      </c>
      <c r="AI10" s="794">
        <v>12635608702</v>
      </c>
      <c r="AJ10" s="795">
        <v>1956372957</v>
      </c>
      <c r="AK10" s="794">
        <v>1495155951</v>
      </c>
      <c r="AL10" s="777">
        <v>25968043153</v>
      </c>
      <c r="AM10" s="794">
        <v>0</v>
      </c>
      <c r="AN10" s="794">
        <v>2824342807</v>
      </c>
      <c r="AO10" s="793">
        <v>892037379404</v>
      </c>
      <c r="AP10" s="777">
        <v>2644072381</v>
      </c>
      <c r="AQ10" s="777">
        <v>42262406418</v>
      </c>
      <c r="AR10" s="777">
        <v>0</v>
      </c>
      <c r="AS10" s="792">
        <v>1510194915025</v>
      </c>
      <c r="AT10" s="722"/>
      <c r="AU10" s="722"/>
      <c r="AV10" s="791"/>
    </row>
    <row r="11" spans="1:48" s="578" customFormat="1" ht="15" customHeight="1" thickTop="1" thickBot="1" x14ac:dyDescent="0.2">
      <c r="A11" s="748">
        <v>1</v>
      </c>
      <c r="B11" s="786" t="s">
        <v>380</v>
      </c>
      <c r="C11" s="761">
        <v>76809449910</v>
      </c>
      <c r="D11" s="744" t="s">
        <v>334</v>
      </c>
      <c r="E11" s="744" t="s">
        <v>334</v>
      </c>
      <c r="F11" s="744" t="s">
        <v>334</v>
      </c>
      <c r="G11" s="744" t="s">
        <v>334</v>
      </c>
      <c r="H11" s="744" t="s">
        <v>334</v>
      </c>
      <c r="I11" s="744" t="s">
        <v>334</v>
      </c>
      <c r="J11" s="742" t="s">
        <v>347</v>
      </c>
      <c r="K11" s="742" t="s">
        <v>347</v>
      </c>
      <c r="L11" s="745">
        <v>5187000</v>
      </c>
      <c r="M11" s="742" t="s">
        <v>334</v>
      </c>
      <c r="N11" s="767" t="s">
        <v>334</v>
      </c>
      <c r="O11" s="748">
        <v>1</v>
      </c>
      <c r="P11" s="786" t="s">
        <v>380</v>
      </c>
      <c r="Q11" s="790" t="s">
        <v>334</v>
      </c>
      <c r="R11" s="754" t="s">
        <v>334</v>
      </c>
      <c r="S11" s="764">
        <v>217195324973</v>
      </c>
      <c r="T11" s="785">
        <v>988373000</v>
      </c>
      <c r="U11" s="764">
        <v>874846000</v>
      </c>
      <c r="V11" s="761">
        <v>1414705000</v>
      </c>
      <c r="W11" s="763">
        <v>575212000</v>
      </c>
      <c r="X11" s="789" t="s">
        <v>332</v>
      </c>
      <c r="Y11" s="761">
        <v>0</v>
      </c>
      <c r="Z11" s="732">
        <v>221048460973</v>
      </c>
      <c r="AA11" s="763">
        <v>0</v>
      </c>
      <c r="AB11" s="788" t="s">
        <v>332</v>
      </c>
      <c r="AC11" s="787" t="s">
        <v>332</v>
      </c>
      <c r="AD11" s="748">
        <v>1</v>
      </c>
      <c r="AE11" s="786" t="s">
        <v>380</v>
      </c>
      <c r="AF11" s="761">
        <v>8060169803</v>
      </c>
      <c r="AG11" s="761">
        <v>5884567118</v>
      </c>
      <c r="AH11" s="761">
        <v>0</v>
      </c>
      <c r="AI11" s="763">
        <v>4521077705</v>
      </c>
      <c r="AJ11" s="764">
        <v>719193705</v>
      </c>
      <c r="AK11" s="763">
        <v>576079467</v>
      </c>
      <c r="AL11" s="761">
        <v>11425514202</v>
      </c>
      <c r="AM11" s="763">
        <v>0</v>
      </c>
      <c r="AN11" s="785">
        <v>964594129</v>
      </c>
      <c r="AO11" s="784">
        <v>330014294012</v>
      </c>
      <c r="AP11" s="761">
        <v>0</v>
      </c>
      <c r="AQ11" s="761">
        <v>13150884577</v>
      </c>
      <c r="AR11" s="761">
        <v>0</v>
      </c>
      <c r="AS11" s="752">
        <v>343165178589</v>
      </c>
      <c r="AT11" s="722"/>
      <c r="AU11" s="722"/>
    </row>
    <row r="12" spans="1:48" s="578" customFormat="1" ht="15" customHeight="1" thickTop="1" thickBot="1" x14ac:dyDescent="0.2">
      <c r="A12" s="748">
        <v>2</v>
      </c>
      <c r="B12" s="765" t="s">
        <v>379</v>
      </c>
      <c r="C12" s="745">
        <v>31301633636</v>
      </c>
      <c r="D12" s="744" t="s">
        <v>348</v>
      </c>
      <c r="E12" s="744" t="s">
        <v>335</v>
      </c>
      <c r="F12" s="744" t="s">
        <v>335</v>
      </c>
      <c r="G12" s="744" t="s">
        <v>335</v>
      </c>
      <c r="H12" s="744" t="s">
        <v>348</v>
      </c>
      <c r="I12" s="744" t="s">
        <v>335</v>
      </c>
      <c r="J12" s="742" t="s">
        <v>347</v>
      </c>
      <c r="K12" s="742" t="s">
        <v>347</v>
      </c>
      <c r="L12" s="745">
        <v>2251000</v>
      </c>
      <c r="M12" s="742" t="s">
        <v>335</v>
      </c>
      <c r="N12" s="767" t="s">
        <v>347</v>
      </c>
      <c r="O12" s="748">
        <v>2</v>
      </c>
      <c r="P12" s="765" t="s">
        <v>379</v>
      </c>
      <c r="Q12" s="768" t="s">
        <v>335</v>
      </c>
      <c r="R12" s="742" t="s">
        <v>335</v>
      </c>
      <c r="S12" s="764">
        <v>77842399420</v>
      </c>
      <c r="T12" s="763">
        <v>316455000</v>
      </c>
      <c r="U12" s="764">
        <v>547353000</v>
      </c>
      <c r="V12" s="745">
        <v>504373000</v>
      </c>
      <c r="W12" s="763">
        <v>224417000</v>
      </c>
      <c r="X12" s="750" t="s">
        <v>344</v>
      </c>
      <c r="Y12" s="745">
        <v>0</v>
      </c>
      <c r="Z12" s="732">
        <v>79434997420</v>
      </c>
      <c r="AA12" s="763">
        <v>0</v>
      </c>
      <c r="AB12" s="766" t="s">
        <v>344</v>
      </c>
      <c r="AC12" s="749" t="s">
        <v>344</v>
      </c>
      <c r="AD12" s="748">
        <v>2</v>
      </c>
      <c r="AE12" s="765" t="s">
        <v>379</v>
      </c>
      <c r="AF12" s="745">
        <v>2821425467</v>
      </c>
      <c r="AG12" s="745">
        <v>1877059762</v>
      </c>
      <c r="AH12" s="745">
        <v>0</v>
      </c>
      <c r="AI12" s="739">
        <v>2469279598</v>
      </c>
      <c r="AJ12" s="783">
        <v>323272280</v>
      </c>
      <c r="AK12" s="739">
        <v>56083797</v>
      </c>
      <c r="AL12" s="745">
        <v>3727071784</v>
      </c>
      <c r="AM12" s="739">
        <v>0</v>
      </c>
      <c r="AN12" s="739">
        <v>385173059</v>
      </c>
      <c r="AO12" s="746">
        <v>122398247803</v>
      </c>
      <c r="AP12" s="745">
        <v>1672401000</v>
      </c>
      <c r="AQ12" s="745">
        <v>2499492053</v>
      </c>
      <c r="AR12" s="745">
        <v>0</v>
      </c>
      <c r="AS12" s="731">
        <v>126570140856</v>
      </c>
      <c r="AT12" s="722"/>
      <c r="AU12" s="722"/>
    </row>
    <row r="13" spans="1:48" s="578" customFormat="1" ht="15" customHeight="1" thickTop="1" thickBot="1" x14ac:dyDescent="0.2">
      <c r="A13" s="748">
        <v>3</v>
      </c>
      <c r="B13" s="765" t="s">
        <v>378</v>
      </c>
      <c r="C13" s="745">
        <v>8840972108</v>
      </c>
      <c r="D13" s="744" t="s">
        <v>335</v>
      </c>
      <c r="E13" s="744" t="s">
        <v>335</v>
      </c>
      <c r="F13" s="744" t="s">
        <v>335</v>
      </c>
      <c r="G13" s="744" t="s">
        <v>348</v>
      </c>
      <c r="H13" s="744" t="s">
        <v>335</v>
      </c>
      <c r="I13" s="744" t="s">
        <v>335</v>
      </c>
      <c r="J13" s="742" t="s">
        <v>347</v>
      </c>
      <c r="K13" s="742" t="s">
        <v>347</v>
      </c>
      <c r="L13" s="745">
        <v>456000</v>
      </c>
      <c r="M13" s="742" t="s">
        <v>335</v>
      </c>
      <c r="N13" s="767" t="s">
        <v>347</v>
      </c>
      <c r="O13" s="748">
        <v>3</v>
      </c>
      <c r="P13" s="765" t="s">
        <v>378</v>
      </c>
      <c r="Q13" s="768" t="s">
        <v>335</v>
      </c>
      <c r="R13" s="742" t="s">
        <v>335</v>
      </c>
      <c r="S13" s="764">
        <v>31626547089</v>
      </c>
      <c r="T13" s="763">
        <v>104855000</v>
      </c>
      <c r="U13" s="764">
        <v>279944000</v>
      </c>
      <c r="V13" s="745">
        <v>363125000</v>
      </c>
      <c r="W13" s="763">
        <v>100862000</v>
      </c>
      <c r="X13" s="750" t="s">
        <v>344</v>
      </c>
      <c r="Y13" s="745">
        <v>2152000</v>
      </c>
      <c r="Z13" s="732">
        <v>32477485089</v>
      </c>
      <c r="AA13" s="763">
        <v>0</v>
      </c>
      <c r="AB13" s="766" t="s">
        <v>346</v>
      </c>
      <c r="AC13" s="749" t="s">
        <v>344</v>
      </c>
      <c r="AD13" s="748">
        <v>3</v>
      </c>
      <c r="AE13" s="765" t="s">
        <v>378</v>
      </c>
      <c r="AF13" s="745">
        <v>1398691105</v>
      </c>
      <c r="AG13" s="745">
        <v>762069049</v>
      </c>
      <c r="AH13" s="745">
        <v>0</v>
      </c>
      <c r="AI13" s="739">
        <v>657773302</v>
      </c>
      <c r="AJ13" s="783">
        <v>86800000</v>
      </c>
      <c r="AK13" s="739">
        <v>113230759</v>
      </c>
      <c r="AL13" s="745">
        <v>346788034</v>
      </c>
      <c r="AM13" s="739">
        <v>0</v>
      </c>
      <c r="AN13" s="739">
        <v>113373622</v>
      </c>
      <c r="AO13" s="746">
        <v>44797639068</v>
      </c>
      <c r="AP13" s="745">
        <v>0</v>
      </c>
      <c r="AQ13" s="745">
        <v>7417508929</v>
      </c>
      <c r="AR13" s="745">
        <v>0</v>
      </c>
      <c r="AS13" s="731">
        <v>52215147997</v>
      </c>
      <c r="AT13" s="722"/>
      <c r="AU13" s="722"/>
    </row>
    <row r="14" spans="1:48" s="578" customFormat="1" ht="15" customHeight="1" thickTop="1" thickBot="1" x14ac:dyDescent="0.2">
      <c r="A14" s="748">
        <v>4</v>
      </c>
      <c r="B14" s="765" t="s">
        <v>377</v>
      </c>
      <c r="C14" s="745">
        <v>5644520529</v>
      </c>
      <c r="D14" s="744" t="s">
        <v>335</v>
      </c>
      <c r="E14" s="744" t="s">
        <v>335</v>
      </c>
      <c r="F14" s="744" t="s">
        <v>348</v>
      </c>
      <c r="G14" s="744" t="s">
        <v>335</v>
      </c>
      <c r="H14" s="744" t="s">
        <v>335</v>
      </c>
      <c r="I14" s="744" t="s">
        <v>335</v>
      </c>
      <c r="J14" s="742" t="s">
        <v>347</v>
      </c>
      <c r="K14" s="742" t="s">
        <v>347</v>
      </c>
      <c r="L14" s="745">
        <v>136000</v>
      </c>
      <c r="M14" s="742" t="s">
        <v>335</v>
      </c>
      <c r="N14" s="767" t="s">
        <v>347</v>
      </c>
      <c r="O14" s="748">
        <v>4</v>
      </c>
      <c r="P14" s="765" t="s">
        <v>377</v>
      </c>
      <c r="Q14" s="768" t="s">
        <v>335</v>
      </c>
      <c r="R14" s="742" t="s">
        <v>335</v>
      </c>
      <c r="S14" s="764">
        <v>17994571823</v>
      </c>
      <c r="T14" s="763">
        <v>54229000</v>
      </c>
      <c r="U14" s="764">
        <v>105059000</v>
      </c>
      <c r="V14" s="745">
        <v>150170000</v>
      </c>
      <c r="W14" s="763">
        <v>56709000</v>
      </c>
      <c r="X14" s="750" t="s">
        <v>344</v>
      </c>
      <c r="Y14" s="745">
        <v>0</v>
      </c>
      <c r="Z14" s="732">
        <v>18360738823</v>
      </c>
      <c r="AA14" s="763">
        <v>0</v>
      </c>
      <c r="AB14" s="766" t="s">
        <v>346</v>
      </c>
      <c r="AC14" s="749" t="s">
        <v>344</v>
      </c>
      <c r="AD14" s="748">
        <v>4</v>
      </c>
      <c r="AE14" s="765" t="s">
        <v>377</v>
      </c>
      <c r="AF14" s="745">
        <v>823744259</v>
      </c>
      <c r="AG14" s="745">
        <v>499856790</v>
      </c>
      <c r="AH14" s="745">
        <v>0</v>
      </c>
      <c r="AI14" s="739">
        <v>376265803</v>
      </c>
      <c r="AJ14" s="783">
        <v>50361637</v>
      </c>
      <c r="AK14" s="739">
        <v>63862247</v>
      </c>
      <c r="AL14" s="745">
        <v>491829000</v>
      </c>
      <c r="AM14" s="739">
        <v>0</v>
      </c>
      <c r="AN14" s="739">
        <v>95160768</v>
      </c>
      <c r="AO14" s="746">
        <v>26406475856</v>
      </c>
      <c r="AP14" s="745">
        <v>0</v>
      </c>
      <c r="AQ14" s="745">
        <v>770000000</v>
      </c>
      <c r="AR14" s="745">
        <v>0</v>
      </c>
      <c r="AS14" s="731">
        <v>27176475856</v>
      </c>
      <c r="AT14" s="722"/>
      <c r="AU14" s="722"/>
    </row>
    <row r="15" spans="1:48" s="578" customFormat="1" ht="15" customHeight="1" thickTop="1" thickBot="1" x14ac:dyDescent="0.2">
      <c r="A15" s="748">
        <v>5</v>
      </c>
      <c r="B15" s="765" t="s">
        <v>376</v>
      </c>
      <c r="C15" s="745">
        <v>3945842228</v>
      </c>
      <c r="D15" s="744" t="s">
        <v>335</v>
      </c>
      <c r="E15" s="744" t="s">
        <v>335</v>
      </c>
      <c r="F15" s="744" t="s">
        <v>335</v>
      </c>
      <c r="G15" s="744" t="s">
        <v>335</v>
      </c>
      <c r="H15" s="744" t="s">
        <v>348</v>
      </c>
      <c r="I15" s="744" t="s">
        <v>335</v>
      </c>
      <c r="J15" s="742" t="s">
        <v>347</v>
      </c>
      <c r="K15" s="742" t="s">
        <v>347</v>
      </c>
      <c r="L15" s="745">
        <v>234000</v>
      </c>
      <c r="M15" s="742" t="s">
        <v>335</v>
      </c>
      <c r="N15" s="767" t="s">
        <v>347</v>
      </c>
      <c r="O15" s="748">
        <v>5</v>
      </c>
      <c r="P15" s="765" t="s">
        <v>376</v>
      </c>
      <c r="Q15" s="768" t="s">
        <v>335</v>
      </c>
      <c r="R15" s="742" t="s">
        <v>335</v>
      </c>
      <c r="S15" s="764">
        <v>11110156615</v>
      </c>
      <c r="T15" s="763">
        <v>47013000</v>
      </c>
      <c r="U15" s="764">
        <v>115131000</v>
      </c>
      <c r="V15" s="745">
        <v>110805000</v>
      </c>
      <c r="W15" s="763">
        <v>34125000</v>
      </c>
      <c r="X15" s="750" t="s">
        <v>344</v>
      </c>
      <c r="Y15" s="745">
        <v>0</v>
      </c>
      <c r="Z15" s="732">
        <v>11417230615</v>
      </c>
      <c r="AA15" s="763">
        <v>0</v>
      </c>
      <c r="AB15" s="766" t="s">
        <v>346</v>
      </c>
      <c r="AC15" s="749" t="s">
        <v>344</v>
      </c>
      <c r="AD15" s="748">
        <v>5</v>
      </c>
      <c r="AE15" s="765" t="s">
        <v>376</v>
      </c>
      <c r="AF15" s="745">
        <v>385430878</v>
      </c>
      <c r="AG15" s="745">
        <v>264952881</v>
      </c>
      <c r="AH15" s="745">
        <v>0</v>
      </c>
      <c r="AI15" s="739">
        <v>222888000</v>
      </c>
      <c r="AJ15" s="783">
        <v>40600000</v>
      </c>
      <c r="AK15" s="739">
        <v>41492000</v>
      </c>
      <c r="AL15" s="745">
        <v>752316000</v>
      </c>
      <c r="AM15" s="739">
        <v>0</v>
      </c>
      <c r="AN15" s="739">
        <v>20904406</v>
      </c>
      <c r="AO15" s="746">
        <v>17091891008</v>
      </c>
      <c r="AP15" s="745">
        <v>0</v>
      </c>
      <c r="AQ15" s="745">
        <v>882350466</v>
      </c>
      <c r="AR15" s="745">
        <v>0</v>
      </c>
      <c r="AS15" s="731">
        <v>17974241474</v>
      </c>
      <c r="AT15" s="722"/>
      <c r="AU15" s="722"/>
    </row>
    <row r="16" spans="1:48" s="578" customFormat="1" ht="15" customHeight="1" thickTop="1" thickBot="1" x14ac:dyDescent="0.2">
      <c r="A16" s="748">
        <v>6</v>
      </c>
      <c r="B16" s="765" t="s">
        <v>375</v>
      </c>
      <c r="C16" s="745">
        <v>9025598287</v>
      </c>
      <c r="D16" s="744" t="s">
        <v>348</v>
      </c>
      <c r="E16" s="744" t="s">
        <v>335</v>
      </c>
      <c r="F16" s="744" t="s">
        <v>335</v>
      </c>
      <c r="G16" s="744" t="s">
        <v>348</v>
      </c>
      <c r="H16" s="744" t="s">
        <v>335</v>
      </c>
      <c r="I16" s="744" t="s">
        <v>335</v>
      </c>
      <c r="J16" s="742" t="s">
        <v>347</v>
      </c>
      <c r="K16" s="742" t="s">
        <v>347</v>
      </c>
      <c r="L16" s="745">
        <v>1675000</v>
      </c>
      <c r="M16" s="742" t="s">
        <v>335</v>
      </c>
      <c r="N16" s="767" t="s">
        <v>347</v>
      </c>
      <c r="O16" s="748">
        <v>6</v>
      </c>
      <c r="P16" s="765" t="s">
        <v>375</v>
      </c>
      <c r="Q16" s="768" t="s">
        <v>335</v>
      </c>
      <c r="R16" s="742" t="s">
        <v>335</v>
      </c>
      <c r="S16" s="764">
        <v>25019146879</v>
      </c>
      <c r="T16" s="763">
        <v>106993000</v>
      </c>
      <c r="U16" s="764">
        <v>180986000</v>
      </c>
      <c r="V16" s="745">
        <v>249000000</v>
      </c>
      <c r="W16" s="763">
        <v>140100000</v>
      </c>
      <c r="X16" s="750" t="s">
        <v>344</v>
      </c>
      <c r="Y16" s="745">
        <v>0</v>
      </c>
      <c r="Z16" s="732">
        <v>25696225879</v>
      </c>
      <c r="AA16" s="763">
        <v>0</v>
      </c>
      <c r="AB16" s="766" t="s">
        <v>344</v>
      </c>
      <c r="AC16" s="749" t="s">
        <v>344</v>
      </c>
      <c r="AD16" s="748">
        <v>6</v>
      </c>
      <c r="AE16" s="765" t="s">
        <v>375</v>
      </c>
      <c r="AF16" s="745">
        <v>1068054000</v>
      </c>
      <c r="AG16" s="745">
        <v>654041000</v>
      </c>
      <c r="AH16" s="745">
        <v>0</v>
      </c>
      <c r="AI16" s="739">
        <v>505474325</v>
      </c>
      <c r="AJ16" s="783">
        <v>134400000</v>
      </c>
      <c r="AK16" s="739">
        <v>68424000</v>
      </c>
      <c r="AL16" s="745">
        <v>723195000</v>
      </c>
      <c r="AM16" s="739">
        <v>0</v>
      </c>
      <c r="AN16" s="739">
        <v>57246602</v>
      </c>
      <c r="AO16" s="746">
        <v>37934334093</v>
      </c>
      <c r="AP16" s="745">
        <v>0</v>
      </c>
      <c r="AQ16" s="745">
        <v>2391187691</v>
      </c>
      <c r="AR16" s="745">
        <v>0</v>
      </c>
      <c r="AS16" s="731">
        <v>40325521784</v>
      </c>
      <c r="AT16" s="722"/>
      <c r="AU16" s="722"/>
    </row>
    <row r="17" spans="1:47" s="578" customFormat="1" ht="15" customHeight="1" thickTop="1" thickBot="1" x14ac:dyDescent="0.2">
      <c r="A17" s="748">
        <v>7</v>
      </c>
      <c r="B17" s="765" t="s">
        <v>374</v>
      </c>
      <c r="C17" s="745">
        <v>4453568490</v>
      </c>
      <c r="D17" s="744" t="s">
        <v>335</v>
      </c>
      <c r="E17" s="744" t="s">
        <v>335</v>
      </c>
      <c r="F17" s="744" t="s">
        <v>335</v>
      </c>
      <c r="G17" s="744" t="s">
        <v>335</v>
      </c>
      <c r="H17" s="744" t="s">
        <v>335</v>
      </c>
      <c r="I17" s="744" t="s">
        <v>335</v>
      </c>
      <c r="J17" s="742" t="s">
        <v>347</v>
      </c>
      <c r="K17" s="742" t="s">
        <v>347</v>
      </c>
      <c r="L17" s="745">
        <v>400000</v>
      </c>
      <c r="M17" s="742" t="s">
        <v>335</v>
      </c>
      <c r="N17" s="767" t="s">
        <v>347</v>
      </c>
      <c r="O17" s="748">
        <v>7</v>
      </c>
      <c r="P17" s="765" t="s">
        <v>374</v>
      </c>
      <c r="Q17" s="768" t="s">
        <v>335</v>
      </c>
      <c r="R17" s="742" t="s">
        <v>335</v>
      </c>
      <c r="S17" s="764">
        <v>14019572858</v>
      </c>
      <c r="T17" s="763">
        <v>32683000</v>
      </c>
      <c r="U17" s="764">
        <v>98691000</v>
      </c>
      <c r="V17" s="745">
        <v>111131000</v>
      </c>
      <c r="W17" s="763">
        <v>31867000</v>
      </c>
      <c r="X17" s="750" t="s">
        <v>344</v>
      </c>
      <c r="Y17" s="745">
        <v>0</v>
      </c>
      <c r="Z17" s="732">
        <v>14293944858</v>
      </c>
      <c r="AA17" s="763">
        <v>0</v>
      </c>
      <c r="AB17" s="766" t="s">
        <v>346</v>
      </c>
      <c r="AC17" s="749" t="s">
        <v>344</v>
      </c>
      <c r="AD17" s="748">
        <v>7</v>
      </c>
      <c r="AE17" s="765" t="s">
        <v>374</v>
      </c>
      <c r="AF17" s="745">
        <v>568307436</v>
      </c>
      <c r="AG17" s="745">
        <v>345906299</v>
      </c>
      <c r="AH17" s="745">
        <v>0</v>
      </c>
      <c r="AI17" s="739">
        <v>282847374</v>
      </c>
      <c r="AJ17" s="783">
        <v>33770902</v>
      </c>
      <c r="AK17" s="739">
        <v>48296229</v>
      </c>
      <c r="AL17" s="745">
        <v>320871760</v>
      </c>
      <c r="AM17" s="739">
        <v>0</v>
      </c>
      <c r="AN17" s="739">
        <v>48786427</v>
      </c>
      <c r="AO17" s="746">
        <v>20396699775</v>
      </c>
      <c r="AP17" s="745">
        <v>0</v>
      </c>
      <c r="AQ17" s="745">
        <v>557023517</v>
      </c>
      <c r="AR17" s="745">
        <v>0</v>
      </c>
      <c r="AS17" s="731">
        <v>20953723292</v>
      </c>
      <c r="AT17" s="722"/>
      <c r="AU17" s="722"/>
    </row>
    <row r="18" spans="1:47" s="578" customFormat="1" ht="15" customHeight="1" thickTop="1" thickBot="1" x14ac:dyDescent="0.2">
      <c r="A18" s="748">
        <v>8</v>
      </c>
      <c r="B18" s="765" t="s">
        <v>373</v>
      </c>
      <c r="C18" s="745">
        <v>5161125646</v>
      </c>
      <c r="D18" s="744" t="s">
        <v>335</v>
      </c>
      <c r="E18" s="744" t="s">
        <v>348</v>
      </c>
      <c r="F18" s="744" t="s">
        <v>335</v>
      </c>
      <c r="G18" s="744" t="s">
        <v>348</v>
      </c>
      <c r="H18" s="744" t="s">
        <v>335</v>
      </c>
      <c r="I18" s="744" t="s">
        <v>335</v>
      </c>
      <c r="J18" s="742" t="s">
        <v>347</v>
      </c>
      <c r="K18" s="742" t="s">
        <v>347</v>
      </c>
      <c r="L18" s="745">
        <v>47000</v>
      </c>
      <c r="M18" s="742" t="s">
        <v>335</v>
      </c>
      <c r="N18" s="767" t="s">
        <v>347</v>
      </c>
      <c r="O18" s="748">
        <v>8</v>
      </c>
      <c r="P18" s="765" t="s">
        <v>373</v>
      </c>
      <c r="Q18" s="768" t="s">
        <v>335</v>
      </c>
      <c r="R18" s="742" t="s">
        <v>335</v>
      </c>
      <c r="S18" s="764">
        <v>14633493820</v>
      </c>
      <c r="T18" s="763">
        <v>61522000</v>
      </c>
      <c r="U18" s="764">
        <v>110201000</v>
      </c>
      <c r="V18" s="745">
        <v>155654000</v>
      </c>
      <c r="W18" s="763">
        <v>66164000</v>
      </c>
      <c r="X18" s="750" t="s">
        <v>346</v>
      </c>
      <c r="Y18" s="745">
        <v>0</v>
      </c>
      <c r="Z18" s="732">
        <v>15027034820</v>
      </c>
      <c r="AA18" s="763">
        <v>0</v>
      </c>
      <c r="AB18" s="766" t="s">
        <v>344</v>
      </c>
      <c r="AC18" s="749" t="s">
        <v>346</v>
      </c>
      <c r="AD18" s="748">
        <v>8</v>
      </c>
      <c r="AE18" s="765" t="s">
        <v>373</v>
      </c>
      <c r="AF18" s="745">
        <v>621411102</v>
      </c>
      <c r="AG18" s="745">
        <v>382754530</v>
      </c>
      <c r="AH18" s="745">
        <v>0</v>
      </c>
      <c r="AI18" s="739">
        <v>337428801</v>
      </c>
      <c r="AJ18" s="783">
        <v>53521948</v>
      </c>
      <c r="AK18" s="739">
        <v>53223170</v>
      </c>
      <c r="AL18" s="745">
        <v>224066081</v>
      </c>
      <c r="AM18" s="739">
        <v>0</v>
      </c>
      <c r="AN18" s="739">
        <v>34755682</v>
      </c>
      <c r="AO18" s="746">
        <v>21895368780</v>
      </c>
      <c r="AP18" s="745">
        <v>300000000</v>
      </c>
      <c r="AQ18" s="745">
        <v>596465990</v>
      </c>
      <c r="AR18" s="745">
        <v>0</v>
      </c>
      <c r="AS18" s="731">
        <v>22791834770</v>
      </c>
      <c r="AT18" s="722"/>
      <c r="AU18" s="722"/>
    </row>
    <row r="19" spans="1:47" s="578" customFormat="1" ht="15" customHeight="1" thickTop="1" thickBot="1" x14ac:dyDescent="0.2">
      <c r="A19" s="748">
        <v>9</v>
      </c>
      <c r="B19" s="765" t="s">
        <v>372</v>
      </c>
      <c r="C19" s="745">
        <v>1330340650</v>
      </c>
      <c r="D19" s="744" t="s">
        <v>335</v>
      </c>
      <c r="E19" s="744" t="s">
        <v>348</v>
      </c>
      <c r="F19" s="744" t="s">
        <v>335</v>
      </c>
      <c r="G19" s="744" t="s">
        <v>348</v>
      </c>
      <c r="H19" s="744" t="s">
        <v>335</v>
      </c>
      <c r="I19" s="744" t="s">
        <v>335</v>
      </c>
      <c r="J19" s="742" t="s">
        <v>347</v>
      </c>
      <c r="K19" s="742" t="s">
        <v>347</v>
      </c>
      <c r="L19" s="745">
        <v>0</v>
      </c>
      <c r="M19" s="742" t="s">
        <v>335</v>
      </c>
      <c r="N19" s="767" t="s">
        <v>347</v>
      </c>
      <c r="O19" s="748">
        <v>9</v>
      </c>
      <c r="P19" s="765" t="s">
        <v>372</v>
      </c>
      <c r="Q19" s="768" t="s">
        <v>335</v>
      </c>
      <c r="R19" s="742" t="s">
        <v>335</v>
      </c>
      <c r="S19" s="764">
        <v>4182667375</v>
      </c>
      <c r="T19" s="763">
        <v>11679000</v>
      </c>
      <c r="U19" s="764">
        <v>16667000</v>
      </c>
      <c r="V19" s="745">
        <v>31540000</v>
      </c>
      <c r="W19" s="763">
        <v>11489000</v>
      </c>
      <c r="X19" s="750" t="s">
        <v>344</v>
      </c>
      <c r="Y19" s="745">
        <v>0</v>
      </c>
      <c r="Z19" s="732">
        <v>4254042375</v>
      </c>
      <c r="AA19" s="763">
        <v>0</v>
      </c>
      <c r="AB19" s="766" t="s">
        <v>344</v>
      </c>
      <c r="AC19" s="749" t="s">
        <v>344</v>
      </c>
      <c r="AD19" s="748">
        <v>9</v>
      </c>
      <c r="AE19" s="765" t="s">
        <v>372</v>
      </c>
      <c r="AF19" s="745">
        <v>158040290</v>
      </c>
      <c r="AG19" s="745">
        <v>103289898</v>
      </c>
      <c r="AH19" s="745">
        <v>0</v>
      </c>
      <c r="AI19" s="739">
        <v>92825000</v>
      </c>
      <c r="AJ19" s="783">
        <v>13628504</v>
      </c>
      <c r="AK19" s="739">
        <v>14219661</v>
      </c>
      <c r="AL19" s="745">
        <v>167421000</v>
      </c>
      <c r="AM19" s="739">
        <v>0</v>
      </c>
      <c r="AN19" s="739">
        <v>13832382</v>
      </c>
      <c r="AO19" s="746">
        <v>6147639760</v>
      </c>
      <c r="AP19" s="745">
        <v>0</v>
      </c>
      <c r="AQ19" s="745">
        <v>234308810</v>
      </c>
      <c r="AR19" s="745">
        <v>0</v>
      </c>
      <c r="AS19" s="731">
        <v>6381948570</v>
      </c>
      <c r="AT19" s="722"/>
      <c r="AU19" s="722"/>
    </row>
    <row r="20" spans="1:47" s="578" customFormat="1" ht="15" customHeight="1" thickTop="1" thickBot="1" x14ac:dyDescent="0.2">
      <c r="A20" s="748">
        <v>10</v>
      </c>
      <c r="B20" s="765" t="s">
        <v>371</v>
      </c>
      <c r="C20" s="745">
        <v>15956958683</v>
      </c>
      <c r="D20" s="744" t="s">
        <v>335</v>
      </c>
      <c r="E20" s="744" t="s">
        <v>335</v>
      </c>
      <c r="F20" s="744" t="s">
        <v>335</v>
      </c>
      <c r="G20" s="744" t="s">
        <v>335</v>
      </c>
      <c r="H20" s="744" t="s">
        <v>335</v>
      </c>
      <c r="I20" s="744" t="s">
        <v>335</v>
      </c>
      <c r="J20" s="742" t="s">
        <v>347</v>
      </c>
      <c r="K20" s="742" t="s">
        <v>347</v>
      </c>
      <c r="L20" s="745">
        <v>319000</v>
      </c>
      <c r="M20" s="742" t="s">
        <v>335</v>
      </c>
      <c r="N20" s="767" t="s">
        <v>347</v>
      </c>
      <c r="O20" s="748">
        <v>10</v>
      </c>
      <c r="P20" s="765" t="s">
        <v>371</v>
      </c>
      <c r="Q20" s="768" t="s">
        <v>335</v>
      </c>
      <c r="R20" s="742" t="s">
        <v>335</v>
      </c>
      <c r="S20" s="764">
        <v>47504306535</v>
      </c>
      <c r="T20" s="763">
        <v>215027000</v>
      </c>
      <c r="U20" s="764">
        <v>250757000</v>
      </c>
      <c r="V20" s="745">
        <v>422781000</v>
      </c>
      <c r="W20" s="763">
        <v>111696000</v>
      </c>
      <c r="X20" s="750" t="s">
        <v>346</v>
      </c>
      <c r="Y20" s="745">
        <v>0</v>
      </c>
      <c r="Z20" s="732">
        <v>48504567535</v>
      </c>
      <c r="AA20" s="763">
        <v>0</v>
      </c>
      <c r="AB20" s="766" t="s">
        <v>344</v>
      </c>
      <c r="AC20" s="749" t="s">
        <v>344</v>
      </c>
      <c r="AD20" s="748">
        <v>10</v>
      </c>
      <c r="AE20" s="765" t="s">
        <v>371</v>
      </c>
      <c r="AF20" s="745">
        <v>2017744380</v>
      </c>
      <c r="AG20" s="745">
        <v>1162322718</v>
      </c>
      <c r="AH20" s="745">
        <v>0</v>
      </c>
      <c r="AI20" s="739">
        <v>831537332</v>
      </c>
      <c r="AJ20" s="783">
        <v>153461437</v>
      </c>
      <c r="AK20" s="739">
        <v>125938004</v>
      </c>
      <c r="AL20" s="745">
        <v>2979524809</v>
      </c>
      <c r="AM20" s="739">
        <v>0</v>
      </c>
      <c r="AN20" s="739">
        <v>366939395</v>
      </c>
      <c r="AO20" s="746">
        <v>72099313293</v>
      </c>
      <c r="AP20" s="745">
        <v>0</v>
      </c>
      <c r="AQ20" s="745">
        <v>3547159714</v>
      </c>
      <c r="AR20" s="745">
        <v>0</v>
      </c>
      <c r="AS20" s="731">
        <v>75646473007</v>
      </c>
      <c r="AT20" s="722"/>
      <c r="AU20" s="722"/>
    </row>
    <row r="21" spans="1:47" s="578" customFormat="1" ht="15" customHeight="1" thickTop="1" thickBot="1" x14ac:dyDescent="0.2">
      <c r="A21" s="748">
        <v>11</v>
      </c>
      <c r="B21" s="765" t="s">
        <v>370</v>
      </c>
      <c r="C21" s="745">
        <v>1553097957</v>
      </c>
      <c r="D21" s="744" t="s">
        <v>335</v>
      </c>
      <c r="E21" s="744" t="s">
        <v>335</v>
      </c>
      <c r="F21" s="744" t="s">
        <v>335</v>
      </c>
      <c r="G21" s="744" t="s">
        <v>335</v>
      </c>
      <c r="H21" s="744" t="s">
        <v>335</v>
      </c>
      <c r="I21" s="744" t="s">
        <v>335</v>
      </c>
      <c r="J21" s="742" t="s">
        <v>347</v>
      </c>
      <c r="K21" s="742" t="s">
        <v>347</v>
      </c>
      <c r="L21" s="745">
        <v>0</v>
      </c>
      <c r="M21" s="742" t="s">
        <v>335</v>
      </c>
      <c r="N21" s="767" t="s">
        <v>347</v>
      </c>
      <c r="O21" s="748">
        <v>11</v>
      </c>
      <c r="P21" s="765" t="s">
        <v>370</v>
      </c>
      <c r="Q21" s="768" t="s">
        <v>335</v>
      </c>
      <c r="R21" s="742" t="s">
        <v>335</v>
      </c>
      <c r="S21" s="764">
        <v>4141007198</v>
      </c>
      <c r="T21" s="763">
        <v>12483000</v>
      </c>
      <c r="U21" s="764">
        <v>64825000</v>
      </c>
      <c r="V21" s="745">
        <v>36520000</v>
      </c>
      <c r="W21" s="763">
        <v>9695000</v>
      </c>
      <c r="X21" s="750" t="s">
        <v>344</v>
      </c>
      <c r="Y21" s="745">
        <v>0</v>
      </c>
      <c r="Z21" s="732">
        <v>4264530198</v>
      </c>
      <c r="AA21" s="763">
        <v>0</v>
      </c>
      <c r="AB21" s="766" t="s">
        <v>344</v>
      </c>
      <c r="AC21" s="749" t="s">
        <v>344</v>
      </c>
      <c r="AD21" s="748">
        <v>11</v>
      </c>
      <c r="AE21" s="765" t="s">
        <v>370</v>
      </c>
      <c r="AF21" s="745">
        <v>171030541</v>
      </c>
      <c r="AG21" s="745">
        <v>107325485</v>
      </c>
      <c r="AH21" s="745">
        <v>0</v>
      </c>
      <c r="AI21" s="739">
        <v>82165974</v>
      </c>
      <c r="AJ21" s="783">
        <v>11059420</v>
      </c>
      <c r="AK21" s="739">
        <v>14372509</v>
      </c>
      <c r="AL21" s="745">
        <v>95304000</v>
      </c>
      <c r="AM21" s="739">
        <v>0</v>
      </c>
      <c r="AN21" s="739">
        <v>31243457</v>
      </c>
      <c r="AO21" s="746">
        <v>6330129541</v>
      </c>
      <c r="AP21" s="745">
        <v>64365000</v>
      </c>
      <c r="AQ21" s="745">
        <v>41787153</v>
      </c>
      <c r="AR21" s="745">
        <v>0</v>
      </c>
      <c r="AS21" s="731">
        <v>6436281694</v>
      </c>
      <c r="AT21" s="722"/>
      <c r="AU21" s="722"/>
    </row>
    <row r="22" spans="1:47" s="578" customFormat="1" ht="15" customHeight="1" thickTop="1" thickBot="1" x14ac:dyDescent="0.2">
      <c r="A22" s="748">
        <v>12</v>
      </c>
      <c r="B22" s="765" t="s">
        <v>369</v>
      </c>
      <c r="C22" s="745">
        <v>3386940387</v>
      </c>
      <c r="D22" s="744" t="s">
        <v>335</v>
      </c>
      <c r="E22" s="744" t="s">
        <v>348</v>
      </c>
      <c r="F22" s="744" t="s">
        <v>335</v>
      </c>
      <c r="G22" s="744" t="s">
        <v>335</v>
      </c>
      <c r="H22" s="744" t="s">
        <v>335</v>
      </c>
      <c r="I22" s="744" t="s">
        <v>335</v>
      </c>
      <c r="J22" s="742" t="s">
        <v>347</v>
      </c>
      <c r="K22" s="742" t="s">
        <v>347</v>
      </c>
      <c r="L22" s="745">
        <v>3000</v>
      </c>
      <c r="M22" s="742" t="s">
        <v>335</v>
      </c>
      <c r="N22" s="767" t="s">
        <v>347</v>
      </c>
      <c r="O22" s="748">
        <v>12</v>
      </c>
      <c r="P22" s="765" t="s">
        <v>369</v>
      </c>
      <c r="Q22" s="768" t="s">
        <v>348</v>
      </c>
      <c r="R22" s="742" t="s">
        <v>348</v>
      </c>
      <c r="S22" s="764">
        <v>11762903953</v>
      </c>
      <c r="T22" s="763">
        <v>35900000</v>
      </c>
      <c r="U22" s="764">
        <v>28631000</v>
      </c>
      <c r="V22" s="745">
        <v>84763000</v>
      </c>
      <c r="W22" s="763">
        <v>36715000</v>
      </c>
      <c r="X22" s="750" t="s">
        <v>344</v>
      </c>
      <c r="Y22" s="745">
        <v>0</v>
      </c>
      <c r="Z22" s="732">
        <v>11948912953</v>
      </c>
      <c r="AA22" s="763">
        <v>0</v>
      </c>
      <c r="AB22" s="766" t="s">
        <v>344</v>
      </c>
      <c r="AC22" s="749" t="s">
        <v>344</v>
      </c>
      <c r="AD22" s="748">
        <v>12</v>
      </c>
      <c r="AE22" s="765" t="s">
        <v>369</v>
      </c>
      <c r="AF22" s="745">
        <v>449012088</v>
      </c>
      <c r="AG22" s="745">
        <v>264281496</v>
      </c>
      <c r="AH22" s="745">
        <v>0</v>
      </c>
      <c r="AI22" s="739">
        <v>368629601</v>
      </c>
      <c r="AJ22" s="783">
        <v>31360000</v>
      </c>
      <c r="AK22" s="739">
        <v>49490000</v>
      </c>
      <c r="AL22" s="745">
        <v>722364815</v>
      </c>
      <c r="AM22" s="739">
        <v>0</v>
      </c>
      <c r="AN22" s="739">
        <v>37977189</v>
      </c>
      <c r="AO22" s="746">
        <v>17258971529</v>
      </c>
      <c r="AP22" s="745">
        <v>0</v>
      </c>
      <c r="AQ22" s="745">
        <v>324849956</v>
      </c>
      <c r="AR22" s="745">
        <v>0</v>
      </c>
      <c r="AS22" s="731">
        <v>17583821485</v>
      </c>
      <c r="AT22" s="722"/>
      <c r="AU22" s="722"/>
    </row>
    <row r="23" spans="1:47" s="578" customFormat="1" ht="15" customHeight="1" thickTop="1" thickBot="1" x14ac:dyDescent="0.2">
      <c r="A23" s="748">
        <v>13</v>
      </c>
      <c r="B23" s="765" t="s">
        <v>368</v>
      </c>
      <c r="C23" s="745">
        <v>5199563733</v>
      </c>
      <c r="D23" s="744" t="s">
        <v>348</v>
      </c>
      <c r="E23" s="744" t="s">
        <v>348</v>
      </c>
      <c r="F23" s="744" t="s">
        <v>348</v>
      </c>
      <c r="G23" s="744" t="s">
        <v>335</v>
      </c>
      <c r="H23" s="744" t="s">
        <v>335</v>
      </c>
      <c r="I23" s="744" t="s">
        <v>335</v>
      </c>
      <c r="J23" s="742" t="s">
        <v>347</v>
      </c>
      <c r="K23" s="742" t="s">
        <v>347</v>
      </c>
      <c r="L23" s="745">
        <v>987000</v>
      </c>
      <c r="M23" s="742" t="s">
        <v>348</v>
      </c>
      <c r="N23" s="767" t="s">
        <v>347</v>
      </c>
      <c r="O23" s="748">
        <v>13</v>
      </c>
      <c r="P23" s="765" t="s">
        <v>368</v>
      </c>
      <c r="Q23" s="768" t="s">
        <v>335</v>
      </c>
      <c r="R23" s="742" t="s">
        <v>335</v>
      </c>
      <c r="S23" s="764">
        <v>15050001686</v>
      </c>
      <c r="T23" s="763">
        <v>67420000</v>
      </c>
      <c r="U23" s="764">
        <v>75623000</v>
      </c>
      <c r="V23" s="745">
        <v>160071000</v>
      </c>
      <c r="W23" s="763">
        <v>47597000</v>
      </c>
      <c r="X23" s="750" t="s">
        <v>344</v>
      </c>
      <c r="Y23" s="745">
        <v>0</v>
      </c>
      <c r="Z23" s="732">
        <v>15400712686</v>
      </c>
      <c r="AA23" s="763">
        <v>0</v>
      </c>
      <c r="AB23" s="766" t="s">
        <v>344</v>
      </c>
      <c r="AC23" s="749" t="s">
        <v>346</v>
      </c>
      <c r="AD23" s="748">
        <v>13</v>
      </c>
      <c r="AE23" s="765" t="s">
        <v>368</v>
      </c>
      <c r="AF23" s="745">
        <v>665110675</v>
      </c>
      <c r="AG23" s="745">
        <v>384217375</v>
      </c>
      <c r="AH23" s="745">
        <v>0</v>
      </c>
      <c r="AI23" s="739">
        <v>311072703</v>
      </c>
      <c r="AJ23" s="783">
        <v>59458666</v>
      </c>
      <c r="AK23" s="739">
        <v>45363574</v>
      </c>
      <c r="AL23" s="745">
        <v>900000000</v>
      </c>
      <c r="AM23" s="739">
        <v>0</v>
      </c>
      <c r="AN23" s="739">
        <v>75413818</v>
      </c>
      <c r="AO23" s="746">
        <v>23041900230</v>
      </c>
      <c r="AP23" s="745">
        <v>0</v>
      </c>
      <c r="AQ23" s="745">
        <v>534849203</v>
      </c>
      <c r="AR23" s="745">
        <v>0</v>
      </c>
      <c r="AS23" s="731">
        <v>23576749433</v>
      </c>
      <c r="AT23" s="722"/>
      <c r="AU23" s="722"/>
    </row>
    <row r="24" spans="1:47" s="578" customFormat="1" ht="15" customHeight="1" thickTop="1" thickBot="1" x14ac:dyDescent="0.2">
      <c r="A24" s="748">
        <v>14</v>
      </c>
      <c r="B24" s="765" t="s">
        <v>367</v>
      </c>
      <c r="C24" s="745">
        <v>4931389225</v>
      </c>
      <c r="D24" s="744" t="s">
        <v>335</v>
      </c>
      <c r="E24" s="744" t="s">
        <v>335</v>
      </c>
      <c r="F24" s="744" t="s">
        <v>335</v>
      </c>
      <c r="G24" s="744" t="s">
        <v>335</v>
      </c>
      <c r="H24" s="744" t="s">
        <v>335</v>
      </c>
      <c r="I24" s="744" t="s">
        <v>335</v>
      </c>
      <c r="J24" s="742" t="s">
        <v>347</v>
      </c>
      <c r="K24" s="742" t="s">
        <v>347</v>
      </c>
      <c r="L24" s="745">
        <v>1446000</v>
      </c>
      <c r="M24" s="742" t="s">
        <v>335</v>
      </c>
      <c r="N24" s="767" t="s">
        <v>347</v>
      </c>
      <c r="O24" s="748">
        <v>14</v>
      </c>
      <c r="P24" s="765" t="s">
        <v>367</v>
      </c>
      <c r="Q24" s="768" t="s">
        <v>335</v>
      </c>
      <c r="R24" s="742" t="s">
        <v>335</v>
      </c>
      <c r="S24" s="764">
        <v>14632434435</v>
      </c>
      <c r="T24" s="763">
        <v>55509000</v>
      </c>
      <c r="U24" s="764">
        <v>69696000</v>
      </c>
      <c r="V24" s="745">
        <v>136060000</v>
      </c>
      <c r="W24" s="763">
        <v>57612000</v>
      </c>
      <c r="X24" s="750" t="s">
        <v>344</v>
      </c>
      <c r="Y24" s="745">
        <v>0</v>
      </c>
      <c r="Z24" s="732">
        <v>14951311435</v>
      </c>
      <c r="AA24" s="763">
        <v>0</v>
      </c>
      <c r="AB24" s="766" t="s">
        <v>346</v>
      </c>
      <c r="AC24" s="749" t="s">
        <v>344</v>
      </c>
      <c r="AD24" s="748">
        <v>14</v>
      </c>
      <c r="AE24" s="765" t="s">
        <v>367</v>
      </c>
      <c r="AF24" s="745">
        <v>590334990</v>
      </c>
      <c r="AG24" s="745">
        <v>366824572</v>
      </c>
      <c r="AH24" s="745">
        <v>0</v>
      </c>
      <c r="AI24" s="739">
        <v>220841809</v>
      </c>
      <c r="AJ24" s="783">
        <v>53326053</v>
      </c>
      <c r="AK24" s="739">
        <v>28725313</v>
      </c>
      <c r="AL24" s="745">
        <v>784562000</v>
      </c>
      <c r="AM24" s="739">
        <v>0</v>
      </c>
      <c r="AN24" s="739">
        <v>148263665</v>
      </c>
      <c r="AO24" s="746">
        <v>22077025062</v>
      </c>
      <c r="AP24" s="745">
        <v>0</v>
      </c>
      <c r="AQ24" s="745">
        <v>543216518</v>
      </c>
      <c r="AR24" s="745">
        <v>0</v>
      </c>
      <c r="AS24" s="731">
        <v>22620241580</v>
      </c>
      <c r="AT24" s="722"/>
      <c r="AU24" s="722"/>
    </row>
    <row r="25" spans="1:47" s="578" customFormat="1" ht="15" customHeight="1" thickTop="1" thickBot="1" x14ac:dyDescent="0.2">
      <c r="A25" s="748">
        <v>15</v>
      </c>
      <c r="B25" s="765" t="s">
        <v>366</v>
      </c>
      <c r="C25" s="745">
        <v>2223455707</v>
      </c>
      <c r="D25" s="744" t="s">
        <v>335</v>
      </c>
      <c r="E25" s="744" t="s">
        <v>335</v>
      </c>
      <c r="F25" s="744" t="s">
        <v>335</v>
      </c>
      <c r="G25" s="744" t="s">
        <v>335</v>
      </c>
      <c r="H25" s="744" t="s">
        <v>335</v>
      </c>
      <c r="I25" s="744" t="s">
        <v>348</v>
      </c>
      <c r="J25" s="742" t="s">
        <v>347</v>
      </c>
      <c r="K25" s="742" t="s">
        <v>347</v>
      </c>
      <c r="L25" s="745">
        <v>0</v>
      </c>
      <c r="M25" s="742" t="s">
        <v>335</v>
      </c>
      <c r="N25" s="767" t="s">
        <v>347</v>
      </c>
      <c r="O25" s="748">
        <v>15</v>
      </c>
      <c r="P25" s="765" t="s">
        <v>366</v>
      </c>
      <c r="Q25" s="768" t="s">
        <v>335</v>
      </c>
      <c r="R25" s="742" t="s">
        <v>335</v>
      </c>
      <c r="S25" s="764">
        <v>6759292006</v>
      </c>
      <c r="T25" s="763">
        <v>18955000</v>
      </c>
      <c r="U25" s="764">
        <v>16152000</v>
      </c>
      <c r="V25" s="745">
        <v>56202000</v>
      </c>
      <c r="W25" s="763">
        <v>24998000</v>
      </c>
      <c r="X25" s="750" t="s">
        <v>346</v>
      </c>
      <c r="Y25" s="745">
        <v>0</v>
      </c>
      <c r="Z25" s="732">
        <v>6875599006</v>
      </c>
      <c r="AA25" s="763">
        <v>0</v>
      </c>
      <c r="AB25" s="766" t="s">
        <v>344</v>
      </c>
      <c r="AC25" s="749" t="s">
        <v>344</v>
      </c>
      <c r="AD25" s="748">
        <v>15</v>
      </c>
      <c r="AE25" s="765" t="s">
        <v>366</v>
      </c>
      <c r="AF25" s="745">
        <v>252776619</v>
      </c>
      <c r="AG25" s="745">
        <v>148780285</v>
      </c>
      <c r="AH25" s="745">
        <v>0</v>
      </c>
      <c r="AI25" s="739">
        <v>149645209</v>
      </c>
      <c r="AJ25" s="783">
        <v>18189333</v>
      </c>
      <c r="AK25" s="739">
        <v>24324477</v>
      </c>
      <c r="AL25" s="745">
        <v>135969000</v>
      </c>
      <c r="AM25" s="739">
        <v>0</v>
      </c>
      <c r="AN25" s="739">
        <v>63030769</v>
      </c>
      <c r="AO25" s="746">
        <v>9891770405</v>
      </c>
      <c r="AP25" s="745">
        <v>10000000</v>
      </c>
      <c r="AQ25" s="745">
        <v>823909722</v>
      </c>
      <c r="AR25" s="745">
        <v>0</v>
      </c>
      <c r="AS25" s="731">
        <v>10725680127</v>
      </c>
      <c r="AT25" s="722"/>
      <c r="AU25" s="722"/>
    </row>
    <row r="26" spans="1:47" s="578" customFormat="1" ht="15" customHeight="1" thickTop="1" thickBot="1" x14ac:dyDescent="0.2">
      <c r="A26" s="748">
        <v>16</v>
      </c>
      <c r="B26" s="765" t="s">
        <v>365</v>
      </c>
      <c r="C26" s="745">
        <v>2577202222</v>
      </c>
      <c r="D26" s="744" t="s">
        <v>335</v>
      </c>
      <c r="E26" s="744" t="s">
        <v>335</v>
      </c>
      <c r="F26" s="744" t="s">
        <v>335</v>
      </c>
      <c r="G26" s="744" t="s">
        <v>335</v>
      </c>
      <c r="H26" s="744" t="s">
        <v>335</v>
      </c>
      <c r="I26" s="744" t="s">
        <v>348</v>
      </c>
      <c r="J26" s="742" t="s">
        <v>347</v>
      </c>
      <c r="K26" s="742" t="s">
        <v>347</v>
      </c>
      <c r="L26" s="745">
        <v>0</v>
      </c>
      <c r="M26" s="742" t="s">
        <v>335</v>
      </c>
      <c r="N26" s="767" t="s">
        <v>347</v>
      </c>
      <c r="O26" s="748">
        <v>16</v>
      </c>
      <c r="P26" s="765" t="s">
        <v>365</v>
      </c>
      <c r="Q26" s="768" t="s">
        <v>335</v>
      </c>
      <c r="R26" s="742" t="s">
        <v>335</v>
      </c>
      <c r="S26" s="764">
        <v>8008534611</v>
      </c>
      <c r="T26" s="763">
        <v>27723000</v>
      </c>
      <c r="U26" s="764">
        <v>29479000</v>
      </c>
      <c r="V26" s="745">
        <v>75352000</v>
      </c>
      <c r="W26" s="763">
        <v>17188000</v>
      </c>
      <c r="X26" s="750" t="s">
        <v>344</v>
      </c>
      <c r="Y26" s="745">
        <v>0</v>
      </c>
      <c r="Z26" s="732">
        <v>8158276611</v>
      </c>
      <c r="AA26" s="763">
        <v>0</v>
      </c>
      <c r="AB26" s="766" t="s">
        <v>344</v>
      </c>
      <c r="AC26" s="749" t="s">
        <v>344</v>
      </c>
      <c r="AD26" s="748">
        <v>16</v>
      </c>
      <c r="AE26" s="765" t="s">
        <v>365</v>
      </c>
      <c r="AF26" s="745">
        <v>338109000</v>
      </c>
      <c r="AG26" s="745">
        <v>191059000</v>
      </c>
      <c r="AH26" s="745">
        <v>0</v>
      </c>
      <c r="AI26" s="739">
        <v>145965000</v>
      </c>
      <c r="AJ26" s="783">
        <v>36400000</v>
      </c>
      <c r="AK26" s="739">
        <v>30890000</v>
      </c>
      <c r="AL26" s="745">
        <v>662101000</v>
      </c>
      <c r="AM26" s="739">
        <v>0</v>
      </c>
      <c r="AN26" s="739">
        <v>25936929</v>
      </c>
      <c r="AO26" s="746">
        <v>12165939762</v>
      </c>
      <c r="AP26" s="745">
        <v>0</v>
      </c>
      <c r="AQ26" s="745">
        <v>181502208</v>
      </c>
      <c r="AR26" s="745">
        <v>0</v>
      </c>
      <c r="AS26" s="731">
        <v>12347441970</v>
      </c>
      <c r="AT26" s="722"/>
      <c r="AU26" s="722"/>
    </row>
    <row r="27" spans="1:47" s="578" customFormat="1" ht="15" customHeight="1" thickTop="1" thickBot="1" x14ac:dyDescent="0.2">
      <c r="A27" s="748">
        <v>17</v>
      </c>
      <c r="B27" s="765" t="s">
        <v>364</v>
      </c>
      <c r="C27" s="745">
        <v>2796686337</v>
      </c>
      <c r="D27" s="744" t="s">
        <v>335</v>
      </c>
      <c r="E27" s="744" t="s">
        <v>335</v>
      </c>
      <c r="F27" s="744" t="s">
        <v>335</v>
      </c>
      <c r="G27" s="744" t="s">
        <v>335</v>
      </c>
      <c r="H27" s="744" t="s">
        <v>335</v>
      </c>
      <c r="I27" s="744" t="s">
        <v>348</v>
      </c>
      <c r="J27" s="742" t="s">
        <v>347</v>
      </c>
      <c r="K27" s="742" t="s">
        <v>347</v>
      </c>
      <c r="L27" s="745">
        <v>278000</v>
      </c>
      <c r="M27" s="742" t="s">
        <v>335</v>
      </c>
      <c r="N27" s="767" t="s">
        <v>347</v>
      </c>
      <c r="O27" s="748">
        <v>17</v>
      </c>
      <c r="P27" s="765" t="s">
        <v>364</v>
      </c>
      <c r="Q27" s="768" t="s">
        <v>335</v>
      </c>
      <c r="R27" s="742" t="s">
        <v>335</v>
      </c>
      <c r="S27" s="764">
        <v>8617416356</v>
      </c>
      <c r="T27" s="763">
        <v>20946000</v>
      </c>
      <c r="U27" s="764">
        <v>19027000</v>
      </c>
      <c r="V27" s="745">
        <v>67496000</v>
      </c>
      <c r="W27" s="763">
        <v>24286000</v>
      </c>
      <c r="X27" s="750" t="s">
        <v>344</v>
      </c>
      <c r="Y27" s="745">
        <v>0</v>
      </c>
      <c r="Z27" s="732">
        <v>8749171356</v>
      </c>
      <c r="AA27" s="763">
        <v>0</v>
      </c>
      <c r="AB27" s="766" t="s">
        <v>346</v>
      </c>
      <c r="AC27" s="749" t="s">
        <v>344</v>
      </c>
      <c r="AD27" s="748">
        <v>17</v>
      </c>
      <c r="AE27" s="765" t="s">
        <v>364</v>
      </c>
      <c r="AF27" s="745">
        <v>342635960</v>
      </c>
      <c r="AG27" s="745">
        <v>204747037</v>
      </c>
      <c r="AH27" s="745">
        <v>0</v>
      </c>
      <c r="AI27" s="739">
        <v>307807128</v>
      </c>
      <c r="AJ27" s="783">
        <v>33880000</v>
      </c>
      <c r="AK27" s="739">
        <v>23080000</v>
      </c>
      <c r="AL27" s="745">
        <v>676759529</v>
      </c>
      <c r="AM27" s="739">
        <v>0</v>
      </c>
      <c r="AN27" s="739">
        <v>48868148</v>
      </c>
      <c r="AO27" s="746">
        <v>13183913495</v>
      </c>
      <c r="AP27" s="745">
        <v>0</v>
      </c>
      <c r="AQ27" s="745">
        <v>504793328</v>
      </c>
      <c r="AR27" s="745">
        <v>0</v>
      </c>
      <c r="AS27" s="731">
        <v>13688706823</v>
      </c>
      <c r="AT27" s="722"/>
      <c r="AU27" s="722"/>
    </row>
    <row r="28" spans="1:47" s="578" customFormat="1" ht="15" customHeight="1" thickTop="1" thickBot="1" x14ac:dyDescent="0.2">
      <c r="A28" s="748">
        <v>18</v>
      </c>
      <c r="B28" s="765" t="s">
        <v>363</v>
      </c>
      <c r="C28" s="745">
        <v>899492377</v>
      </c>
      <c r="D28" s="744" t="s">
        <v>335</v>
      </c>
      <c r="E28" s="744" t="s">
        <v>335</v>
      </c>
      <c r="F28" s="744" t="s">
        <v>335</v>
      </c>
      <c r="G28" s="744" t="s">
        <v>335</v>
      </c>
      <c r="H28" s="744" t="s">
        <v>335</v>
      </c>
      <c r="I28" s="744" t="s">
        <v>335</v>
      </c>
      <c r="J28" s="742" t="s">
        <v>347</v>
      </c>
      <c r="K28" s="742" t="s">
        <v>347</v>
      </c>
      <c r="L28" s="745">
        <v>0</v>
      </c>
      <c r="M28" s="742" t="s">
        <v>348</v>
      </c>
      <c r="N28" s="767" t="s">
        <v>347</v>
      </c>
      <c r="O28" s="748">
        <v>18</v>
      </c>
      <c r="P28" s="765" t="s">
        <v>363</v>
      </c>
      <c r="Q28" s="768" t="s">
        <v>335</v>
      </c>
      <c r="R28" s="742" t="s">
        <v>335</v>
      </c>
      <c r="S28" s="764">
        <v>2838284798</v>
      </c>
      <c r="T28" s="763">
        <v>5292000</v>
      </c>
      <c r="U28" s="764">
        <v>9397000</v>
      </c>
      <c r="V28" s="745">
        <v>29020000</v>
      </c>
      <c r="W28" s="763">
        <v>7683000</v>
      </c>
      <c r="X28" s="750" t="s">
        <v>344</v>
      </c>
      <c r="Y28" s="745">
        <v>0</v>
      </c>
      <c r="Z28" s="732">
        <v>2889676798</v>
      </c>
      <c r="AA28" s="763">
        <v>0</v>
      </c>
      <c r="AB28" s="766" t="s">
        <v>344</v>
      </c>
      <c r="AC28" s="749" t="s">
        <v>344</v>
      </c>
      <c r="AD28" s="748">
        <v>18</v>
      </c>
      <c r="AE28" s="765" t="s">
        <v>363</v>
      </c>
      <c r="AF28" s="745">
        <v>125243999</v>
      </c>
      <c r="AG28" s="745">
        <v>67281306</v>
      </c>
      <c r="AH28" s="745">
        <v>0</v>
      </c>
      <c r="AI28" s="739">
        <v>60460458</v>
      </c>
      <c r="AJ28" s="783">
        <v>5880000</v>
      </c>
      <c r="AK28" s="739">
        <v>11473000</v>
      </c>
      <c r="AL28" s="745">
        <v>7683000</v>
      </c>
      <c r="AM28" s="739">
        <v>0</v>
      </c>
      <c r="AN28" s="739">
        <v>10423028</v>
      </c>
      <c r="AO28" s="746">
        <v>4077613966</v>
      </c>
      <c r="AP28" s="745">
        <v>0</v>
      </c>
      <c r="AQ28" s="745">
        <v>295028572</v>
      </c>
      <c r="AR28" s="745">
        <v>0</v>
      </c>
      <c r="AS28" s="731">
        <v>4372642538</v>
      </c>
      <c r="AT28" s="722"/>
      <c r="AU28" s="722"/>
    </row>
    <row r="29" spans="1:47" s="578" customFormat="1" ht="15" customHeight="1" thickTop="1" thickBot="1" x14ac:dyDescent="0.2">
      <c r="A29" s="748">
        <v>19</v>
      </c>
      <c r="B29" s="765" t="s">
        <v>362</v>
      </c>
      <c r="C29" s="761">
        <v>855525667</v>
      </c>
      <c r="D29" s="744" t="s">
        <v>335</v>
      </c>
      <c r="E29" s="744" t="s">
        <v>348</v>
      </c>
      <c r="F29" s="744" t="s">
        <v>335</v>
      </c>
      <c r="G29" s="744" t="s">
        <v>335</v>
      </c>
      <c r="H29" s="744" t="s">
        <v>335</v>
      </c>
      <c r="I29" s="744" t="s">
        <v>335</v>
      </c>
      <c r="J29" s="742" t="s">
        <v>347</v>
      </c>
      <c r="K29" s="742" t="s">
        <v>347</v>
      </c>
      <c r="L29" s="745">
        <v>0</v>
      </c>
      <c r="M29" s="742" t="s">
        <v>348</v>
      </c>
      <c r="N29" s="767" t="s">
        <v>347</v>
      </c>
      <c r="O29" s="748">
        <v>19</v>
      </c>
      <c r="P29" s="765" t="s">
        <v>362</v>
      </c>
      <c r="Q29" s="768" t="s">
        <v>335</v>
      </c>
      <c r="R29" s="742" t="s">
        <v>335</v>
      </c>
      <c r="S29" s="764">
        <v>2161238364</v>
      </c>
      <c r="T29" s="763">
        <v>9228000</v>
      </c>
      <c r="U29" s="764">
        <v>11394000</v>
      </c>
      <c r="V29" s="761">
        <v>28368000</v>
      </c>
      <c r="W29" s="763">
        <v>6219000</v>
      </c>
      <c r="X29" s="750" t="s">
        <v>344</v>
      </c>
      <c r="Y29" s="761">
        <v>0</v>
      </c>
      <c r="Z29" s="732">
        <v>2216447364</v>
      </c>
      <c r="AA29" s="763">
        <v>0</v>
      </c>
      <c r="AB29" s="766" t="s">
        <v>344</v>
      </c>
      <c r="AC29" s="749" t="s">
        <v>344</v>
      </c>
      <c r="AD29" s="748">
        <v>19</v>
      </c>
      <c r="AE29" s="765" t="s">
        <v>362</v>
      </c>
      <c r="AF29" s="761">
        <v>89400920</v>
      </c>
      <c r="AG29" s="761">
        <v>59171739</v>
      </c>
      <c r="AH29" s="761">
        <v>0</v>
      </c>
      <c r="AI29" s="763">
        <v>57810278</v>
      </c>
      <c r="AJ29" s="764">
        <v>6160000</v>
      </c>
      <c r="AK29" s="763">
        <v>5975891</v>
      </c>
      <c r="AL29" s="761">
        <v>90000000</v>
      </c>
      <c r="AM29" s="763">
        <v>0</v>
      </c>
      <c r="AN29" s="763">
        <v>6612586</v>
      </c>
      <c r="AO29" s="762">
        <v>3387104445</v>
      </c>
      <c r="AP29" s="761">
        <v>100000000</v>
      </c>
      <c r="AQ29" s="761">
        <v>248267338</v>
      </c>
      <c r="AR29" s="761">
        <v>0</v>
      </c>
      <c r="AS29" s="731">
        <v>3735371783</v>
      </c>
      <c r="AT29" s="722"/>
      <c r="AU29" s="722"/>
    </row>
    <row r="30" spans="1:47" s="578" customFormat="1" ht="15" customHeight="1" thickTop="1" thickBot="1" x14ac:dyDescent="0.2">
      <c r="A30" s="748">
        <v>20</v>
      </c>
      <c r="B30" s="765" t="s">
        <v>361</v>
      </c>
      <c r="C30" s="761">
        <v>1026507698</v>
      </c>
      <c r="D30" s="744" t="s">
        <v>348</v>
      </c>
      <c r="E30" s="744" t="s">
        <v>335</v>
      </c>
      <c r="F30" s="744" t="s">
        <v>348</v>
      </c>
      <c r="G30" s="744" t="s">
        <v>335</v>
      </c>
      <c r="H30" s="744" t="s">
        <v>335</v>
      </c>
      <c r="I30" s="744" t="s">
        <v>348</v>
      </c>
      <c r="J30" s="742" t="s">
        <v>347</v>
      </c>
      <c r="K30" s="742" t="s">
        <v>347</v>
      </c>
      <c r="L30" s="745">
        <v>0</v>
      </c>
      <c r="M30" s="742" t="s">
        <v>335</v>
      </c>
      <c r="N30" s="767" t="s">
        <v>347</v>
      </c>
      <c r="O30" s="748">
        <v>20</v>
      </c>
      <c r="P30" s="765" t="s">
        <v>361</v>
      </c>
      <c r="Q30" s="768" t="s">
        <v>335</v>
      </c>
      <c r="R30" s="742" t="s">
        <v>335</v>
      </c>
      <c r="S30" s="764">
        <v>3339771258</v>
      </c>
      <c r="T30" s="763">
        <v>10998000</v>
      </c>
      <c r="U30" s="764">
        <v>11687000</v>
      </c>
      <c r="V30" s="761">
        <v>30635000</v>
      </c>
      <c r="W30" s="763">
        <v>12575000</v>
      </c>
      <c r="X30" s="750" t="s">
        <v>344</v>
      </c>
      <c r="Y30" s="761">
        <v>0</v>
      </c>
      <c r="Z30" s="732">
        <v>3405666258</v>
      </c>
      <c r="AA30" s="763">
        <v>0</v>
      </c>
      <c r="AB30" s="766" t="s">
        <v>344</v>
      </c>
      <c r="AC30" s="749" t="s">
        <v>344</v>
      </c>
      <c r="AD30" s="748">
        <v>20</v>
      </c>
      <c r="AE30" s="765" t="s">
        <v>361</v>
      </c>
      <c r="AF30" s="761">
        <v>138465296</v>
      </c>
      <c r="AG30" s="761">
        <v>78452465</v>
      </c>
      <c r="AH30" s="761">
        <v>0</v>
      </c>
      <c r="AI30" s="763">
        <v>71807871</v>
      </c>
      <c r="AJ30" s="764">
        <v>11913640</v>
      </c>
      <c r="AK30" s="763">
        <v>12551000</v>
      </c>
      <c r="AL30" s="761">
        <v>39249825</v>
      </c>
      <c r="AM30" s="763">
        <v>0</v>
      </c>
      <c r="AN30" s="763">
        <v>13531627</v>
      </c>
      <c r="AO30" s="762">
        <v>4798145680</v>
      </c>
      <c r="AP30" s="761">
        <v>280000000</v>
      </c>
      <c r="AQ30" s="761">
        <v>142630304</v>
      </c>
      <c r="AR30" s="761">
        <v>0</v>
      </c>
      <c r="AS30" s="731">
        <v>5220775984</v>
      </c>
      <c r="AT30" s="722"/>
      <c r="AU30" s="722"/>
    </row>
    <row r="31" spans="1:47" s="578" customFormat="1" ht="15" customHeight="1" thickTop="1" x14ac:dyDescent="0.15">
      <c r="A31" s="774">
        <v>21</v>
      </c>
      <c r="B31" s="765" t="s">
        <v>360</v>
      </c>
      <c r="C31" s="745">
        <v>1843884674</v>
      </c>
      <c r="D31" s="744" t="s">
        <v>335</v>
      </c>
      <c r="E31" s="744" t="s">
        <v>335</v>
      </c>
      <c r="F31" s="744" t="s">
        <v>335</v>
      </c>
      <c r="G31" s="744" t="s">
        <v>335</v>
      </c>
      <c r="H31" s="744" t="s">
        <v>335</v>
      </c>
      <c r="I31" s="744" t="s">
        <v>335</v>
      </c>
      <c r="J31" s="742" t="s">
        <v>347</v>
      </c>
      <c r="K31" s="742" t="s">
        <v>347</v>
      </c>
      <c r="L31" s="745">
        <v>1113000</v>
      </c>
      <c r="M31" s="742" t="s">
        <v>335</v>
      </c>
      <c r="N31" s="767" t="s">
        <v>347</v>
      </c>
      <c r="O31" s="774">
        <v>21</v>
      </c>
      <c r="P31" s="765" t="s">
        <v>360</v>
      </c>
      <c r="Q31" s="768" t="s">
        <v>335</v>
      </c>
      <c r="R31" s="779" t="s">
        <v>335</v>
      </c>
      <c r="S31" s="770">
        <v>6097064355</v>
      </c>
      <c r="T31" s="771">
        <v>24687000</v>
      </c>
      <c r="U31" s="770">
        <v>33706000</v>
      </c>
      <c r="V31" s="745">
        <v>53357000</v>
      </c>
      <c r="W31" s="771">
        <v>21797000</v>
      </c>
      <c r="X31" s="776" t="s">
        <v>344</v>
      </c>
      <c r="Y31" s="745">
        <v>0</v>
      </c>
      <c r="Z31" s="745">
        <v>6230611355</v>
      </c>
      <c r="AA31" s="739">
        <v>0</v>
      </c>
      <c r="AB31" s="776" t="s">
        <v>344</v>
      </c>
      <c r="AC31" s="775" t="s">
        <v>344</v>
      </c>
      <c r="AD31" s="774">
        <v>21</v>
      </c>
      <c r="AE31" s="765" t="s">
        <v>360</v>
      </c>
      <c r="AF31" s="745">
        <v>198887260</v>
      </c>
      <c r="AG31" s="745">
        <v>127365914</v>
      </c>
      <c r="AH31" s="745">
        <v>0</v>
      </c>
      <c r="AI31" s="739">
        <v>115439366</v>
      </c>
      <c r="AJ31" s="783">
        <v>34160000</v>
      </c>
      <c r="AK31" s="739">
        <v>18662509</v>
      </c>
      <c r="AL31" s="745">
        <v>479259567</v>
      </c>
      <c r="AM31" s="739">
        <v>0</v>
      </c>
      <c r="AN31" s="739">
        <v>60816045</v>
      </c>
      <c r="AO31" s="746">
        <v>9110199690</v>
      </c>
      <c r="AP31" s="745">
        <v>0</v>
      </c>
      <c r="AQ31" s="745">
        <v>130000000</v>
      </c>
      <c r="AR31" s="745">
        <v>0</v>
      </c>
      <c r="AS31" s="731">
        <v>9240199690</v>
      </c>
      <c r="AT31" s="722"/>
      <c r="AU31" s="722"/>
    </row>
    <row r="32" spans="1:47" s="578" customFormat="1" ht="15" customHeight="1" thickBot="1" x14ac:dyDescent="0.2">
      <c r="A32" s="774">
        <v>22</v>
      </c>
      <c r="B32" s="773" t="s">
        <v>359</v>
      </c>
      <c r="C32" s="769">
        <v>862950498</v>
      </c>
      <c r="D32" s="782" t="s">
        <v>348</v>
      </c>
      <c r="E32" s="782" t="s">
        <v>335</v>
      </c>
      <c r="F32" s="782" t="s">
        <v>335</v>
      </c>
      <c r="G32" s="782" t="s">
        <v>348</v>
      </c>
      <c r="H32" s="782" t="s">
        <v>335</v>
      </c>
      <c r="I32" s="782" t="s">
        <v>348</v>
      </c>
      <c r="J32" s="779" t="s">
        <v>347</v>
      </c>
      <c r="K32" s="779" t="s">
        <v>347</v>
      </c>
      <c r="L32" s="781">
        <v>0</v>
      </c>
      <c r="M32" s="779" t="s">
        <v>335</v>
      </c>
      <c r="N32" s="780" t="s">
        <v>347</v>
      </c>
      <c r="O32" s="774">
        <v>22</v>
      </c>
      <c r="P32" s="773" t="s">
        <v>359</v>
      </c>
      <c r="Q32" s="768" t="s">
        <v>335</v>
      </c>
      <c r="R32" s="779" t="s">
        <v>335</v>
      </c>
      <c r="S32" s="772">
        <v>2597269609</v>
      </c>
      <c r="T32" s="771">
        <v>7470000</v>
      </c>
      <c r="U32" s="772">
        <v>7297000</v>
      </c>
      <c r="V32" s="769">
        <v>21846000</v>
      </c>
      <c r="W32" s="771">
        <v>8581000</v>
      </c>
      <c r="X32" s="778" t="s">
        <v>344</v>
      </c>
      <c r="Y32" s="769">
        <v>0</v>
      </c>
      <c r="Z32" s="777">
        <v>2642463609</v>
      </c>
      <c r="AA32" s="771">
        <v>0</v>
      </c>
      <c r="AB32" s="776" t="s">
        <v>344</v>
      </c>
      <c r="AC32" s="775" t="s">
        <v>346</v>
      </c>
      <c r="AD32" s="774">
        <v>22</v>
      </c>
      <c r="AE32" s="773" t="s">
        <v>359</v>
      </c>
      <c r="AF32" s="769">
        <v>97427600</v>
      </c>
      <c r="AG32" s="769">
        <v>62289807</v>
      </c>
      <c r="AH32" s="769">
        <v>0</v>
      </c>
      <c r="AI32" s="771">
        <v>42700000</v>
      </c>
      <c r="AJ32" s="772">
        <v>8400000</v>
      </c>
      <c r="AK32" s="771">
        <v>10713000</v>
      </c>
      <c r="AL32" s="769">
        <v>48460000</v>
      </c>
      <c r="AM32" s="771">
        <v>0</v>
      </c>
      <c r="AN32" s="771">
        <v>15821173</v>
      </c>
      <c r="AO32" s="770">
        <v>3791225687</v>
      </c>
      <c r="AP32" s="769">
        <v>86867000</v>
      </c>
      <c r="AQ32" s="769">
        <v>95280594</v>
      </c>
      <c r="AR32" s="769">
        <v>0</v>
      </c>
      <c r="AS32" s="731">
        <v>3973373281</v>
      </c>
      <c r="AT32" s="722"/>
      <c r="AU32" s="722"/>
    </row>
    <row r="33" spans="1:47" s="578" customFormat="1" ht="15" customHeight="1" thickTop="1" thickBot="1" x14ac:dyDescent="0.2">
      <c r="A33" s="748">
        <v>23</v>
      </c>
      <c r="B33" s="765" t="s">
        <v>358</v>
      </c>
      <c r="C33" s="761">
        <v>709476129</v>
      </c>
      <c r="D33" s="744" t="s">
        <v>348</v>
      </c>
      <c r="E33" s="744" t="s">
        <v>335</v>
      </c>
      <c r="F33" s="744" t="s">
        <v>335</v>
      </c>
      <c r="G33" s="744" t="s">
        <v>348</v>
      </c>
      <c r="H33" s="744" t="s">
        <v>348</v>
      </c>
      <c r="I33" s="744" t="s">
        <v>348</v>
      </c>
      <c r="J33" s="742" t="s">
        <v>347</v>
      </c>
      <c r="K33" s="742" t="s">
        <v>347</v>
      </c>
      <c r="L33" s="745">
        <v>609000</v>
      </c>
      <c r="M33" s="742" t="s">
        <v>348</v>
      </c>
      <c r="N33" s="767" t="s">
        <v>347</v>
      </c>
      <c r="O33" s="748">
        <v>23</v>
      </c>
      <c r="P33" s="765" t="s">
        <v>358</v>
      </c>
      <c r="Q33" s="768" t="s">
        <v>348</v>
      </c>
      <c r="R33" s="742" t="s">
        <v>335</v>
      </c>
      <c r="S33" s="764">
        <v>2075306870</v>
      </c>
      <c r="T33" s="763">
        <v>7980000</v>
      </c>
      <c r="U33" s="764">
        <v>4439000</v>
      </c>
      <c r="V33" s="761">
        <v>25759000</v>
      </c>
      <c r="W33" s="763">
        <v>11268000</v>
      </c>
      <c r="X33" s="750" t="s">
        <v>346</v>
      </c>
      <c r="Y33" s="761">
        <v>0</v>
      </c>
      <c r="Z33" s="732">
        <v>2124752870</v>
      </c>
      <c r="AA33" s="763">
        <v>0</v>
      </c>
      <c r="AB33" s="766" t="s">
        <v>344</v>
      </c>
      <c r="AC33" s="749" t="s">
        <v>344</v>
      </c>
      <c r="AD33" s="748">
        <v>23</v>
      </c>
      <c r="AE33" s="765" t="s">
        <v>358</v>
      </c>
      <c r="AF33" s="761">
        <v>87274125</v>
      </c>
      <c r="AG33" s="761">
        <v>51344448</v>
      </c>
      <c r="AH33" s="761">
        <v>0</v>
      </c>
      <c r="AI33" s="763">
        <v>43141000</v>
      </c>
      <c r="AJ33" s="764">
        <v>6440000</v>
      </c>
      <c r="AK33" s="763">
        <v>9002178</v>
      </c>
      <c r="AL33" s="761">
        <v>0</v>
      </c>
      <c r="AM33" s="763">
        <v>0</v>
      </c>
      <c r="AN33" s="763">
        <v>9617226</v>
      </c>
      <c r="AO33" s="762">
        <v>3041656976</v>
      </c>
      <c r="AP33" s="761">
        <v>0</v>
      </c>
      <c r="AQ33" s="761">
        <v>136569230</v>
      </c>
      <c r="AR33" s="761">
        <v>0</v>
      </c>
      <c r="AS33" s="731">
        <v>3178226206</v>
      </c>
      <c r="AT33" s="722"/>
      <c r="AU33" s="722"/>
    </row>
    <row r="34" spans="1:47" s="578" customFormat="1" ht="15" customHeight="1" thickTop="1" thickBot="1" x14ac:dyDescent="0.2">
      <c r="A34" s="748">
        <v>24</v>
      </c>
      <c r="B34" s="765" t="s">
        <v>357</v>
      </c>
      <c r="C34" s="761">
        <v>244260174</v>
      </c>
      <c r="D34" s="744" t="s">
        <v>348</v>
      </c>
      <c r="E34" s="744" t="s">
        <v>348</v>
      </c>
      <c r="F34" s="744" t="s">
        <v>348</v>
      </c>
      <c r="G34" s="744" t="s">
        <v>335</v>
      </c>
      <c r="H34" s="744" t="s">
        <v>348</v>
      </c>
      <c r="I34" s="744" t="s">
        <v>348</v>
      </c>
      <c r="J34" s="742" t="s">
        <v>347</v>
      </c>
      <c r="K34" s="742" t="s">
        <v>347</v>
      </c>
      <c r="L34" s="745">
        <v>0</v>
      </c>
      <c r="M34" s="742" t="s">
        <v>348</v>
      </c>
      <c r="N34" s="767" t="s">
        <v>347</v>
      </c>
      <c r="O34" s="748">
        <v>24</v>
      </c>
      <c r="P34" s="765" t="s">
        <v>357</v>
      </c>
      <c r="Q34" s="768" t="s">
        <v>335</v>
      </c>
      <c r="R34" s="742" t="s">
        <v>348</v>
      </c>
      <c r="S34" s="764">
        <v>772290288</v>
      </c>
      <c r="T34" s="763">
        <v>2105000</v>
      </c>
      <c r="U34" s="764">
        <v>2797000</v>
      </c>
      <c r="V34" s="761">
        <v>21683000</v>
      </c>
      <c r="W34" s="763">
        <v>1927000</v>
      </c>
      <c r="X34" s="750" t="s">
        <v>346</v>
      </c>
      <c r="Y34" s="761">
        <v>0</v>
      </c>
      <c r="Z34" s="732">
        <v>800802288</v>
      </c>
      <c r="AA34" s="763">
        <v>0</v>
      </c>
      <c r="AB34" s="766" t="s">
        <v>346</v>
      </c>
      <c r="AC34" s="749" t="s">
        <v>344</v>
      </c>
      <c r="AD34" s="748">
        <v>24</v>
      </c>
      <c r="AE34" s="765" t="s">
        <v>357</v>
      </c>
      <c r="AF34" s="761">
        <v>27480190</v>
      </c>
      <c r="AG34" s="761">
        <v>16749787</v>
      </c>
      <c r="AH34" s="761">
        <v>0</v>
      </c>
      <c r="AI34" s="763">
        <v>20892384</v>
      </c>
      <c r="AJ34" s="764">
        <v>1949333</v>
      </c>
      <c r="AK34" s="763">
        <v>3667271</v>
      </c>
      <c r="AL34" s="761">
        <v>35000000</v>
      </c>
      <c r="AM34" s="763">
        <v>0</v>
      </c>
      <c r="AN34" s="763">
        <v>1272804</v>
      </c>
      <c r="AO34" s="762">
        <v>1152074231</v>
      </c>
      <c r="AP34" s="761">
        <v>5000000</v>
      </c>
      <c r="AQ34" s="761">
        <v>9627214</v>
      </c>
      <c r="AR34" s="761">
        <v>0</v>
      </c>
      <c r="AS34" s="731">
        <v>1166701445</v>
      </c>
      <c r="AT34" s="722"/>
      <c r="AU34" s="722"/>
    </row>
    <row r="35" spans="1:47" s="578" customFormat="1" ht="15" customHeight="1" thickTop="1" thickBot="1" x14ac:dyDescent="0.2">
      <c r="A35" s="748">
        <v>25</v>
      </c>
      <c r="B35" s="765" t="s">
        <v>356</v>
      </c>
      <c r="C35" s="761">
        <v>354140484</v>
      </c>
      <c r="D35" s="744" t="s">
        <v>348</v>
      </c>
      <c r="E35" s="744" t="s">
        <v>348</v>
      </c>
      <c r="F35" s="744" t="s">
        <v>348</v>
      </c>
      <c r="G35" s="744" t="s">
        <v>348</v>
      </c>
      <c r="H35" s="744" t="s">
        <v>335</v>
      </c>
      <c r="I35" s="744" t="s">
        <v>348</v>
      </c>
      <c r="J35" s="742" t="s">
        <v>347</v>
      </c>
      <c r="K35" s="742" t="s">
        <v>347</v>
      </c>
      <c r="L35" s="745">
        <v>11000</v>
      </c>
      <c r="M35" s="742" t="s">
        <v>348</v>
      </c>
      <c r="N35" s="767" t="s">
        <v>347</v>
      </c>
      <c r="O35" s="748">
        <v>25</v>
      </c>
      <c r="P35" s="765" t="s">
        <v>356</v>
      </c>
      <c r="Q35" s="768" t="s">
        <v>348</v>
      </c>
      <c r="R35" s="742" t="s">
        <v>335</v>
      </c>
      <c r="S35" s="764">
        <v>1011514248</v>
      </c>
      <c r="T35" s="763">
        <v>2702000</v>
      </c>
      <c r="U35" s="764">
        <v>3483000</v>
      </c>
      <c r="V35" s="761">
        <v>23477000</v>
      </c>
      <c r="W35" s="763">
        <v>2751000</v>
      </c>
      <c r="X35" s="750" t="s">
        <v>344</v>
      </c>
      <c r="Y35" s="761">
        <v>0</v>
      </c>
      <c r="Z35" s="732">
        <v>1043927248</v>
      </c>
      <c r="AA35" s="763">
        <v>0</v>
      </c>
      <c r="AB35" s="766" t="s">
        <v>346</v>
      </c>
      <c r="AC35" s="749" t="s">
        <v>346</v>
      </c>
      <c r="AD35" s="748">
        <v>25</v>
      </c>
      <c r="AE35" s="765" t="s">
        <v>356</v>
      </c>
      <c r="AF35" s="761">
        <v>47343000</v>
      </c>
      <c r="AG35" s="761">
        <v>25520000</v>
      </c>
      <c r="AH35" s="761">
        <v>0</v>
      </c>
      <c r="AI35" s="763">
        <v>34089000</v>
      </c>
      <c r="AJ35" s="764">
        <v>3676200</v>
      </c>
      <c r="AK35" s="763">
        <v>4501000</v>
      </c>
      <c r="AL35" s="761">
        <v>0</v>
      </c>
      <c r="AM35" s="763">
        <v>0</v>
      </c>
      <c r="AN35" s="763">
        <v>7580391</v>
      </c>
      <c r="AO35" s="762">
        <v>1520788323</v>
      </c>
      <c r="AP35" s="761">
        <v>36918000</v>
      </c>
      <c r="AQ35" s="761">
        <v>303629031</v>
      </c>
      <c r="AR35" s="761">
        <v>0</v>
      </c>
      <c r="AS35" s="731">
        <v>1861335354</v>
      </c>
      <c r="AT35" s="722"/>
      <c r="AU35" s="722"/>
    </row>
    <row r="36" spans="1:47" s="578" customFormat="1" ht="15" customHeight="1" thickTop="1" thickBot="1" x14ac:dyDescent="0.2">
      <c r="A36" s="748">
        <v>26</v>
      </c>
      <c r="B36" s="765" t="s">
        <v>355</v>
      </c>
      <c r="C36" s="761">
        <v>274509275</v>
      </c>
      <c r="D36" s="744" t="s">
        <v>348</v>
      </c>
      <c r="E36" s="744" t="s">
        <v>335</v>
      </c>
      <c r="F36" s="744" t="s">
        <v>348</v>
      </c>
      <c r="G36" s="744" t="s">
        <v>348</v>
      </c>
      <c r="H36" s="744" t="s">
        <v>348</v>
      </c>
      <c r="I36" s="744" t="s">
        <v>348</v>
      </c>
      <c r="J36" s="742" t="s">
        <v>347</v>
      </c>
      <c r="K36" s="742" t="s">
        <v>347</v>
      </c>
      <c r="L36" s="745">
        <v>0</v>
      </c>
      <c r="M36" s="742" t="s">
        <v>335</v>
      </c>
      <c r="N36" s="767" t="s">
        <v>347</v>
      </c>
      <c r="O36" s="748">
        <v>26</v>
      </c>
      <c r="P36" s="765" t="s">
        <v>355</v>
      </c>
      <c r="Q36" s="768" t="s">
        <v>335</v>
      </c>
      <c r="R36" s="742" t="s">
        <v>348</v>
      </c>
      <c r="S36" s="764">
        <v>959262243</v>
      </c>
      <c r="T36" s="763">
        <v>3031000</v>
      </c>
      <c r="U36" s="764">
        <v>8905000</v>
      </c>
      <c r="V36" s="761">
        <v>20868000</v>
      </c>
      <c r="W36" s="763">
        <v>1911000</v>
      </c>
      <c r="X36" s="750" t="s">
        <v>346</v>
      </c>
      <c r="Y36" s="761">
        <v>0</v>
      </c>
      <c r="Z36" s="732">
        <v>993977243</v>
      </c>
      <c r="AA36" s="763">
        <v>0</v>
      </c>
      <c r="AB36" s="766" t="s">
        <v>346</v>
      </c>
      <c r="AC36" s="749" t="s">
        <v>344</v>
      </c>
      <c r="AD36" s="748">
        <v>26</v>
      </c>
      <c r="AE36" s="765" t="s">
        <v>355</v>
      </c>
      <c r="AF36" s="761">
        <v>37855832</v>
      </c>
      <c r="AG36" s="761">
        <v>20496466</v>
      </c>
      <c r="AH36" s="761">
        <v>0</v>
      </c>
      <c r="AI36" s="763">
        <v>30843634</v>
      </c>
      <c r="AJ36" s="764">
        <v>1120000</v>
      </c>
      <c r="AK36" s="763">
        <v>3485016</v>
      </c>
      <c r="AL36" s="761">
        <v>0</v>
      </c>
      <c r="AM36" s="763">
        <v>0</v>
      </c>
      <c r="AN36" s="763">
        <v>4182288</v>
      </c>
      <c r="AO36" s="762">
        <v>1366469754</v>
      </c>
      <c r="AP36" s="761">
        <v>10000000</v>
      </c>
      <c r="AQ36" s="761">
        <v>71288027</v>
      </c>
      <c r="AR36" s="761">
        <v>0</v>
      </c>
      <c r="AS36" s="731">
        <v>1447757781</v>
      </c>
      <c r="AT36" s="722"/>
      <c r="AU36" s="722"/>
    </row>
    <row r="37" spans="1:47" s="578" customFormat="1" ht="15" customHeight="1" thickTop="1" thickBot="1" x14ac:dyDescent="0.2">
      <c r="A37" s="748">
        <v>27</v>
      </c>
      <c r="B37" s="765" t="s">
        <v>354</v>
      </c>
      <c r="C37" s="761">
        <v>292686924</v>
      </c>
      <c r="D37" s="744" t="s">
        <v>348</v>
      </c>
      <c r="E37" s="744" t="s">
        <v>348</v>
      </c>
      <c r="F37" s="744" t="s">
        <v>348</v>
      </c>
      <c r="G37" s="744" t="s">
        <v>348</v>
      </c>
      <c r="H37" s="744" t="s">
        <v>348</v>
      </c>
      <c r="I37" s="744" t="s">
        <v>335</v>
      </c>
      <c r="J37" s="742" t="s">
        <v>347</v>
      </c>
      <c r="K37" s="742" t="s">
        <v>347</v>
      </c>
      <c r="L37" s="745">
        <v>0</v>
      </c>
      <c r="M37" s="742" t="s">
        <v>348</v>
      </c>
      <c r="N37" s="767" t="s">
        <v>347</v>
      </c>
      <c r="O37" s="748">
        <v>27</v>
      </c>
      <c r="P37" s="765" t="s">
        <v>354</v>
      </c>
      <c r="Q37" s="768" t="s">
        <v>348</v>
      </c>
      <c r="R37" s="742" t="s">
        <v>348</v>
      </c>
      <c r="S37" s="764">
        <v>1033740703</v>
      </c>
      <c r="T37" s="763">
        <v>2220000</v>
      </c>
      <c r="U37" s="764">
        <v>3015000</v>
      </c>
      <c r="V37" s="761">
        <v>22172000</v>
      </c>
      <c r="W37" s="763">
        <v>2422000</v>
      </c>
      <c r="X37" s="750" t="s">
        <v>346</v>
      </c>
      <c r="Y37" s="761">
        <v>0</v>
      </c>
      <c r="Z37" s="732">
        <v>1063569703</v>
      </c>
      <c r="AA37" s="763">
        <v>0</v>
      </c>
      <c r="AB37" s="766" t="s">
        <v>346</v>
      </c>
      <c r="AC37" s="749" t="s">
        <v>346</v>
      </c>
      <c r="AD37" s="748">
        <v>27</v>
      </c>
      <c r="AE37" s="765" t="s">
        <v>354</v>
      </c>
      <c r="AF37" s="761">
        <v>41088455</v>
      </c>
      <c r="AG37" s="761">
        <v>21457885</v>
      </c>
      <c r="AH37" s="761">
        <v>0</v>
      </c>
      <c r="AI37" s="763">
        <v>21077634</v>
      </c>
      <c r="AJ37" s="764">
        <v>1389333</v>
      </c>
      <c r="AK37" s="763">
        <v>4501318</v>
      </c>
      <c r="AL37" s="761">
        <v>0</v>
      </c>
      <c r="AM37" s="763">
        <v>0</v>
      </c>
      <c r="AN37" s="763">
        <v>1421481</v>
      </c>
      <c r="AO37" s="762">
        <v>1447192733</v>
      </c>
      <c r="AP37" s="761">
        <v>0</v>
      </c>
      <c r="AQ37" s="761">
        <v>78753520</v>
      </c>
      <c r="AR37" s="761">
        <v>0</v>
      </c>
      <c r="AS37" s="731">
        <v>1525946253</v>
      </c>
      <c r="AT37" s="722"/>
      <c r="AU37" s="722"/>
    </row>
    <row r="38" spans="1:47" s="578" customFormat="1" ht="15" customHeight="1" thickTop="1" thickBot="1" x14ac:dyDescent="0.2">
      <c r="A38" s="748">
        <v>28</v>
      </c>
      <c r="B38" s="765" t="s">
        <v>353</v>
      </c>
      <c r="C38" s="761">
        <v>337339000</v>
      </c>
      <c r="D38" s="744" t="s">
        <v>335</v>
      </c>
      <c r="E38" s="744" t="s">
        <v>348</v>
      </c>
      <c r="F38" s="744" t="s">
        <v>348</v>
      </c>
      <c r="G38" s="744" t="s">
        <v>348</v>
      </c>
      <c r="H38" s="744" t="s">
        <v>335</v>
      </c>
      <c r="I38" s="744" t="s">
        <v>348</v>
      </c>
      <c r="J38" s="742" t="s">
        <v>347</v>
      </c>
      <c r="K38" s="742" t="s">
        <v>347</v>
      </c>
      <c r="L38" s="745">
        <v>148000</v>
      </c>
      <c r="M38" s="742" t="s">
        <v>348</v>
      </c>
      <c r="N38" s="767" t="s">
        <v>347</v>
      </c>
      <c r="O38" s="748">
        <v>28</v>
      </c>
      <c r="P38" s="765" t="s">
        <v>353</v>
      </c>
      <c r="Q38" s="768" t="s">
        <v>348</v>
      </c>
      <c r="R38" s="742" t="s">
        <v>348</v>
      </c>
      <c r="S38" s="764">
        <v>1092138462</v>
      </c>
      <c r="T38" s="763">
        <v>3517000</v>
      </c>
      <c r="U38" s="764">
        <v>3688000</v>
      </c>
      <c r="V38" s="761">
        <v>21357000</v>
      </c>
      <c r="W38" s="763">
        <v>3194000</v>
      </c>
      <c r="X38" s="750" t="s">
        <v>346</v>
      </c>
      <c r="Y38" s="761">
        <v>0</v>
      </c>
      <c r="Z38" s="732">
        <v>1123894462</v>
      </c>
      <c r="AA38" s="763">
        <v>0</v>
      </c>
      <c r="AB38" s="766" t="s">
        <v>346</v>
      </c>
      <c r="AC38" s="749" t="s">
        <v>346</v>
      </c>
      <c r="AD38" s="748">
        <v>28</v>
      </c>
      <c r="AE38" s="765" t="s">
        <v>353</v>
      </c>
      <c r="AF38" s="761">
        <v>40873000</v>
      </c>
      <c r="AG38" s="761">
        <v>24301000</v>
      </c>
      <c r="AH38" s="761">
        <v>0</v>
      </c>
      <c r="AI38" s="763">
        <v>23915348</v>
      </c>
      <c r="AJ38" s="764">
        <v>3360000</v>
      </c>
      <c r="AK38" s="763">
        <v>4065000</v>
      </c>
      <c r="AL38" s="761">
        <v>6500000</v>
      </c>
      <c r="AM38" s="763">
        <v>0</v>
      </c>
      <c r="AN38" s="763">
        <v>950559</v>
      </c>
      <c r="AO38" s="762">
        <v>1565346369</v>
      </c>
      <c r="AP38" s="761">
        <v>0</v>
      </c>
      <c r="AQ38" s="761">
        <v>193380532</v>
      </c>
      <c r="AR38" s="761">
        <v>0</v>
      </c>
      <c r="AS38" s="731">
        <v>1758726901</v>
      </c>
      <c r="AT38" s="722"/>
      <c r="AU38" s="722"/>
    </row>
    <row r="39" spans="1:47" s="578" customFormat="1" ht="15" customHeight="1" thickTop="1" thickBot="1" x14ac:dyDescent="0.2">
      <c r="A39" s="748">
        <v>29</v>
      </c>
      <c r="B39" s="765" t="s">
        <v>352</v>
      </c>
      <c r="C39" s="761">
        <v>320452872</v>
      </c>
      <c r="D39" s="744" t="s">
        <v>335</v>
      </c>
      <c r="E39" s="744" t="s">
        <v>348</v>
      </c>
      <c r="F39" s="744" t="s">
        <v>348</v>
      </c>
      <c r="G39" s="744" t="s">
        <v>348</v>
      </c>
      <c r="H39" s="744" t="s">
        <v>348</v>
      </c>
      <c r="I39" s="744" t="s">
        <v>348</v>
      </c>
      <c r="J39" s="742" t="s">
        <v>347</v>
      </c>
      <c r="K39" s="742" t="s">
        <v>347</v>
      </c>
      <c r="L39" s="745">
        <v>23000</v>
      </c>
      <c r="M39" s="742" t="s">
        <v>348</v>
      </c>
      <c r="N39" s="767" t="s">
        <v>347</v>
      </c>
      <c r="O39" s="748">
        <v>29</v>
      </c>
      <c r="P39" s="765" t="s">
        <v>352</v>
      </c>
      <c r="Q39" s="768" t="s">
        <v>335</v>
      </c>
      <c r="R39" s="742" t="s">
        <v>335</v>
      </c>
      <c r="S39" s="764">
        <v>922889445</v>
      </c>
      <c r="T39" s="763">
        <v>2486000</v>
      </c>
      <c r="U39" s="764">
        <v>2330000</v>
      </c>
      <c r="V39" s="761">
        <v>24944000</v>
      </c>
      <c r="W39" s="763">
        <v>2862000</v>
      </c>
      <c r="X39" s="750" t="s">
        <v>346</v>
      </c>
      <c r="Y39" s="761">
        <v>0</v>
      </c>
      <c r="Z39" s="732">
        <v>955511445</v>
      </c>
      <c r="AA39" s="763">
        <v>0</v>
      </c>
      <c r="AB39" s="766" t="s">
        <v>346</v>
      </c>
      <c r="AC39" s="749" t="s">
        <v>344</v>
      </c>
      <c r="AD39" s="748">
        <v>29</v>
      </c>
      <c r="AE39" s="765" t="s">
        <v>352</v>
      </c>
      <c r="AF39" s="761">
        <v>42563666</v>
      </c>
      <c r="AG39" s="761">
        <v>23757834</v>
      </c>
      <c r="AH39" s="761">
        <v>0</v>
      </c>
      <c r="AI39" s="763">
        <v>64231098</v>
      </c>
      <c r="AJ39" s="764">
        <v>2181900</v>
      </c>
      <c r="AK39" s="763">
        <v>3632985</v>
      </c>
      <c r="AL39" s="761">
        <v>0</v>
      </c>
      <c r="AM39" s="763">
        <v>0</v>
      </c>
      <c r="AN39" s="763">
        <v>6794047</v>
      </c>
      <c r="AO39" s="762">
        <v>1419148847</v>
      </c>
      <c r="AP39" s="761">
        <v>0</v>
      </c>
      <c r="AQ39" s="761">
        <v>57626851</v>
      </c>
      <c r="AR39" s="761">
        <v>0</v>
      </c>
      <c r="AS39" s="731">
        <v>1476775698</v>
      </c>
      <c r="AT39" s="722"/>
      <c r="AU39" s="722"/>
    </row>
    <row r="40" spans="1:47" s="578" customFormat="1" ht="15" customHeight="1" thickTop="1" thickBot="1" x14ac:dyDescent="0.2">
      <c r="A40" s="748">
        <v>30</v>
      </c>
      <c r="B40" s="765" t="s">
        <v>351</v>
      </c>
      <c r="C40" s="761">
        <v>240543746</v>
      </c>
      <c r="D40" s="744" t="s">
        <v>348</v>
      </c>
      <c r="E40" s="744" t="s">
        <v>348</v>
      </c>
      <c r="F40" s="744" t="s">
        <v>348</v>
      </c>
      <c r="G40" s="744" t="s">
        <v>335</v>
      </c>
      <c r="H40" s="744" t="s">
        <v>348</v>
      </c>
      <c r="I40" s="744" t="s">
        <v>348</v>
      </c>
      <c r="J40" s="742" t="s">
        <v>347</v>
      </c>
      <c r="K40" s="742" t="s">
        <v>347</v>
      </c>
      <c r="L40" s="745">
        <v>0</v>
      </c>
      <c r="M40" s="742" t="s">
        <v>335</v>
      </c>
      <c r="N40" s="767" t="s">
        <v>347</v>
      </c>
      <c r="O40" s="748">
        <v>30</v>
      </c>
      <c r="P40" s="765" t="s">
        <v>351</v>
      </c>
      <c r="Q40" s="768" t="s">
        <v>348</v>
      </c>
      <c r="R40" s="742" t="s">
        <v>335</v>
      </c>
      <c r="S40" s="764">
        <v>833180294</v>
      </c>
      <c r="T40" s="763">
        <v>1218000</v>
      </c>
      <c r="U40" s="764">
        <v>1344000</v>
      </c>
      <c r="V40" s="761">
        <v>18912000</v>
      </c>
      <c r="W40" s="763">
        <v>2034000</v>
      </c>
      <c r="X40" s="750" t="s">
        <v>346</v>
      </c>
      <c r="Y40" s="761">
        <v>0</v>
      </c>
      <c r="Z40" s="732">
        <v>856688294</v>
      </c>
      <c r="AA40" s="763">
        <v>0</v>
      </c>
      <c r="AB40" s="766" t="s">
        <v>346</v>
      </c>
      <c r="AC40" s="749" t="s">
        <v>344</v>
      </c>
      <c r="AD40" s="748">
        <v>30</v>
      </c>
      <c r="AE40" s="765" t="s">
        <v>351</v>
      </c>
      <c r="AF40" s="761">
        <v>39068576</v>
      </c>
      <c r="AG40" s="761">
        <v>20015054</v>
      </c>
      <c r="AH40" s="761">
        <v>0</v>
      </c>
      <c r="AI40" s="763">
        <v>19178000</v>
      </c>
      <c r="AJ40" s="764">
        <v>560000</v>
      </c>
      <c r="AK40" s="763">
        <v>3922260</v>
      </c>
      <c r="AL40" s="761">
        <v>0</v>
      </c>
      <c r="AM40" s="763">
        <v>0</v>
      </c>
      <c r="AN40" s="763">
        <v>11290861</v>
      </c>
      <c r="AO40" s="762">
        <v>1191266791</v>
      </c>
      <c r="AP40" s="761">
        <v>0</v>
      </c>
      <c r="AQ40" s="761">
        <v>136437224</v>
      </c>
      <c r="AR40" s="761">
        <v>0</v>
      </c>
      <c r="AS40" s="731">
        <v>1327704015</v>
      </c>
      <c r="AT40" s="722"/>
      <c r="AU40" s="722"/>
    </row>
    <row r="41" spans="1:47" s="578" customFormat="1" ht="15" customHeight="1" thickTop="1" thickBot="1" x14ac:dyDescent="0.2">
      <c r="A41" s="748">
        <v>31</v>
      </c>
      <c r="B41" s="765" t="s">
        <v>350</v>
      </c>
      <c r="C41" s="761">
        <v>759638658</v>
      </c>
      <c r="D41" s="744" t="s">
        <v>335</v>
      </c>
      <c r="E41" s="744" t="s">
        <v>348</v>
      </c>
      <c r="F41" s="744" t="s">
        <v>348</v>
      </c>
      <c r="G41" s="744" t="s">
        <v>348</v>
      </c>
      <c r="H41" s="744" t="s">
        <v>348</v>
      </c>
      <c r="I41" s="744" t="s">
        <v>348</v>
      </c>
      <c r="J41" s="742" t="s">
        <v>347</v>
      </c>
      <c r="K41" s="742" t="s">
        <v>347</v>
      </c>
      <c r="L41" s="745">
        <v>589000</v>
      </c>
      <c r="M41" s="742" t="s">
        <v>335</v>
      </c>
      <c r="N41" s="767" t="s">
        <v>347</v>
      </c>
      <c r="O41" s="748">
        <v>31</v>
      </c>
      <c r="P41" s="765" t="s">
        <v>350</v>
      </c>
      <c r="Q41" s="768" t="s">
        <v>348</v>
      </c>
      <c r="R41" s="742" t="s">
        <v>335</v>
      </c>
      <c r="S41" s="764">
        <v>2157892187</v>
      </c>
      <c r="T41" s="763">
        <v>6792000</v>
      </c>
      <c r="U41" s="764">
        <v>8697000</v>
      </c>
      <c r="V41" s="761">
        <v>26248000</v>
      </c>
      <c r="W41" s="763">
        <v>8019000</v>
      </c>
      <c r="X41" s="750" t="s">
        <v>344</v>
      </c>
      <c r="Y41" s="761">
        <v>0</v>
      </c>
      <c r="Z41" s="732">
        <v>2207648187</v>
      </c>
      <c r="AA41" s="763">
        <v>0</v>
      </c>
      <c r="AB41" s="766" t="s">
        <v>346</v>
      </c>
      <c r="AC41" s="749" t="s">
        <v>346</v>
      </c>
      <c r="AD41" s="748">
        <v>31</v>
      </c>
      <c r="AE41" s="765" t="s">
        <v>350</v>
      </c>
      <c r="AF41" s="761">
        <v>104682140</v>
      </c>
      <c r="AG41" s="761">
        <v>60670791</v>
      </c>
      <c r="AH41" s="761">
        <v>0</v>
      </c>
      <c r="AI41" s="763">
        <v>43860847</v>
      </c>
      <c r="AJ41" s="764">
        <v>4760000</v>
      </c>
      <c r="AK41" s="763">
        <v>8995995</v>
      </c>
      <c r="AL41" s="761">
        <v>0</v>
      </c>
      <c r="AM41" s="763">
        <v>0</v>
      </c>
      <c r="AN41" s="763">
        <v>13036229</v>
      </c>
      <c r="AO41" s="762">
        <v>3203881847</v>
      </c>
      <c r="AP41" s="761">
        <v>0</v>
      </c>
      <c r="AQ41" s="761">
        <v>477915428</v>
      </c>
      <c r="AR41" s="761">
        <v>0</v>
      </c>
      <c r="AS41" s="731">
        <v>3681797275</v>
      </c>
      <c r="AT41" s="722"/>
      <c r="AU41" s="722"/>
    </row>
    <row r="42" spans="1:47" s="578" customFormat="1" ht="15" customHeight="1" thickTop="1" thickBot="1" x14ac:dyDescent="0.2">
      <c r="A42" s="748">
        <v>32</v>
      </c>
      <c r="B42" s="765" t="s">
        <v>349</v>
      </c>
      <c r="C42" s="761">
        <v>1044230851</v>
      </c>
      <c r="D42" s="744" t="s">
        <v>348</v>
      </c>
      <c r="E42" s="744" t="s">
        <v>335</v>
      </c>
      <c r="F42" s="744" t="s">
        <v>348</v>
      </c>
      <c r="G42" s="744" t="s">
        <v>348</v>
      </c>
      <c r="H42" s="744" t="s">
        <v>348</v>
      </c>
      <c r="I42" s="744" t="s">
        <v>335</v>
      </c>
      <c r="J42" s="742" t="s">
        <v>347</v>
      </c>
      <c r="K42" s="742" t="s">
        <v>347</v>
      </c>
      <c r="L42" s="745">
        <v>0</v>
      </c>
      <c r="M42" s="742" t="s">
        <v>348</v>
      </c>
      <c r="N42" s="767" t="s">
        <v>347</v>
      </c>
      <c r="O42" s="748">
        <v>32</v>
      </c>
      <c r="P42" s="765" t="s">
        <v>349</v>
      </c>
      <c r="Q42" s="768" t="s">
        <v>348</v>
      </c>
      <c r="R42" s="742" t="s">
        <v>335</v>
      </c>
      <c r="S42" s="764">
        <v>3467010095</v>
      </c>
      <c r="T42" s="763">
        <v>10705000</v>
      </c>
      <c r="U42" s="764">
        <v>11456000</v>
      </c>
      <c r="V42" s="761">
        <v>26589000</v>
      </c>
      <c r="W42" s="763">
        <v>12301000</v>
      </c>
      <c r="X42" s="750" t="s">
        <v>344</v>
      </c>
      <c r="Y42" s="761">
        <v>0</v>
      </c>
      <c r="Z42" s="732">
        <v>3528061095</v>
      </c>
      <c r="AA42" s="763">
        <v>0</v>
      </c>
      <c r="AB42" s="766" t="s">
        <v>344</v>
      </c>
      <c r="AC42" s="749" t="s">
        <v>344</v>
      </c>
      <c r="AD42" s="748">
        <v>32</v>
      </c>
      <c r="AE42" s="765" t="s">
        <v>349</v>
      </c>
      <c r="AF42" s="761">
        <v>133889780</v>
      </c>
      <c r="AG42" s="761">
        <v>76086310</v>
      </c>
      <c r="AH42" s="761">
        <v>0</v>
      </c>
      <c r="AI42" s="763">
        <v>88635306</v>
      </c>
      <c r="AJ42" s="764">
        <v>11458666</v>
      </c>
      <c r="AK42" s="763">
        <v>11682000</v>
      </c>
      <c r="AL42" s="761">
        <v>126232747</v>
      </c>
      <c r="AM42" s="763">
        <v>0</v>
      </c>
      <c r="AN42" s="763">
        <v>31757224</v>
      </c>
      <c r="AO42" s="762">
        <v>5052033979</v>
      </c>
      <c r="AP42" s="761">
        <v>0</v>
      </c>
      <c r="AQ42" s="761">
        <v>102105153</v>
      </c>
      <c r="AR42" s="761">
        <v>0</v>
      </c>
      <c r="AS42" s="731">
        <v>5154139132</v>
      </c>
      <c r="AT42" s="722"/>
      <c r="AU42" s="722"/>
    </row>
    <row r="43" spans="1:47" s="578" customFormat="1" ht="15" customHeight="1" thickTop="1" thickBot="1" x14ac:dyDescent="0.2">
      <c r="A43" s="748">
        <v>33</v>
      </c>
      <c r="B43" s="765" t="s">
        <v>345</v>
      </c>
      <c r="C43" s="761">
        <v>75293438</v>
      </c>
      <c r="D43" s="744" t="s">
        <v>335</v>
      </c>
      <c r="E43" s="744" t="s">
        <v>335</v>
      </c>
      <c r="F43" s="744" t="s">
        <v>335</v>
      </c>
      <c r="G43" s="744" t="s">
        <v>335</v>
      </c>
      <c r="H43" s="744" t="s">
        <v>335</v>
      </c>
      <c r="I43" s="744" t="s">
        <v>348</v>
      </c>
      <c r="J43" s="742" t="s">
        <v>347</v>
      </c>
      <c r="K43" s="742" t="s">
        <v>347</v>
      </c>
      <c r="L43" s="745">
        <v>0</v>
      </c>
      <c r="M43" s="742" t="s">
        <v>335</v>
      </c>
      <c r="N43" s="767" t="s">
        <v>347</v>
      </c>
      <c r="O43" s="748">
        <v>33</v>
      </c>
      <c r="P43" s="765" t="s">
        <v>345</v>
      </c>
      <c r="Q43" s="741" t="s">
        <v>335</v>
      </c>
      <c r="R43" s="741" t="s">
        <v>335</v>
      </c>
      <c r="S43" s="764">
        <v>268335971</v>
      </c>
      <c r="T43" s="763">
        <v>551000</v>
      </c>
      <c r="U43" s="764">
        <v>618000</v>
      </c>
      <c r="V43" s="761">
        <v>17118000</v>
      </c>
      <c r="W43" s="763">
        <v>1196000</v>
      </c>
      <c r="X43" s="750" t="s">
        <v>346</v>
      </c>
      <c r="Y43" s="761">
        <v>0</v>
      </c>
      <c r="Z43" s="732">
        <v>287818971</v>
      </c>
      <c r="AA43" s="763">
        <v>0</v>
      </c>
      <c r="AB43" s="766" t="s">
        <v>344</v>
      </c>
      <c r="AC43" s="749" t="s">
        <v>344</v>
      </c>
      <c r="AD43" s="748">
        <v>33</v>
      </c>
      <c r="AE43" s="765" t="s">
        <v>345</v>
      </c>
      <c r="AF43" s="761">
        <v>7499800</v>
      </c>
      <c r="AG43" s="761">
        <v>5010776</v>
      </c>
      <c r="AH43" s="761">
        <v>0</v>
      </c>
      <c r="AI43" s="763">
        <v>14001814</v>
      </c>
      <c r="AJ43" s="764">
        <v>280000</v>
      </c>
      <c r="AK43" s="763">
        <v>1230321</v>
      </c>
      <c r="AL43" s="761">
        <v>0</v>
      </c>
      <c r="AM43" s="763">
        <v>0</v>
      </c>
      <c r="AN43" s="763">
        <v>327633</v>
      </c>
      <c r="AO43" s="762">
        <v>391462753</v>
      </c>
      <c r="AP43" s="761">
        <v>0</v>
      </c>
      <c r="AQ43" s="761">
        <v>26123398</v>
      </c>
      <c r="AR43" s="761">
        <v>0</v>
      </c>
      <c r="AS43" s="731">
        <v>417586151</v>
      </c>
      <c r="AT43" s="722"/>
      <c r="AU43" s="722"/>
    </row>
    <row r="44" spans="1:47" s="578" customFormat="1" ht="15" customHeight="1" thickTop="1" thickBot="1" x14ac:dyDescent="0.2">
      <c r="A44" s="2330" t="s">
        <v>343</v>
      </c>
      <c r="B44" s="2331"/>
      <c r="C44" s="756">
        <v>195279278200</v>
      </c>
      <c r="D44" s="756">
        <v>0</v>
      </c>
      <c r="E44" s="756">
        <v>0</v>
      </c>
      <c r="F44" s="756">
        <v>0</v>
      </c>
      <c r="G44" s="756">
        <v>0</v>
      </c>
      <c r="H44" s="756">
        <v>0</v>
      </c>
      <c r="I44" s="756">
        <v>0</v>
      </c>
      <c r="J44" s="756">
        <v>0</v>
      </c>
      <c r="K44" s="756">
        <v>0</v>
      </c>
      <c r="L44" s="756">
        <v>15912000</v>
      </c>
      <c r="M44" s="756">
        <v>0</v>
      </c>
      <c r="N44" s="755">
        <v>0</v>
      </c>
      <c r="O44" s="2330" t="s">
        <v>343</v>
      </c>
      <c r="P44" s="2331"/>
      <c r="Q44" s="756">
        <v>0</v>
      </c>
      <c r="R44" s="756">
        <v>0</v>
      </c>
      <c r="S44" s="756">
        <v>561726966822</v>
      </c>
      <c r="T44" s="758">
        <v>2278747000</v>
      </c>
      <c r="U44" s="757">
        <v>3007321000</v>
      </c>
      <c r="V44" s="756">
        <v>4542101000</v>
      </c>
      <c r="W44" s="756">
        <v>1677472000</v>
      </c>
      <c r="X44" s="760" t="s">
        <v>344</v>
      </c>
      <c r="Y44" s="756">
        <v>2152000</v>
      </c>
      <c r="Z44" s="732">
        <v>573234759822</v>
      </c>
      <c r="AA44" s="756">
        <v>0</v>
      </c>
      <c r="AB44" s="760" t="s">
        <v>344</v>
      </c>
      <c r="AC44" s="759" t="s">
        <v>344</v>
      </c>
      <c r="AD44" s="2330" t="s">
        <v>343</v>
      </c>
      <c r="AE44" s="2331"/>
      <c r="AF44" s="756">
        <v>21991072232</v>
      </c>
      <c r="AG44" s="756">
        <v>14344026877</v>
      </c>
      <c r="AH44" s="756">
        <v>0</v>
      </c>
      <c r="AI44" s="758">
        <v>12635608702</v>
      </c>
      <c r="AJ44" s="757">
        <v>1956372957</v>
      </c>
      <c r="AK44" s="756">
        <v>1495155951</v>
      </c>
      <c r="AL44" s="756">
        <v>25968043153</v>
      </c>
      <c r="AM44" s="756">
        <v>0</v>
      </c>
      <c r="AN44" s="756">
        <v>2726935649</v>
      </c>
      <c r="AO44" s="756">
        <v>849647165543</v>
      </c>
      <c r="AP44" s="756">
        <v>2565551000</v>
      </c>
      <c r="AQ44" s="756">
        <v>37505952251</v>
      </c>
      <c r="AR44" s="756">
        <v>0</v>
      </c>
      <c r="AS44" s="755">
        <v>889718668794</v>
      </c>
      <c r="AT44" s="722"/>
      <c r="AU44" s="722"/>
    </row>
    <row r="45" spans="1:47" s="578" customFormat="1" ht="15" customHeight="1" thickTop="1" thickBot="1" x14ac:dyDescent="0.2">
      <c r="A45" s="748">
        <v>301</v>
      </c>
      <c r="B45" s="753" t="s">
        <v>342</v>
      </c>
      <c r="C45" s="745">
        <v>3325454000</v>
      </c>
      <c r="D45" s="745">
        <v>11065400</v>
      </c>
      <c r="E45" s="745">
        <v>685388663</v>
      </c>
      <c r="F45" s="745">
        <v>6055000</v>
      </c>
      <c r="G45" s="745">
        <v>3776000</v>
      </c>
      <c r="H45" s="744" t="s">
        <v>334</v>
      </c>
      <c r="I45" s="744" t="s">
        <v>334</v>
      </c>
      <c r="J45" s="739">
        <v>8395000</v>
      </c>
      <c r="K45" s="744" t="s">
        <v>334</v>
      </c>
      <c r="L45" s="745">
        <v>714680063</v>
      </c>
      <c r="M45" s="742" t="s">
        <v>334</v>
      </c>
      <c r="N45" s="751">
        <v>0</v>
      </c>
      <c r="O45" s="748">
        <v>301</v>
      </c>
      <c r="P45" s="753" t="s">
        <v>342</v>
      </c>
      <c r="Q45" s="754" t="s">
        <v>334</v>
      </c>
      <c r="R45" s="754" t="s">
        <v>334</v>
      </c>
      <c r="S45" s="754" t="s">
        <v>334</v>
      </c>
      <c r="T45" s="754" t="s">
        <v>334</v>
      </c>
      <c r="U45" s="740" t="s">
        <v>334</v>
      </c>
      <c r="V45" s="745">
        <v>0</v>
      </c>
      <c r="W45" s="739">
        <v>0</v>
      </c>
      <c r="X45" s="750" t="s">
        <v>332</v>
      </c>
      <c r="Y45" s="745">
        <v>0</v>
      </c>
      <c r="Z45" s="732">
        <v>0</v>
      </c>
      <c r="AA45" s="745">
        <v>0</v>
      </c>
      <c r="AB45" s="739">
        <v>171116000</v>
      </c>
      <c r="AC45" s="749" t="s">
        <v>332</v>
      </c>
      <c r="AD45" s="748">
        <v>301</v>
      </c>
      <c r="AE45" s="753" t="s">
        <v>342</v>
      </c>
      <c r="AF45" s="745">
        <v>0</v>
      </c>
      <c r="AG45" s="745">
        <v>0</v>
      </c>
      <c r="AH45" s="745">
        <v>0</v>
      </c>
      <c r="AI45" s="745">
        <v>0</v>
      </c>
      <c r="AJ45" s="745">
        <v>0</v>
      </c>
      <c r="AK45" s="745">
        <v>0</v>
      </c>
      <c r="AL45" s="745">
        <v>0</v>
      </c>
      <c r="AM45" s="745">
        <v>0</v>
      </c>
      <c r="AN45" s="739">
        <v>17557584</v>
      </c>
      <c r="AO45" s="746">
        <v>4228807647</v>
      </c>
      <c r="AP45" s="745">
        <v>33648615</v>
      </c>
      <c r="AQ45" s="745">
        <v>1124420054</v>
      </c>
      <c r="AR45" s="745">
        <v>0</v>
      </c>
      <c r="AS45" s="752">
        <v>5386876316</v>
      </c>
      <c r="AT45" s="722"/>
      <c r="AU45" s="722"/>
    </row>
    <row r="46" spans="1:47" s="578" customFormat="1" ht="15" customHeight="1" thickTop="1" thickBot="1" x14ac:dyDescent="0.2">
      <c r="A46" s="748">
        <v>302</v>
      </c>
      <c r="B46" s="747" t="s">
        <v>340</v>
      </c>
      <c r="C46" s="745">
        <v>3792066100</v>
      </c>
      <c r="D46" s="745">
        <v>14397479</v>
      </c>
      <c r="E46" s="745">
        <v>991317957</v>
      </c>
      <c r="F46" s="745">
        <v>5893000</v>
      </c>
      <c r="G46" s="745">
        <v>2138000</v>
      </c>
      <c r="H46" s="744" t="s">
        <v>334</v>
      </c>
      <c r="I46" s="744" t="s">
        <v>334</v>
      </c>
      <c r="J46" s="739">
        <v>22675000</v>
      </c>
      <c r="K46" s="744" t="s">
        <v>334</v>
      </c>
      <c r="L46" s="745">
        <v>1036421436</v>
      </c>
      <c r="M46" s="742" t="s">
        <v>334</v>
      </c>
      <c r="N46" s="751">
        <v>0</v>
      </c>
      <c r="O46" s="748">
        <v>302</v>
      </c>
      <c r="P46" s="747" t="s">
        <v>341</v>
      </c>
      <c r="Q46" s="742" t="s">
        <v>334</v>
      </c>
      <c r="R46" s="742" t="s">
        <v>334</v>
      </c>
      <c r="S46" s="742" t="s">
        <v>334</v>
      </c>
      <c r="T46" s="742" t="s">
        <v>334</v>
      </c>
      <c r="U46" s="740" t="s">
        <v>334</v>
      </c>
      <c r="V46" s="745">
        <v>0</v>
      </c>
      <c r="W46" s="739">
        <v>0</v>
      </c>
      <c r="X46" s="750" t="s">
        <v>332</v>
      </c>
      <c r="Y46" s="745">
        <v>0</v>
      </c>
      <c r="Z46" s="732">
        <v>0</v>
      </c>
      <c r="AA46" s="745">
        <v>0</v>
      </c>
      <c r="AB46" s="739">
        <v>120274000</v>
      </c>
      <c r="AC46" s="749" t="s">
        <v>332</v>
      </c>
      <c r="AD46" s="748">
        <v>302</v>
      </c>
      <c r="AE46" s="747" t="s">
        <v>340</v>
      </c>
      <c r="AF46" s="745">
        <v>0</v>
      </c>
      <c r="AG46" s="745">
        <v>0</v>
      </c>
      <c r="AH46" s="745">
        <v>0</v>
      </c>
      <c r="AI46" s="745">
        <v>0</v>
      </c>
      <c r="AJ46" s="745">
        <v>0</v>
      </c>
      <c r="AK46" s="745">
        <v>0</v>
      </c>
      <c r="AL46" s="745">
        <v>0</v>
      </c>
      <c r="AM46" s="745">
        <v>0</v>
      </c>
      <c r="AN46" s="739">
        <v>7875779</v>
      </c>
      <c r="AO46" s="746">
        <v>4956637315</v>
      </c>
      <c r="AP46" s="745">
        <v>15128200</v>
      </c>
      <c r="AQ46" s="745">
        <v>827065541</v>
      </c>
      <c r="AR46" s="745">
        <v>0</v>
      </c>
      <c r="AS46" s="731">
        <v>5798831056</v>
      </c>
      <c r="AT46" s="722"/>
      <c r="AU46" s="722"/>
    </row>
    <row r="47" spans="1:47" s="578" customFormat="1" ht="15" customHeight="1" thickTop="1" thickBot="1" x14ac:dyDescent="0.2">
      <c r="A47" s="748">
        <v>303</v>
      </c>
      <c r="B47" s="747" t="s">
        <v>339</v>
      </c>
      <c r="C47" s="745">
        <v>2571879100</v>
      </c>
      <c r="D47" s="745">
        <v>15723615</v>
      </c>
      <c r="E47" s="745">
        <v>2208128657</v>
      </c>
      <c r="F47" s="745">
        <v>19762000</v>
      </c>
      <c r="G47" s="745">
        <v>2618000</v>
      </c>
      <c r="H47" s="744" t="s">
        <v>334</v>
      </c>
      <c r="I47" s="744" t="s">
        <v>334</v>
      </c>
      <c r="J47" s="739">
        <v>7455000</v>
      </c>
      <c r="K47" s="744" t="s">
        <v>334</v>
      </c>
      <c r="L47" s="745">
        <v>2253687272</v>
      </c>
      <c r="M47" s="742" t="s">
        <v>334</v>
      </c>
      <c r="N47" s="751">
        <v>135788135</v>
      </c>
      <c r="O47" s="748">
        <v>303</v>
      </c>
      <c r="P47" s="747" t="s">
        <v>339</v>
      </c>
      <c r="Q47" s="742" t="s">
        <v>334</v>
      </c>
      <c r="R47" s="742" t="s">
        <v>334</v>
      </c>
      <c r="S47" s="742" t="s">
        <v>334</v>
      </c>
      <c r="T47" s="742" t="s">
        <v>334</v>
      </c>
      <c r="U47" s="740" t="s">
        <v>334</v>
      </c>
      <c r="V47" s="745">
        <v>0</v>
      </c>
      <c r="W47" s="739">
        <v>3647000</v>
      </c>
      <c r="X47" s="750" t="s">
        <v>332</v>
      </c>
      <c r="Y47" s="745">
        <v>0</v>
      </c>
      <c r="Z47" s="732">
        <v>3647000</v>
      </c>
      <c r="AA47" s="745">
        <v>0</v>
      </c>
      <c r="AB47" s="739">
        <v>109420000</v>
      </c>
      <c r="AC47" s="749" t="s">
        <v>332</v>
      </c>
      <c r="AD47" s="748">
        <v>303</v>
      </c>
      <c r="AE47" s="747" t="s">
        <v>339</v>
      </c>
      <c r="AF47" s="745">
        <v>0</v>
      </c>
      <c r="AG47" s="745">
        <v>0</v>
      </c>
      <c r="AH47" s="745">
        <v>0</v>
      </c>
      <c r="AI47" s="745">
        <v>0</v>
      </c>
      <c r="AJ47" s="745">
        <v>0</v>
      </c>
      <c r="AK47" s="745">
        <v>0</v>
      </c>
      <c r="AL47" s="745">
        <v>0</v>
      </c>
      <c r="AM47" s="745">
        <v>0</v>
      </c>
      <c r="AN47" s="739">
        <v>11559570</v>
      </c>
      <c r="AO47" s="746">
        <v>5085981077</v>
      </c>
      <c r="AP47" s="745">
        <v>0</v>
      </c>
      <c r="AQ47" s="745">
        <v>400149724</v>
      </c>
      <c r="AR47" s="745">
        <v>0</v>
      </c>
      <c r="AS47" s="731">
        <v>5486130801</v>
      </c>
      <c r="AT47" s="722"/>
      <c r="AU47" s="722"/>
    </row>
    <row r="48" spans="1:47" s="578" customFormat="1" ht="15" customHeight="1" thickTop="1" thickBot="1" x14ac:dyDescent="0.2">
      <c r="A48" s="748">
        <v>304</v>
      </c>
      <c r="B48" s="747" t="s">
        <v>338</v>
      </c>
      <c r="C48" s="745">
        <v>1033699100</v>
      </c>
      <c r="D48" s="745">
        <v>5602306</v>
      </c>
      <c r="E48" s="745">
        <v>239261070</v>
      </c>
      <c r="F48" s="745">
        <v>1538000</v>
      </c>
      <c r="G48" s="745">
        <v>456000</v>
      </c>
      <c r="H48" s="744" t="s">
        <v>334</v>
      </c>
      <c r="I48" s="744" t="s">
        <v>334</v>
      </c>
      <c r="J48" s="739">
        <v>4200000</v>
      </c>
      <c r="K48" s="744" t="s">
        <v>334</v>
      </c>
      <c r="L48" s="745">
        <v>251057376</v>
      </c>
      <c r="M48" s="742" t="s">
        <v>334</v>
      </c>
      <c r="N48" s="751">
        <v>0</v>
      </c>
      <c r="O48" s="748">
        <v>304</v>
      </c>
      <c r="P48" s="747" t="s">
        <v>337</v>
      </c>
      <c r="Q48" s="742" t="s">
        <v>334</v>
      </c>
      <c r="R48" s="742" t="s">
        <v>334</v>
      </c>
      <c r="S48" s="742" t="s">
        <v>334</v>
      </c>
      <c r="T48" s="742" t="s">
        <v>334</v>
      </c>
      <c r="U48" s="740" t="s">
        <v>334</v>
      </c>
      <c r="V48" s="745">
        <v>0</v>
      </c>
      <c r="W48" s="739">
        <v>0</v>
      </c>
      <c r="X48" s="750" t="s">
        <v>332</v>
      </c>
      <c r="Y48" s="745">
        <v>0</v>
      </c>
      <c r="Z48" s="732">
        <v>0</v>
      </c>
      <c r="AA48" s="745">
        <v>0</v>
      </c>
      <c r="AB48" s="739">
        <v>13071000</v>
      </c>
      <c r="AC48" s="749" t="s">
        <v>332</v>
      </c>
      <c r="AD48" s="748">
        <v>304</v>
      </c>
      <c r="AE48" s="747" t="s">
        <v>337</v>
      </c>
      <c r="AF48" s="745">
        <v>0</v>
      </c>
      <c r="AG48" s="745">
        <v>0</v>
      </c>
      <c r="AH48" s="745">
        <v>0</v>
      </c>
      <c r="AI48" s="745">
        <v>0</v>
      </c>
      <c r="AJ48" s="745">
        <v>0</v>
      </c>
      <c r="AK48" s="745">
        <v>0</v>
      </c>
      <c r="AL48" s="745">
        <v>0</v>
      </c>
      <c r="AM48" s="745">
        <v>0</v>
      </c>
      <c r="AN48" s="739">
        <v>11122663</v>
      </c>
      <c r="AO48" s="746">
        <v>1308950139</v>
      </c>
      <c r="AP48" s="745">
        <v>0</v>
      </c>
      <c r="AQ48" s="745">
        <v>364843309</v>
      </c>
      <c r="AR48" s="745">
        <v>0</v>
      </c>
      <c r="AS48" s="731">
        <v>1673793448</v>
      </c>
      <c r="AT48" s="722"/>
      <c r="AU48" s="722"/>
    </row>
    <row r="49" spans="1:47" s="578" customFormat="1" ht="15" customHeight="1" thickTop="1" thickBot="1" x14ac:dyDescent="0.2">
      <c r="A49" s="748">
        <v>305</v>
      </c>
      <c r="B49" s="747" t="s">
        <v>336</v>
      </c>
      <c r="C49" s="745">
        <v>1524994100</v>
      </c>
      <c r="D49" s="745">
        <v>10105367</v>
      </c>
      <c r="E49" s="745">
        <v>972118868</v>
      </c>
      <c r="F49" s="745">
        <v>9034000</v>
      </c>
      <c r="G49" s="745">
        <v>1522000</v>
      </c>
      <c r="H49" s="744" t="s">
        <v>334</v>
      </c>
      <c r="I49" s="744" t="s">
        <v>334</v>
      </c>
      <c r="J49" s="739">
        <v>5135000</v>
      </c>
      <c r="K49" s="744" t="s">
        <v>334</v>
      </c>
      <c r="L49" s="745">
        <v>997915235</v>
      </c>
      <c r="M49" s="742" t="s">
        <v>334</v>
      </c>
      <c r="N49" s="751">
        <v>0</v>
      </c>
      <c r="O49" s="748">
        <v>305</v>
      </c>
      <c r="P49" s="747" t="s">
        <v>336</v>
      </c>
      <c r="Q49" s="742" t="s">
        <v>334</v>
      </c>
      <c r="R49" s="742" t="s">
        <v>334</v>
      </c>
      <c r="S49" s="742" t="s">
        <v>334</v>
      </c>
      <c r="T49" s="742" t="s">
        <v>334</v>
      </c>
      <c r="U49" s="740" t="s">
        <v>334</v>
      </c>
      <c r="V49" s="745">
        <v>0</v>
      </c>
      <c r="W49" s="739">
        <v>1942000</v>
      </c>
      <c r="X49" s="750" t="s">
        <v>332</v>
      </c>
      <c r="Y49" s="745">
        <v>0</v>
      </c>
      <c r="Z49" s="732">
        <v>1942000</v>
      </c>
      <c r="AA49" s="745">
        <v>0</v>
      </c>
      <c r="AB49" s="739">
        <v>38474000</v>
      </c>
      <c r="AC49" s="749" t="s">
        <v>332</v>
      </c>
      <c r="AD49" s="748">
        <v>305</v>
      </c>
      <c r="AE49" s="747" t="s">
        <v>336</v>
      </c>
      <c r="AF49" s="745">
        <v>0</v>
      </c>
      <c r="AG49" s="745">
        <v>0</v>
      </c>
      <c r="AH49" s="745">
        <v>0</v>
      </c>
      <c r="AI49" s="745">
        <v>0</v>
      </c>
      <c r="AJ49" s="745">
        <v>0</v>
      </c>
      <c r="AK49" s="745">
        <v>0</v>
      </c>
      <c r="AL49" s="745">
        <v>0</v>
      </c>
      <c r="AM49" s="745">
        <v>0</v>
      </c>
      <c r="AN49" s="739">
        <v>10219707</v>
      </c>
      <c r="AO49" s="746">
        <v>2573545042</v>
      </c>
      <c r="AP49" s="745">
        <v>0</v>
      </c>
      <c r="AQ49" s="745">
        <v>747942899</v>
      </c>
      <c r="AR49" s="745">
        <v>0</v>
      </c>
      <c r="AS49" s="731">
        <v>3321487941</v>
      </c>
      <c r="AT49" s="722"/>
      <c r="AU49" s="722"/>
    </row>
    <row r="50" spans="1:47" s="578" customFormat="1" ht="15" customHeight="1" thickTop="1" thickBot="1" x14ac:dyDescent="0.2">
      <c r="A50" s="736">
        <v>306</v>
      </c>
      <c r="B50" s="735" t="s">
        <v>333</v>
      </c>
      <c r="C50" s="732">
        <v>13060936300</v>
      </c>
      <c r="D50" s="732">
        <v>75377551</v>
      </c>
      <c r="E50" s="732">
        <v>10322225935</v>
      </c>
      <c r="F50" s="732">
        <v>131830000</v>
      </c>
      <c r="G50" s="732">
        <v>20155000</v>
      </c>
      <c r="H50" s="744" t="s">
        <v>334</v>
      </c>
      <c r="I50" s="744" t="s">
        <v>335</v>
      </c>
      <c r="J50" s="734">
        <v>89610000</v>
      </c>
      <c r="K50" s="744" t="s">
        <v>334</v>
      </c>
      <c r="L50" s="732">
        <v>10639198486</v>
      </c>
      <c r="M50" s="742" t="s">
        <v>334</v>
      </c>
      <c r="N50" s="743">
        <v>0</v>
      </c>
      <c r="O50" s="736">
        <v>306</v>
      </c>
      <c r="P50" s="735" t="s">
        <v>333</v>
      </c>
      <c r="Q50" s="742" t="s">
        <v>334</v>
      </c>
      <c r="R50" s="742" t="s">
        <v>334</v>
      </c>
      <c r="S50" s="741" t="s">
        <v>334</v>
      </c>
      <c r="T50" s="741" t="s">
        <v>334</v>
      </c>
      <c r="U50" s="740" t="s">
        <v>334</v>
      </c>
      <c r="V50" s="732">
        <v>0</v>
      </c>
      <c r="W50" s="739">
        <v>0</v>
      </c>
      <c r="X50" s="738" t="s">
        <v>332</v>
      </c>
      <c r="Y50" s="732">
        <v>26620000</v>
      </c>
      <c r="Z50" s="732">
        <v>26620000</v>
      </c>
      <c r="AA50" s="734">
        <v>0</v>
      </c>
      <c r="AB50" s="734">
        <v>470466000</v>
      </c>
      <c r="AC50" s="737" t="s">
        <v>332</v>
      </c>
      <c r="AD50" s="736">
        <v>306</v>
      </c>
      <c r="AE50" s="735" t="s">
        <v>333</v>
      </c>
      <c r="AF50" s="732">
        <v>0</v>
      </c>
      <c r="AG50" s="732">
        <v>0</v>
      </c>
      <c r="AH50" s="732">
        <v>0</v>
      </c>
      <c r="AI50" s="732">
        <v>0</v>
      </c>
      <c r="AJ50" s="732">
        <v>0</v>
      </c>
      <c r="AK50" s="732">
        <v>0</v>
      </c>
      <c r="AL50" s="732">
        <v>0</v>
      </c>
      <c r="AM50" s="732">
        <v>0</v>
      </c>
      <c r="AN50" s="734">
        <v>39071855</v>
      </c>
      <c r="AO50" s="733">
        <v>24236292641</v>
      </c>
      <c r="AP50" s="732">
        <v>29744566</v>
      </c>
      <c r="AQ50" s="732">
        <v>1292032640</v>
      </c>
      <c r="AR50" s="732">
        <v>0</v>
      </c>
      <c r="AS50" s="731">
        <v>25558069847</v>
      </c>
      <c r="AT50" s="722"/>
      <c r="AU50" s="722"/>
    </row>
    <row r="51" spans="1:47" s="578" customFormat="1" ht="15" customHeight="1" thickTop="1" thickBot="1" x14ac:dyDescent="0.2">
      <c r="A51" s="2326" t="s">
        <v>330</v>
      </c>
      <c r="B51" s="2327"/>
      <c r="C51" s="724">
        <v>25309028700</v>
      </c>
      <c r="D51" s="724">
        <v>132271718</v>
      </c>
      <c r="E51" s="724">
        <v>15418441150</v>
      </c>
      <c r="F51" s="724">
        <v>174112000</v>
      </c>
      <c r="G51" s="724">
        <v>30665000</v>
      </c>
      <c r="H51" s="724">
        <v>0</v>
      </c>
      <c r="I51" s="724">
        <v>0</v>
      </c>
      <c r="J51" s="724">
        <v>137470000</v>
      </c>
      <c r="K51" s="724">
        <v>0</v>
      </c>
      <c r="L51" s="724">
        <v>15892959868</v>
      </c>
      <c r="M51" s="724">
        <v>0</v>
      </c>
      <c r="N51" s="730">
        <v>135788135</v>
      </c>
      <c r="O51" s="2326" t="s">
        <v>330</v>
      </c>
      <c r="P51" s="2327"/>
      <c r="Q51" s="729">
        <v>0</v>
      </c>
      <c r="R51" s="729">
        <v>0</v>
      </c>
      <c r="S51" s="728">
        <v>0</v>
      </c>
      <c r="T51" s="729">
        <v>0</v>
      </c>
      <c r="U51" s="728">
        <v>0</v>
      </c>
      <c r="V51" s="724">
        <v>0</v>
      </c>
      <c r="W51" s="724">
        <v>5589000</v>
      </c>
      <c r="X51" s="727" t="s">
        <v>332</v>
      </c>
      <c r="Y51" s="724">
        <v>26620000</v>
      </c>
      <c r="Z51" s="726">
        <v>32209000</v>
      </c>
      <c r="AA51" s="724">
        <v>0</v>
      </c>
      <c r="AB51" s="724">
        <v>922821000</v>
      </c>
      <c r="AC51" s="725" t="s">
        <v>332</v>
      </c>
      <c r="AD51" s="2326" t="s">
        <v>331</v>
      </c>
      <c r="AE51" s="2327"/>
      <c r="AF51" s="724">
        <v>0</v>
      </c>
      <c r="AG51" s="724">
        <v>0</v>
      </c>
      <c r="AH51" s="724">
        <v>0</v>
      </c>
      <c r="AI51" s="724">
        <v>0</v>
      </c>
      <c r="AJ51" s="724">
        <v>0</v>
      </c>
      <c r="AK51" s="724">
        <v>0</v>
      </c>
      <c r="AL51" s="724">
        <v>0</v>
      </c>
      <c r="AM51" s="724">
        <v>0</v>
      </c>
      <c r="AN51" s="724">
        <v>97407158</v>
      </c>
      <c r="AO51" s="724">
        <v>42390213861</v>
      </c>
      <c r="AP51" s="724">
        <v>78521381</v>
      </c>
      <c r="AQ51" s="724">
        <v>4756454167</v>
      </c>
      <c r="AR51" s="724">
        <v>0</v>
      </c>
      <c r="AS51" s="723">
        <v>47225189409</v>
      </c>
      <c r="AT51" s="722"/>
      <c r="AU51" s="722"/>
    </row>
    <row r="52" spans="1:47" x14ac:dyDescent="0.15">
      <c r="C52" s="721"/>
      <c r="D52" s="721"/>
      <c r="E52" s="721"/>
      <c r="F52" s="721"/>
      <c r="G52" s="721"/>
      <c r="H52" s="721"/>
      <c r="I52" s="721"/>
      <c r="J52" s="721"/>
      <c r="K52" s="721"/>
      <c r="L52" s="721"/>
      <c r="M52" s="721"/>
      <c r="N52" s="721"/>
      <c r="O52" s="721"/>
      <c r="P52" s="721"/>
      <c r="Q52" s="721"/>
      <c r="R52" s="721"/>
      <c r="S52" s="721"/>
      <c r="T52" s="721"/>
      <c r="U52" s="721"/>
      <c r="V52" s="721"/>
      <c r="W52" s="721"/>
      <c r="X52" s="721"/>
      <c r="Y52" s="721"/>
      <c r="Z52" s="721"/>
      <c r="AA52" s="721"/>
      <c r="AB52" s="721"/>
      <c r="AC52" s="721"/>
      <c r="AD52" s="721"/>
      <c r="AE52" s="721"/>
      <c r="AF52" s="721"/>
      <c r="AG52" s="721"/>
      <c r="AH52" s="721"/>
      <c r="AI52" s="721"/>
      <c r="AJ52" s="721"/>
      <c r="AK52" s="721"/>
      <c r="AL52" s="721"/>
      <c r="AM52" s="721"/>
      <c r="AN52" s="721"/>
      <c r="AO52" s="721"/>
      <c r="AP52" s="721"/>
      <c r="AQ52" s="721"/>
      <c r="AR52" s="721"/>
      <c r="AS52" s="721"/>
    </row>
    <row r="53" spans="1:47" x14ac:dyDescent="0.15"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1"/>
      <c r="Q53" s="721"/>
      <c r="R53" s="721"/>
      <c r="S53" s="721"/>
      <c r="T53" s="721"/>
      <c r="U53" s="721"/>
      <c r="V53" s="721"/>
      <c r="W53" s="721"/>
      <c r="X53" s="721"/>
      <c r="Y53" s="721"/>
      <c r="Z53" s="721"/>
      <c r="AA53" s="721"/>
      <c r="AB53" s="721"/>
      <c r="AC53" s="721"/>
      <c r="AD53" s="721"/>
      <c r="AE53" s="721"/>
      <c r="AF53" s="721"/>
      <c r="AG53" s="721"/>
      <c r="AH53" s="721"/>
      <c r="AI53" s="721"/>
      <c r="AJ53" s="721"/>
      <c r="AK53" s="721"/>
      <c r="AL53" s="721"/>
      <c r="AM53" s="721"/>
      <c r="AN53" s="721"/>
      <c r="AO53" s="721"/>
      <c r="AP53" s="721"/>
      <c r="AQ53" s="721"/>
      <c r="AR53" s="721"/>
      <c r="AS53" s="721"/>
    </row>
    <row r="54" spans="1:47" x14ac:dyDescent="0.15">
      <c r="AD54" s="721"/>
      <c r="AE54" s="721"/>
      <c r="AF54" s="721"/>
      <c r="AG54" s="721"/>
      <c r="AH54" s="721"/>
      <c r="AI54" s="721"/>
      <c r="AJ54" s="721"/>
      <c r="AK54" s="721"/>
      <c r="AL54" s="721"/>
      <c r="AM54" s="721"/>
      <c r="AN54" s="721"/>
      <c r="AO54" s="721"/>
      <c r="AP54" s="721"/>
      <c r="AQ54" s="721"/>
      <c r="AR54" s="721"/>
      <c r="AS54" s="721"/>
    </row>
    <row r="55" spans="1:47" x14ac:dyDescent="0.15">
      <c r="AD55" s="721"/>
      <c r="AE55" s="721"/>
      <c r="AF55" s="721"/>
      <c r="AG55" s="721"/>
      <c r="AH55" s="721"/>
      <c r="AI55" s="721"/>
      <c r="AJ55" s="721"/>
      <c r="AK55" s="721"/>
      <c r="AL55" s="721"/>
      <c r="AM55" s="721"/>
      <c r="AN55" s="721"/>
      <c r="AO55" s="721"/>
      <c r="AP55" s="721"/>
      <c r="AQ55" s="721"/>
      <c r="AR55" s="721"/>
      <c r="AS55" s="721"/>
    </row>
    <row r="56" spans="1:47" x14ac:dyDescent="0.15">
      <c r="AD56" s="721"/>
      <c r="AE56" s="721"/>
      <c r="AF56" s="721"/>
      <c r="AG56" s="721"/>
      <c r="AH56" s="721"/>
      <c r="AI56" s="721"/>
      <c r="AJ56" s="721"/>
      <c r="AK56" s="721"/>
      <c r="AL56" s="721"/>
      <c r="AM56" s="721"/>
      <c r="AN56" s="721"/>
      <c r="AO56" s="721"/>
      <c r="AP56" s="721"/>
      <c r="AQ56" s="721"/>
      <c r="AR56" s="721"/>
      <c r="AS56" s="721"/>
    </row>
    <row r="57" spans="1:47" x14ac:dyDescent="0.15">
      <c r="AD57" s="721"/>
      <c r="AE57" s="721"/>
      <c r="AF57" s="721"/>
      <c r="AG57" s="721"/>
      <c r="AH57" s="721"/>
      <c r="AI57" s="721"/>
      <c r="AJ57" s="721"/>
      <c r="AK57" s="721"/>
      <c r="AL57" s="721"/>
      <c r="AM57" s="721"/>
      <c r="AN57" s="721"/>
      <c r="AO57" s="721"/>
      <c r="AP57" s="721"/>
      <c r="AQ57" s="721"/>
      <c r="AR57" s="721"/>
      <c r="AS57" s="721"/>
    </row>
    <row r="58" spans="1:47" x14ac:dyDescent="0.15">
      <c r="AD58" s="721"/>
      <c r="AE58" s="721"/>
      <c r="AF58" s="721"/>
      <c r="AG58" s="721"/>
      <c r="AH58" s="721"/>
      <c r="AI58" s="721"/>
      <c r="AJ58" s="721"/>
      <c r="AK58" s="721"/>
      <c r="AL58" s="721"/>
      <c r="AM58" s="721"/>
      <c r="AN58" s="721"/>
      <c r="AO58" s="721"/>
      <c r="AP58" s="721"/>
      <c r="AQ58" s="721"/>
      <c r="AR58" s="721"/>
      <c r="AS58" s="721"/>
    </row>
    <row r="59" spans="1:47" x14ac:dyDescent="0.15">
      <c r="AD59" s="721"/>
      <c r="AE59" s="721"/>
      <c r="AF59" s="721"/>
      <c r="AG59" s="721"/>
      <c r="AH59" s="721"/>
      <c r="AI59" s="721"/>
      <c r="AJ59" s="721"/>
      <c r="AK59" s="721"/>
      <c r="AL59" s="721"/>
      <c r="AM59" s="721"/>
      <c r="AN59" s="721"/>
      <c r="AO59" s="721"/>
      <c r="AP59" s="721"/>
      <c r="AQ59" s="721"/>
      <c r="AR59" s="721"/>
      <c r="AS59" s="721"/>
    </row>
    <row r="60" spans="1:47" x14ac:dyDescent="0.15">
      <c r="AD60" s="721"/>
      <c r="AE60" s="721"/>
      <c r="AF60" s="721"/>
      <c r="AG60" s="721"/>
      <c r="AH60" s="721"/>
      <c r="AI60" s="721"/>
      <c r="AJ60" s="721"/>
      <c r="AK60" s="721"/>
      <c r="AL60" s="721"/>
      <c r="AM60" s="721"/>
      <c r="AN60" s="721"/>
      <c r="AO60" s="721"/>
      <c r="AP60" s="721"/>
      <c r="AQ60" s="721"/>
      <c r="AR60" s="721"/>
      <c r="AS60" s="721"/>
    </row>
    <row r="61" spans="1:47" x14ac:dyDescent="0.15">
      <c r="AD61" s="721"/>
      <c r="AE61" s="721"/>
      <c r="AF61" s="721"/>
      <c r="AG61" s="721"/>
      <c r="AH61" s="721"/>
      <c r="AI61" s="721"/>
      <c r="AJ61" s="721"/>
      <c r="AK61" s="721"/>
      <c r="AL61" s="721"/>
      <c r="AM61" s="721"/>
      <c r="AN61" s="721"/>
      <c r="AO61" s="721"/>
      <c r="AP61" s="721"/>
      <c r="AQ61" s="721"/>
      <c r="AR61" s="721"/>
      <c r="AS61" s="721"/>
    </row>
    <row r="62" spans="1:47" x14ac:dyDescent="0.15">
      <c r="AD62" s="721"/>
      <c r="AE62" s="721"/>
      <c r="AF62" s="721"/>
      <c r="AG62" s="721"/>
      <c r="AH62" s="721"/>
      <c r="AI62" s="721"/>
      <c r="AJ62" s="721"/>
      <c r="AK62" s="721"/>
      <c r="AL62" s="721"/>
      <c r="AM62" s="721"/>
      <c r="AN62" s="721"/>
      <c r="AO62" s="721"/>
      <c r="AP62" s="721"/>
      <c r="AQ62" s="721"/>
      <c r="AR62" s="721"/>
      <c r="AS62" s="721"/>
    </row>
    <row r="63" spans="1:47" x14ac:dyDescent="0.15">
      <c r="AD63" s="721"/>
      <c r="AE63" s="721"/>
      <c r="AF63" s="721"/>
      <c r="AG63" s="721"/>
      <c r="AH63" s="721"/>
      <c r="AI63" s="721"/>
      <c r="AJ63" s="721"/>
      <c r="AK63" s="721"/>
      <c r="AL63" s="721"/>
      <c r="AM63" s="721"/>
      <c r="AN63" s="721"/>
      <c r="AO63" s="721"/>
      <c r="AP63" s="721"/>
      <c r="AQ63" s="721"/>
      <c r="AR63" s="721"/>
      <c r="AS63" s="721"/>
    </row>
    <row r="64" spans="1:47" x14ac:dyDescent="0.15">
      <c r="AD64" s="721"/>
      <c r="AE64" s="721"/>
      <c r="AF64" s="721"/>
      <c r="AG64" s="721"/>
      <c r="AH64" s="721"/>
      <c r="AI64" s="721"/>
      <c r="AJ64" s="721"/>
      <c r="AK64" s="721"/>
      <c r="AL64" s="721"/>
      <c r="AM64" s="721"/>
      <c r="AN64" s="721"/>
      <c r="AO64" s="721"/>
      <c r="AP64" s="721"/>
      <c r="AQ64" s="721"/>
      <c r="AR64" s="721"/>
      <c r="AS64" s="721"/>
    </row>
    <row r="65" spans="30:45" x14ac:dyDescent="0.15">
      <c r="AD65" s="721"/>
      <c r="AE65" s="721"/>
      <c r="AF65" s="721"/>
      <c r="AG65" s="721"/>
      <c r="AH65" s="721"/>
      <c r="AI65" s="721"/>
      <c r="AJ65" s="721"/>
      <c r="AK65" s="721"/>
      <c r="AL65" s="721"/>
      <c r="AM65" s="721"/>
      <c r="AN65" s="721"/>
      <c r="AO65" s="721"/>
      <c r="AP65" s="721"/>
      <c r="AQ65" s="721"/>
      <c r="AR65" s="721"/>
      <c r="AS65" s="721"/>
    </row>
    <row r="66" spans="30:45" x14ac:dyDescent="0.15">
      <c r="AD66" s="721"/>
      <c r="AE66" s="721"/>
      <c r="AF66" s="721"/>
      <c r="AG66" s="721"/>
      <c r="AH66" s="721"/>
      <c r="AI66" s="721"/>
      <c r="AJ66" s="721"/>
      <c r="AK66" s="721"/>
      <c r="AL66" s="721"/>
      <c r="AM66" s="721"/>
      <c r="AN66" s="721"/>
      <c r="AO66" s="721"/>
      <c r="AP66" s="721"/>
      <c r="AQ66" s="721"/>
      <c r="AR66" s="721"/>
      <c r="AS66" s="721"/>
    </row>
    <row r="67" spans="30:45" x14ac:dyDescent="0.15">
      <c r="AD67" s="721"/>
      <c r="AE67" s="721"/>
      <c r="AF67" s="721"/>
      <c r="AG67" s="721"/>
      <c r="AH67" s="721"/>
      <c r="AI67" s="721"/>
      <c r="AJ67" s="721"/>
      <c r="AK67" s="721"/>
      <c r="AL67" s="721"/>
      <c r="AM67" s="721"/>
      <c r="AN67" s="721"/>
      <c r="AO67" s="721"/>
      <c r="AP67" s="721"/>
      <c r="AQ67" s="721"/>
      <c r="AR67" s="721"/>
      <c r="AS67" s="721"/>
    </row>
    <row r="68" spans="30:45" x14ac:dyDescent="0.15">
      <c r="AD68" s="721"/>
      <c r="AE68" s="721"/>
      <c r="AF68" s="721"/>
      <c r="AG68" s="721"/>
      <c r="AH68" s="721"/>
      <c r="AI68" s="721"/>
      <c r="AJ68" s="721"/>
      <c r="AK68" s="721"/>
      <c r="AL68" s="721"/>
      <c r="AM68" s="721"/>
      <c r="AN68" s="721"/>
      <c r="AO68" s="721"/>
      <c r="AP68" s="721"/>
      <c r="AQ68" s="721"/>
      <c r="AR68" s="721"/>
      <c r="AS68" s="721"/>
    </row>
    <row r="69" spans="30:45" x14ac:dyDescent="0.15">
      <c r="AD69" s="721"/>
      <c r="AE69" s="721"/>
      <c r="AF69" s="721"/>
      <c r="AG69" s="721"/>
      <c r="AH69" s="721"/>
      <c r="AI69" s="721"/>
      <c r="AJ69" s="721"/>
      <c r="AK69" s="721"/>
      <c r="AL69" s="721"/>
      <c r="AM69" s="721"/>
      <c r="AN69" s="721"/>
      <c r="AO69" s="721"/>
      <c r="AP69" s="721"/>
      <c r="AQ69" s="721"/>
      <c r="AR69" s="721"/>
      <c r="AS69" s="721"/>
    </row>
    <row r="70" spans="30:45" x14ac:dyDescent="0.15"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1"/>
    </row>
    <row r="71" spans="30:45" x14ac:dyDescent="0.15">
      <c r="AD71" s="721"/>
      <c r="AE71" s="721"/>
      <c r="AF71" s="721"/>
      <c r="AG71" s="721"/>
      <c r="AH71" s="721"/>
      <c r="AI71" s="721"/>
      <c r="AJ71" s="721"/>
      <c r="AK71" s="721"/>
      <c r="AL71" s="721"/>
      <c r="AM71" s="721"/>
      <c r="AN71" s="721"/>
      <c r="AO71" s="721"/>
      <c r="AP71" s="721"/>
      <c r="AQ71" s="721"/>
      <c r="AR71" s="721"/>
      <c r="AS71" s="721"/>
    </row>
    <row r="72" spans="30:45" x14ac:dyDescent="0.15">
      <c r="AD72" s="721"/>
      <c r="AE72" s="721"/>
      <c r="AF72" s="721"/>
      <c r="AG72" s="721"/>
      <c r="AH72" s="721"/>
      <c r="AI72" s="721"/>
      <c r="AJ72" s="721"/>
      <c r="AK72" s="721"/>
      <c r="AL72" s="721"/>
      <c r="AM72" s="721"/>
      <c r="AN72" s="721"/>
      <c r="AO72" s="721"/>
      <c r="AP72" s="721"/>
      <c r="AQ72" s="721"/>
      <c r="AR72" s="721"/>
      <c r="AS72" s="721"/>
    </row>
    <row r="73" spans="30:45" x14ac:dyDescent="0.15">
      <c r="AD73" s="721"/>
      <c r="AE73" s="721"/>
      <c r="AF73" s="721"/>
      <c r="AG73" s="721"/>
      <c r="AH73" s="721"/>
      <c r="AI73" s="721"/>
      <c r="AJ73" s="721"/>
      <c r="AK73" s="721"/>
      <c r="AL73" s="721"/>
      <c r="AM73" s="721"/>
      <c r="AN73" s="721"/>
      <c r="AO73" s="721"/>
      <c r="AP73" s="721"/>
      <c r="AQ73" s="721"/>
      <c r="AR73" s="721"/>
      <c r="AS73" s="721"/>
    </row>
    <row r="74" spans="30:45" x14ac:dyDescent="0.15">
      <c r="AD74" s="721"/>
      <c r="AE74" s="721"/>
      <c r="AF74" s="721"/>
      <c r="AG74" s="721"/>
      <c r="AH74" s="721"/>
      <c r="AI74" s="721"/>
      <c r="AJ74" s="721"/>
      <c r="AK74" s="721"/>
      <c r="AL74" s="721"/>
      <c r="AM74" s="721"/>
      <c r="AN74" s="721"/>
      <c r="AO74" s="721"/>
      <c r="AP74" s="721"/>
      <c r="AQ74" s="721"/>
      <c r="AR74" s="721"/>
      <c r="AS74" s="721"/>
    </row>
    <row r="75" spans="30:45" x14ac:dyDescent="0.15">
      <c r="AD75" s="721"/>
      <c r="AE75" s="721"/>
      <c r="AF75" s="721"/>
      <c r="AG75" s="721"/>
      <c r="AH75" s="721"/>
      <c r="AI75" s="721"/>
      <c r="AJ75" s="721"/>
      <c r="AK75" s="721"/>
      <c r="AL75" s="721"/>
      <c r="AM75" s="721"/>
      <c r="AN75" s="721"/>
      <c r="AO75" s="721"/>
      <c r="AP75" s="721"/>
      <c r="AQ75" s="721"/>
      <c r="AR75" s="721"/>
      <c r="AS75" s="721"/>
    </row>
    <row r="76" spans="30:45" x14ac:dyDescent="0.15">
      <c r="AD76" s="721"/>
      <c r="AE76" s="721"/>
      <c r="AF76" s="721"/>
      <c r="AG76" s="721"/>
      <c r="AH76" s="721"/>
      <c r="AI76" s="721"/>
      <c r="AJ76" s="721"/>
      <c r="AK76" s="721"/>
      <c r="AL76" s="721"/>
      <c r="AM76" s="721"/>
      <c r="AN76" s="721"/>
      <c r="AO76" s="721"/>
      <c r="AP76" s="721"/>
      <c r="AQ76" s="721"/>
      <c r="AR76" s="721"/>
      <c r="AS76" s="721"/>
    </row>
    <row r="77" spans="30:45" x14ac:dyDescent="0.15">
      <c r="AD77" s="721"/>
      <c r="AE77" s="721"/>
      <c r="AF77" s="721"/>
      <c r="AG77" s="721"/>
      <c r="AH77" s="721"/>
      <c r="AI77" s="721"/>
      <c r="AJ77" s="721"/>
      <c r="AK77" s="721"/>
      <c r="AL77" s="721"/>
      <c r="AM77" s="721"/>
      <c r="AN77" s="721"/>
      <c r="AO77" s="721"/>
      <c r="AP77" s="721"/>
      <c r="AQ77" s="721"/>
      <c r="AR77" s="721"/>
      <c r="AS77" s="721"/>
    </row>
    <row r="78" spans="30:45" x14ac:dyDescent="0.15">
      <c r="AD78" s="721"/>
      <c r="AE78" s="721"/>
      <c r="AF78" s="721"/>
      <c r="AG78" s="721"/>
      <c r="AH78" s="721"/>
      <c r="AI78" s="721"/>
      <c r="AJ78" s="721"/>
      <c r="AK78" s="721"/>
      <c r="AL78" s="721"/>
      <c r="AM78" s="721"/>
      <c r="AN78" s="721"/>
      <c r="AO78" s="721"/>
      <c r="AP78" s="721"/>
      <c r="AQ78" s="721"/>
      <c r="AR78" s="721"/>
      <c r="AS78" s="721"/>
    </row>
    <row r="79" spans="30:45" x14ac:dyDescent="0.15">
      <c r="AD79" s="721"/>
      <c r="AE79" s="721"/>
      <c r="AF79" s="721"/>
      <c r="AG79" s="721"/>
      <c r="AH79" s="721"/>
      <c r="AI79" s="721"/>
      <c r="AJ79" s="721"/>
      <c r="AK79" s="721"/>
      <c r="AL79" s="721"/>
      <c r="AM79" s="721"/>
      <c r="AN79" s="721"/>
      <c r="AO79" s="721"/>
      <c r="AP79" s="721"/>
      <c r="AQ79" s="721"/>
      <c r="AR79" s="721"/>
      <c r="AS79" s="721"/>
    </row>
    <row r="80" spans="30:45" x14ac:dyDescent="0.15">
      <c r="AD80" s="721"/>
      <c r="AE80" s="721"/>
      <c r="AF80" s="721"/>
      <c r="AG80" s="721"/>
      <c r="AH80" s="721"/>
      <c r="AI80" s="721"/>
      <c r="AJ80" s="721"/>
      <c r="AK80" s="721"/>
      <c r="AL80" s="721"/>
      <c r="AM80" s="721"/>
      <c r="AN80" s="721"/>
      <c r="AO80" s="721"/>
      <c r="AP80" s="721"/>
      <c r="AQ80" s="721"/>
      <c r="AR80" s="721"/>
      <c r="AS80" s="721"/>
    </row>
    <row r="81" spans="30:45" x14ac:dyDescent="0.15">
      <c r="AD81" s="721"/>
      <c r="AE81" s="721"/>
      <c r="AF81" s="721"/>
      <c r="AG81" s="721"/>
      <c r="AH81" s="721"/>
      <c r="AI81" s="721"/>
      <c r="AJ81" s="721"/>
      <c r="AK81" s="721"/>
      <c r="AL81" s="721"/>
      <c r="AM81" s="721"/>
      <c r="AN81" s="721"/>
      <c r="AO81" s="721"/>
      <c r="AP81" s="721"/>
      <c r="AQ81" s="721"/>
      <c r="AR81" s="721"/>
      <c r="AS81" s="721"/>
    </row>
    <row r="82" spans="30:45" x14ac:dyDescent="0.15">
      <c r="AD82" s="721"/>
      <c r="AE82" s="721"/>
      <c r="AF82" s="721"/>
      <c r="AG82" s="721"/>
      <c r="AH82" s="721"/>
      <c r="AI82" s="721"/>
      <c r="AJ82" s="721"/>
      <c r="AK82" s="721"/>
      <c r="AL82" s="721"/>
      <c r="AM82" s="721"/>
      <c r="AN82" s="721"/>
      <c r="AO82" s="721"/>
      <c r="AP82" s="721"/>
      <c r="AQ82" s="721"/>
      <c r="AR82" s="721"/>
      <c r="AS82" s="721"/>
    </row>
    <row r="83" spans="30:45" x14ac:dyDescent="0.15">
      <c r="AD83" s="721"/>
      <c r="AE83" s="721"/>
      <c r="AF83" s="721"/>
      <c r="AG83" s="721"/>
      <c r="AH83" s="721"/>
      <c r="AI83" s="721"/>
      <c r="AJ83" s="721"/>
      <c r="AK83" s="721"/>
      <c r="AL83" s="721"/>
      <c r="AM83" s="721"/>
      <c r="AN83" s="721"/>
      <c r="AO83" s="721"/>
      <c r="AP83" s="721"/>
      <c r="AQ83" s="721"/>
      <c r="AR83" s="721"/>
      <c r="AS83" s="721"/>
    </row>
    <row r="84" spans="30:45" x14ac:dyDescent="0.15">
      <c r="AD84" s="721"/>
      <c r="AE84" s="721"/>
      <c r="AF84" s="721"/>
      <c r="AG84" s="721"/>
      <c r="AH84" s="721"/>
      <c r="AI84" s="721"/>
      <c r="AJ84" s="721"/>
      <c r="AK84" s="721"/>
      <c r="AL84" s="721"/>
      <c r="AM84" s="721"/>
      <c r="AN84" s="721"/>
      <c r="AO84" s="721"/>
      <c r="AP84" s="721"/>
      <c r="AQ84" s="721"/>
      <c r="AR84" s="721"/>
      <c r="AS84" s="721"/>
    </row>
    <row r="85" spans="30:45" x14ac:dyDescent="0.15">
      <c r="AD85" s="721"/>
      <c r="AE85" s="721"/>
      <c r="AF85" s="721"/>
      <c r="AG85" s="721"/>
      <c r="AH85" s="721"/>
      <c r="AI85" s="721"/>
      <c r="AJ85" s="721"/>
      <c r="AK85" s="721"/>
      <c r="AL85" s="721"/>
      <c r="AM85" s="721"/>
      <c r="AN85" s="721"/>
      <c r="AO85" s="721"/>
      <c r="AP85" s="721"/>
      <c r="AQ85" s="721"/>
      <c r="AR85" s="721"/>
      <c r="AS85" s="721"/>
    </row>
    <row r="86" spans="30:45" x14ac:dyDescent="0.15">
      <c r="AD86" s="721"/>
      <c r="AE86" s="721"/>
      <c r="AF86" s="721"/>
      <c r="AG86" s="721"/>
      <c r="AH86" s="721"/>
      <c r="AI86" s="721"/>
      <c r="AJ86" s="721"/>
      <c r="AK86" s="721"/>
      <c r="AL86" s="721"/>
      <c r="AM86" s="721"/>
      <c r="AN86" s="721"/>
      <c r="AO86" s="721"/>
      <c r="AP86" s="721"/>
      <c r="AQ86" s="721"/>
      <c r="AR86" s="721"/>
      <c r="AS86" s="721"/>
    </row>
    <row r="87" spans="30:45" x14ac:dyDescent="0.15">
      <c r="AD87" s="721"/>
      <c r="AE87" s="721"/>
      <c r="AF87" s="721"/>
      <c r="AG87" s="721"/>
      <c r="AH87" s="721"/>
      <c r="AI87" s="721"/>
      <c r="AJ87" s="721"/>
      <c r="AK87" s="721"/>
      <c r="AL87" s="721"/>
      <c r="AM87" s="721"/>
      <c r="AN87" s="721"/>
      <c r="AO87" s="721"/>
      <c r="AP87" s="721"/>
      <c r="AQ87" s="721"/>
      <c r="AR87" s="721"/>
      <c r="AS87" s="721"/>
    </row>
    <row r="88" spans="30:45" x14ac:dyDescent="0.15">
      <c r="AD88" s="721"/>
      <c r="AE88" s="721"/>
      <c r="AF88" s="721"/>
      <c r="AG88" s="721"/>
      <c r="AH88" s="721"/>
      <c r="AI88" s="721"/>
      <c r="AJ88" s="721"/>
      <c r="AK88" s="721"/>
      <c r="AL88" s="721"/>
      <c r="AM88" s="721"/>
      <c r="AN88" s="721"/>
      <c r="AO88" s="721"/>
      <c r="AP88" s="721"/>
      <c r="AQ88" s="721"/>
      <c r="AR88" s="721"/>
      <c r="AS88" s="721"/>
    </row>
    <row r="89" spans="30:45" x14ac:dyDescent="0.15">
      <c r="AD89" s="721"/>
      <c r="AE89" s="721"/>
      <c r="AF89" s="721"/>
      <c r="AG89" s="721"/>
      <c r="AH89" s="721"/>
      <c r="AI89" s="721"/>
      <c r="AJ89" s="721"/>
      <c r="AK89" s="721"/>
      <c r="AL89" s="721"/>
      <c r="AM89" s="721"/>
      <c r="AN89" s="721"/>
      <c r="AO89" s="721"/>
      <c r="AP89" s="721"/>
      <c r="AQ89" s="721"/>
      <c r="AR89" s="721"/>
      <c r="AS89" s="721"/>
    </row>
  </sheetData>
  <mergeCells count="41">
    <mergeCell ref="AR3:AR4"/>
    <mergeCell ref="AS3:AS4"/>
    <mergeCell ref="AD5:AE5"/>
    <mergeCell ref="AA3:AA4"/>
    <mergeCell ref="AB3:AC3"/>
    <mergeCell ref="AD3:AE4"/>
    <mergeCell ref="AF3:AL3"/>
    <mergeCell ref="AN3:AN4"/>
    <mergeCell ref="AM3:AM4"/>
    <mergeCell ref="A5:B5"/>
    <mergeCell ref="O5:P5"/>
    <mergeCell ref="AO3:AO4"/>
    <mergeCell ref="AP3:AP4"/>
    <mergeCell ref="AQ3:AQ4"/>
    <mergeCell ref="A3:B4"/>
    <mergeCell ref="C3:C4"/>
    <mergeCell ref="M3:M4"/>
    <mergeCell ref="N3:N4"/>
    <mergeCell ref="O3:P4"/>
    <mergeCell ref="Q3:Y3"/>
    <mergeCell ref="A9:B9"/>
    <mergeCell ref="O9:P9"/>
    <mergeCell ref="AD9:AE9"/>
    <mergeCell ref="A6:B6"/>
    <mergeCell ref="O6:P6"/>
    <mergeCell ref="AD6:AE6"/>
    <mergeCell ref="A7:B7"/>
    <mergeCell ref="O7:P7"/>
    <mergeCell ref="AD7:AE7"/>
    <mergeCell ref="A8:B8"/>
    <mergeCell ref="O8:P8"/>
    <mergeCell ref="AD8:AE8"/>
    <mergeCell ref="A51:B51"/>
    <mergeCell ref="O51:P51"/>
    <mergeCell ref="AD51:AE51"/>
    <mergeCell ref="A10:B10"/>
    <mergeCell ref="O10:P10"/>
    <mergeCell ref="AD10:AE10"/>
    <mergeCell ref="A44:B44"/>
    <mergeCell ref="O44:P44"/>
    <mergeCell ref="AD44:AE44"/>
  </mergeCells>
  <phoneticPr fontId="5"/>
  <printOptions horizontalCentered="1"/>
  <pageMargins left="0.39370078740157483" right="0.19685039370078741" top="0.3" bottom="0.38" header="0.51181102362204722" footer="0.41"/>
  <pageSetup paperSize="9" scale="71" orientation="landscape" blackAndWhite="1" r:id="rId1"/>
  <headerFooter alignWithMargins="0"/>
  <colBreaks count="2" manualBreakCount="2">
    <brk id="14" max="50" man="1"/>
    <brk id="29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Q149"/>
  <sheetViews>
    <sheetView view="pageBreakPreview" zoomScaleNormal="100" zoomScaleSheetLayoutView="100" workbookViewId="0">
      <selection activeCell="A6" sqref="A6:B6"/>
    </sheetView>
  </sheetViews>
  <sheetFormatPr defaultColWidth="9" defaultRowHeight="10.8" x14ac:dyDescent="0.15"/>
  <cols>
    <col min="1" max="1" width="3.6640625" style="842" customWidth="1"/>
    <col min="2" max="2" width="10" style="842" customWidth="1"/>
    <col min="3" max="3" width="16.88671875" style="845" customWidth="1"/>
    <col min="4" max="5" width="16.88671875" style="842" customWidth="1"/>
    <col min="6" max="6" width="16.109375" style="842" customWidth="1"/>
    <col min="7" max="7" width="15" style="842" customWidth="1"/>
    <col min="8" max="8" width="16.88671875" style="842" customWidth="1"/>
    <col min="9" max="9" width="9.88671875" style="842" customWidth="1"/>
    <col min="10" max="10" width="11.109375" style="842" customWidth="1"/>
    <col min="11" max="11" width="15" style="842" customWidth="1"/>
    <col min="12" max="12" width="13.88671875" style="842" customWidth="1"/>
    <col min="13" max="13" width="12.44140625" style="842" customWidth="1"/>
    <col min="14" max="14" width="15" style="842" hidden="1" customWidth="1"/>
    <col min="15" max="15" width="3.6640625" style="842" customWidth="1"/>
    <col min="16" max="16" width="10" style="842" customWidth="1"/>
    <col min="17" max="23" width="16.88671875" style="842" customWidth="1"/>
    <col min="24" max="25" width="13.88671875" style="842" customWidth="1"/>
    <col min="26" max="26" width="3.6640625" style="842" customWidth="1"/>
    <col min="27" max="27" width="10" style="842" customWidth="1"/>
    <col min="28" max="28" width="14.21875" style="844" customWidth="1"/>
    <col min="29" max="29" width="10.6640625" style="844" customWidth="1"/>
    <col min="30" max="30" width="13.109375" style="844" customWidth="1"/>
    <col min="31" max="31" width="10.6640625" style="844" customWidth="1"/>
    <col min="32" max="32" width="14.33203125" style="842" customWidth="1"/>
    <col min="33" max="33" width="8.6640625" style="842" hidden="1" customWidth="1"/>
    <col min="34" max="34" width="11.88671875" style="842" customWidth="1"/>
    <col min="35" max="36" width="13.88671875" style="842" customWidth="1"/>
    <col min="37" max="37" width="10.6640625" style="842" customWidth="1"/>
    <col min="38" max="38" width="13.88671875" style="842" customWidth="1"/>
    <col min="39" max="39" width="12.44140625" style="842" customWidth="1"/>
    <col min="40" max="40" width="12.44140625" style="842" hidden="1" customWidth="1"/>
    <col min="41" max="41" width="3.6640625" style="842" customWidth="1"/>
    <col min="42" max="42" width="10" style="842" customWidth="1"/>
    <col min="43" max="43" width="12.33203125" style="842" customWidth="1"/>
    <col min="44" max="44" width="10" style="842" customWidth="1"/>
    <col min="45" max="45" width="13.88671875" style="842" customWidth="1"/>
    <col min="46" max="46" width="16.109375" style="844" customWidth="1"/>
    <col min="47" max="47" width="13.88671875" style="842" customWidth="1"/>
    <col min="48" max="48" width="12.6640625" style="842" customWidth="1"/>
    <col min="49" max="49" width="11.88671875" style="842" customWidth="1"/>
    <col min="50" max="50" width="15.6640625" style="843" customWidth="1"/>
    <col min="51" max="51" width="15" style="842" customWidth="1"/>
    <col min="52" max="52" width="16.109375" style="842" customWidth="1"/>
    <col min="53" max="53" width="15.6640625" style="842" customWidth="1"/>
    <col min="54" max="54" width="11.88671875" style="842" customWidth="1"/>
    <col min="55" max="55" width="3.6640625" style="842" customWidth="1"/>
    <col min="56" max="56" width="10" style="842" customWidth="1"/>
    <col min="57" max="58" width="15.6640625" style="842" customWidth="1"/>
    <col min="59" max="59" width="16.88671875" style="842" customWidth="1"/>
    <col min="60" max="60" width="4.21875" style="842" hidden="1" customWidth="1"/>
    <col min="61" max="61" width="7.6640625" style="842" customWidth="1"/>
    <col min="62" max="63" width="15.6640625" style="842" customWidth="1"/>
    <col min="64" max="64" width="16.88671875" style="842" customWidth="1"/>
    <col min="65" max="65" width="15.6640625" style="842" hidden="1" customWidth="1"/>
    <col min="66" max="66" width="7.6640625" style="842" customWidth="1"/>
    <col min="67" max="67" width="9.44140625" style="842" customWidth="1"/>
    <col min="68" max="68" width="10.109375" style="842" bestFit="1" customWidth="1"/>
    <col min="69" max="69" width="10.6640625" style="842" customWidth="1"/>
    <col min="70" max="16384" width="9" style="842"/>
  </cols>
  <sheetData>
    <row r="1" spans="1:69" s="860" customFormat="1" ht="14.1" customHeight="1" x14ac:dyDescent="0.2">
      <c r="A1" s="1026" t="s">
        <v>524</v>
      </c>
      <c r="B1" s="1011"/>
      <c r="C1" s="1025"/>
      <c r="D1" s="1017"/>
      <c r="E1" s="1011"/>
      <c r="F1" s="1011"/>
      <c r="G1" s="1011"/>
      <c r="H1" s="1011"/>
      <c r="I1" s="1011"/>
      <c r="J1" s="1011"/>
      <c r="K1" s="1011"/>
      <c r="L1" s="1011"/>
      <c r="M1" s="1013"/>
      <c r="N1" s="1013"/>
      <c r="O1" s="1021" t="s">
        <v>523</v>
      </c>
      <c r="P1" s="1013"/>
      <c r="Q1" s="1024"/>
      <c r="R1" s="1024"/>
      <c r="S1" s="1024"/>
      <c r="T1" s="1024"/>
      <c r="U1" s="1024"/>
      <c r="V1" s="1024"/>
      <c r="W1" s="1024"/>
      <c r="X1" s="1017"/>
      <c r="Y1" s="1017"/>
      <c r="Z1" s="1021" t="s">
        <v>522</v>
      </c>
      <c r="AA1" s="1014"/>
      <c r="AB1" s="1018"/>
      <c r="AC1" s="1018"/>
      <c r="AD1" s="1018"/>
      <c r="AE1" s="1018"/>
      <c r="AF1" s="1013"/>
      <c r="AG1" s="1011"/>
      <c r="AH1" s="1017"/>
      <c r="AI1" s="1011"/>
      <c r="AJ1" s="1011"/>
      <c r="AK1" s="1011"/>
      <c r="AL1" s="1011"/>
      <c r="AM1" s="1011"/>
      <c r="AN1" s="1011"/>
      <c r="AO1" s="1023" t="s">
        <v>521</v>
      </c>
      <c r="AP1" s="1014"/>
      <c r="AQ1" s="1014"/>
      <c r="AR1" s="1011"/>
      <c r="AS1" s="1011"/>
      <c r="AT1" s="1022"/>
      <c r="AU1" s="1011"/>
      <c r="AV1" s="1011"/>
      <c r="AW1" s="1011"/>
      <c r="AX1" s="1015"/>
      <c r="AY1" s="1011"/>
      <c r="AZ1" s="1012"/>
      <c r="BA1" s="1014"/>
      <c r="BB1" s="1017"/>
      <c r="BC1" s="1021" t="s">
        <v>520</v>
      </c>
      <c r="BD1" s="1013"/>
      <c r="BE1" s="1011"/>
      <c r="BF1" s="1011"/>
      <c r="BG1" s="1011"/>
      <c r="BH1" s="1011"/>
      <c r="BI1" s="1011"/>
      <c r="BJ1" s="1011" t="s">
        <v>519</v>
      </c>
      <c r="BK1" s="1011"/>
      <c r="BL1" s="1011"/>
      <c r="BM1" s="1011"/>
      <c r="BN1" s="1011"/>
      <c r="BO1" s="1011"/>
      <c r="BP1" s="1011"/>
      <c r="BQ1" s="1011"/>
    </row>
    <row r="2" spans="1:69" s="860" customFormat="1" ht="10.5" customHeight="1" thickBot="1" x14ac:dyDescent="0.2">
      <c r="A2" s="1020"/>
      <c r="B2" s="1011"/>
      <c r="C2" s="1019"/>
      <c r="D2" s="1017"/>
      <c r="E2" s="1011"/>
      <c r="F2" s="1011"/>
      <c r="G2" s="1011"/>
      <c r="H2" s="1011"/>
      <c r="I2" s="1011"/>
      <c r="J2" s="1011"/>
      <c r="K2" s="1011"/>
      <c r="L2" s="1012"/>
      <c r="M2" s="1012" t="s">
        <v>428</v>
      </c>
      <c r="N2" s="1012"/>
      <c r="O2" s="1013"/>
      <c r="P2" s="1013"/>
      <c r="Q2" s="1012"/>
      <c r="R2" s="1012"/>
      <c r="S2" s="1012"/>
      <c r="T2" s="1012"/>
      <c r="U2" s="1012"/>
      <c r="V2" s="1012"/>
      <c r="W2" s="1012"/>
      <c r="X2" s="1017"/>
      <c r="Y2" s="1017"/>
      <c r="Z2" s="1011"/>
      <c r="AA2" s="1011"/>
      <c r="AB2" s="1018"/>
      <c r="AC2" s="1018"/>
      <c r="AD2" s="1018"/>
      <c r="AE2" s="1018"/>
      <c r="AF2" s="1014"/>
      <c r="AG2" s="1011"/>
      <c r="AH2" s="1017"/>
      <c r="AI2" s="1011"/>
      <c r="AJ2" s="1011"/>
      <c r="AK2" s="1012"/>
      <c r="AL2" s="1011"/>
      <c r="AM2" s="1012" t="s">
        <v>428</v>
      </c>
      <c r="AN2" s="1012"/>
      <c r="AO2" s="1011"/>
      <c r="AP2" s="1011"/>
      <c r="AQ2" s="1011"/>
      <c r="AR2" s="1011"/>
      <c r="AS2" s="1011"/>
      <c r="AT2" s="1016"/>
      <c r="AU2" s="1011"/>
      <c r="AV2" s="1011"/>
      <c r="AW2" s="1011"/>
      <c r="AX2" s="1015"/>
      <c r="AY2" s="1011"/>
      <c r="AZ2" s="1012"/>
      <c r="BA2" s="1014"/>
      <c r="BB2" s="1012" t="s">
        <v>428</v>
      </c>
      <c r="BC2" s="1014"/>
      <c r="BD2" s="1013"/>
      <c r="BE2" s="1011"/>
      <c r="BF2" s="1011"/>
      <c r="BG2" s="1011"/>
      <c r="BH2" s="1011"/>
      <c r="BI2" s="1011"/>
      <c r="BJ2" s="1011"/>
      <c r="BK2" s="1011"/>
      <c r="BL2" s="1011"/>
      <c r="BM2" s="1011"/>
      <c r="BN2" s="1012"/>
      <c r="BO2" s="1011"/>
      <c r="BP2" s="1011"/>
      <c r="BQ2" s="1010" t="s">
        <v>428</v>
      </c>
    </row>
    <row r="3" spans="1:69" s="860" customFormat="1" ht="12" customHeight="1" x14ac:dyDescent="0.2">
      <c r="A3" s="2386" t="s">
        <v>423</v>
      </c>
      <c r="B3" s="2387"/>
      <c r="C3" s="1009"/>
      <c r="D3" s="2420" t="s">
        <v>518</v>
      </c>
      <c r="E3" s="2421"/>
      <c r="F3" s="2421"/>
      <c r="G3" s="2421"/>
      <c r="H3" s="2421"/>
      <c r="I3" s="2421"/>
      <c r="J3" s="2421"/>
      <c r="K3" s="2421"/>
      <c r="L3" s="2421"/>
      <c r="M3" s="2422"/>
      <c r="N3" s="1008"/>
      <c r="O3" s="2386" t="s">
        <v>423</v>
      </c>
      <c r="P3" s="2387"/>
      <c r="Q3" s="1007" t="s">
        <v>518</v>
      </c>
      <c r="R3" s="2400" t="s">
        <v>517</v>
      </c>
      <c r="S3" s="2401"/>
      <c r="T3" s="2401"/>
      <c r="U3" s="2401"/>
      <c r="V3" s="2401"/>
      <c r="W3" s="2401"/>
      <c r="X3" s="2417" t="s">
        <v>516</v>
      </c>
      <c r="Y3" s="2383" t="s">
        <v>515</v>
      </c>
      <c r="Z3" s="2386" t="s">
        <v>423</v>
      </c>
      <c r="AA3" s="2387"/>
      <c r="AB3" s="2392" t="s">
        <v>514</v>
      </c>
      <c r="AC3" s="2393"/>
      <c r="AD3" s="2392" t="s">
        <v>513</v>
      </c>
      <c r="AE3" s="2393"/>
      <c r="AF3" s="2376" t="s">
        <v>512</v>
      </c>
      <c r="AG3" s="2377"/>
      <c r="AH3" s="2378"/>
      <c r="AI3" s="2400" t="s">
        <v>511</v>
      </c>
      <c r="AJ3" s="2401"/>
      <c r="AK3" s="2401"/>
      <c r="AL3" s="2400" t="s">
        <v>510</v>
      </c>
      <c r="AM3" s="2402"/>
      <c r="AN3" s="1006"/>
      <c r="AO3" s="2386" t="s">
        <v>423</v>
      </c>
      <c r="AP3" s="2387"/>
      <c r="AQ3" s="2409" t="s">
        <v>509</v>
      </c>
      <c r="AR3" s="2412" t="s">
        <v>508</v>
      </c>
      <c r="AS3" s="2414" t="s">
        <v>507</v>
      </c>
      <c r="AT3" s="2394" t="s">
        <v>506</v>
      </c>
      <c r="AU3" s="2417" t="s">
        <v>505</v>
      </c>
      <c r="AV3" s="2412" t="s">
        <v>504</v>
      </c>
      <c r="AW3" s="2412" t="s">
        <v>503</v>
      </c>
      <c r="AX3" s="2345" t="s">
        <v>502</v>
      </c>
      <c r="AY3" s="2417" t="s">
        <v>501</v>
      </c>
      <c r="AZ3" s="1005"/>
      <c r="BA3" s="1004" t="s">
        <v>500</v>
      </c>
      <c r="BB3" s="1003"/>
      <c r="BC3" s="2386" t="s">
        <v>423</v>
      </c>
      <c r="BD3" s="2387"/>
      <c r="BE3" s="1001" t="s">
        <v>499</v>
      </c>
      <c r="BF3" s="1002"/>
      <c r="BG3" s="1002"/>
      <c r="BH3" s="1002"/>
      <c r="BI3" s="1002"/>
      <c r="BJ3" s="1001"/>
      <c r="BK3" s="1002"/>
      <c r="BL3" s="1002"/>
      <c r="BM3" s="1002"/>
      <c r="BN3" s="1002"/>
      <c r="BO3" s="1001" t="s">
        <v>498</v>
      </c>
      <c r="BP3" s="1000"/>
      <c r="BQ3" s="999"/>
    </row>
    <row r="4" spans="1:69" s="860" customFormat="1" ht="12" customHeight="1" x14ac:dyDescent="0.2">
      <c r="A4" s="2388"/>
      <c r="B4" s="2389"/>
      <c r="C4" s="998" t="s">
        <v>497</v>
      </c>
      <c r="D4" s="997" t="s">
        <v>496</v>
      </c>
      <c r="E4" s="996"/>
      <c r="F4" s="995"/>
      <c r="G4" s="994"/>
      <c r="H4" s="2403" t="s">
        <v>495</v>
      </c>
      <c r="I4" s="2423" t="s">
        <v>494</v>
      </c>
      <c r="J4" s="2403" t="s">
        <v>493</v>
      </c>
      <c r="K4" s="2403" t="s">
        <v>492</v>
      </c>
      <c r="L4" s="2407" t="s">
        <v>491</v>
      </c>
      <c r="M4" s="2398" t="s">
        <v>490</v>
      </c>
      <c r="N4" s="993" t="s">
        <v>394</v>
      </c>
      <c r="O4" s="2388"/>
      <c r="P4" s="2389"/>
      <c r="Q4" s="2407" t="s">
        <v>489</v>
      </c>
      <c r="R4" s="2425" t="s">
        <v>488</v>
      </c>
      <c r="S4" s="2426"/>
      <c r="T4" s="2427"/>
      <c r="U4" s="2425" t="s">
        <v>487</v>
      </c>
      <c r="V4" s="2426"/>
      <c r="W4" s="2426"/>
      <c r="X4" s="2418"/>
      <c r="Y4" s="2384"/>
      <c r="Z4" s="2388"/>
      <c r="AA4" s="2389"/>
      <c r="AB4" s="2381" t="s">
        <v>486</v>
      </c>
      <c r="AC4" s="2379" t="s">
        <v>484</v>
      </c>
      <c r="AD4" s="2381" t="s">
        <v>485</v>
      </c>
      <c r="AE4" s="2379" t="s">
        <v>484</v>
      </c>
      <c r="AF4" s="2403" t="s">
        <v>483</v>
      </c>
      <c r="AG4" s="2405" t="s">
        <v>482</v>
      </c>
      <c r="AH4" s="2403" t="s">
        <v>481</v>
      </c>
      <c r="AI4" s="992" t="s">
        <v>480</v>
      </c>
      <c r="AJ4" s="992" t="s">
        <v>479</v>
      </c>
      <c r="AK4" s="2407" t="s">
        <v>208</v>
      </c>
      <c r="AL4" s="2396" t="s">
        <v>478</v>
      </c>
      <c r="AM4" s="2398" t="s">
        <v>208</v>
      </c>
      <c r="AN4" s="991"/>
      <c r="AO4" s="2388"/>
      <c r="AP4" s="2389"/>
      <c r="AQ4" s="2410"/>
      <c r="AR4" s="2413"/>
      <c r="AS4" s="2415"/>
      <c r="AT4" s="2395"/>
      <c r="AU4" s="2418"/>
      <c r="AV4" s="2413"/>
      <c r="AW4" s="2413"/>
      <c r="AX4" s="2419"/>
      <c r="AY4" s="2418"/>
      <c r="AZ4" s="990" t="s">
        <v>477</v>
      </c>
      <c r="BA4" s="2396" t="s">
        <v>476</v>
      </c>
      <c r="BB4" s="989" t="s">
        <v>475</v>
      </c>
      <c r="BC4" s="2388"/>
      <c r="BD4" s="2389"/>
      <c r="BE4" s="986" t="s">
        <v>474</v>
      </c>
      <c r="BF4" s="988"/>
      <c r="BG4" s="988"/>
      <c r="BH4" s="988"/>
      <c r="BI4" s="987"/>
      <c r="BJ4" s="986" t="s">
        <v>473</v>
      </c>
      <c r="BK4" s="988"/>
      <c r="BL4" s="988"/>
      <c r="BM4" s="988"/>
      <c r="BN4" s="987"/>
      <c r="BO4" s="986" t="s">
        <v>472</v>
      </c>
      <c r="BP4" s="985"/>
      <c r="BQ4" s="984"/>
    </row>
    <row r="5" spans="1:69" s="860" customFormat="1" ht="12" customHeight="1" thickBot="1" x14ac:dyDescent="0.25">
      <c r="A5" s="2390"/>
      <c r="B5" s="2391"/>
      <c r="C5" s="983"/>
      <c r="D5" s="975" t="s">
        <v>456</v>
      </c>
      <c r="E5" s="975" t="s">
        <v>471</v>
      </c>
      <c r="F5" s="975" t="s">
        <v>470</v>
      </c>
      <c r="G5" s="982" t="s">
        <v>469</v>
      </c>
      <c r="H5" s="2404"/>
      <c r="I5" s="2424"/>
      <c r="J5" s="2404"/>
      <c r="K5" s="2404"/>
      <c r="L5" s="2408"/>
      <c r="M5" s="2399"/>
      <c r="N5" s="979"/>
      <c r="O5" s="2390"/>
      <c r="P5" s="2391"/>
      <c r="Q5" s="2408"/>
      <c r="R5" s="975" t="s">
        <v>467</v>
      </c>
      <c r="S5" s="975" t="s">
        <v>466</v>
      </c>
      <c r="T5" s="975" t="s">
        <v>468</v>
      </c>
      <c r="U5" s="975" t="s">
        <v>467</v>
      </c>
      <c r="V5" s="975" t="s">
        <v>466</v>
      </c>
      <c r="W5" s="981" t="s">
        <v>465</v>
      </c>
      <c r="X5" s="2404"/>
      <c r="Y5" s="2385"/>
      <c r="Z5" s="2390"/>
      <c r="AA5" s="2391"/>
      <c r="AB5" s="2382"/>
      <c r="AC5" s="2380"/>
      <c r="AD5" s="2382"/>
      <c r="AE5" s="2380"/>
      <c r="AF5" s="2404"/>
      <c r="AG5" s="2406"/>
      <c r="AH5" s="2404"/>
      <c r="AI5" s="980" t="s">
        <v>464</v>
      </c>
      <c r="AJ5" s="980" t="s">
        <v>463</v>
      </c>
      <c r="AK5" s="2408"/>
      <c r="AL5" s="2397"/>
      <c r="AM5" s="2399"/>
      <c r="AN5" s="979"/>
      <c r="AO5" s="2390"/>
      <c r="AP5" s="2391"/>
      <c r="AQ5" s="2411"/>
      <c r="AR5" s="2397"/>
      <c r="AS5" s="2416"/>
      <c r="AT5" s="2380"/>
      <c r="AU5" s="2404"/>
      <c r="AV5" s="2397"/>
      <c r="AW5" s="2397"/>
      <c r="AX5" s="2352"/>
      <c r="AY5" s="2404"/>
      <c r="AZ5" s="978"/>
      <c r="BA5" s="2397"/>
      <c r="BB5" s="974" t="s">
        <v>462</v>
      </c>
      <c r="BC5" s="2390"/>
      <c r="BD5" s="2391"/>
      <c r="BE5" s="975" t="s">
        <v>461</v>
      </c>
      <c r="BF5" s="975" t="s">
        <v>460</v>
      </c>
      <c r="BG5" s="977" t="s">
        <v>459</v>
      </c>
      <c r="BH5" s="975" t="s">
        <v>458</v>
      </c>
      <c r="BI5" s="976" t="s">
        <v>457</v>
      </c>
      <c r="BJ5" s="975" t="s">
        <v>461</v>
      </c>
      <c r="BK5" s="975" t="s">
        <v>460</v>
      </c>
      <c r="BL5" s="975" t="s">
        <v>459</v>
      </c>
      <c r="BM5" s="975" t="s">
        <v>458</v>
      </c>
      <c r="BN5" s="976" t="s">
        <v>457</v>
      </c>
      <c r="BO5" s="975" t="s">
        <v>456</v>
      </c>
      <c r="BP5" s="975" t="s">
        <v>455</v>
      </c>
      <c r="BQ5" s="974" t="s">
        <v>84</v>
      </c>
    </row>
    <row r="6" spans="1:69" s="860" customFormat="1" ht="14.1" customHeight="1" thickTop="1" x14ac:dyDescent="0.15">
      <c r="A6" s="2370" t="s">
        <v>454</v>
      </c>
      <c r="B6" s="2375"/>
      <c r="C6" s="802">
        <v>14188566738</v>
      </c>
      <c r="D6" s="916">
        <v>549031231921</v>
      </c>
      <c r="E6" s="916">
        <v>8861221017</v>
      </c>
      <c r="F6" s="916">
        <v>557892452938</v>
      </c>
      <c r="G6" s="916">
        <v>1412194131</v>
      </c>
      <c r="H6" s="916">
        <v>64034908330</v>
      </c>
      <c r="I6" s="916">
        <v>35475196</v>
      </c>
      <c r="J6" s="916">
        <v>4899975</v>
      </c>
      <c r="K6" s="916">
        <v>5221413835</v>
      </c>
      <c r="L6" s="920">
        <v>674030000</v>
      </c>
      <c r="M6" s="911">
        <v>1414458421</v>
      </c>
      <c r="N6" s="972"/>
      <c r="O6" s="2370" t="s">
        <v>454</v>
      </c>
      <c r="P6" s="2375"/>
      <c r="Q6" s="920">
        <v>630689832826</v>
      </c>
      <c r="R6" s="971" t="s">
        <v>332</v>
      </c>
      <c r="S6" s="971" t="s">
        <v>332</v>
      </c>
      <c r="T6" s="971" t="s">
        <v>433</v>
      </c>
      <c r="U6" s="971" t="s">
        <v>434</v>
      </c>
      <c r="V6" s="971" t="s">
        <v>434</v>
      </c>
      <c r="W6" s="971" t="s">
        <v>433</v>
      </c>
      <c r="X6" s="916">
        <v>56243468675</v>
      </c>
      <c r="Y6" s="970" t="s">
        <v>433</v>
      </c>
      <c r="Z6" s="2370" t="s">
        <v>454</v>
      </c>
      <c r="AA6" s="2375"/>
      <c r="AB6" s="917">
        <v>135195857715</v>
      </c>
      <c r="AC6" s="969">
        <v>10886399</v>
      </c>
      <c r="AD6" s="969">
        <v>2598892373</v>
      </c>
      <c r="AE6" s="969">
        <v>10886399</v>
      </c>
      <c r="AF6" s="968">
        <v>1983134</v>
      </c>
      <c r="AG6" s="919"/>
      <c r="AH6" s="916">
        <v>4861891</v>
      </c>
      <c r="AI6" s="916">
        <v>19722458866</v>
      </c>
      <c r="AJ6" s="917">
        <v>65592194050</v>
      </c>
      <c r="AK6" s="967">
        <v>829608</v>
      </c>
      <c r="AL6" s="916">
        <v>4711753818</v>
      </c>
      <c r="AM6" s="966">
        <v>1392487708</v>
      </c>
      <c r="AN6" s="965"/>
      <c r="AO6" s="2370" t="s">
        <v>454</v>
      </c>
      <c r="AP6" s="2375"/>
      <c r="AQ6" s="973" t="s">
        <v>332</v>
      </c>
      <c r="AR6" s="916">
        <v>16223000</v>
      </c>
      <c r="AS6" s="920">
        <v>12286312559</v>
      </c>
      <c r="AT6" s="916">
        <v>942667495759</v>
      </c>
      <c r="AU6" s="916">
        <v>1546498035</v>
      </c>
      <c r="AV6" s="916">
        <v>297941921</v>
      </c>
      <c r="AW6" s="916">
        <v>31683127</v>
      </c>
      <c r="AX6" s="802">
        <v>944543618842</v>
      </c>
      <c r="AY6" s="917">
        <v>15065588826</v>
      </c>
      <c r="AZ6" s="920">
        <v>29770647907</v>
      </c>
      <c r="BA6" s="916">
        <v>14406409607</v>
      </c>
      <c r="BB6" s="911">
        <v>0</v>
      </c>
      <c r="BC6" s="2370" t="s">
        <v>454</v>
      </c>
      <c r="BD6" s="2375"/>
      <c r="BE6" s="916">
        <v>274375393687</v>
      </c>
      <c r="BF6" s="916">
        <v>251018929972</v>
      </c>
      <c r="BG6" s="916">
        <v>53558482</v>
      </c>
      <c r="BH6" s="916"/>
      <c r="BI6" s="888">
        <v>0.91510000000000002</v>
      </c>
      <c r="BJ6" s="916">
        <v>75266154131</v>
      </c>
      <c r="BK6" s="916">
        <v>14351107777</v>
      </c>
      <c r="BL6" s="916">
        <v>66038037</v>
      </c>
      <c r="BM6" s="916"/>
      <c r="BN6" s="888">
        <v>0.1908</v>
      </c>
      <c r="BO6" s="916">
        <v>117565</v>
      </c>
      <c r="BP6" s="916">
        <v>0</v>
      </c>
      <c r="BQ6" s="935">
        <v>117565</v>
      </c>
    </row>
    <row r="7" spans="1:69" s="860" customFormat="1" ht="14.1" customHeight="1" x14ac:dyDescent="0.2">
      <c r="A7" s="2370" t="s">
        <v>453</v>
      </c>
      <c r="B7" s="2371"/>
      <c r="C7" s="802">
        <v>14175678126</v>
      </c>
      <c r="D7" s="916">
        <v>552674646549</v>
      </c>
      <c r="E7" s="916">
        <v>8698028867</v>
      </c>
      <c r="F7" s="916">
        <v>561372675416</v>
      </c>
      <c r="G7" s="916">
        <v>1345000264</v>
      </c>
      <c r="H7" s="916">
        <v>65684705330</v>
      </c>
      <c r="I7" s="916">
        <v>38322430</v>
      </c>
      <c r="J7" s="916">
        <v>5816542</v>
      </c>
      <c r="K7" s="916">
        <v>4943286679</v>
      </c>
      <c r="L7" s="920">
        <v>672530000</v>
      </c>
      <c r="M7" s="911">
        <v>954724153</v>
      </c>
      <c r="N7" s="972"/>
      <c r="O7" s="2370" t="s">
        <v>453</v>
      </c>
      <c r="P7" s="2371"/>
      <c r="Q7" s="920">
        <v>635017060814</v>
      </c>
      <c r="R7" s="971" t="s">
        <v>434</v>
      </c>
      <c r="S7" s="971" t="s">
        <v>434</v>
      </c>
      <c r="T7" s="971" t="s">
        <v>332</v>
      </c>
      <c r="U7" s="971" t="s">
        <v>332</v>
      </c>
      <c r="V7" s="971" t="s">
        <v>332</v>
      </c>
      <c r="W7" s="971" t="s">
        <v>433</v>
      </c>
      <c r="X7" s="916">
        <v>56609947728</v>
      </c>
      <c r="Y7" s="970" t="s">
        <v>332</v>
      </c>
      <c r="Z7" s="2370" t="s">
        <v>453</v>
      </c>
      <c r="AA7" s="2371"/>
      <c r="AB7" s="917">
        <v>134369330976</v>
      </c>
      <c r="AC7" s="969">
        <v>9484830</v>
      </c>
      <c r="AD7" s="969">
        <v>2864475148</v>
      </c>
      <c r="AE7" s="969">
        <v>9484830</v>
      </c>
      <c r="AF7" s="968">
        <v>-9903</v>
      </c>
      <c r="AG7" s="919" t="s">
        <v>79</v>
      </c>
      <c r="AH7" s="916">
        <v>4537755</v>
      </c>
      <c r="AI7" s="916">
        <v>19942731995</v>
      </c>
      <c r="AJ7" s="917">
        <v>67018831356</v>
      </c>
      <c r="AK7" s="967">
        <v>851808</v>
      </c>
      <c r="AL7" s="916">
        <v>4928151971</v>
      </c>
      <c r="AM7" s="966">
        <v>1440301300</v>
      </c>
      <c r="AN7" s="965"/>
      <c r="AO7" s="2370" t="s">
        <v>453</v>
      </c>
      <c r="AP7" s="2371"/>
      <c r="AQ7" s="941" t="s">
        <v>434</v>
      </c>
      <c r="AR7" s="916">
        <v>30158000</v>
      </c>
      <c r="AS7" s="920">
        <v>11303884406</v>
      </c>
      <c r="AT7" s="916">
        <v>947724901140</v>
      </c>
      <c r="AU7" s="916">
        <v>1001875958</v>
      </c>
      <c r="AV7" s="916">
        <v>0</v>
      </c>
      <c r="AW7" s="916">
        <v>111129073</v>
      </c>
      <c r="AX7" s="802">
        <v>948837906171</v>
      </c>
      <c r="AY7" s="917">
        <v>3480865139</v>
      </c>
      <c r="AZ7" s="920">
        <v>33464233108</v>
      </c>
      <c r="BA7" s="916">
        <v>13807039376</v>
      </c>
      <c r="BB7" s="911">
        <v>0</v>
      </c>
      <c r="BC7" s="2370" t="s">
        <v>453</v>
      </c>
      <c r="BD7" s="2371"/>
      <c r="BE7" s="916">
        <v>266054901548</v>
      </c>
      <c r="BF7" s="916">
        <v>245356311592</v>
      </c>
      <c r="BG7" s="916">
        <v>31250302</v>
      </c>
      <c r="BH7" s="916"/>
      <c r="BI7" s="888">
        <v>0.92230000000000001</v>
      </c>
      <c r="BJ7" s="916">
        <v>68398700150</v>
      </c>
      <c r="BK7" s="916">
        <v>13099827773</v>
      </c>
      <c r="BL7" s="916">
        <v>72241592</v>
      </c>
      <c r="BM7" s="916"/>
      <c r="BN7" s="888">
        <v>0.19170000000000001</v>
      </c>
      <c r="BO7" s="916">
        <v>47686</v>
      </c>
      <c r="BP7" s="916">
        <v>0</v>
      </c>
      <c r="BQ7" s="935">
        <v>47686</v>
      </c>
    </row>
    <row r="8" spans="1:69" s="860" customFormat="1" ht="14.1" customHeight="1" x14ac:dyDescent="0.2">
      <c r="A8" s="2370" t="s">
        <v>382</v>
      </c>
      <c r="B8" s="2371"/>
      <c r="C8" s="939">
        <v>15058014525</v>
      </c>
      <c r="D8" s="937">
        <v>562247373948</v>
      </c>
      <c r="E8" s="937">
        <v>8414606819</v>
      </c>
      <c r="F8" s="937">
        <v>570661980767</v>
      </c>
      <c r="G8" s="937">
        <v>1257759262</v>
      </c>
      <c r="H8" s="937">
        <v>70348645859</v>
      </c>
      <c r="I8" s="937">
        <v>43042336</v>
      </c>
      <c r="J8" s="937">
        <v>5445450</v>
      </c>
      <c r="K8" s="937">
        <v>4635329006</v>
      </c>
      <c r="L8" s="938">
        <v>652270000</v>
      </c>
      <c r="M8" s="936">
        <v>743982402</v>
      </c>
      <c r="N8" s="942"/>
      <c r="O8" s="2370" t="s">
        <v>382</v>
      </c>
      <c r="P8" s="2371"/>
      <c r="Q8" s="938">
        <v>648348455082</v>
      </c>
      <c r="R8" s="948" t="s">
        <v>332</v>
      </c>
      <c r="S8" s="948" t="s">
        <v>434</v>
      </c>
      <c r="T8" s="948" t="s">
        <v>434</v>
      </c>
      <c r="U8" s="948" t="s">
        <v>434</v>
      </c>
      <c r="V8" s="948" t="s">
        <v>434</v>
      </c>
      <c r="W8" s="948" t="s">
        <v>332</v>
      </c>
      <c r="X8" s="937">
        <v>51292845135</v>
      </c>
      <c r="Y8" s="947" t="s">
        <v>332</v>
      </c>
      <c r="Z8" s="2370" t="s">
        <v>382</v>
      </c>
      <c r="AA8" s="2371"/>
      <c r="AB8" s="940">
        <v>132204583582</v>
      </c>
      <c r="AC8" s="946">
        <v>8803549</v>
      </c>
      <c r="AD8" s="946">
        <v>3072784959</v>
      </c>
      <c r="AE8" s="946">
        <v>9055075</v>
      </c>
      <c r="AF8" s="945">
        <v>-76697</v>
      </c>
      <c r="AG8" s="944"/>
      <c r="AH8" s="937">
        <v>4537755</v>
      </c>
      <c r="AI8" s="937">
        <v>21879607385</v>
      </c>
      <c r="AJ8" s="937">
        <v>198695766711</v>
      </c>
      <c r="AK8" s="938">
        <v>841399</v>
      </c>
      <c r="AL8" s="943">
        <v>5078892732</v>
      </c>
      <c r="AM8" s="936">
        <v>1460262950</v>
      </c>
      <c r="AN8" s="942"/>
      <c r="AO8" s="2370" t="s">
        <v>382</v>
      </c>
      <c r="AP8" s="2371"/>
      <c r="AQ8" s="941" t="s">
        <v>434</v>
      </c>
      <c r="AR8" s="937">
        <v>62575000</v>
      </c>
      <c r="AS8" s="938">
        <v>8365674086</v>
      </c>
      <c r="AT8" s="940">
        <v>1085542623228</v>
      </c>
      <c r="AU8" s="937">
        <v>1287175839</v>
      </c>
      <c r="AV8" s="937">
        <v>37300905</v>
      </c>
      <c r="AW8" s="937">
        <v>210414074</v>
      </c>
      <c r="AX8" s="939">
        <v>1087077514046</v>
      </c>
      <c r="AY8" s="937">
        <v>-3733791440</v>
      </c>
      <c r="AZ8" s="938">
        <v>30088964600</v>
      </c>
      <c r="BA8" s="937">
        <v>13220503233</v>
      </c>
      <c r="BB8" s="936">
        <v>0</v>
      </c>
      <c r="BC8" s="2370" t="s">
        <v>382</v>
      </c>
      <c r="BD8" s="2371"/>
      <c r="BE8" s="916">
        <v>247526354489</v>
      </c>
      <c r="BF8" s="916">
        <v>230536484585</v>
      </c>
      <c r="BG8" s="916">
        <v>30666731</v>
      </c>
      <c r="BH8" s="916"/>
      <c r="BI8" s="888">
        <v>0.93149999999999999</v>
      </c>
      <c r="BJ8" s="916">
        <v>61534999090</v>
      </c>
      <c r="BK8" s="916">
        <v>12647207790</v>
      </c>
      <c r="BL8" s="916">
        <v>76691955</v>
      </c>
      <c r="BM8" s="916"/>
      <c r="BN8" s="888">
        <v>0.20580000000000001</v>
      </c>
      <c r="BO8" s="916">
        <v>1971504</v>
      </c>
      <c r="BP8" s="916">
        <v>4480</v>
      </c>
      <c r="BQ8" s="935">
        <v>1975984</v>
      </c>
    </row>
    <row r="9" spans="1:69" s="910" customFormat="1" ht="14.1" customHeight="1" x14ac:dyDescent="0.2">
      <c r="A9" s="2372" t="s">
        <v>226</v>
      </c>
      <c r="B9" s="2373"/>
      <c r="C9" s="955">
        <v>14579542847</v>
      </c>
      <c r="D9" s="953">
        <v>538928421934</v>
      </c>
      <c r="E9" s="953">
        <v>7749943827</v>
      </c>
      <c r="F9" s="953">
        <v>546678365761</v>
      </c>
      <c r="G9" s="953">
        <v>1594076399</v>
      </c>
      <c r="H9" s="953">
        <v>72003839338</v>
      </c>
      <c r="I9" s="953">
        <v>51406579</v>
      </c>
      <c r="J9" s="953">
        <v>8103751</v>
      </c>
      <c r="K9" s="953">
        <v>4195419181</v>
      </c>
      <c r="L9" s="954">
        <v>631680000</v>
      </c>
      <c r="M9" s="952">
        <v>642898708</v>
      </c>
      <c r="N9" s="958"/>
      <c r="O9" s="2372" t="s">
        <v>226</v>
      </c>
      <c r="P9" s="2373"/>
      <c r="Q9" s="954">
        <v>625805789717</v>
      </c>
      <c r="R9" s="964" t="s">
        <v>332</v>
      </c>
      <c r="S9" s="964" t="s">
        <v>434</v>
      </c>
      <c r="T9" s="964" t="s">
        <v>433</v>
      </c>
      <c r="U9" s="964" t="s">
        <v>434</v>
      </c>
      <c r="V9" s="964" t="s">
        <v>332</v>
      </c>
      <c r="W9" s="964" t="s">
        <v>332</v>
      </c>
      <c r="X9" s="953">
        <v>48175818813</v>
      </c>
      <c r="Y9" s="963" t="s">
        <v>434</v>
      </c>
      <c r="Z9" s="2372" t="s">
        <v>452</v>
      </c>
      <c r="AA9" s="2374"/>
      <c r="AB9" s="956">
        <v>125160383746</v>
      </c>
      <c r="AC9" s="962">
        <v>8990047</v>
      </c>
      <c r="AD9" s="962">
        <v>2956905875</v>
      </c>
      <c r="AE9" s="962">
        <v>8758787</v>
      </c>
      <c r="AF9" s="961">
        <v>-6518</v>
      </c>
      <c r="AG9" s="960" t="s">
        <v>79</v>
      </c>
      <c r="AH9" s="953">
        <v>3565379</v>
      </c>
      <c r="AI9" s="953">
        <v>24657647695</v>
      </c>
      <c r="AJ9" s="953">
        <v>198321423316</v>
      </c>
      <c r="AK9" s="954">
        <v>832360</v>
      </c>
      <c r="AL9" s="959">
        <v>4875773069</v>
      </c>
      <c r="AM9" s="952">
        <v>1480252202</v>
      </c>
      <c r="AN9" s="958"/>
      <c r="AO9" s="2372" t="s">
        <v>452</v>
      </c>
      <c r="AP9" s="2374"/>
      <c r="AQ9" s="957" t="s">
        <v>433</v>
      </c>
      <c r="AR9" s="953">
        <v>66946000</v>
      </c>
      <c r="AS9" s="954">
        <v>6300411440</v>
      </c>
      <c r="AT9" s="956">
        <v>1052403034775</v>
      </c>
      <c r="AU9" s="953">
        <v>1526543999</v>
      </c>
      <c r="AV9" s="953">
        <v>0</v>
      </c>
      <c r="AW9" s="953">
        <v>64449288</v>
      </c>
      <c r="AX9" s="955">
        <v>1053994028062</v>
      </c>
      <c r="AY9" s="953">
        <v>3324738803</v>
      </c>
      <c r="AZ9" s="954">
        <v>34198055032</v>
      </c>
      <c r="BA9" s="953">
        <v>12552037778</v>
      </c>
      <c r="BB9" s="952">
        <v>0</v>
      </c>
      <c r="BC9" s="2372" t="s">
        <v>226</v>
      </c>
      <c r="BD9" s="2373"/>
      <c r="BE9" s="950">
        <v>239699917373</v>
      </c>
      <c r="BF9" s="950">
        <v>224070689138</v>
      </c>
      <c r="BG9" s="950">
        <v>25304005</v>
      </c>
      <c r="BH9" s="950">
        <v>239674613368</v>
      </c>
      <c r="BI9" s="951">
        <v>0.93489999999999995</v>
      </c>
      <c r="BJ9" s="950">
        <v>52967828912</v>
      </c>
      <c r="BK9" s="950">
        <v>10825234210</v>
      </c>
      <c r="BL9" s="950">
        <v>35347575</v>
      </c>
      <c r="BM9" s="950">
        <v>52932481337</v>
      </c>
      <c r="BN9" s="951">
        <v>0.20449999999999999</v>
      </c>
      <c r="BO9" s="950">
        <v>1951583</v>
      </c>
      <c r="BP9" s="950">
        <v>18153189</v>
      </c>
      <c r="BQ9" s="949">
        <v>20104772</v>
      </c>
    </row>
    <row r="10" spans="1:69" s="910" customFormat="1" ht="14.1" customHeight="1" x14ac:dyDescent="0.2">
      <c r="A10" s="2370" t="s">
        <v>451</v>
      </c>
      <c r="B10" s="2375"/>
      <c r="C10" s="939">
        <v>15181999112</v>
      </c>
      <c r="D10" s="937">
        <v>522080192280</v>
      </c>
      <c r="E10" s="937">
        <v>7102286141</v>
      </c>
      <c r="F10" s="937">
        <v>529182478421</v>
      </c>
      <c r="G10" s="937">
        <v>1531097502</v>
      </c>
      <c r="H10" s="937">
        <v>69714324235</v>
      </c>
      <c r="I10" s="937">
        <v>54437169</v>
      </c>
      <c r="J10" s="937">
        <v>7652205</v>
      </c>
      <c r="K10" s="937">
        <v>3609156318</v>
      </c>
      <c r="L10" s="938">
        <v>598560000</v>
      </c>
      <c r="M10" s="936">
        <v>586799075</v>
      </c>
      <c r="N10" s="942"/>
      <c r="O10" s="2370" t="s">
        <v>225</v>
      </c>
      <c r="P10" s="2371"/>
      <c r="Q10" s="938">
        <v>605284504925</v>
      </c>
      <c r="R10" s="948" t="s">
        <v>433</v>
      </c>
      <c r="S10" s="948" t="s">
        <v>332</v>
      </c>
      <c r="T10" s="948" t="s">
        <v>433</v>
      </c>
      <c r="U10" s="948" t="s">
        <v>434</v>
      </c>
      <c r="V10" s="948" t="s">
        <v>332</v>
      </c>
      <c r="W10" s="948" t="s">
        <v>332</v>
      </c>
      <c r="X10" s="937">
        <v>47138406929</v>
      </c>
      <c r="Y10" s="947" t="s">
        <v>434</v>
      </c>
      <c r="Z10" s="2370" t="s">
        <v>450</v>
      </c>
      <c r="AA10" s="2371"/>
      <c r="AB10" s="940">
        <v>120851350345</v>
      </c>
      <c r="AC10" s="946">
        <v>8750932</v>
      </c>
      <c r="AD10" s="946">
        <v>3542107194</v>
      </c>
      <c r="AE10" s="946">
        <v>8445954</v>
      </c>
      <c r="AF10" s="945">
        <v>0</v>
      </c>
      <c r="AG10" s="944" t="s">
        <v>79</v>
      </c>
      <c r="AH10" s="937">
        <v>2268866</v>
      </c>
      <c r="AI10" s="937">
        <v>21709010283</v>
      </c>
      <c r="AJ10" s="937">
        <v>184193108038</v>
      </c>
      <c r="AK10" s="938">
        <v>820333</v>
      </c>
      <c r="AL10" s="943">
        <v>4816081046</v>
      </c>
      <c r="AM10" s="936">
        <v>1479272200</v>
      </c>
      <c r="AN10" s="942"/>
      <c r="AO10" s="2370" t="s">
        <v>450</v>
      </c>
      <c r="AP10" s="2371"/>
      <c r="AQ10" s="941" t="s">
        <v>434</v>
      </c>
      <c r="AR10" s="937">
        <v>60317000</v>
      </c>
      <c r="AS10" s="938">
        <v>7945558529</v>
      </c>
      <c r="AT10" s="940">
        <v>1012222001686</v>
      </c>
      <c r="AU10" s="937">
        <v>3684718410</v>
      </c>
      <c r="AV10" s="937">
        <v>0</v>
      </c>
      <c r="AW10" s="937">
        <v>111472977</v>
      </c>
      <c r="AX10" s="939">
        <v>1016018193073</v>
      </c>
      <c r="AY10" s="937">
        <v>12019953189</v>
      </c>
      <c r="AZ10" s="938">
        <v>43100124613</v>
      </c>
      <c r="BA10" s="937">
        <v>15574822084</v>
      </c>
      <c r="BB10" s="936">
        <v>0</v>
      </c>
      <c r="BC10" s="2370" t="s">
        <v>450</v>
      </c>
      <c r="BD10" s="2371"/>
      <c r="BE10" s="916">
        <v>227852520598</v>
      </c>
      <c r="BF10" s="916">
        <v>214054017384</v>
      </c>
      <c r="BG10" s="916">
        <v>24305015</v>
      </c>
      <c r="BH10" s="916">
        <v>227828215583</v>
      </c>
      <c r="BI10" s="888">
        <v>0.9395</v>
      </c>
      <c r="BJ10" s="916">
        <v>47088904249</v>
      </c>
      <c r="BK10" s="916">
        <v>9755245873</v>
      </c>
      <c r="BL10" s="916">
        <v>34793958</v>
      </c>
      <c r="BM10" s="916">
        <v>47054110291</v>
      </c>
      <c r="BN10" s="888">
        <v>0.20730000000000001</v>
      </c>
      <c r="BO10" s="916">
        <v>26363</v>
      </c>
      <c r="BP10" s="916">
        <v>-5400</v>
      </c>
      <c r="BQ10" s="935">
        <v>20963</v>
      </c>
    </row>
    <row r="11" spans="1:69" s="910" customFormat="1" ht="15" customHeight="1" thickBot="1" x14ac:dyDescent="0.2">
      <c r="A11" s="2362" t="s">
        <v>449</v>
      </c>
      <c r="B11" s="2363"/>
      <c r="C11" s="734">
        <v>14503519320</v>
      </c>
      <c r="D11" s="927">
        <v>507294593142</v>
      </c>
      <c r="E11" s="927">
        <v>6514685983</v>
      </c>
      <c r="F11" s="927">
        <v>513809279125</v>
      </c>
      <c r="G11" s="927">
        <v>1719950690</v>
      </c>
      <c r="H11" s="927">
        <v>69455234064</v>
      </c>
      <c r="I11" s="927">
        <v>52497365</v>
      </c>
      <c r="J11" s="927">
        <v>1326280</v>
      </c>
      <c r="K11" s="927">
        <v>3346756587</v>
      </c>
      <c r="L11" s="931">
        <v>584900000</v>
      </c>
      <c r="M11" s="930">
        <v>605771179</v>
      </c>
      <c r="N11" s="859">
        <f t="shared" ref="N11:N52" si="0">SUM(F11:M11)</f>
        <v>589575715290</v>
      </c>
      <c r="O11" s="2362" t="s">
        <v>448</v>
      </c>
      <c r="P11" s="2363"/>
      <c r="Q11" s="931">
        <v>589575715290</v>
      </c>
      <c r="R11" s="931">
        <v>180150818694</v>
      </c>
      <c r="S11" s="931">
        <v>701737195</v>
      </c>
      <c r="T11" s="931">
        <v>180852555889</v>
      </c>
      <c r="U11" s="931">
        <v>60401266281</v>
      </c>
      <c r="V11" s="931">
        <v>236244553</v>
      </c>
      <c r="W11" s="931">
        <v>60637510834</v>
      </c>
      <c r="X11" s="927">
        <v>24633905177</v>
      </c>
      <c r="Y11" s="930">
        <v>0</v>
      </c>
      <c r="Z11" s="2362" t="s">
        <v>449</v>
      </c>
      <c r="AA11" s="2363"/>
      <c r="AB11" s="934" t="s">
        <v>434</v>
      </c>
      <c r="AC11" s="934" t="s">
        <v>332</v>
      </c>
      <c r="AD11" s="934" t="s">
        <v>433</v>
      </c>
      <c r="AE11" s="934" t="s">
        <v>433</v>
      </c>
      <c r="AF11" s="934" t="s">
        <v>434</v>
      </c>
      <c r="AG11" s="934" t="s">
        <v>434</v>
      </c>
      <c r="AH11" s="934" t="s">
        <v>434</v>
      </c>
      <c r="AI11" s="934" t="s">
        <v>332</v>
      </c>
      <c r="AJ11" s="934" t="s">
        <v>434</v>
      </c>
      <c r="AK11" s="934" t="s">
        <v>332</v>
      </c>
      <c r="AL11" s="928">
        <v>4887139042</v>
      </c>
      <c r="AM11" s="930">
        <v>1539368286</v>
      </c>
      <c r="AN11" s="859">
        <f t="shared" ref="AN11:AN52" si="1">SUM(AL11:AM11)</f>
        <v>6426507328</v>
      </c>
      <c r="AO11" s="2362" t="s">
        <v>448</v>
      </c>
      <c r="AP11" s="2363"/>
      <c r="AQ11" s="933">
        <v>0</v>
      </c>
      <c r="AR11" s="927">
        <v>68847000</v>
      </c>
      <c r="AS11" s="931">
        <v>16315022500</v>
      </c>
      <c r="AT11" s="932">
        <v>904294371977</v>
      </c>
      <c r="AU11" s="927">
        <v>9815388139</v>
      </c>
      <c r="AV11" s="927">
        <v>0</v>
      </c>
      <c r="AW11" s="927">
        <v>137604624</v>
      </c>
      <c r="AX11" s="734">
        <v>914247364740</v>
      </c>
      <c r="AY11" s="927">
        <v>27127577030</v>
      </c>
      <c r="AZ11" s="931">
        <v>22696493463</v>
      </c>
      <c r="BA11" s="927">
        <v>23302198120</v>
      </c>
      <c r="BB11" s="930">
        <v>0</v>
      </c>
      <c r="BC11" s="2362" t="s">
        <v>447</v>
      </c>
      <c r="BD11" s="2363"/>
      <c r="BE11" s="927">
        <v>223170775524</v>
      </c>
      <c r="BF11" s="927">
        <v>210432210514</v>
      </c>
      <c r="BG11" s="927">
        <v>20967112</v>
      </c>
      <c r="BH11" s="927">
        <v>223149808412</v>
      </c>
      <c r="BI11" s="929">
        <v>0.94299999999999995</v>
      </c>
      <c r="BJ11" s="927">
        <v>40177725748</v>
      </c>
      <c r="BK11" s="927">
        <v>8991356591</v>
      </c>
      <c r="BL11" s="927">
        <v>39243828</v>
      </c>
      <c r="BM11" s="927">
        <v>40138481920</v>
      </c>
      <c r="BN11" s="929">
        <v>0.224</v>
      </c>
      <c r="BO11" s="928">
        <v>481</v>
      </c>
      <c r="BP11" s="927">
        <v>0</v>
      </c>
      <c r="BQ11" s="926">
        <v>481</v>
      </c>
    </row>
    <row r="12" spans="1:69" s="860" customFormat="1" ht="15" customHeight="1" thickTop="1" thickBot="1" x14ac:dyDescent="0.2">
      <c r="A12" s="885">
        <v>1</v>
      </c>
      <c r="B12" s="925" t="s">
        <v>380</v>
      </c>
      <c r="C12" s="763">
        <v>4696261822</v>
      </c>
      <c r="D12" s="868">
        <v>189089149187</v>
      </c>
      <c r="E12" s="868">
        <v>2441541158</v>
      </c>
      <c r="F12" s="870">
        <v>191530690345</v>
      </c>
      <c r="G12" s="868">
        <v>637449604</v>
      </c>
      <c r="H12" s="868">
        <v>25932900331</v>
      </c>
      <c r="I12" s="868">
        <v>12281094</v>
      </c>
      <c r="J12" s="868">
        <v>319060</v>
      </c>
      <c r="K12" s="868">
        <v>1078790557</v>
      </c>
      <c r="L12" s="905">
        <v>213700000</v>
      </c>
      <c r="M12" s="886">
        <v>4200000</v>
      </c>
      <c r="N12" s="859">
        <f t="shared" si="0"/>
        <v>219410330991</v>
      </c>
      <c r="O12" s="885">
        <v>1</v>
      </c>
      <c r="P12" s="925" t="s">
        <v>380</v>
      </c>
      <c r="Q12" s="869">
        <v>219410330991</v>
      </c>
      <c r="R12" s="869">
        <v>71024523134</v>
      </c>
      <c r="S12" s="869">
        <v>218651000</v>
      </c>
      <c r="T12" s="869">
        <v>71243174134</v>
      </c>
      <c r="U12" s="869">
        <v>23789580004</v>
      </c>
      <c r="V12" s="869">
        <v>69788000</v>
      </c>
      <c r="W12" s="869">
        <v>23859368004</v>
      </c>
      <c r="X12" s="868">
        <v>8246355650</v>
      </c>
      <c r="Y12" s="886">
        <v>0</v>
      </c>
      <c r="Z12" s="885">
        <v>1</v>
      </c>
      <c r="AA12" s="925" t="s">
        <v>380</v>
      </c>
      <c r="AB12" s="887" t="s">
        <v>332</v>
      </c>
      <c r="AC12" s="887" t="s">
        <v>332</v>
      </c>
      <c r="AD12" s="887" t="s">
        <v>434</v>
      </c>
      <c r="AE12" s="887" t="s">
        <v>332</v>
      </c>
      <c r="AF12" s="887" t="s">
        <v>332</v>
      </c>
      <c r="AG12" s="887" t="s">
        <v>434</v>
      </c>
      <c r="AH12" s="887" t="s">
        <v>434</v>
      </c>
      <c r="AI12" s="887" t="s">
        <v>434</v>
      </c>
      <c r="AJ12" s="887" t="s">
        <v>433</v>
      </c>
      <c r="AK12" s="887" t="s">
        <v>433</v>
      </c>
      <c r="AL12" s="868">
        <v>1365025460</v>
      </c>
      <c r="AM12" s="886">
        <v>131460457</v>
      </c>
      <c r="AN12" s="854">
        <f t="shared" si="1"/>
        <v>1496485917</v>
      </c>
      <c r="AO12" s="885">
        <v>1</v>
      </c>
      <c r="AP12" s="925" t="s">
        <v>446</v>
      </c>
      <c r="AQ12" s="906">
        <v>0</v>
      </c>
      <c r="AR12" s="868">
        <v>0</v>
      </c>
      <c r="AS12" s="905">
        <v>5392442869</v>
      </c>
      <c r="AT12" s="871">
        <v>334344419387</v>
      </c>
      <c r="AU12" s="868">
        <v>4579927876</v>
      </c>
      <c r="AV12" s="868">
        <v>0</v>
      </c>
      <c r="AW12" s="868">
        <v>0</v>
      </c>
      <c r="AX12" s="763">
        <v>338924347263</v>
      </c>
      <c r="AY12" s="870">
        <v>-4330125375</v>
      </c>
      <c r="AZ12" s="869">
        <v>4240831326</v>
      </c>
      <c r="BA12" s="868">
        <v>4579927876</v>
      </c>
      <c r="BB12" s="886">
        <v>0</v>
      </c>
      <c r="BC12" s="909">
        <v>1</v>
      </c>
      <c r="BD12" s="925" t="s">
        <v>380</v>
      </c>
      <c r="BE12" s="868">
        <v>77687044384</v>
      </c>
      <c r="BF12" s="868">
        <v>74029082653</v>
      </c>
      <c r="BG12" s="868">
        <v>0</v>
      </c>
      <c r="BH12" s="868">
        <v>77687044384</v>
      </c>
      <c r="BI12" s="883">
        <v>0.95289999999999997</v>
      </c>
      <c r="BJ12" s="868">
        <v>7873870222</v>
      </c>
      <c r="BK12" s="868">
        <v>2373207358</v>
      </c>
      <c r="BL12" s="868">
        <v>0</v>
      </c>
      <c r="BM12" s="868">
        <v>7873870222</v>
      </c>
      <c r="BN12" s="924">
        <v>0.3014</v>
      </c>
      <c r="BO12" s="868">
        <v>0</v>
      </c>
      <c r="BP12" s="868">
        <v>0</v>
      </c>
      <c r="BQ12" s="882">
        <v>0</v>
      </c>
    </row>
    <row r="13" spans="1:69" s="860" customFormat="1" ht="15" customHeight="1" thickTop="1" thickBot="1" x14ac:dyDescent="0.2">
      <c r="A13" s="885">
        <v>2</v>
      </c>
      <c r="B13" s="904" t="s">
        <v>379</v>
      </c>
      <c r="C13" s="763">
        <v>2519981231</v>
      </c>
      <c r="D13" s="868">
        <v>67444156490</v>
      </c>
      <c r="E13" s="868">
        <v>983375306</v>
      </c>
      <c r="F13" s="870">
        <v>68427531796</v>
      </c>
      <c r="G13" s="868">
        <v>229641765</v>
      </c>
      <c r="H13" s="868">
        <v>9391877550</v>
      </c>
      <c r="I13" s="868">
        <v>16500067</v>
      </c>
      <c r="J13" s="868">
        <v>380751</v>
      </c>
      <c r="K13" s="868">
        <v>484908419</v>
      </c>
      <c r="L13" s="905">
        <v>72000000</v>
      </c>
      <c r="M13" s="886">
        <v>0</v>
      </c>
      <c r="N13" s="859">
        <f t="shared" si="0"/>
        <v>78622840348</v>
      </c>
      <c r="O13" s="885">
        <v>2</v>
      </c>
      <c r="P13" s="904" t="s">
        <v>379</v>
      </c>
      <c r="Q13" s="869">
        <v>78622840348</v>
      </c>
      <c r="R13" s="869">
        <v>27317918295</v>
      </c>
      <c r="S13" s="869">
        <v>112916608</v>
      </c>
      <c r="T13" s="869">
        <v>27430834903</v>
      </c>
      <c r="U13" s="869">
        <v>8935035021</v>
      </c>
      <c r="V13" s="869">
        <v>40009320</v>
      </c>
      <c r="W13" s="869">
        <v>8975044341</v>
      </c>
      <c r="X13" s="868">
        <v>3276801031</v>
      </c>
      <c r="Y13" s="886">
        <v>0</v>
      </c>
      <c r="Z13" s="885">
        <v>2</v>
      </c>
      <c r="AA13" s="904" t="s">
        <v>379</v>
      </c>
      <c r="AB13" s="887" t="s">
        <v>433</v>
      </c>
      <c r="AC13" s="887" t="s">
        <v>332</v>
      </c>
      <c r="AD13" s="887" t="s">
        <v>434</v>
      </c>
      <c r="AE13" s="887" t="s">
        <v>332</v>
      </c>
      <c r="AF13" s="887" t="s">
        <v>332</v>
      </c>
      <c r="AG13" s="887" t="s">
        <v>434</v>
      </c>
      <c r="AH13" s="887" t="s">
        <v>332</v>
      </c>
      <c r="AI13" s="887" t="s">
        <v>332</v>
      </c>
      <c r="AJ13" s="887" t="s">
        <v>433</v>
      </c>
      <c r="AK13" s="887" t="s">
        <v>433</v>
      </c>
      <c r="AL13" s="868">
        <v>535860390</v>
      </c>
      <c r="AM13" s="886">
        <v>76690421</v>
      </c>
      <c r="AN13" s="854">
        <f t="shared" si="1"/>
        <v>612550811</v>
      </c>
      <c r="AO13" s="885">
        <v>2</v>
      </c>
      <c r="AP13" s="904" t="s">
        <v>379</v>
      </c>
      <c r="AQ13" s="906">
        <v>0</v>
      </c>
      <c r="AR13" s="868">
        <v>0</v>
      </c>
      <c r="AS13" s="905">
        <v>1923108001</v>
      </c>
      <c r="AT13" s="871">
        <v>123361160666</v>
      </c>
      <c r="AU13" s="868">
        <v>2499493000</v>
      </c>
      <c r="AV13" s="868">
        <v>0</v>
      </c>
      <c r="AW13" s="868">
        <v>0</v>
      </c>
      <c r="AX13" s="763">
        <v>125860653666</v>
      </c>
      <c r="AY13" s="870">
        <v>-962912863</v>
      </c>
      <c r="AZ13" s="869">
        <v>709487190</v>
      </c>
      <c r="BA13" s="868">
        <v>827092000</v>
      </c>
      <c r="BB13" s="886">
        <v>0</v>
      </c>
      <c r="BC13" s="909">
        <v>2</v>
      </c>
      <c r="BD13" s="904" t="s">
        <v>379</v>
      </c>
      <c r="BE13" s="868">
        <v>31322250358</v>
      </c>
      <c r="BF13" s="868">
        <v>29644348145</v>
      </c>
      <c r="BG13" s="868">
        <v>0</v>
      </c>
      <c r="BH13" s="868">
        <v>31322250358</v>
      </c>
      <c r="BI13" s="883">
        <v>0.94640000000000002</v>
      </c>
      <c r="BJ13" s="868">
        <v>3923122197</v>
      </c>
      <c r="BK13" s="868">
        <v>1469250211</v>
      </c>
      <c r="BL13" s="868">
        <v>0</v>
      </c>
      <c r="BM13" s="868">
        <v>3923122197</v>
      </c>
      <c r="BN13" s="888">
        <v>0.3745</v>
      </c>
      <c r="BO13" s="868">
        <v>0</v>
      </c>
      <c r="BP13" s="868">
        <v>0</v>
      </c>
      <c r="BQ13" s="882">
        <v>0</v>
      </c>
    </row>
    <row r="14" spans="1:69" s="860" customFormat="1" ht="15" customHeight="1" thickTop="1" thickBot="1" x14ac:dyDescent="0.2">
      <c r="A14" s="885">
        <v>3</v>
      </c>
      <c r="B14" s="904" t="s">
        <v>378</v>
      </c>
      <c r="C14" s="763">
        <v>659307839</v>
      </c>
      <c r="D14" s="868">
        <v>27326571309</v>
      </c>
      <c r="E14" s="868">
        <v>297486268</v>
      </c>
      <c r="F14" s="870">
        <v>27624057577</v>
      </c>
      <c r="G14" s="868">
        <v>89150992</v>
      </c>
      <c r="H14" s="868">
        <v>3907472888</v>
      </c>
      <c r="I14" s="868">
        <v>6019249</v>
      </c>
      <c r="J14" s="868">
        <v>71060</v>
      </c>
      <c r="K14" s="868">
        <v>131356937</v>
      </c>
      <c r="L14" s="905">
        <v>35450000</v>
      </c>
      <c r="M14" s="886">
        <v>0</v>
      </c>
      <c r="N14" s="859">
        <f t="shared" si="0"/>
        <v>31793578703</v>
      </c>
      <c r="O14" s="885">
        <v>3</v>
      </c>
      <c r="P14" s="904" t="s">
        <v>378</v>
      </c>
      <c r="Q14" s="869">
        <v>31793578703</v>
      </c>
      <c r="R14" s="869">
        <v>8912720176</v>
      </c>
      <c r="S14" s="869">
        <v>66370000</v>
      </c>
      <c r="T14" s="869">
        <v>8979090176</v>
      </c>
      <c r="U14" s="869">
        <v>2814965412</v>
      </c>
      <c r="V14" s="869">
        <v>25696000</v>
      </c>
      <c r="W14" s="869">
        <v>2840661412</v>
      </c>
      <c r="X14" s="868">
        <v>868091931</v>
      </c>
      <c r="Y14" s="886">
        <v>0</v>
      </c>
      <c r="Z14" s="885">
        <v>3</v>
      </c>
      <c r="AA14" s="904" t="s">
        <v>378</v>
      </c>
      <c r="AB14" s="887" t="s">
        <v>433</v>
      </c>
      <c r="AC14" s="887" t="s">
        <v>434</v>
      </c>
      <c r="AD14" s="887" t="s">
        <v>433</v>
      </c>
      <c r="AE14" s="887" t="s">
        <v>434</v>
      </c>
      <c r="AF14" s="887" t="s">
        <v>433</v>
      </c>
      <c r="AG14" s="887" t="s">
        <v>434</v>
      </c>
      <c r="AH14" s="887" t="s">
        <v>434</v>
      </c>
      <c r="AI14" s="887" t="s">
        <v>332</v>
      </c>
      <c r="AJ14" s="887" t="s">
        <v>332</v>
      </c>
      <c r="AK14" s="887" t="s">
        <v>434</v>
      </c>
      <c r="AL14" s="868">
        <v>256233040</v>
      </c>
      <c r="AM14" s="886">
        <v>7741122</v>
      </c>
      <c r="AN14" s="854">
        <f t="shared" si="1"/>
        <v>263974162</v>
      </c>
      <c r="AO14" s="885">
        <v>3</v>
      </c>
      <c r="AP14" s="904" t="s">
        <v>378</v>
      </c>
      <c r="AQ14" s="906">
        <v>0</v>
      </c>
      <c r="AR14" s="868">
        <v>0</v>
      </c>
      <c r="AS14" s="905">
        <v>2662875899</v>
      </c>
      <c r="AT14" s="871">
        <v>48067580122</v>
      </c>
      <c r="AU14" s="868">
        <v>100000000</v>
      </c>
      <c r="AV14" s="868">
        <v>0</v>
      </c>
      <c r="AW14" s="868">
        <v>30000000</v>
      </c>
      <c r="AX14" s="763">
        <v>48197580122</v>
      </c>
      <c r="AY14" s="870">
        <v>-3269941054</v>
      </c>
      <c r="AZ14" s="869">
        <v>4017567875</v>
      </c>
      <c r="BA14" s="868">
        <v>100000000</v>
      </c>
      <c r="BB14" s="886">
        <v>0</v>
      </c>
      <c r="BC14" s="909">
        <v>3</v>
      </c>
      <c r="BD14" s="904" t="s">
        <v>378</v>
      </c>
      <c r="BE14" s="868">
        <v>9294032183</v>
      </c>
      <c r="BF14" s="868">
        <v>8384794510</v>
      </c>
      <c r="BG14" s="868">
        <v>5672370</v>
      </c>
      <c r="BH14" s="868">
        <v>9288359813</v>
      </c>
      <c r="BI14" s="883">
        <v>0.90269999999999995</v>
      </c>
      <c r="BJ14" s="868">
        <v>2073076355</v>
      </c>
      <c r="BK14" s="868">
        <v>433584008</v>
      </c>
      <c r="BL14" s="868">
        <v>17305959</v>
      </c>
      <c r="BM14" s="868">
        <v>2055770396</v>
      </c>
      <c r="BN14" s="888">
        <v>0.2109</v>
      </c>
      <c r="BO14" s="868">
        <v>0</v>
      </c>
      <c r="BP14" s="868">
        <v>0</v>
      </c>
      <c r="BQ14" s="882">
        <v>0</v>
      </c>
    </row>
    <row r="15" spans="1:69" s="860" customFormat="1" ht="15" customHeight="1" thickTop="1" thickBot="1" x14ac:dyDescent="0.2">
      <c r="A15" s="885">
        <v>4</v>
      </c>
      <c r="B15" s="904" t="s">
        <v>377</v>
      </c>
      <c r="C15" s="763">
        <v>377401803</v>
      </c>
      <c r="D15" s="868">
        <v>15649278760</v>
      </c>
      <c r="E15" s="868">
        <v>178935460</v>
      </c>
      <c r="F15" s="870">
        <v>15828214220</v>
      </c>
      <c r="G15" s="868">
        <v>48943478</v>
      </c>
      <c r="H15" s="868">
        <v>2168968905</v>
      </c>
      <c r="I15" s="868">
        <v>529872</v>
      </c>
      <c r="J15" s="868">
        <v>0</v>
      </c>
      <c r="K15" s="868">
        <v>75542456</v>
      </c>
      <c r="L15" s="905">
        <v>19800000</v>
      </c>
      <c r="M15" s="886">
        <v>0</v>
      </c>
      <c r="N15" s="859">
        <f t="shared" si="0"/>
        <v>18141998931</v>
      </c>
      <c r="O15" s="885">
        <v>4</v>
      </c>
      <c r="P15" s="904" t="s">
        <v>377</v>
      </c>
      <c r="Q15" s="869">
        <v>18141998931</v>
      </c>
      <c r="R15" s="869">
        <v>5110673469</v>
      </c>
      <c r="S15" s="869">
        <v>22084462</v>
      </c>
      <c r="T15" s="869">
        <v>5132757931</v>
      </c>
      <c r="U15" s="869">
        <v>1776743516</v>
      </c>
      <c r="V15" s="869">
        <v>4890282</v>
      </c>
      <c r="W15" s="869">
        <v>1781633798</v>
      </c>
      <c r="X15" s="868">
        <v>654891816</v>
      </c>
      <c r="Y15" s="886">
        <v>0</v>
      </c>
      <c r="Z15" s="885">
        <v>4</v>
      </c>
      <c r="AA15" s="904" t="s">
        <v>377</v>
      </c>
      <c r="AB15" s="887" t="s">
        <v>433</v>
      </c>
      <c r="AC15" s="887" t="s">
        <v>332</v>
      </c>
      <c r="AD15" s="887" t="s">
        <v>332</v>
      </c>
      <c r="AE15" s="887" t="s">
        <v>332</v>
      </c>
      <c r="AF15" s="887" t="s">
        <v>332</v>
      </c>
      <c r="AG15" s="887" t="s">
        <v>433</v>
      </c>
      <c r="AH15" s="887" t="s">
        <v>434</v>
      </c>
      <c r="AI15" s="887" t="s">
        <v>434</v>
      </c>
      <c r="AJ15" s="887" t="s">
        <v>433</v>
      </c>
      <c r="AK15" s="887" t="s">
        <v>433</v>
      </c>
      <c r="AL15" s="868">
        <v>139739055</v>
      </c>
      <c r="AM15" s="886">
        <v>111966921</v>
      </c>
      <c r="AN15" s="854">
        <f t="shared" si="1"/>
        <v>251705976</v>
      </c>
      <c r="AO15" s="885">
        <v>4</v>
      </c>
      <c r="AP15" s="904" t="s">
        <v>377</v>
      </c>
      <c r="AQ15" s="906">
        <v>0</v>
      </c>
      <c r="AR15" s="868">
        <v>0</v>
      </c>
      <c r="AS15" s="905">
        <v>355180799</v>
      </c>
      <c r="AT15" s="871">
        <v>26695571054</v>
      </c>
      <c r="AU15" s="868">
        <v>270000000</v>
      </c>
      <c r="AV15" s="868">
        <v>0</v>
      </c>
      <c r="AW15" s="868">
        <v>0</v>
      </c>
      <c r="AX15" s="763">
        <v>26965571054</v>
      </c>
      <c r="AY15" s="870">
        <v>-289095198</v>
      </c>
      <c r="AZ15" s="869">
        <v>210904802</v>
      </c>
      <c r="BA15" s="868">
        <v>273922793</v>
      </c>
      <c r="BB15" s="886">
        <v>0</v>
      </c>
      <c r="BC15" s="909">
        <v>4</v>
      </c>
      <c r="BD15" s="904" t="s">
        <v>377</v>
      </c>
      <c r="BE15" s="868">
        <v>5781633227</v>
      </c>
      <c r="BF15" s="868">
        <v>5257146995</v>
      </c>
      <c r="BG15" s="868">
        <v>0</v>
      </c>
      <c r="BH15" s="868">
        <v>5781633227</v>
      </c>
      <c r="BI15" s="883">
        <v>0.9093</v>
      </c>
      <c r="BJ15" s="868">
        <v>2456184238</v>
      </c>
      <c r="BK15" s="868">
        <v>354006574</v>
      </c>
      <c r="BL15" s="868">
        <v>0</v>
      </c>
      <c r="BM15" s="868">
        <v>2456184238</v>
      </c>
      <c r="BN15" s="888">
        <v>0.14410000000000001</v>
      </c>
      <c r="BO15" s="868">
        <v>0</v>
      </c>
      <c r="BP15" s="868">
        <v>0</v>
      </c>
      <c r="BQ15" s="882">
        <v>0</v>
      </c>
    </row>
    <row r="16" spans="1:69" s="860" customFormat="1" ht="15" customHeight="1" thickTop="1" thickBot="1" x14ac:dyDescent="0.2">
      <c r="A16" s="885">
        <v>5</v>
      </c>
      <c r="B16" s="904" t="s">
        <v>376</v>
      </c>
      <c r="C16" s="763">
        <v>207861597</v>
      </c>
      <c r="D16" s="868">
        <v>9766546470</v>
      </c>
      <c r="E16" s="868">
        <v>114516796</v>
      </c>
      <c r="F16" s="870">
        <v>9881063266</v>
      </c>
      <c r="G16" s="868">
        <v>34557602</v>
      </c>
      <c r="H16" s="868">
        <v>1201960288</v>
      </c>
      <c r="I16" s="868">
        <v>920527</v>
      </c>
      <c r="J16" s="868">
        <v>0</v>
      </c>
      <c r="K16" s="868">
        <v>45208124</v>
      </c>
      <c r="L16" s="905">
        <v>9600000</v>
      </c>
      <c r="M16" s="886">
        <v>0</v>
      </c>
      <c r="N16" s="859">
        <f t="shared" si="0"/>
        <v>11173309807</v>
      </c>
      <c r="O16" s="885">
        <v>5</v>
      </c>
      <c r="P16" s="904" t="s">
        <v>376</v>
      </c>
      <c r="Q16" s="869">
        <v>11173309807</v>
      </c>
      <c r="R16" s="869">
        <v>3862964466</v>
      </c>
      <c r="S16" s="869">
        <v>18514132</v>
      </c>
      <c r="T16" s="869">
        <v>3881478598</v>
      </c>
      <c r="U16" s="869">
        <v>1335764966</v>
      </c>
      <c r="V16" s="869">
        <v>7159254</v>
      </c>
      <c r="W16" s="869">
        <v>1342924220</v>
      </c>
      <c r="X16" s="868">
        <v>493626549</v>
      </c>
      <c r="Y16" s="886">
        <v>0</v>
      </c>
      <c r="Z16" s="885">
        <v>5</v>
      </c>
      <c r="AA16" s="904" t="s">
        <v>376</v>
      </c>
      <c r="AB16" s="887" t="s">
        <v>434</v>
      </c>
      <c r="AC16" s="887" t="s">
        <v>434</v>
      </c>
      <c r="AD16" s="887" t="s">
        <v>434</v>
      </c>
      <c r="AE16" s="887" t="s">
        <v>434</v>
      </c>
      <c r="AF16" s="887" t="s">
        <v>332</v>
      </c>
      <c r="AG16" s="887" t="s">
        <v>332</v>
      </c>
      <c r="AH16" s="887" t="s">
        <v>434</v>
      </c>
      <c r="AI16" s="887" t="s">
        <v>332</v>
      </c>
      <c r="AJ16" s="887" t="s">
        <v>332</v>
      </c>
      <c r="AK16" s="887" t="s">
        <v>332</v>
      </c>
      <c r="AL16" s="868">
        <v>128910856</v>
      </c>
      <c r="AM16" s="886">
        <v>6742552</v>
      </c>
      <c r="AN16" s="854">
        <f t="shared" si="1"/>
        <v>135653408</v>
      </c>
      <c r="AO16" s="885">
        <v>5</v>
      </c>
      <c r="AP16" s="904" t="s">
        <v>376</v>
      </c>
      <c r="AQ16" s="906">
        <v>0</v>
      </c>
      <c r="AR16" s="868">
        <v>0</v>
      </c>
      <c r="AS16" s="905">
        <v>257889409</v>
      </c>
      <c r="AT16" s="871">
        <v>17492743588</v>
      </c>
      <c r="AU16" s="868">
        <v>342600126</v>
      </c>
      <c r="AV16" s="868">
        <v>0</v>
      </c>
      <c r="AW16" s="868">
        <v>0</v>
      </c>
      <c r="AX16" s="763">
        <v>17835343714</v>
      </c>
      <c r="AY16" s="870">
        <v>-400852580</v>
      </c>
      <c r="AZ16" s="869">
        <v>138897760</v>
      </c>
      <c r="BA16" s="868">
        <v>343814297</v>
      </c>
      <c r="BB16" s="886">
        <v>0</v>
      </c>
      <c r="BC16" s="909">
        <v>5</v>
      </c>
      <c r="BD16" s="904" t="s">
        <v>376</v>
      </c>
      <c r="BE16" s="868">
        <v>4035304214</v>
      </c>
      <c r="BF16" s="868">
        <v>3807755330</v>
      </c>
      <c r="BG16" s="868">
        <v>0</v>
      </c>
      <c r="BH16" s="868">
        <v>4035304214</v>
      </c>
      <c r="BI16" s="883">
        <v>0.94359999999999999</v>
      </c>
      <c r="BJ16" s="868">
        <v>482165769</v>
      </c>
      <c r="BK16" s="868">
        <v>111841413</v>
      </c>
      <c r="BL16" s="868">
        <v>0</v>
      </c>
      <c r="BM16" s="868">
        <v>482165769</v>
      </c>
      <c r="BN16" s="888">
        <v>0.23200000000000001</v>
      </c>
      <c r="BO16" s="868">
        <v>0</v>
      </c>
      <c r="BP16" s="868">
        <v>0</v>
      </c>
      <c r="BQ16" s="882">
        <v>0</v>
      </c>
    </row>
    <row r="17" spans="1:69" s="860" customFormat="1" ht="15" customHeight="1" thickTop="1" thickBot="1" x14ac:dyDescent="0.2">
      <c r="A17" s="885">
        <v>6</v>
      </c>
      <c r="B17" s="904" t="s">
        <v>375</v>
      </c>
      <c r="C17" s="763">
        <v>525006325</v>
      </c>
      <c r="D17" s="868">
        <v>21952575081</v>
      </c>
      <c r="E17" s="868">
        <v>290028211</v>
      </c>
      <c r="F17" s="870">
        <v>22242603292</v>
      </c>
      <c r="G17" s="868">
        <v>78252744</v>
      </c>
      <c r="H17" s="868">
        <v>2943235150</v>
      </c>
      <c r="I17" s="868">
        <v>306669</v>
      </c>
      <c r="J17" s="868">
        <v>336581</v>
      </c>
      <c r="K17" s="868">
        <v>132680328</v>
      </c>
      <c r="L17" s="905">
        <v>23350000</v>
      </c>
      <c r="M17" s="886">
        <v>0</v>
      </c>
      <c r="N17" s="859">
        <f t="shared" si="0"/>
        <v>25420764764</v>
      </c>
      <c r="O17" s="885">
        <v>6</v>
      </c>
      <c r="P17" s="904" t="s">
        <v>375</v>
      </c>
      <c r="Q17" s="869">
        <v>25420764764</v>
      </c>
      <c r="R17" s="869">
        <v>8336641445</v>
      </c>
      <c r="S17" s="869">
        <v>29338797</v>
      </c>
      <c r="T17" s="869">
        <v>8365980242</v>
      </c>
      <c r="U17" s="869">
        <v>2839127705</v>
      </c>
      <c r="V17" s="869">
        <v>7068932</v>
      </c>
      <c r="W17" s="869">
        <v>2846196637</v>
      </c>
      <c r="X17" s="868">
        <v>981925430</v>
      </c>
      <c r="Y17" s="886">
        <v>0</v>
      </c>
      <c r="Z17" s="885">
        <v>6</v>
      </c>
      <c r="AA17" s="904" t="s">
        <v>375</v>
      </c>
      <c r="AB17" s="887" t="s">
        <v>433</v>
      </c>
      <c r="AC17" s="887" t="s">
        <v>332</v>
      </c>
      <c r="AD17" s="887" t="s">
        <v>332</v>
      </c>
      <c r="AE17" s="887" t="s">
        <v>434</v>
      </c>
      <c r="AF17" s="887" t="s">
        <v>332</v>
      </c>
      <c r="AG17" s="887" t="s">
        <v>332</v>
      </c>
      <c r="AH17" s="887" t="s">
        <v>332</v>
      </c>
      <c r="AI17" s="887" t="s">
        <v>332</v>
      </c>
      <c r="AJ17" s="887" t="s">
        <v>332</v>
      </c>
      <c r="AK17" s="887" t="s">
        <v>332</v>
      </c>
      <c r="AL17" s="868">
        <v>279129139</v>
      </c>
      <c r="AM17" s="886">
        <v>26556574</v>
      </c>
      <c r="AN17" s="854">
        <f t="shared" si="1"/>
        <v>305685713</v>
      </c>
      <c r="AO17" s="885">
        <v>6</v>
      </c>
      <c r="AP17" s="904" t="s">
        <v>375</v>
      </c>
      <c r="AQ17" s="906">
        <v>0</v>
      </c>
      <c r="AR17" s="868">
        <v>0</v>
      </c>
      <c r="AS17" s="905">
        <v>425158092</v>
      </c>
      <c r="AT17" s="871">
        <v>38870717203</v>
      </c>
      <c r="AU17" s="868">
        <v>219036</v>
      </c>
      <c r="AV17" s="868">
        <v>0</v>
      </c>
      <c r="AW17" s="868">
        <v>0</v>
      </c>
      <c r="AX17" s="763">
        <v>38870936239</v>
      </c>
      <c r="AY17" s="870">
        <v>-936383110</v>
      </c>
      <c r="AZ17" s="869">
        <v>1454585545</v>
      </c>
      <c r="BA17" s="868">
        <v>1005873578</v>
      </c>
      <c r="BB17" s="886">
        <v>0</v>
      </c>
      <c r="BC17" s="909">
        <v>6</v>
      </c>
      <c r="BD17" s="904" t="s">
        <v>375</v>
      </c>
      <c r="BE17" s="868">
        <v>9327350485</v>
      </c>
      <c r="BF17" s="868">
        <v>8553816132</v>
      </c>
      <c r="BG17" s="868">
        <v>5298920</v>
      </c>
      <c r="BH17" s="868">
        <v>9322051565</v>
      </c>
      <c r="BI17" s="883">
        <v>0.91759999999999997</v>
      </c>
      <c r="BJ17" s="868">
        <v>2663409824</v>
      </c>
      <c r="BK17" s="868">
        <v>413482067</v>
      </c>
      <c r="BL17" s="868">
        <v>3385240</v>
      </c>
      <c r="BM17" s="868">
        <v>2660024584</v>
      </c>
      <c r="BN17" s="888">
        <v>0.15540000000000001</v>
      </c>
      <c r="BO17" s="868">
        <v>0</v>
      </c>
      <c r="BP17" s="868">
        <v>0</v>
      </c>
      <c r="BQ17" s="882">
        <v>0</v>
      </c>
    </row>
    <row r="18" spans="1:69" s="860" customFormat="1" ht="15" customHeight="1" thickTop="1" thickBot="1" x14ac:dyDescent="0.2">
      <c r="A18" s="885">
        <v>7</v>
      </c>
      <c r="B18" s="904" t="s">
        <v>374</v>
      </c>
      <c r="C18" s="763">
        <v>282847374</v>
      </c>
      <c r="D18" s="868">
        <v>12124976832</v>
      </c>
      <c r="E18" s="868">
        <v>128259761</v>
      </c>
      <c r="F18" s="870">
        <v>12253236593</v>
      </c>
      <c r="G18" s="868">
        <v>37737045</v>
      </c>
      <c r="H18" s="868">
        <v>1753461589</v>
      </c>
      <c r="I18" s="868">
        <v>1263707</v>
      </c>
      <c r="J18" s="868">
        <v>13100</v>
      </c>
      <c r="K18" s="868">
        <v>50679664</v>
      </c>
      <c r="L18" s="905">
        <v>14750000</v>
      </c>
      <c r="M18" s="886">
        <v>0</v>
      </c>
      <c r="N18" s="859">
        <f t="shared" si="0"/>
        <v>14111141698</v>
      </c>
      <c r="O18" s="885">
        <v>7</v>
      </c>
      <c r="P18" s="904" t="s">
        <v>374</v>
      </c>
      <c r="Q18" s="869">
        <v>14111141698</v>
      </c>
      <c r="R18" s="869">
        <v>4140863466</v>
      </c>
      <c r="S18" s="869">
        <v>39902840</v>
      </c>
      <c r="T18" s="869">
        <v>4180766306</v>
      </c>
      <c r="U18" s="869">
        <v>1239983692</v>
      </c>
      <c r="V18" s="869">
        <v>14885700</v>
      </c>
      <c r="W18" s="869">
        <v>1254869392</v>
      </c>
      <c r="X18" s="868">
        <v>420561342</v>
      </c>
      <c r="Y18" s="886">
        <v>0</v>
      </c>
      <c r="Z18" s="885">
        <v>7</v>
      </c>
      <c r="AA18" s="904" t="s">
        <v>374</v>
      </c>
      <c r="AB18" s="887" t="s">
        <v>434</v>
      </c>
      <c r="AC18" s="887" t="s">
        <v>332</v>
      </c>
      <c r="AD18" s="887" t="s">
        <v>433</v>
      </c>
      <c r="AE18" s="887" t="s">
        <v>332</v>
      </c>
      <c r="AF18" s="887" t="s">
        <v>433</v>
      </c>
      <c r="AG18" s="887" t="s">
        <v>434</v>
      </c>
      <c r="AH18" s="887" t="s">
        <v>332</v>
      </c>
      <c r="AI18" s="887" t="s">
        <v>332</v>
      </c>
      <c r="AJ18" s="887" t="s">
        <v>434</v>
      </c>
      <c r="AK18" s="887" t="s">
        <v>434</v>
      </c>
      <c r="AL18" s="868">
        <v>115268052</v>
      </c>
      <c r="AM18" s="886">
        <v>15746685</v>
      </c>
      <c r="AN18" s="854">
        <f t="shared" si="1"/>
        <v>131014737</v>
      </c>
      <c r="AO18" s="885">
        <v>7</v>
      </c>
      <c r="AP18" s="904" t="s">
        <v>374</v>
      </c>
      <c r="AQ18" s="906">
        <v>0</v>
      </c>
      <c r="AR18" s="868">
        <v>17995000</v>
      </c>
      <c r="AS18" s="905">
        <v>313921817</v>
      </c>
      <c r="AT18" s="871">
        <v>20713117666</v>
      </c>
      <c r="AU18" s="868">
        <v>151849</v>
      </c>
      <c r="AV18" s="868">
        <v>0</v>
      </c>
      <c r="AW18" s="868">
        <v>0</v>
      </c>
      <c r="AX18" s="763">
        <v>20713269515</v>
      </c>
      <c r="AY18" s="870">
        <v>-316417891</v>
      </c>
      <c r="AZ18" s="869">
        <v>240453777</v>
      </c>
      <c r="BA18" s="868">
        <v>465681317</v>
      </c>
      <c r="BB18" s="886">
        <v>0</v>
      </c>
      <c r="BC18" s="909">
        <v>7</v>
      </c>
      <c r="BD18" s="904" t="s">
        <v>374</v>
      </c>
      <c r="BE18" s="868">
        <v>4482563988</v>
      </c>
      <c r="BF18" s="868">
        <v>4226881835</v>
      </c>
      <c r="BG18" s="868">
        <v>4484122</v>
      </c>
      <c r="BH18" s="868">
        <v>4478079866</v>
      </c>
      <c r="BI18" s="883">
        <v>0.94389999999999996</v>
      </c>
      <c r="BJ18" s="868">
        <v>774306906</v>
      </c>
      <c r="BK18" s="868">
        <v>188692353</v>
      </c>
      <c r="BL18" s="868">
        <v>14548729</v>
      </c>
      <c r="BM18" s="868">
        <v>759758177</v>
      </c>
      <c r="BN18" s="888">
        <v>0.24840000000000001</v>
      </c>
      <c r="BO18" s="868">
        <v>0</v>
      </c>
      <c r="BP18" s="868">
        <v>0</v>
      </c>
      <c r="BQ18" s="882">
        <v>0</v>
      </c>
    </row>
    <row r="19" spans="1:69" s="860" customFormat="1" ht="15" customHeight="1" thickTop="1" thickBot="1" x14ac:dyDescent="0.2">
      <c r="A19" s="885">
        <v>8</v>
      </c>
      <c r="B19" s="904" t="s">
        <v>373</v>
      </c>
      <c r="C19" s="763">
        <v>338660780</v>
      </c>
      <c r="D19" s="868">
        <v>12791644936</v>
      </c>
      <c r="E19" s="868">
        <v>189784938</v>
      </c>
      <c r="F19" s="870">
        <v>12981429874</v>
      </c>
      <c r="G19" s="868">
        <v>45659664</v>
      </c>
      <c r="H19" s="868">
        <v>1626404202</v>
      </c>
      <c r="I19" s="868">
        <v>2903249</v>
      </c>
      <c r="J19" s="868">
        <v>0</v>
      </c>
      <c r="K19" s="868">
        <v>80282923</v>
      </c>
      <c r="L19" s="905">
        <v>14900000</v>
      </c>
      <c r="M19" s="886">
        <v>0</v>
      </c>
      <c r="N19" s="859">
        <f t="shared" si="0"/>
        <v>14751579912</v>
      </c>
      <c r="O19" s="885">
        <v>8</v>
      </c>
      <c r="P19" s="904" t="s">
        <v>373</v>
      </c>
      <c r="Q19" s="869">
        <v>14751579912</v>
      </c>
      <c r="R19" s="869">
        <v>4612340911</v>
      </c>
      <c r="S19" s="869">
        <v>12091000</v>
      </c>
      <c r="T19" s="869">
        <v>4624431911</v>
      </c>
      <c r="U19" s="869">
        <v>1629296822</v>
      </c>
      <c r="V19" s="869">
        <v>4239000</v>
      </c>
      <c r="W19" s="869">
        <v>1633535822</v>
      </c>
      <c r="X19" s="868">
        <v>553149874</v>
      </c>
      <c r="Y19" s="886">
        <v>0</v>
      </c>
      <c r="Z19" s="885">
        <v>8</v>
      </c>
      <c r="AA19" s="904" t="s">
        <v>373</v>
      </c>
      <c r="AB19" s="887" t="s">
        <v>434</v>
      </c>
      <c r="AC19" s="887" t="s">
        <v>332</v>
      </c>
      <c r="AD19" s="887" t="s">
        <v>434</v>
      </c>
      <c r="AE19" s="887" t="s">
        <v>332</v>
      </c>
      <c r="AF19" s="887" t="s">
        <v>332</v>
      </c>
      <c r="AG19" s="887" t="s">
        <v>434</v>
      </c>
      <c r="AH19" s="887" t="s">
        <v>332</v>
      </c>
      <c r="AI19" s="887" t="s">
        <v>433</v>
      </c>
      <c r="AJ19" s="887" t="s">
        <v>434</v>
      </c>
      <c r="AK19" s="887" t="s">
        <v>433</v>
      </c>
      <c r="AL19" s="868">
        <v>168715399</v>
      </c>
      <c r="AM19" s="886">
        <v>5670786</v>
      </c>
      <c r="AN19" s="854">
        <f t="shared" si="1"/>
        <v>174386185</v>
      </c>
      <c r="AO19" s="885">
        <v>8</v>
      </c>
      <c r="AP19" s="904" t="s">
        <v>373</v>
      </c>
      <c r="AQ19" s="906">
        <v>0</v>
      </c>
      <c r="AR19" s="868">
        <v>16700000</v>
      </c>
      <c r="AS19" s="905">
        <v>318179155</v>
      </c>
      <c r="AT19" s="871">
        <v>22410623639</v>
      </c>
      <c r="AU19" s="868">
        <v>104972</v>
      </c>
      <c r="AV19" s="868">
        <v>0</v>
      </c>
      <c r="AW19" s="868">
        <v>0</v>
      </c>
      <c r="AX19" s="763">
        <v>22410728611</v>
      </c>
      <c r="AY19" s="870">
        <v>-515254859</v>
      </c>
      <c r="AZ19" s="869">
        <v>381106159</v>
      </c>
      <c r="BA19" s="868">
        <v>422094023</v>
      </c>
      <c r="BB19" s="886">
        <v>0</v>
      </c>
      <c r="BC19" s="909">
        <v>8</v>
      </c>
      <c r="BD19" s="904" t="s">
        <v>373</v>
      </c>
      <c r="BE19" s="868">
        <v>5316404269</v>
      </c>
      <c r="BF19" s="868">
        <v>4924984884</v>
      </c>
      <c r="BG19" s="868">
        <v>0</v>
      </c>
      <c r="BH19" s="868">
        <v>5316404269</v>
      </c>
      <c r="BI19" s="883">
        <v>0.9264</v>
      </c>
      <c r="BJ19" s="868">
        <v>842684472</v>
      </c>
      <c r="BK19" s="868">
        <v>214419805</v>
      </c>
      <c r="BL19" s="868">
        <v>0</v>
      </c>
      <c r="BM19" s="868">
        <v>842684472</v>
      </c>
      <c r="BN19" s="888">
        <v>0.25440000000000002</v>
      </c>
      <c r="BO19" s="868">
        <v>0</v>
      </c>
      <c r="BP19" s="868">
        <v>0</v>
      </c>
      <c r="BQ19" s="882">
        <v>0</v>
      </c>
    </row>
    <row r="20" spans="1:69" s="860" customFormat="1" ht="15" customHeight="1" thickTop="1" thickBot="1" x14ac:dyDescent="0.2">
      <c r="A20" s="885">
        <v>9</v>
      </c>
      <c r="B20" s="904" t="s">
        <v>372</v>
      </c>
      <c r="C20" s="763">
        <v>87859106</v>
      </c>
      <c r="D20" s="868">
        <v>3624865695</v>
      </c>
      <c r="E20" s="868">
        <v>52756194</v>
      </c>
      <c r="F20" s="870">
        <v>3677621889</v>
      </c>
      <c r="G20" s="868">
        <v>12405653</v>
      </c>
      <c r="H20" s="868">
        <v>498729884</v>
      </c>
      <c r="I20" s="868">
        <v>1853247</v>
      </c>
      <c r="J20" s="868">
        <v>0</v>
      </c>
      <c r="K20" s="868">
        <v>20442756</v>
      </c>
      <c r="L20" s="905">
        <v>3850000</v>
      </c>
      <c r="M20" s="886">
        <v>0</v>
      </c>
      <c r="N20" s="859">
        <f t="shared" si="0"/>
        <v>4214903429</v>
      </c>
      <c r="O20" s="885">
        <v>9</v>
      </c>
      <c r="P20" s="904" t="s">
        <v>372</v>
      </c>
      <c r="Q20" s="869">
        <v>4214903429</v>
      </c>
      <c r="R20" s="869">
        <v>1271815563</v>
      </c>
      <c r="S20" s="869">
        <v>3444206</v>
      </c>
      <c r="T20" s="869">
        <v>1275259769</v>
      </c>
      <c r="U20" s="869">
        <v>467228094</v>
      </c>
      <c r="V20" s="869">
        <v>1292123</v>
      </c>
      <c r="W20" s="869">
        <v>468520217</v>
      </c>
      <c r="X20" s="868">
        <v>169105412</v>
      </c>
      <c r="Y20" s="886">
        <v>0</v>
      </c>
      <c r="Z20" s="885">
        <v>9</v>
      </c>
      <c r="AA20" s="904" t="s">
        <v>372</v>
      </c>
      <c r="AB20" s="887" t="s">
        <v>433</v>
      </c>
      <c r="AC20" s="887" t="s">
        <v>332</v>
      </c>
      <c r="AD20" s="887" t="s">
        <v>332</v>
      </c>
      <c r="AE20" s="887" t="s">
        <v>433</v>
      </c>
      <c r="AF20" s="887" t="s">
        <v>332</v>
      </c>
      <c r="AG20" s="887" t="s">
        <v>434</v>
      </c>
      <c r="AH20" s="887" t="s">
        <v>434</v>
      </c>
      <c r="AI20" s="887" t="s">
        <v>332</v>
      </c>
      <c r="AJ20" s="887" t="s">
        <v>332</v>
      </c>
      <c r="AK20" s="887" t="s">
        <v>434</v>
      </c>
      <c r="AL20" s="868">
        <v>36992847</v>
      </c>
      <c r="AM20" s="886">
        <v>3700079</v>
      </c>
      <c r="AN20" s="854">
        <f t="shared" si="1"/>
        <v>40692926</v>
      </c>
      <c r="AO20" s="885">
        <v>9</v>
      </c>
      <c r="AP20" s="904" t="s">
        <v>372</v>
      </c>
      <c r="AQ20" s="906">
        <v>0</v>
      </c>
      <c r="AR20" s="868">
        <v>0</v>
      </c>
      <c r="AS20" s="905">
        <v>66666074</v>
      </c>
      <c r="AT20" s="871">
        <v>6323006933</v>
      </c>
      <c r="AU20" s="868">
        <v>40000000</v>
      </c>
      <c r="AV20" s="868">
        <v>0</v>
      </c>
      <c r="AW20" s="868">
        <v>0</v>
      </c>
      <c r="AX20" s="763">
        <v>6363006933</v>
      </c>
      <c r="AY20" s="870">
        <v>-175367173</v>
      </c>
      <c r="AZ20" s="869">
        <v>18941637</v>
      </c>
      <c r="BA20" s="868">
        <v>71650262</v>
      </c>
      <c r="BB20" s="886">
        <v>0</v>
      </c>
      <c r="BC20" s="885">
        <v>9</v>
      </c>
      <c r="BD20" s="904" t="s">
        <v>372</v>
      </c>
      <c r="BE20" s="868">
        <v>1369975589</v>
      </c>
      <c r="BF20" s="868">
        <v>1264993687</v>
      </c>
      <c r="BG20" s="868">
        <v>0</v>
      </c>
      <c r="BH20" s="868">
        <v>1369975589</v>
      </c>
      <c r="BI20" s="883">
        <v>0.9234</v>
      </c>
      <c r="BJ20" s="868">
        <v>333275555</v>
      </c>
      <c r="BK20" s="868">
        <v>60420304</v>
      </c>
      <c r="BL20" s="868">
        <v>0</v>
      </c>
      <c r="BM20" s="868">
        <v>333275555</v>
      </c>
      <c r="BN20" s="888">
        <v>0.18129999999999999</v>
      </c>
      <c r="BO20" s="868">
        <v>0</v>
      </c>
      <c r="BP20" s="868">
        <v>0</v>
      </c>
      <c r="BQ20" s="882">
        <v>0</v>
      </c>
    </row>
    <row r="21" spans="1:69" s="860" customFormat="1" ht="15" customHeight="1" thickTop="1" thickBot="1" x14ac:dyDescent="0.2">
      <c r="A21" s="885">
        <v>10</v>
      </c>
      <c r="B21" s="904" t="s">
        <v>371</v>
      </c>
      <c r="C21" s="763">
        <v>857875668</v>
      </c>
      <c r="D21" s="868">
        <v>41118198575</v>
      </c>
      <c r="E21" s="868">
        <v>557428307</v>
      </c>
      <c r="F21" s="870">
        <v>41675626882</v>
      </c>
      <c r="G21" s="868">
        <v>133118122</v>
      </c>
      <c r="H21" s="868">
        <v>5831903785</v>
      </c>
      <c r="I21" s="868">
        <v>3702264</v>
      </c>
      <c r="J21" s="868">
        <v>42362</v>
      </c>
      <c r="K21" s="868">
        <v>232273746</v>
      </c>
      <c r="L21" s="905">
        <v>49500000</v>
      </c>
      <c r="M21" s="886">
        <v>0</v>
      </c>
      <c r="N21" s="859">
        <f t="shared" si="0"/>
        <v>47926167161</v>
      </c>
      <c r="O21" s="885">
        <v>10</v>
      </c>
      <c r="P21" s="904" t="s">
        <v>371</v>
      </c>
      <c r="Q21" s="869">
        <v>47926167161</v>
      </c>
      <c r="R21" s="869">
        <v>14915777023</v>
      </c>
      <c r="S21" s="869">
        <v>30000000</v>
      </c>
      <c r="T21" s="869">
        <v>14945777023</v>
      </c>
      <c r="U21" s="869">
        <v>5010599471</v>
      </c>
      <c r="V21" s="869">
        <v>11000000</v>
      </c>
      <c r="W21" s="869">
        <v>5021599471</v>
      </c>
      <c r="X21" s="868">
        <v>1903179663</v>
      </c>
      <c r="Y21" s="886">
        <v>0</v>
      </c>
      <c r="Z21" s="885">
        <v>10</v>
      </c>
      <c r="AA21" s="904" t="s">
        <v>371</v>
      </c>
      <c r="AB21" s="887" t="s">
        <v>332</v>
      </c>
      <c r="AC21" s="887" t="s">
        <v>433</v>
      </c>
      <c r="AD21" s="887" t="s">
        <v>332</v>
      </c>
      <c r="AE21" s="887" t="s">
        <v>434</v>
      </c>
      <c r="AF21" s="887" t="s">
        <v>332</v>
      </c>
      <c r="AG21" s="887" t="s">
        <v>434</v>
      </c>
      <c r="AH21" s="887" t="s">
        <v>434</v>
      </c>
      <c r="AI21" s="887" t="s">
        <v>434</v>
      </c>
      <c r="AJ21" s="887" t="s">
        <v>332</v>
      </c>
      <c r="AK21" s="887" t="s">
        <v>332</v>
      </c>
      <c r="AL21" s="868">
        <v>630339765</v>
      </c>
      <c r="AM21" s="886">
        <v>6239573</v>
      </c>
      <c r="AN21" s="854">
        <f t="shared" si="1"/>
        <v>636579338</v>
      </c>
      <c r="AO21" s="885">
        <v>10</v>
      </c>
      <c r="AP21" s="904" t="s">
        <v>371</v>
      </c>
      <c r="AQ21" s="906">
        <v>0</v>
      </c>
      <c r="AR21" s="868">
        <v>8908000</v>
      </c>
      <c r="AS21" s="905">
        <v>1024864870</v>
      </c>
      <c r="AT21" s="871">
        <v>72324951194</v>
      </c>
      <c r="AU21" s="868">
        <v>0</v>
      </c>
      <c r="AV21" s="868">
        <v>0</v>
      </c>
      <c r="AW21" s="868">
        <v>0</v>
      </c>
      <c r="AX21" s="763">
        <v>72324951194</v>
      </c>
      <c r="AY21" s="870">
        <v>-225637901</v>
      </c>
      <c r="AZ21" s="869">
        <v>3321521813</v>
      </c>
      <c r="BA21" s="868">
        <v>0</v>
      </c>
      <c r="BB21" s="886">
        <v>0</v>
      </c>
      <c r="BC21" s="885">
        <v>10</v>
      </c>
      <c r="BD21" s="904" t="s">
        <v>371</v>
      </c>
      <c r="BE21" s="868">
        <v>16241238424</v>
      </c>
      <c r="BF21" s="868">
        <v>14707607296</v>
      </c>
      <c r="BG21" s="868">
        <v>0</v>
      </c>
      <c r="BH21" s="868">
        <v>16241238424</v>
      </c>
      <c r="BI21" s="883">
        <v>0.90559999999999996</v>
      </c>
      <c r="BJ21" s="868">
        <v>7396732606</v>
      </c>
      <c r="BK21" s="868">
        <v>1103888988</v>
      </c>
      <c r="BL21" s="868">
        <v>0</v>
      </c>
      <c r="BM21" s="868">
        <v>7396732606</v>
      </c>
      <c r="BN21" s="888">
        <v>0.1492</v>
      </c>
      <c r="BO21" s="868">
        <v>0</v>
      </c>
      <c r="BP21" s="868">
        <v>0</v>
      </c>
      <c r="BQ21" s="882">
        <v>0</v>
      </c>
    </row>
    <row r="22" spans="1:69" s="860" customFormat="1" ht="15" customHeight="1" thickTop="1" thickBot="1" x14ac:dyDescent="0.2">
      <c r="A22" s="885">
        <v>11</v>
      </c>
      <c r="B22" s="904" t="s">
        <v>370</v>
      </c>
      <c r="C22" s="763">
        <v>82916274</v>
      </c>
      <c r="D22" s="868">
        <v>3611710922</v>
      </c>
      <c r="E22" s="868">
        <v>40600296</v>
      </c>
      <c r="F22" s="870">
        <v>3652311218</v>
      </c>
      <c r="G22" s="868">
        <v>11720876</v>
      </c>
      <c r="H22" s="868">
        <v>484659407</v>
      </c>
      <c r="I22" s="868">
        <v>74381</v>
      </c>
      <c r="J22" s="868">
        <v>0</v>
      </c>
      <c r="K22" s="868">
        <v>16589130</v>
      </c>
      <c r="L22" s="905">
        <v>4450000</v>
      </c>
      <c r="M22" s="886">
        <v>0</v>
      </c>
      <c r="N22" s="859">
        <f t="shared" si="0"/>
        <v>4169805012</v>
      </c>
      <c r="O22" s="885">
        <v>11</v>
      </c>
      <c r="P22" s="904" t="s">
        <v>370</v>
      </c>
      <c r="Q22" s="869">
        <v>4169805012</v>
      </c>
      <c r="R22" s="869">
        <v>1399499181</v>
      </c>
      <c r="S22" s="869">
        <v>7761586</v>
      </c>
      <c r="T22" s="869">
        <v>1407260767</v>
      </c>
      <c r="U22" s="869">
        <v>435552563</v>
      </c>
      <c r="V22" s="869">
        <v>1879134</v>
      </c>
      <c r="W22" s="869">
        <v>437431697</v>
      </c>
      <c r="X22" s="868">
        <v>168826953</v>
      </c>
      <c r="Y22" s="886">
        <v>0</v>
      </c>
      <c r="Z22" s="885">
        <v>11</v>
      </c>
      <c r="AA22" s="904" t="s">
        <v>370</v>
      </c>
      <c r="AB22" s="887" t="s">
        <v>434</v>
      </c>
      <c r="AC22" s="887" t="s">
        <v>332</v>
      </c>
      <c r="AD22" s="887" t="s">
        <v>434</v>
      </c>
      <c r="AE22" s="887" t="s">
        <v>434</v>
      </c>
      <c r="AF22" s="887" t="s">
        <v>332</v>
      </c>
      <c r="AG22" s="887" t="s">
        <v>433</v>
      </c>
      <c r="AH22" s="887" t="s">
        <v>434</v>
      </c>
      <c r="AI22" s="887" t="s">
        <v>434</v>
      </c>
      <c r="AJ22" s="887" t="s">
        <v>433</v>
      </c>
      <c r="AK22" s="887" t="s">
        <v>332</v>
      </c>
      <c r="AL22" s="868">
        <v>24748114</v>
      </c>
      <c r="AM22" s="886">
        <v>16533341</v>
      </c>
      <c r="AN22" s="854">
        <f t="shared" si="1"/>
        <v>41281455</v>
      </c>
      <c r="AO22" s="885">
        <v>11</v>
      </c>
      <c r="AP22" s="904" t="s">
        <v>370</v>
      </c>
      <c r="AQ22" s="906">
        <v>0</v>
      </c>
      <c r="AR22" s="868">
        <v>5585000</v>
      </c>
      <c r="AS22" s="905">
        <v>82318376</v>
      </c>
      <c r="AT22" s="871">
        <v>6395425534</v>
      </c>
      <c r="AU22" s="868">
        <v>1312</v>
      </c>
      <c r="AV22" s="868">
        <v>0</v>
      </c>
      <c r="AW22" s="868">
        <v>36600287</v>
      </c>
      <c r="AX22" s="763">
        <v>6432027133</v>
      </c>
      <c r="AY22" s="870">
        <v>-65295993</v>
      </c>
      <c r="AZ22" s="869">
        <v>4254561</v>
      </c>
      <c r="BA22" s="868">
        <v>45466954</v>
      </c>
      <c r="BB22" s="886">
        <v>0</v>
      </c>
      <c r="BC22" s="885">
        <v>11</v>
      </c>
      <c r="BD22" s="904" t="s">
        <v>370</v>
      </c>
      <c r="BE22" s="868">
        <v>1589343802</v>
      </c>
      <c r="BF22" s="868">
        <v>1446353168</v>
      </c>
      <c r="BG22" s="868">
        <v>0</v>
      </c>
      <c r="BH22" s="868">
        <v>1589343802</v>
      </c>
      <c r="BI22" s="883">
        <v>0.91</v>
      </c>
      <c r="BJ22" s="868">
        <v>448346283</v>
      </c>
      <c r="BK22" s="868">
        <v>97794314</v>
      </c>
      <c r="BL22" s="868">
        <v>0</v>
      </c>
      <c r="BM22" s="868">
        <v>448346283</v>
      </c>
      <c r="BN22" s="888">
        <v>0.21809999999999999</v>
      </c>
      <c r="BO22" s="868">
        <v>0</v>
      </c>
      <c r="BP22" s="868">
        <v>0</v>
      </c>
      <c r="BQ22" s="882">
        <v>0</v>
      </c>
    </row>
    <row r="23" spans="1:69" s="860" customFormat="1" ht="15" customHeight="1" thickTop="1" thickBot="1" x14ac:dyDescent="0.2">
      <c r="A23" s="885">
        <v>12</v>
      </c>
      <c r="B23" s="904" t="s">
        <v>369</v>
      </c>
      <c r="C23" s="763">
        <v>368629601</v>
      </c>
      <c r="D23" s="868">
        <v>10206339840</v>
      </c>
      <c r="E23" s="868">
        <v>94209364</v>
      </c>
      <c r="F23" s="870">
        <v>10300549204</v>
      </c>
      <c r="G23" s="868">
        <v>31410754</v>
      </c>
      <c r="H23" s="868">
        <v>1437851468</v>
      </c>
      <c r="I23" s="868">
        <v>138988</v>
      </c>
      <c r="J23" s="868">
        <v>1785</v>
      </c>
      <c r="K23" s="868">
        <v>46087125</v>
      </c>
      <c r="L23" s="905">
        <v>12400000</v>
      </c>
      <c r="M23" s="886">
        <v>0</v>
      </c>
      <c r="N23" s="859">
        <f t="shared" si="0"/>
        <v>11828439324</v>
      </c>
      <c r="O23" s="885">
        <v>12</v>
      </c>
      <c r="P23" s="904" t="s">
        <v>369</v>
      </c>
      <c r="Q23" s="869">
        <v>11828439324</v>
      </c>
      <c r="R23" s="869">
        <v>3317668403</v>
      </c>
      <c r="S23" s="869">
        <v>11453905</v>
      </c>
      <c r="T23" s="869">
        <v>3329122308</v>
      </c>
      <c r="U23" s="869">
        <v>1222643990</v>
      </c>
      <c r="V23" s="869">
        <v>3948455</v>
      </c>
      <c r="W23" s="869">
        <v>1226592445</v>
      </c>
      <c r="X23" s="868">
        <v>365422085</v>
      </c>
      <c r="Y23" s="886">
        <v>0</v>
      </c>
      <c r="Z23" s="885">
        <v>12</v>
      </c>
      <c r="AA23" s="904" t="s">
        <v>369</v>
      </c>
      <c r="AB23" s="887" t="s">
        <v>433</v>
      </c>
      <c r="AC23" s="887" t="s">
        <v>332</v>
      </c>
      <c r="AD23" s="887" t="s">
        <v>434</v>
      </c>
      <c r="AE23" s="887" t="s">
        <v>332</v>
      </c>
      <c r="AF23" s="887" t="s">
        <v>434</v>
      </c>
      <c r="AG23" s="887" t="s">
        <v>332</v>
      </c>
      <c r="AH23" s="887" t="s">
        <v>434</v>
      </c>
      <c r="AI23" s="887" t="s">
        <v>434</v>
      </c>
      <c r="AJ23" s="887" t="s">
        <v>332</v>
      </c>
      <c r="AK23" s="887" t="s">
        <v>434</v>
      </c>
      <c r="AL23" s="868">
        <v>106352906</v>
      </c>
      <c r="AM23" s="886">
        <v>71122437</v>
      </c>
      <c r="AN23" s="854">
        <f t="shared" si="1"/>
        <v>177475343</v>
      </c>
      <c r="AO23" s="885">
        <v>12</v>
      </c>
      <c r="AP23" s="904" t="s">
        <v>369</v>
      </c>
      <c r="AQ23" s="906">
        <v>0</v>
      </c>
      <c r="AR23" s="868">
        <v>0</v>
      </c>
      <c r="AS23" s="905">
        <v>263050663</v>
      </c>
      <c r="AT23" s="871">
        <v>17558731769</v>
      </c>
      <c r="AU23" s="868">
        <v>672</v>
      </c>
      <c r="AV23" s="868">
        <v>0</v>
      </c>
      <c r="AW23" s="868">
        <v>0</v>
      </c>
      <c r="AX23" s="763">
        <v>17558732441</v>
      </c>
      <c r="AY23" s="870">
        <v>-299760240</v>
      </c>
      <c r="AZ23" s="869">
        <v>25089044</v>
      </c>
      <c r="BA23" s="868">
        <v>8174116</v>
      </c>
      <c r="BB23" s="886">
        <v>0</v>
      </c>
      <c r="BC23" s="885">
        <v>12</v>
      </c>
      <c r="BD23" s="904" t="s">
        <v>369</v>
      </c>
      <c r="BE23" s="868">
        <v>3451690212</v>
      </c>
      <c r="BF23" s="868">
        <v>3160617418</v>
      </c>
      <c r="BG23" s="868">
        <v>3876600</v>
      </c>
      <c r="BH23" s="868">
        <v>3447813612</v>
      </c>
      <c r="BI23" s="883">
        <v>0.91669999999999996</v>
      </c>
      <c r="BJ23" s="868">
        <v>1184915885</v>
      </c>
      <c r="BK23" s="868">
        <v>201045876</v>
      </c>
      <c r="BL23" s="868">
        <v>0</v>
      </c>
      <c r="BM23" s="868">
        <v>1184915885</v>
      </c>
      <c r="BN23" s="888">
        <v>0.16969999999999999</v>
      </c>
      <c r="BO23" s="868">
        <v>0</v>
      </c>
      <c r="BP23" s="868">
        <v>0</v>
      </c>
      <c r="BQ23" s="882">
        <v>0</v>
      </c>
    </row>
    <row r="24" spans="1:69" s="860" customFormat="1" ht="15" customHeight="1" thickTop="1" thickBot="1" x14ac:dyDescent="0.2">
      <c r="A24" s="885">
        <v>13</v>
      </c>
      <c r="B24" s="904" t="s">
        <v>368</v>
      </c>
      <c r="C24" s="763">
        <v>313252334</v>
      </c>
      <c r="D24" s="868">
        <v>13098452326</v>
      </c>
      <c r="E24" s="868">
        <v>139701954</v>
      </c>
      <c r="F24" s="870">
        <v>13238154280</v>
      </c>
      <c r="G24" s="868">
        <v>41438840</v>
      </c>
      <c r="H24" s="868">
        <v>1810029953</v>
      </c>
      <c r="I24" s="868">
        <v>516203</v>
      </c>
      <c r="J24" s="868">
        <v>2920</v>
      </c>
      <c r="K24" s="868">
        <v>89259486</v>
      </c>
      <c r="L24" s="905">
        <v>16350000</v>
      </c>
      <c r="M24" s="886">
        <v>0</v>
      </c>
      <c r="N24" s="859">
        <f t="shared" si="0"/>
        <v>15195751682</v>
      </c>
      <c r="O24" s="885">
        <v>13</v>
      </c>
      <c r="P24" s="904" t="s">
        <v>368</v>
      </c>
      <c r="Q24" s="869">
        <v>15195751682</v>
      </c>
      <c r="R24" s="869">
        <v>4908032758</v>
      </c>
      <c r="S24" s="869">
        <v>26404000</v>
      </c>
      <c r="T24" s="869">
        <v>4934436758</v>
      </c>
      <c r="U24" s="869">
        <v>1636086862</v>
      </c>
      <c r="V24" s="869">
        <v>8993000</v>
      </c>
      <c r="W24" s="869">
        <v>1645079862</v>
      </c>
      <c r="X24" s="868">
        <v>613293678</v>
      </c>
      <c r="Y24" s="886">
        <v>0</v>
      </c>
      <c r="Z24" s="885">
        <v>13</v>
      </c>
      <c r="AA24" s="904" t="s">
        <v>368</v>
      </c>
      <c r="AB24" s="887" t="s">
        <v>434</v>
      </c>
      <c r="AC24" s="887" t="s">
        <v>434</v>
      </c>
      <c r="AD24" s="887" t="s">
        <v>332</v>
      </c>
      <c r="AE24" s="887" t="s">
        <v>434</v>
      </c>
      <c r="AF24" s="887" t="s">
        <v>332</v>
      </c>
      <c r="AG24" s="887" t="s">
        <v>332</v>
      </c>
      <c r="AH24" s="887" t="s">
        <v>434</v>
      </c>
      <c r="AI24" s="887" t="s">
        <v>332</v>
      </c>
      <c r="AJ24" s="887" t="s">
        <v>433</v>
      </c>
      <c r="AK24" s="887" t="s">
        <v>434</v>
      </c>
      <c r="AL24" s="868">
        <v>136877645</v>
      </c>
      <c r="AM24" s="886">
        <v>69186356</v>
      </c>
      <c r="AN24" s="854">
        <f t="shared" si="1"/>
        <v>206064001</v>
      </c>
      <c r="AO24" s="885">
        <v>13</v>
      </c>
      <c r="AP24" s="904" t="s">
        <v>368</v>
      </c>
      <c r="AQ24" s="906">
        <v>0</v>
      </c>
      <c r="AR24" s="868">
        <v>0</v>
      </c>
      <c r="AS24" s="905">
        <v>283657176</v>
      </c>
      <c r="AT24" s="871">
        <v>23191535491</v>
      </c>
      <c r="AU24" s="868">
        <v>146408322</v>
      </c>
      <c r="AV24" s="868">
        <v>0</v>
      </c>
      <c r="AW24" s="868">
        <v>0</v>
      </c>
      <c r="AX24" s="763">
        <v>23337943813</v>
      </c>
      <c r="AY24" s="870">
        <v>-149635261</v>
      </c>
      <c r="AZ24" s="869">
        <v>238805620</v>
      </c>
      <c r="BA24" s="868">
        <v>868818189</v>
      </c>
      <c r="BB24" s="886">
        <v>0</v>
      </c>
      <c r="BC24" s="885">
        <v>13</v>
      </c>
      <c r="BD24" s="904" t="s">
        <v>368</v>
      </c>
      <c r="BE24" s="868">
        <v>5206115034</v>
      </c>
      <c r="BF24" s="868">
        <v>4792128216</v>
      </c>
      <c r="BG24" s="868">
        <v>0</v>
      </c>
      <c r="BH24" s="868">
        <v>5206115034</v>
      </c>
      <c r="BI24" s="883">
        <v>0.92049999999999998</v>
      </c>
      <c r="BJ24" s="868">
        <v>1165331248</v>
      </c>
      <c r="BK24" s="868">
        <v>361514859</v>
      </c>
      <c r="BL24" s="868">
        <v>0</v>
      </c>
      <c r="BM24" s="868">
        <v>1165331248</v>
      </c>
      <c r="BN24" s="888">
        <v>0.31019999999999998</v>
      </c>
      <c r="BO24" s="868">
        <v>0</v>
      </c>
      <c r="BP24" s="868">
        <v>0</v>
      </c>
      <c r="BQ24" s="882">
        <v>0</v>
      </c>
    </row>
    <row r="25" spans="1:69" s="860" customFormat="1" ht="15" customHeight="1" thickTop="1" thickBot="1" x14ac:dyDescent="0.2">
      <c r="A25" s="885">
        <v>14</v>
      </c>
      <c r="B25" s="904" t="s">
        <v>367</v>
      </c>
      <c r="C25" s="763">
        <v>224101540</v>
      </c>
      <c r="D25" s="868">
        <v>12658273736</v>
      </c>
      <c r="E25" s="868">
        <v>181647551</v>
      </c>
      <c r="F25" s="870">
        <v>12839921287</v>
      </c>
      <c r="G25" s="868">
        <v>44609648</v>
      </c>
      <c r="H25" s="868">
        <v>1794891820</v>
      </c>
      <c r="I25" s="868">
        <v>878742</v>
      </c>
      <c r="J25" s="868">
        <v>0</v>
      </c>
      <c r="K25" s="868">
        <v>79989080</v>
      </c>
      <c r="L25" s="905">
        <v>13900000</v>
      </c>
      <c r="M25" s="886">
        <v>0</v>
      </c>
      <c r="N25" s="859">
        <f t="shared" si="0"/>
        <v>14774190577</v>
      </c>
      <c r="O25" s="885">
        <v>14</v>
      </c>
      <c r="P25" s="904" t="s">
        <v>367</v>
      </c>
      <c r="Q25" s="869">
        <v>14774190577</v>
      </c>
      <c r="R25" s="869">
        <v>4614015044</v>
      </c>
      <c r="S25" s="869">
        <v>8962000</v>
      </c>
      <c r="T25" s="869">
        <v>4622977044</v>
      </c>
      <c r="U25" s="869">
        <v>1611994798</v>
      </c>
      <c r="V25" s="869">
        <v>3274000</v>
      </c>
      <c r="W25" s="869">
        <v>1615268798</v>
      </c>
      <c r="X25" s="868">
        <v>585798674</v>
      </c>
      <c r="Y25" s="886">
        <v>0</v>
      </c>
      <c r="Z25" s="885">
        <v>14</v>
      </c>
      <c r="AA25" s="904" t="s">
        <v>367</v>
      </c>
      <c r="AB25" s="887" t="s">
        <v>434</v>
      </c>
      <c r="AC25" s="887" t="s">
        <v>434</v>
      </c>
      <c r="AD25" s="887" t="s">
        <v>434</v>
      </c>
      <c r="AE25" s="887" t="s">
        <v>332</v>
      </c>
      <c r="AF25" s="887" t="s">
        <v>434</v>
      </c>
      <c r="AG25" s="887" t="s">
        <v>332</v>
      </c>
      <c r="AH25" s="887" t="s">
        <v>434</v>
      </c>
      <c r="AI25" s="887" t="s">
        <v>433</v>
      </c>
      <c r="AJ25" s="887" t="s">
        <v>332</v>
      </c>
      <c r="AK25" s="887" t="s">
        <v>433</v>
      </c>
      <c r="AL25" s="868">
        <v>232405803</v>
      </c>
      <c r="AM25" s="886">
        <v>10298392</v>
      </c>
      <c r="AN25" s="854">
        <f t="shared" si="1"/>
        <v>242704195</v>
      </c>
      <c r="AO25" s="885">
        <v>14</v>
      </c>
      <c r="AP25" s="904" t="s">
        <v>367</v>
      </c>
      <c r="AQ25" s="906">
        <v>0</v>
      </c>
      <c r="AR25" s="868">
        <v>19659000</v>
      </c>
      <c r="AS25" s="905">
        <v>385276377</v>
      </c>
      <c r="AT25" s="871">
        <v>22469976205</v>
      </c>
      <c r="AU25" s="868">
        <v>470447</v>
      </c>
      <c r="AV25" s="868">
        <v>0</v>
      </c>
      <c r="AW25" s="868">
        <v>0</v>
      </c>
      <c r="AX25" s="763">
        <v>22470446652</v>
      </c>
      <c r="AY25" s="870">
        <v>-392951143</v>
      </c>
      <c r="AZ25" s="869">
        <v>149794928</v>
      </c>
      <c r="BA25" s="868">
        <v>1123171929</v>
      </c>
      <c r="BB25" s="886">
        <v>0</v>
      </c>
      <c r="BC25" s="885">
        <v>14</v>
      </c>
      <c r="BD25" s="904" t="s">
        <v>367</v>
      </c>
      <c r="BE25" s="868">
        <v>5023232052</v>
      </c>
      <c r="BF25" s="868">
        <v>4501563275</v>
      </c>
      <c r="BG25" s="868">
        <v>0</v>
      </c>
      <c r="BH25" s="868">
        <v>5023232052</v>
      </c>
      <c r="BI25" s="883">
        <v>0.89610000000000001</v>
      </c>
      <c r="BJ25" s="868">
        <v>2181781135</v>
      </c>
      <c r="BK25" s="868">
        <v>411859933</v>
      </c>
      <c r="BL25" s="868">
        <v>0</v>
      </c>
      <c r="BM25" s="868">
        <v>2181781135</v>
      </c>
      <c r="BN25" s="888">
        <v>0.1888</v>
      </c>
      <c r="BO25" s="868">
        <v>0</v>
      </c>
      <c r="BP25" s="868">
        <v>0</v>
      </c>
      <c r="BQ25" s="882">
        <v>0</v>
      </c>
    </row>
    <row r="26" spans="1:69" s="860" customFormat="1" ht="15" customHeight="1" thickTop="1" thickBot="1" x14ac:dyDescent="0.2">
      <c r="A26" s="885">
        <v>15</v>
      </c>
      <c r="B26" s="904" t="s">
        <v>366</v>
      </c>
      <c r="C26" s="763">
        <v>150240033</v>
      </c>
      <c r="D26" s="868">
        <v>5828846157</v>
      </c>
      <c r="E26" s="868">
        <v>60872216</v>
      </c>
      <c r="F26" s="870">
        <v>5889718373</v>
      </c>
      <c r="G26" s="868">
        <v>16876442</v>
      </c>
      <c r="H26" s="868">
        <v>852305081</v>
      </c>
      <c r="I26" s="868">
        <v>532367</v>
      </c>
      <c r="J26" s="868">
        <v>0</v>
      </c>
      <c r="K26" s="868">
        <v>27284000</v>
      </c>
      <c r="L26" s="905">
        <v>5900000</v>
      </c>
      <c r="M26" s="886">
        <v>0</v>
      </c>
      <c r="N26" s="859">
        <f t="shared" si="0"/>
        <v>6792616263</v>
      </c>
      <c r="O26" s="885">
        <v>15</v>
      </c>
      <c r="P26" s="904" t="s">
        <v>366</v>
      </c>
      <c r="Q26" s="869">
        <v>6792616263</v>
      </c>
      <c r="R26" s="869">
        <v>2005614323</v>
      </c>
      <c r="S26" s="869">
        <v>8460000</v>
      </c>
      <c r="T26" s="869">
        <v>2014074323</v>
      </c>
      <c r="U26" s="869">
        <v>682801066</v>
      </c>
      <c r="V26" s="869">
        <v>3518000</v>
      </c>
      <c r="W26" s="869">
        <v>686319066</v>
      </c>
      <c r="X26" s="868">
        <v>219954089</v>
      </c>
      <c r="Y26" s="886">
        <v>0</v>
      </c>
      <c r="Z26" s="885">
        <v>15</v>
      </c>
      <c r="AA26" s="904" t="s">
        <v>366</v>
      </c>
      <c r="AB26" s="887" t="s">
        <v>433</v>
      </c>
      <c r="AC26" s="887" t="s">
        <v>434</v>
      </c>
      <c r="AD26" s="887" t="s">
        <v>434</v>
      </c>
      <c r="AE26" s="887" t="s">
        <v>332</v>
      </c>
      <c r="AF26" s="887" t="s">
        <v>434</v>
      </c>
      <c r="AG26" s="887" t="s">
        <v>332</v>
      </c>
      <c r="AH26" s="887" t="s">
        <v>434</v>
      </c>
      <c r="AI26" s="887" t="s">
        <v>332</v>
      </c>
      <c r="AJ26" s="887" t="s">
        <v>434</v>
      </c>
      <c r="AK26" s="887" t="s">
        <v>433</v>
      </c>
      <c r="AL26" s="868">
        <v>79022479</v>
      </c>
      <c r="AM26" s="886">
        <v>21214535</v>
      </c>
      <c r="AN26" s="854">
        <f t="shared" si="1"/>
        <v>100237014</v>
      </c>
      <c r="AO26" s="885">
        <v>15</v>
      </c>
      <c r="AP26" s="904" t="s">
        <v>366</v>
      </c>
      <c r="AQ26" s="906">
        <v>0</v>
      </c>
      <c r="AR26" s="868">
        <v>0</v>
      </c>
      <c r="AS26" s="905">
        <v>85155193</v>
      </c>
      <c r="AT26" s="871">
        <v>10048595981</v>
      </c>
      <c r="AU26" s="868">
        <v>436008908</v>
      </c>
      <c r="AV26" s="868">
        <v>0</v>
      </c>
      <c r="AW26" s="868">
        <v>0</v>
      </c>
      <c r="AX26" s="763">
        <v>10484604889</v>
      </c>
      <c r="AY26" s="870">
        <v>-156825576</v>
      </c>
      <c r="AZ26" s="869">
        <v>241075238</v>
      </c>
      <c r="BA26" s="868">
        <v>874511694</v>
      </c>
      <c r="BB26" s="886">
        <v>0</v>
      </c>
      <c r="BC26" s="885">
        <v>15</v>
      </c>
      <c r="BD26" s="904" t="s">
        <v>366</v>
      </c>
      <c r="BE26" s="868">
        <v>2115102525</v>
      </c>
      <c r="BF26" s="868">
        <v>1968530395</v>
      </c>
      <c r="BG26" s="868">
        <v>0</v>
      </c>
      <c r="BH26" s="868">
        <v>2115102525</v>
      </c>
      <c r="BI26" s="883">
        <v>0.93069999999999997</v>
      </c>
      <c r="BJ26" s="868">
        <v>815701153</v>
      </c>
      <c r="BK26" s="868">
        <v>234065855</v>
      </c>
      <c r="BL26" s="868">
        <v>0</v>
      </c>
      <c r="BM26" s="868">
        <v>815701153</v>
      </c>
      <c r="BN26" s="888">
        <v>0.28699999999999998</v>
      </c>
      <c r="BO26" s="868">
        <v>0</v>
      </c>
      <c r="BP26" s="868">
        <v>0</v>
      </c>
      <c r="BQ26" s="882">
        <v>0</v>
      </c>
    </row>
    <row r="27" spans="1:69" s="860" customFormat="1" ht="15" customHeight="1" thickTop="1" thickBot="1" x14ac:dyDescent="0.2">
      <c r="A27" s="885">
        <v>16</v>
      </c>
      <c r="B27" s="904" t="s">
        <v>365</v>
      </c>
      <c r="C27" s="763">
        <v>193297119</v>
      </c>
      <c r="D27" s="868">
        <v>6963978973</v>
      </c>
      <c r="E27" s="868">
        <v>73223638</v>
      </c>
      <c r="F27" s="870">
        <v>7037202611</v>
      </c>
      <c r="G27" s="868">
        <v>20866624</v>
      </c>
      <c r="H27" s="868">
        <v>965822173</v>
      </c>
      <c r="I27" s="868">
        <v>2258269</v>
      </c>
      <c r="J27" s="868">
        <v>23821</v>
      </c>
      <c r="K27" s="868">
        <v>40708920</v>
      </c>
      <c r="L27" s="905">
        <v>7600000</v>
      </c>
      <c r="M27" s="886">
        <v>0</v>
      </c>
      <c r="N27" s="859">
        <f t="shared" si="0"/>
        <v>8074482418</v>
      </c>
      <c r="O27" s="885">
        <v>16</v>
      </c>
      <c r="P27" s="904" t="s">
        <v>365</v>
      </c>
      <c r="Q27" s="869">
        <v>8074482418</v>
      </c>
      <c r="R27" s="869">
        <v>2507698655</v>
      </c>
      <c r="S27" s="869">
        <v>7382000</v>
      </c>
      <c r="T27" s="869">
        <v>2515080655</v>
      </c>
      <c r="U27" s="869">
        <v>888308285</v>
      </c>
      <c r="V27" s="869">
        <v>2326000</v>
      </c>
      <c r="W27" s="869">
        <v>890634285</v>
      </c>
      <c r="X27" s="868">
        <v>288729176</v>
      </c>
      <c r="Y27" s="886">
        <v>0</v>
      </c>
      <c r="Z27" s="885">
        <v>16</v>
      </c>
      <c r="AA27" s="904" t="s">
        <v>365</v>
      </c>
      <c r="AB27" s="887" t="s">
        <v>434</v>
      </c>
      <c r="AC27" s="887" t="s">
        <v>332</v>
      </c>
      <c r="AD27" s="887" t="s">
        <v>332</v>
      </c>
      <c r="AE27" s="887" t="s">
        <v>434</v>
      </c>
      <c r="AF27" s="887" t="s">
        <v>434</v>
      </c>
      <c r="AG27" s="887" t="s">
        <v>434</v>
      </c>
      <c r="AH27" s="887" t="s">
        <v>434</v>
      </c>
      <c r="AI27" s="887" t="s">
        <v>332</v>
      </c>
      <c r="AJ27" s="887" t="s">
        <v>332</v>
      </c>
      <c r="AK27" s="887" t="s">
        <v>434</v>
      </c>
      <c r="AL27" s="868">
        <v>70997156</v>
      </c>
      <c r="AM27" s="886">
        <v>26286275</v>
      </c>
      <c r="AN27" s="854">
        <f t="shared" si="1"/>
        <v>97283431</v>
      </c>
      <c r="AO27" s="885">
        <v>16</v>
      </c>
      <c r="AP27" s="904" t="s">
        <v>365</v>
      </c>
      <c r="AQ27" s="906">
        <v>0</v>
      </c>
      <c r="AR27" s="868">
        <v>0</v>
      </c>
      <c r="AS27" s="905">
        <v>193317901</v>
      </c>
      <c r="AT27" s="871">
        <v>12252824985</v>
      </c>
      <c r="AU27" s="868">
        <v>17065</v>
      </c>
      <c r="AV27" s="868">
        <v>0</v>
      </c>
      <c r="AW27" s="868">
        <v>0</v>
      </c>
      <c r="AX27" s="763">
        <v>12252842050</v>
      </c>
      <c r="AY27" s="870">
        <v>-86885223</v>
      </c>
      <c r="AZ27" s="869">
        <v>94599920</v>
      </c>
      <c r="BA27" s="868">
        <v>57053050</v>
      </c>
      <c r="BB27" s="886">
        <v>0</v>
      </c>
      <c r="BC27" s="885">
        <v>16</v>
      </c>
      <c r="BD27" s="904" t="s">
        <v>365</v>
      </c>
      <c r="BE27" s="868">
        <v>2641672606</v>
      </c>
      <c r="BF27" s="868">
        <v>2413134536</v>
      </c>
      <c r="BG27" s="868">
        <v>1635100</v>
      </c>
      <c r="BH27" s="868">
        <v>2640037506</v>
      </c>
      <c r="BI27" s="883">
        <v>0.91410000000000002</v>
      </c>
      <c r="BJ27" s="868">
        <v>1518800666</v>
      </c>
      <c r="BK27" s="868">
        <v>149473663</v>
      </c>
      <c r="BL27" s="868">
        <v>4003900</v>
      </c>
      <c r="BM27" s="868">
        <v>1514796766</v>
      </c>
      <c r="BN27" s="888">
        <v>9.8699999999999996E-2</v>
      </c>
      <c r="BO27" s="868">
        <v>0</v>
      </c>
      <c r="BP27" s="868">
        <v>0</v>
      </c>
      <c r="BQ27" s="882">
        <v>0</v>
      </c>
    </row>
    <row r="28" spans="1:69" s="860" customFormat="1" ht="15" customHeight="1" thickTop="1" thickBot="1" x14ac:dyDescent="0.2">
      <c r="A28" s="885">
        <v>17</v>
      </c>
      <c r="B28" s="904" t="s">
        <v>364</v>
      </c>
      <c r="C28" s="763">
        <v>308077128</v>
      </c>
      <c r="D28" s="868">
        <v>7460759492</v>
      </c>
      <c r="E28" s="868">
        <v>90984175</v>
      </c>
      <c r="F28" s="870">
        <v>7551743667</v>
      </c>
      <c r="G28" s="868">
        <v>23423064</v>
      </c>
      <c r="H28" s="868">
        <v>1044624799</v>
      </c>
      <c r="I28" s="868">
        <v>322018</v>
      </c>
      <c r="J28" s="868">
        <v>0</v>
      </c>
      <c r="K28" s="868">
        <v>50933951</v>
      </c>
      <c r="L28" s="905">
        <v>9300000</v>
      </c>
      <c r="M28" s="886">
        <v>0</v>
      </c>
      <c r="N28" s="859">
        <f t="shared" si="0"/>
        <v>8680347499</v>
      </c>
      <c r="O28" s="885">
        <v>17</v>
      </c>
      <c r="P28" s="904" t="s">
        <v>364</v>
      </c>
      <c r="Q28" s="869">
        <v>8680347499</v>
      </c>
      <c r="R28" s="869">
        <v>2713561209</v>
      </c>
      <c r="S28" s="869">
        <v>12315352</v>
      </c>
      <c r="T28" s="869">
        <v>2725876561</v>
      </c>
      <c r="U28" s="869">
        <v>919058543</v>
      </c>
      <c r="V28" s="869">
        <v>4765486</v>
      </c>
      <c r="W28" s="869">
        <v>923824029</v>
      </c>
      <c r="X28" s="868">
        <v>323323630</v>
      </c>
      <c r="Y28" s="886">
        <v>0</v>
      </c>
      <c r="Z28" s="885">
        <v>17</v>
      </c>
      <c r="AA28" s="904" t="s">
        <v>364</v>
      </c>
      <c r="AB28" s="887" t="s">
        <v>434</v>
      </c>
      <c r="AC28" s="887" t="s">
        <v>434</v>
      </c>
      <c r="AD28" s="887" t="s">
        <v>332</v>
      </c>
      <c r="AE28" s="887" t="s">
        <v>332</v>
      </c>
      <c r="AF28" s="887" t="s">
        <v>434</v>
      </c>
      <c r="AG28" s="887" t="s">
        <v>332</v>
      </c>
      <c r="AH28" s="887" t="s">
        <v>433</v>
      </c>
      <c r="AI28" s="887" t="s">
        <v>332</v>
      </c>
      <c r="AJ28" s="887" t="s">
        <v>433</v>
      </c>
      <c r="AK28" s="887" t="s">
        <v>434</v>
      </c>
      <c r="AL28" s="868">
        <v>66682725</v>
      </c>
      <c r="AM28" s="886">
        <v>10624842</v>
      </c>
      <c r="AN28" s="854">
        <f t="shared" si="1"/>
        <v>77307567</v>
      </c>
      <c r="AO28" s="885">
        <v>17</v>
      </c>
      <c r="AP28" s="904" t="s">
        <v>364</v>
      </c>
      <c r="AQ28" s="906">
        <v>0</v>
      </c>
      <c r="AR28" s="868">
        <v>0</v>
      </c>
      <c r="AS28" s="905">
        <v>642940738</v>
      </c>
      <c r="AT28" s="871">
        <v>13681697152</v>
      </c>
      <c r="AU28" s="868">
        <v>4</v>
      </c>
      <c r="AV28" s="868">
        <v>0</v>
      </c>
      <c r="AW28" s="868">
        <v>204337</v>
      </c>
      <c r="AX28" s="763">
        <v>13681901493</v>
      </c>
      <c r="AY28" s="870">
        <v>-497783657</v>
      </c>
      <c r="AZ28" s="869">
        <v>6805330</v>
      </c>
      <c r="BA28" s="868">
        <v>557749</v>
      </c>
      <c r="BB28" s="886">
        <v>0</v>
      </c>
      <c r="BC28" s="885">
        <v>17</v>
      </c>
      <c r="BD28" s="904" t="s">
        <v>364</v>
      </c>
      <c r="BE28" s="868">
        <v>2848508387</v>
      </c>
      <c r="BF28" s="868">
        <v>2587819512</v>
      </c>
      <c r="BG28" s="868">
        <v>0</v>
      </c>
      <c r="BH28" s="868">
        <v>2848508387</v>
      </c>
      <c r="BI28" s="883">
        <v>0.90849999999999997</v>
      </c>
      <c r="BJ28" s="868">
        <v>1207789317</v>
      </c>
      <c r="BK28" s="868">
        <v>193366532</v>
      </c>
      <c r="BL28" s="868">
        <v>0</v>
      </c>
      <c r="BM28" s="868">
        <v>1207789317</v>
      </c>
      <c r="BN28" s="888">
        <v>0.16009999999999999</v>
      </c>
      <c r="BO28" s="868">
        <v>0</v>
      </c>
      <c r="BP28" s="868">
        <v>0</v>
      </c>
      <c r="BQ28" s="882">
        <v>0</v>
      </c>
    </row>
    <row r="29" spans="1:69" s="860" customFormat="1" ht="15" customHeight="1" thickTop="1" thickBot="1" x14ac:dyDescent="0.2">
      <c r="A29" s="885">
        <v>18</v>
      </c>
      <c r="B29" s="904" t="s">
        <v>363</v>
      </c>
      <c r="C29" s="763">
        <v>60460458</v>
      </c>
      <c r="D29" s="868">
        <v>2462054960</v>
      </c>
      <c r="E29" s="868">
        <v>25585950</v>
      </c>
      <c r="F29" s="870">
        <v>2487640910</v>
      </c>
      <c r="G29" s="868">
        <v>7926801</v>
      </c>
      <c r="H29" s="868">
        <v>352766230</v>
      </c>
      <c r="I29" s="868">
        <v>2066</v>
      </c>
      <c r="J29" s="868">
        <v>0</v>
      </c>
      <c r="K29" s="868">
        <v>8820000</v>
      </c>
      <c r="L29" s="905">
        <v>2800000</v>
      </c>
      <c r="M29" s="886">
        <v>0</v>
      </c>
      <c r="N29" s="859">
        <f t="shared" si="0"/>
        <v>2859956007</v>
      </c>
      <c r="O29" s="885">
        <v>18</v>
      </c>
      <c r="P29" s="904" t="s">
        <v>363</v>
      </c>
      <c r="Q29" s="869">
        <v>2859956007</v>
      </c>
      <c r="R29" s="869">
        <v>773682284</v>
      </c>
      <c r="S29" s="869">
        <v>4844701</v>
      </c>
      <c r="T29" s="869">
        <v>778526985</v>
      </c>
      <c r="U29" s="869">
        <v>262826213</v>
      </c>
      <c r="V29" s="869">
        <v>1892795</v>
      </c>
      <c r="W29" s="869">
        <v>264719008</v>
      </c>
      <c r="X29" s="868">
        <v>90442787</v>
      </c>
      <c r="Y29" s="886">
        <v>0</v>
      </c>
      <c r="Z29" s="885">
        <v>18</v>
      </c>
      <c r="AA29" s="904" t="s">
        <v>363</v>
      </c>
      <c r="AB29" s="887" t="s">
        <v>434</v>
      </c>
      <c r="AC29" s="887" t="s">
        <v>434</v>
      </c>
      <c r="AD29" s="887" t="s">
        <v>433</v>
      </c>
      <c r="AE29" s="887" t="s">
        <v>332</v>
      </c>
      <c r="AF29" s="887" t="s">
        <v>433</v>
      </c>
      <c r="AG29" s="887" t="s">
        <v>433</v>
      </c>
      <c r="AH29" s="887" t="s">
        <v>332</v>
      </c>
      <c r="AI29" s="887" t="s">
        <v>332</v>
      </c>
      <c r="AJ29" s="887" t="s">
        <v>434</v>
      </c>
      <c r="AK29" s="887" t="s">
        <v>332</v>
      </c>
      <c r="AL29" s="868">
        <v>18342673</v>
      </c>
      <c r="AM29" s="886">
        <v>3516920</v>
      </c>
      <c r="AN29" s="854">
        <f t="shared" si="1"/>
        <v>21859593</v>
      </c>
      <c r="AO29" s="885">
        <v>18</v>
      </c>
      <c r="AP29" s="904" t="s">
        <v>363</v>
      </c>
      <c r="AQ29" s="906">
        <v>0</v>
      </c>
      <c r="AR29" s="868">
        <v>0</v>
      </c>
      <c r="AS29" s="905">
        <v>61328608</v>
      </c>
      <c r="AT29" s="871">
        <v>4137293446</v>
      </c>
      <c r="AU29" s="868">
        <v>110000000</v>
      </c>
      <c r="AV29" s="868">
        <v>0</v>
      </c>
      <c r="AW29" s="868">
        <v>0</v>
      </c>
      <c r="AX29" s="763">
        <v>4247293446</v>
      </c>
      <c r="AY29" s="870">
        <v>-59679480</v>
      </c>
      <c r="AZ29" s="869">
        <v>125349092</v>
      </c>
      <c r="BA29" s="868">
        <v>179641896</v>
      </c>
      <c r="BB29" s="886">
        <v>0</v>
      </c>
      <c r="BC29" s="885">
        <v>18</v>
      </c>
      <c r="BD29" s="904" t="s">
        <v>363</v>
      </c>
      <c r="BE29" s="868">
        <v>931557087</v>
      </c>
      <c r="BF29" s="868">
        <v>848351703</v>
      </c>
      <c r="BG29" s="868">
        <v>0</v>
      </c>
      <c r="BH29" s="868">
        <v>931557087</v>
      </c>
      <c r="BI29" s="883">
        <v>0.91069999999999995</v>
      </c>
      <c r="BJ29" s="868">
        <v>285074559</v>
      </c>
      <c r="BK29" s="868">
        <v>40279375</v>
      </c>
      <c r="BL29" s="868">
        <v>0</v>
      </c>
      <c r="BM29" s="868">
        <v>285074559</v>
      </c>
      <c r="BN29" s="888">
        <v>0.14130000000000001</v>
      </c>
      <c r="BO29" s="868">
        <v>0</v>
      </c>
      <c r="BP29" s="868">
        <v>0</v>
      </c>
      <c r="BQ29" s="882">
        <v>0</v>
      </c>
    </row>
    <row r="30" spans="1:69" s="860" customFormat="1" ht="15" customHeight="1" thickTop="1" thickBot="1" x14ac:dyDescent="0.2">
      <c r="A30" s="885">
        <v>19</v>
      </c>
      <c r="B30" s="904" t="s">
        <v>362</v>
      </c>
      <c r="C30" s="763">
        <v>56761400</v>
      </c>
      <c r="D30" s="868">
        <v>1897529404</v>
      </c>
      <c r="E30" s="868">
        <v>21271195</v>
      </c>
      <c r="F30" s="870">
        <v>1918800599</v>
      </c>
      <c r="G30" s="868">
        <v>9980104</v>
      </c>
      <c r="H30" s="868">
        <v>238569063</v>
      </c>
      <c r="I30" s="868">
        <v>73062</v>
      </c>
      <c r="J30" s="868">
        <v>10770</v>
      </c>
      <c r="K30" s="868">
        <v>9240000</v>
      </c>
      <c r="L30" s="905">
        <v>1900000</v>
      </c>
      <c r="M30" s="886">
        <v>0</v>
      </c>
      <c r="N30" s="859">
        <f t="shared" si="0"/>
        <v>2178573598</v>
      </c>
      <c r="O30" s="885">
        <v>19</v>
      </c>
      <c r="P30" s="904" t="s">
        <v>362</v>
      </c>
      <c r="Q30" s="869">
        <v>2178573598</v>
      </c>
      <c r="R30" s="869">
        <v>738487284</v>
      </c>
      <c r="S30" s="869">
        <v>2109689</v>
      </c>
      <c r="T30" s="869">
        <v>740596973</v>
      </c>
      <c r="U30" s="869">
        <v>266416788</v>
      </c>
      <c r="V30" s="869">
        <v>907565</v>
      </c>
      <c r="W30" s="869">
        <v>267324353</v>
      </c>
      <c r="X30" s="868">
        <v>108020492</v>
      </c>
      <c r="Y30" s="886">
        <v>0</v>
      </c>
      <c r="Z30" s="885">
        <v>19</v>
      </c>
      <c r="AA30" s="904" t="s">
        <v>362</v>
      </c>
      <c r="AB30" s="887" t="s">
        <v>434</v>
      </c>
      <c r="AC30" s="887" t="s">
        <v>434</v>
      </c>
      <c r="AD30" s="887" t="s">
        <v>332</v>
      </c>
      <c r="AE30" s="887" t="s">
        <v>433</v>
      </c>
      <c r="AF30" s="887" t="s">
        <v>332</v>
      </c>
      <c r="AG30" s="887" t="s">
        <v>433</v>
      </c>
      <c r="AH30" s="887" t="s">
        <v>434</v>
      </c>
      <c r="AI30" s="887" t="s">
        <v>433</v>
      </c>
      <c r="AJ30" s="887" t="s">
        <v>434</v>
      </c>
      <c r="AK30" s="887" t="s">
        <v>433</v>
      </c>
      <c r="AL30" s="868">
        <v>21120289</v>
      </c>
      <c r="AM30" s="886">
        <v>44658</v>
      </c>
      <c r="AN30" s="854">
        <f t="shared" si="1"/>
        <v>21164947</v>
      </c>
      <c r="AO30" s="885">
        <v>19</v>
      </c>
      <c r="AP30" s="904" t="s">
        <v>362</v>
      </c>
      <c r="AQ30" s="906">
        <v>0</v>
      </c>
      <c r="AR30" s="868">
        <v>0</v>
      </c>
      <c r="AS30" s="905">
        <v>58440525</v>
      </c>
      <c r="AT30" s="871">
        <v>3430882288</v>
      </c>
      <c r="AU30" s="868">
        <v>210001830</v>
      </c>
      <c r="AV30" s="868">
        <v>0</v>
      </c>
      <c r="AW30" s="868">
        <v>0</v>
      </c>
      <c r="AX30" s="763">
        <v>3640884118</v>
      </c>
      <c r="AY30" s="870">
        <v>-43777843</v>
      </c>
      <c r="AZ30" s="869">
        <v>94487665</v>
      </c>
      <c r="BA30" s="868">
        <v>120287057</v>
      </c>
      <c r="BB30" s="886">
        <v>0</v>
      </c>
      <c r="BC30" s="885">
        <v>19</v>
      </c>
      <c r="BD30" s="904" t="s">
        <v>362</v>
      </c>
      <c r="BE30" s="868">
        <v>870787701</v>
      </c>
      <c r="BF30" s="868">
        <v>817921976</v>
      </c>
      <c r="BG30" s="868">
        <v>0</v>
      </c>
      <c r="BH30" s="868">
        <v>870787701</v>
      </c>
      <c r="BI30" s="883">
        <v>0.93930000000000002</v>
      </c>
      <c r="BJ30" s="868">
        <v>106951170</v>
      </c>
      <c r="BK30" s="868">
        <v>33378799</v>
      </c>
      <c r="BL30" s="868">
        <v>0</v>
      </c>
      <c r="BM30" s="868">
        <v>106951170</v>
      </c>
      <c r="BN30" s="889">
        <v>0.31209999999999999</v>
      </c>
      <c r="BO30" s="868">
        <v>0</v>
      </c>
      <c r="BP30" s="868">
        <v>0</v>
      </c>
      <c r="BQ30" s="882">
        <v>0</v>
      </c>
    </row>
    <row r="31" spans="1:69" s="860" customFormat="1" ht="15" customHeight="1" thickTop="1" thickBot="1" x14ac:dyDescent="0.2">
      <c r="A31" s="885">
        <v>20</v>
      </c>
      <c r="B31" s="904" t="s">
        <v>361</v>
      </c>
      <c r="C31" s="763">
        <v>70660839</v>
      </c>
      <c r="D31" s="868">
        <v>2898635069</v>
      </c>
      <c r="E31" s="868">
        <v>35939436</v>
      </c>
      <c r="F31" s="870">
        <v>2934574505</v>
      </c>
      <c r="G31" s="868">
        <v>13772423</v>
      </c>
      <c r="H31" s="868">
        <v>407423355</v>
      </c>
      <c r="I31" s="868">
        <v>472796</v>
      </c>
      <c r="J31" s="868">
        <v>0</v>
      </c>
      <c r="K31" s="868">
        <v>17878650</v>
      </c>
      <c r="L31" s="905">
        <v>3250000</v>
      </c>
      <c r="M31" s="886">
        <v>0</v>
      </c>
      <c r="N31" s="859">
        <f t="shared" si="0"/>
        <v>3377371729</v>
      </c>
      <c r="O31" s="909">
        <v>20</v>
      </c>
      <c r="P31" s="904" t="s">
        <v>361</v>
      </c>
      <c r="Q31" s="869">
        <v>3377371729</v>
      </c>
      <c r="R31" s="869">
        <v>1052095921</v>
      </c>
      <c r="S31" s="869">
        <v>4194200</v>
      </c>
      <c r="T31" s="869">
        <v>1056290121</v>
      </c>
      <c r="U31" s="869">
        <v>320058751</v>
      </c>
      <c r="V31" s="869">
        <v>2089800</v>
      </c>
      <c r="W31" s="869">
        <v>322148551</v>
      </c>
      <c r="X31" s="868">
        <v>97175897</v>
      </c>
      <c r="Y31" s="886">
        <v>0</v>
      </c>
      <c r="Z31" s="885">
        <v>20</v>
      </c>
      <c r="AA31" s="904" t="s">
        <v>361</v>
      </c>
      <c r="AB31" s="887" t="s">
        <v>433</v>
      </c>
      <c r="AC31" s="887" t="s">
        <v>332</v>
      </c>
      <c r="AD31" s="887" t="s">
        <v>434</v>
      </c>
      <c r="AE31" s="887" t="s">
        <v>434</v>
      </c>
      <c r="AF31" s="887" t="s">
        <v>332</v>
      </c>
      <c r="AG31" s="887" t="s">
        <v>332</v>
      </c>
      <c r="AH31" s="887" t="s">
        <v>332</v>
      </c>
      <c r="AI31" s="887" t="s">
        <v>433</v>
      </c>
      <c r="AJ31" s="887" t="s">
        <v>332</v>
      </c>
      <c r="AK31" s="887" t="s">
        <v>332</v>
      </c>
      <c r="AL31" s="868">
        <v>29952092</v>
      </c>
      <c r="AM31" s="886">
        <v>839024</v>
      </c>
      <c r="AN31" s="854">
        <f t="shared" si="1"/>
        <v>30791116</v>
      </c>
      <c r="AO31" s="909">
        <v>20</v>
      </c>
      <c r="AP31" s="904" t="s">
        <v>361</v>
      </c>
      <c r="AQ31" s="906">
        <v>0</v>
      </c>
      <c r="AR31" s="868">
        <v>0</v>
      </c>
      <c r="AS31" s="905">
        <v>47205497</v>
      </c>
      <c r="AT31" s="871">
        <v>5001643750</v>
      </c>
      <c r="AU31" s="868">
        <v>88506769</v>
      </c>
      <c r="AV31" s="868">
        <v>0</v>
      </c>
      <c r="AW31" s="868">
        <v>0</v>
      </c>
      <c r="AX31" s="763">
        <v>5090150519</v>
      </c>
      <c r="AY31" s="870">
        <v>-203498070</v>
      </c>
      <c r="AZ31" s="869">
        <v>130625465</v>
      </c>
      <c r="BA31" s="868">
        <v>810063340</v>
      </c>
      <c r="BB31" s="886">
        <v>0</v>
      </c>
      <c r="BC31" s="885">
        <v>20</v>
      </c>
      <c r="BD31" s="904" t="s">
        <v>361</v>
      </c>
      <c r="BE31" s="868">
        <v>1028131673</v>
      </c>
      <c r="BF31" s="868">
        <v>953286544</v>
      </c>
      <c r="BG31" s="868">
        <v>0</v>
      </c>
      <c r="BH31" s="868">
        <v>1028131673</v>
      </c>
      <c r="BI31" s="883">
        <v>0.92720000000000002</v>
      </c>
      <c r="BJ31" s="868">
        <v>260763629</v>
      </c>
      <c r="BK31" s="868">
        <v>66768475</v>
      </c>
      <c r="BL31" s="868">
        <v>0</v>
      </c>
      <c r="BM31" s="868">
        <v>260763629</v>
      </c>
      <c r="BN31" s="888">
        <v>0.25600000000000001</v>
      </c>
      <c r="BO31" s="868">
        <v>0</v>
      </c>
      <c r="BP31" s="868">
        <v>0</v>
      </c>
      <c r="BQ31" s="882">
        <v>0</v>
      </c>
    </row>
    <row r="32" spans="1:69" s="910" customFormat="1" ht="15" customHeight="1" thickTop="1" x14ac:dyDescent="0.15">
      <c r="A32" s="909">
        <v>21</v>
      </c>
      <c r="B32" s="914" t="s">
        <v>360</v>
      </c>
      <c r="C32" s="923">
        <v>116930817</v>
      </c>
      <c r="D32" s="912">
        <v>5266441528</v>
      </c>
      <c r="E32" s="912">
        <v>61729865</v>
      </c>
      <c r="F32" s="916">
        <v>5328171393</v>
      </c>
      <c r="G32" s="912">
        <v>15879446</v>
      </c>
      <c r="H32" s="912">
        <v>767289167</v>
      </c>
      <c r="I32" s="912">
        <v>259461</v>
      </c>
      <c r="J32" s="912">
        <v>0</v>
      </c>
      <c r="K32" s="912">
        <v>52069210</v>
      </c>
      <c r="L32" s="912">
        <v>7150000</v>
      </c>
      <c r="M32" s="915">
        <v>0</v>
      </c>
      <c r="N32" s="922">
        <f t="shared" si="0"/>
        <v>6170818677</v>
      </c>
      <c r="O32" s="909">
        <v>21</v>
      </c>
      <c r="P32" s="914" t="s">
        <v>360</v>
      </c>
      <c r="Q32" s="921">
        <v>6170818677</v>
      </c>
      <c r="R32" s="916">
        <v>1862409968</v>
      </c>
      <c r="S32" s="920">
        <v>15550000</v>
      </c>
      <c r="T32" s="920">
        <v>1877959968</v>
      </c>
      <c r="U32" s="920">
        <v>637057922</v>
      </c>
      <c r="V32" s="920">
        <v>5360000</v>
      </c>
      <c r="W32" s="916">
        <v>642417922</v>
      </c>
      <c r="X32" s="912">
        <v>206265601</v>
      </c>
      <c r="Y32" s="915">
        <v>0</v>
      </c>
      <c r="Z32" s="909">
        <v>21</v>
      </c>
      <c r="AA32" s="914" t="s">
        <v>360</v>
      </c>
      <c r="AB32" s="919" t="s">
        <v>332</v>
      </c>
      <c r="AC32" s="919" t="s">
        <v>433</v>
      </c>
      <c r="AD32" s="919" t="s">
        <v>332</v>
      </c>
      <c r="AE32" s="919" t="s">
        <v>434</v>
      </c>
      <c r="AF32" s="919" t="s">
        <v>434</v>
      </c>
      <c r="AG32" s="919" t="s">
        <v>332</v>
      </c>
      <c r="AH32" s="919" t="s">
        <v>332</v>
      </c>
      <c r="AI32" s="919" t="s">
        <v>434</v>
      </c>
      <c r="AJ32" s="919" t="s">
        <v>434</v>
      </c>
      <c r="AK32" s="919" t="s">
        <v>434</v>
      </c>
      <c r="AL32" s="912">
        <v>71510034</v>
      </c>
      <c r="AM32" s="915">
        <v>0</v>
      </c>
      <c r="AN32" s="854">
        <f t="shared" si="1"/>
        <v>71510034</v>
      </c>
      <c r="AO32" s="909">
        <v>21</v>
      </c>
      <c r="AP32" s="914" t="s">
        <v>360</v>
      </c>
      <c r="AQ32" s="918">
        <v>0</v>
      </c>
      <c r="AR32" s="912">
        <v>0</v>
      </c>
      <c r="AS32" s="912">
        <v>124294177</v>
      </c>
      <c r="AT32" s="917">
        <v>9210197196</v>
      </c>
      <c r="AU32" s="912">
        <v>20002494</v>
      </c>
      <c r="AV32" s="912">
        <v>0</v>
      </c>
      <c r="AW32" s="912">
        <v>0</v>
      </c>
      <c r="AX32" s="771">
        <v>9230199690</v>
      </c>
      <c r="AY32" s="916">
        <v>-99997506</v>
      </c>
      <c r="AZ32" s="916">
        <v>10000000</v>
      </c>
      <c r="BA32" s="912">
        <v>24010998</v>
      </c>
      <c r="BB32" s="915">
        <v>0</v>
      </c>
      <c r="BC32" s="909">
        <v>21</v>
      </c>
      <c r="BD32" s="914" t="s">
        <v>360</v>
      </c>
      <c r="BE32" s="912">
        <v>1818567943</v>
      </c>
      <c r="BF32" s="912">
        <v>1683921746</v>
      </c>
      <c r="BG32" s="912">
        <v>0</v>
      </c>
      <c r="BH32" s="912">
        <v>1818567943</v>
      </c>
      <c r="BI32" s="913">
        <v>0.92600000000000005</v>
      </c>
      <c r="BJ32" s="912">
        <v>660977059</v>
      </c>
      <c r="BK32" s="912">
        <v>149575173</v>
      </c>
      <c r="BL32" s="912">
        <v>0</v>
      </c>
      <c r="BM32" s="912">
        <v>660977059</v>
      </c>
      <c r="BN32" s="888">
        <v>0.2263</v>
      </c>
      <c r="BO32" s="912">
        <v>481</v>
      </c>
      <c r="BP32" s="912">
        <v>0</v>
      </c>
      <c r="BQ32" s="911">
        <v>481</v>
      </c>
    </row>
    <row r="33" spans="1:69" s="910" customFormat="1" ht="15" customHeight="1" thickBot="1" x14ac:dyDescent="0.2">
      <c r="A33" s="909">
        <v>22</v>
      </c>
      <c r="B33" s="904" t="s">
        <v>359</v>
      </c>
      <c r="C33" s="763">
        <v>38038560</v>
      </c>
      <c r="D33" s="868">
        <v>2278322719</v>
      </c>
      <c r="E33" s="868">
        <v>19980099</v>
      </c>
      <c r="F33" s="870">
        <v>2298302818</v>
      </c>
      <c r="G33" s="868">
        <v>7140409</v>
      </c>
      <c r="H33" s="868">
        <v>311511101</v>
      </c>
      <c r="I33" s="868">
        <v>8596</v>
      </c>
      <c r="J33" s="868">
        <v>0</v>
      </c>
      <c r="K33" s="868">
        <v>10500000</v>
      </c>
      <c r="L33" s="905">
        <v>2600000</v>
      </c>
      <c r="M33" s="886">
        <v>0</v>
      </c>
      <c r="N33" s="859">
        <f t="shared" si="0"/>
        <v>2630062924</v>
      </c>
      <c r="O33" s="909">
        <v>22</v>
      </c>
      <c r="P33" s="904" t="s">
        <v>359</v>
      </c>
      <c r="Q33" s="869">
        <v>2630062924</v>
      </c>
      <c r="R33" s="869">
        <v>765535699</v>
      </c>
      <c r="S33" s="869">
        <v>3135944</v>
      </c>
      <c r="T33" s="869">
        <v>768671643</v>
      </c>
      <c r="U33" s="869">
        <v>272454620</v>
      </c>
      <c r="V33" s="869">
        <v>1085939</v>
      </c>
      <c r="W33" s="869">
        <v>273540559</v>
      </c>
      <c r="X33" s="868">
        <v>86194497</v>
      </c>
      <c r="Y33" s="886">
        <v>0</v>
      </c>
      <c r="Z33" s="909">
        <v>22</v>
      </c>
      <c r="AA33" s="904" t="s">
        <v>359</v>
      </c>
      <c r="AB33" s="887" t="s">
        <v>332</v>
      </c>
      <c r="AC33" s="887" t="s">
        <v>434</v>
      </c>
      <c r="AD33" s="887" t="s">
        <v>332</v>
      </c>
      <c r="AE33" s="887" t="s">
        <v>434</v>
      </c>
      <c r="AF33" s="887" t="s">
        <v>434</v>
      </c>
      <c r="AG33" s="887" t="s">
        <v>434</v>
      </c>
      <c r="AH33" s="887" t="s">
        <v>332</v>
      </c>
      <c r="AI33" s="887" t="s">
        <v>332</v>
      </c>
      <c r="AJ33" s="887" t="s">
        <v>434</v>
      </c>
      <c r="AK33" s="887" t="s">
        <v>332</v>
      </c>
      <c r="AL33" s="868">
        <v>23935507</v>
      </c>
      <c r="AM33" s="886">
        <v>821202</v>
      </c>
      <c r="AN33" s="854">
        <f t="shared" si="1"/>
        <v>24756709</v>
      </c>
      <c r="AO33" s="909">
        <v>22</v>
      </c>
      <c r="AP33" s="904" t="s">
        <v>359</v>
      </c>
      <c r="AQ33" s="906">
        <v>0</v>
      </c>
      <c r="AR33" s="868">
        <v>0</v>
      </c>
      <c r="AS33" s="905">
        <v>30512505</v>
      </c>
      <c r="AT33" s="871">
        <v>3851777397</v>
      </c>
      <c r="AU33" s="868">
        <v>70001713</v>
      </c>
      <c r="AV33" s="868">
        <v>0</v>
      </c>
      <c r="AW33" s="868">
        <v>0</v>
      </c>
      <c r="AX33" s="763">
        <v>3921779110</v>
      </c>
      <c r="AY33" s="870">
        <v>-60551710</v>
      </c>
      <c r="AZ33" s="869">
        <v>51594171</v>
      </c>
      <c r="BA33" s="868">
        <v>184193231</v>
      </c>
      <c r="BB33" s="886">
        <v>0</v>
      </c>
      <c r="BC33" s="909">
        <v>22</v>
      </c>
      <c r="BD33" s="904" t="s">
        <v>359</v>
      </c>
      <c r="BE33" s="868">
        <v>864921675</v>
      </c>
      <c r="BF33" s="868">
        <v>813396184</v>
      </c>
      <c r="BG33" s="868">
        <v>0</v>
      </c>
      <c r="BH33" s="868">
        <v>864921675</v>
      </c>
      <c r="BI33" s="883">
        <v>0.94040000000000001</v>
      </c>
      <c r="BJ33" s="868">
        <v>179058439</v>
      </c>
      <c r="BK33" s="868">
        <v>45806218</v>
      </c>
      <c r="BL33" s="868">
        <v>0</v>
      </c>
      <c r="BM33" s="868">
        <v>179058439</v>
      </c>
      <c r="BN33" s="889">
        <v>0.25580000000000003</v>
      </c>
      <c r="BO33" s="868">
        <v>0</v>
      </c>
      <c r="BP33" s="868">
        <v>0</v>
      </c>
      <c r="BQ33" s="882">
        <v>0</v>
      </c>
    </row>
    <row r="34" spans="1:69" s="860" customFormat="1" ht="15" customHeight="1" thickTop="1" thickBot="1" x14ac:dyDescent="0.2">
      <c r="A34" s="909">
        <v>23</v>
      </c>
      <c r="B34" s="904" t="s">
        <v>358</v>
      </c>
      <c r="C34" s="763">
        <v>41623232</v>
      </c>
      <c r="D34" s="868">
        <v>1808025042</v>
      </c>
      <c r="E34" s="868">
        <v>15400841</v>
      </c>
      <c r="F34" s="870">
        <v>1823425883</v>
      </c>
      <c r="G34" s="868">
        <v>5691874</v>
      </c>
      <c r="H34" s="868">
        <v>247212421</v>
      </c>
      <c r="I34" s="868">
        <v>88165</v>
      </c>
      <c r="J34" s="868">
        <v>0</v>
      </c>
      <c r="K34" s="868">
        <v>8388410</v>
      </c>
      <c r="L34" s="905">
        <v>1650000</v>
      </c>
      <c r="M34" s="886">
        <v>0</v>
      </c>
      <c r="N34" s="859">
        <f t="shared" si="0"/>
        <v>2086456753</v>
      </c>
      <c r="O34" s="885">
        <v>23</v>
      </c>
      <c r="P34" s="904" t="s">
        <v>358</v>
      </c>
      <c r="Q34" s="869">
        <v>2086456753</v>
      </c>
      <c r="R34" s="869">
        <v>597818569</v>
      </c>
      <c r="S34" s="869">
        <v>7854000</v>
      </c>
      <c r="T34" s="869">
        <v>605672569</v>
      </c>
      <c r="U34" s="869">
        <v>210445761</v>
      </c>
      <c r="V34" s="869">
        <v>1842000</v>
      </c>
      <c r="W34" s="869">
        <v>212287761</v>
      </c>
      <c r="X34" s="868">
        <v>69375578</v>
      </c>
      <c r="Y34" s="886">
        <v>0</v>
      </c>
      <c r="Z34" s="909">
        <v>23</v>
      </c>
      <c r="AA34" s="904" t="s">
        <v>358</v>
      </c>
      <c r="AB34" s="887" t="s">
        <v>434</v>
      </c>
      <c r="AC34" s="887" t="s">
        <v>332</v>
      </c>
      <c r="AD34" s="887" t="s">
        <v>332</v>
      </c>
      <c r="AE34" s="887" t="s">
        <v>434</v>
      </c>
      <c r="AF34" s="887" t="s">
        <v>433</v>
      </c>
      <c r="AG34" s="887" t="s">
        <v>434</v>
      </c>
      <c r="AH34" s="887" t="s">
        <v>332</v>
      </c>
      <c r="AI34" s="887" t="s">
        <v>332</v>
      </c>
      <c r="AJ34" s="887" t="s">
        <v>434</v>
      </c>
      <c r="AK34" s="887" t="s">
        <v>433</v>
      </c>
      <c r="AL34" s="868">
        <v>27503940</v>
      </c>
      <c r="AM34" s="886">
        <v>691168</v>
      </c>
      <c r="AN34" s="854">
        <f t="shared" si="1"/>
        <v>28195108</v>
      </c>
      <c r="AO34" s="909">
        <v>23</v>
      </c>
      <c r="AP34" s="904" t="s">
        <v>358</v>
      </c>
      <c r="AQ34" s="906">
        <v>0</v>
      </c>
      <c r="AR34" s="868">
        <v>0</v>
      </c>
      <c r="AS34" s="905">
        <v>44588175</v>
      </c>
      <c r="AT34" s="871">
        <v>3088199176</v>
      </c>
      <c r="AU34" s="868">
        <v>50008439</v>
      </c>
      <c r="AV34" s="868">
        <v>0</v>
      </c>
      <c r="AW34" s="868">
        <v>18800000</v>
      </c>
      <c r="AX34" s="763">
        <v>3157007615</v>
      </c>
      <c r="AY34" s="870">
        <v>-46542200</v>
      </c>
      <c r="AZ34" s="869">
        <v>21218591</v>
      </c>
      <c r="BA34" s="868">
        <v>150471761</v>
      </c>
      <c r="BB34" s="886">
        <v>0</v>
      </c>
      <c r="BC34" s="885">
        <v>23</v>
      </c>
      <c r="BD34" s="904" t="s">
        <v>358</v>
      </c>
      <c r="BE34" s="868">
        <v>703798000</v>
      </c>
      <c r="BF34" s="868">
        <v>661574512</v>
      </c>
      <c r="BG34" s="868">
        <v>0</v>
      </c>
      <c r="BH34" s="868">
        <v>703798000</v>
      </c>
      <c r="BI34" s="883">
        <v>0.94</v>
      </c>
      <c r="BJ34" s="868">
        <v>141039030</v>
      </c>
      <c r="BK34" s="868">
        <v>38804816</v>
      </c>
      <c r="BL34" s="868">
        <v>0</v>
      </c>
      <c r="BM34" s="868">
        <v>141039030</v>
      </c>
      <c r="BN34" s="888">
        <v>0.27510000000000001</v>
      </c>
      <c r="BO34" s="868">
        <v>0</v>
      </c>
      <c r="BP34" s="868">
        <v>0</v>
      </c>
      <c r="BQ34" s="882">
        <v>0</v>
      </c>
    </row>
    <row r="35" spans="1:69" s="860" customFormat="1" ht="15" customHeight="1" thickTop="1" thickBot="1" x14ac:dyDescent="0.2">
      <c r="A35" s="885">
        <v>24</v>
      </c>
      <c r="B35" s="904" t="s">
        <v>357</v>
      </c>
      <c r="C35" s="763">
        <v>22324382</v>
      </c>
      <c r="D35" s="868">
        <v>677907317</v>
      </c>
      <c r="E35" s="868">
        <v>4864454</v>
      </c>
      <c r="F35" s="870">
        <v>682771771</v>
      </c>
      <c r="G35" s="868">
        <v>2175474</v>
      </c>
      <c r="H35" s="868">
        <v>90269003</v>
      </c>
      <c r="I35" s="868">
        <v>19066</v>
      </c>
      <c r="J35" s="868">
        <v>0</v>
      </c>
      <c r="K35" s="868">
        <v>2925260</v>
      </c>
      <c r="L35" s="905">
        <v>650000</v>
      </c>
      <c r="M35" s="886">
        <v>0</v>
      </c>
      <c r="N35" s="859">
        <f t="shared" si="0"/>
        <v>778810574</v>
      </c>
      <c r="O35" s="885">
        <v>24</v>
      </c>
      <c r="P35" s="904" t="s">
        <v>357</v>
      </c>
      <c r="Q35" s="869">
        <v>778810574</v>
      </c>
      <c r="R35" s="869">
        <v>217504390</v>
      </c>
      <c r="S35" s="869">
        <v>3410000</v>
      </c>
      <c r="T35" s="869">
        <v>220914390</v>
      </c>
      <c r="U35" s="869">
        <v>81232961</v>
      </c>
      <c r="V35" s="869">
        <v>899000</v>
      </c>
      <c r="W35" s="869">
        <v>82131961</v>
      </c>
      <c r="X35" s="868">
        <v>22945778</v>
      </c>
      <c r="Y35" s="886">
        <v>0</v>
      </c>
      <c r="Z35" s="885">
        <v>24</v>
      </c>
      <c r="AA35" s="904" t="s">
        <v>357</v>
      </c>
      <c r="AB35" s="887" t="s">
        <v>433</v>
      </c>
      <c r="AC35" s="887" t="s">
        <v>434</v>
      </c>
      <c r="AD35" s="887" t="s">
        <v>434</v>
      </c>
      <c r="AE35" s="887" t="s">
        <v>332</v>
      </c>
      <c r="AF35" s="887" t="s">
        <v>332</v>
      </c>
      <c r="AG35" s="887" t="s">
        <v>332</v>
      </c>
      <c r="AH35" s="887" t="s">
        <v>434</v>
      </c>
      <c r="AI35" s="887" t="s">
        <v>332</v>
      </c>
      <c r="AJ35" s="887" t="s">
        <v>332</v>
      </c>
      <c r="AK35" s="887" t="s">
        <v>433</v>
      </c>
      <c r="AL35" s="868">
        <v>6612232</v>
      </c>
      <c r="AM35" s="886">
        <v>3164384</v>
      </c>
      <c r="AN35" s="854">
        <f t="shared" si="1"/>
        <v>9776616</v>
      </c>
      <c r="AO35" s="885">
        <v>24</v>
      </c>
      <c r="AP35" s="904" t="s">
        <v>357</v>
      </c>
      <c r="AQ35" s="906">
        <v>0</v>
      </c>
      <c r="AR35" s="868">
        <v>0</v>
      </c>
      <c r="AS35" s="905">
        <v>22732276</v>
      </c>
      <c r="AT35" s="871">
        <v>1159635977</v>
      </c>
      <c r="AU35" s="868">
        <v>0</v>
      </c>
      <c r="AV35" s="868">
        <v>0</v>
      </c>
      <c r="AW35" s="868">
        <v>0</v>
      </c>
      <c r="AX35" s="763">
        <v>1159635977</v>
      </c>
      <c r="AY35" s="870">
        <v>-7561746</v>
      </c>
      <c r="AZ35" s="869">
        <v>7065468</v>
      </c>
      <c r="BA35" s="868">
        <v>140854050</v>
      </c>
      <c r="BB35" s="886">
        <v>0</v>
      </c>
      <c r="BC35" s="885">
        <v>24</v>
      </c>
      <c r="BD35" s="904" t="s">
        <v>357</v>
      </c>
      <c r="BE35" s="868">
        <v>242055352</v>
      </c>
      <c r="BF35" s="868">
        <v>234038530</v>
      </c>
      <c r="BG35" s="868">
        <v>0</v>
      </c>
      <c r="BH35" s="868">
        <v>242055352</v>
      </c>
      <c r="BI35" s="883">
        <v>0.96689999999999998</v>
      </c>
      <c r="BJ35" s="868">
        <v>39351180</v>
      </c>
      <c r="BK35" s="868">
        <v>7931623</v>
      </c>
      <c r="BL35" s="868">
        <v>0</v>
      </c>
      <c r="BM35" s="868">
        <v>39351180</v>
      </c>
      <c r="BN35" s="888">
        <v>0.2016</v>
      </c>
      <c r="BO35" s="868">
        <v>0</v>
      </c>
      <c r="BP35" s="868">
        <v>0</v>
      </c>
      <c r="BQ35" s="882">
        <v>0</v>
      </c>
    </row>
    <row r="36" spans="1:69" s="860" customFormat="1" ht="15" customHeight="1" thickTop="1" thickBot="1" x14ac:dyDescent="0.2">
      <c r="A36" s="885">
        <v>25</v>
      </c>
      <c r="B36" s="904" t="s">
        <v>356</v>
      </c>
      <c r="C36" s="763">
        <v>33443419</v>
      </c>
      <c r="D36" s="868">
        <v>894684077</v>
      </c>
      <c r="E36" s="868">
        <v>8580678</v>
      </c>
      <c r="F36" s="870">
        <v>903264755</v>
      </c>
      <c r="G36" s="868">
        <v>3161883</v>
      </c>
      <c r="H36" s="868">
        <v>109986982</v>
      </c>
      <c r="I36" s="868">
        <v>192245</v>
      </c>
      <c r="J36" s="868">
        <v>0</v>
      </c>
      <c r="K36" s="868">
        <v>5516820</v>
      </c>
      <c r="L36" s="905">
        <v>1000000</v>
      </c>
      <c r="M36" s="886">
        <v>0</v>
      </c>
      <c r="N36" s="859">
        <f t="shared" si="0"/>
        <v>1023122685</v>
      </c>
      <c r="O36" s="885">
        <v>25</v>
      </c>
      <c r="P36" s="904" t="s">
        <v>356</v>
      </c>
      <c r="Q36" s="869">
        <v>1023122685</v>
      </c>
      <c r="R36" s="869">
        <v>280599789</v>
      </c>
      <c r="S36" s="869">
        <v>2300000</v>
      </c>
      <c r="T36" s="869">
        <v>282899789</v>
      </c>
      <c r="U36" s="869">
        <v>115810749</v>
      </c>
      <c r="V36" s="869">
        <v>700000</v>
      </c>
      <c r="W36" s="869">
        <v>116510749</v>
      </c>
      <c r="X36" s="868">
        <v>37896136</v>
      </c>
      <c r="Y36" s="886">
        <v>0</v>
      </c>
      <c r="Z36" s="885">
        <v>25</v>
      </c>
      <c r="AA36" s="904" t="s">
        <v>356</v>
      </c>
      <c r="AB36" s="887" t="s">
        <v>332</v>
      </c>
      <c r="AC36" s="887" t="s">
        <v>434</v>
      </c>
      <c r="AD36" s="887" t="s">
        <v>434</v>
      </c>
      <c r="AE36" s="887" t="s">
        <v>433</v>
      </c>
      <c r="AF36" s="887" t="s">
        <v>332</v>
      </c>
      <c r="AG36" s="887" t="s">
        <v>434</v>
      </c>
      <c r="AH36" s="887" t="s">
        <v>332</v>
      </c>
      <c r="AI36" s="887" t="s">
        <v>434</v>
      </c>
      <c r="AJ36" s="887" t="s">
        <v>433</v>
      </c>
      <c r="AK36" s="887" t="s">
        <v>332</v>
      </c>
      <c r="AL36" s="868">
        <v>11188417</v>
      </c>
      <c r="AM36" s="886">
        <v>718786</v>
      </c>
      <c r="AN36" s="854">
        <f t="shared" si="1"/>
        <v>11907203</v>
      </c>
      <c r="AO36" s="885">
        <v>25</v>
      </c>
      <c r="AP36" s="904" t="s">
        <v>356</v>
      </c>
      <c r="AQ36" s="906">
        <v>0</v>
      </c>
      <c r="AR36" s="868">
        <v>0</v>
      </c>
      <c r="AS36" s="905">
        <v>42703770</v>
      </c>
      <c r="AT36" s="871">
        <v>1548483751</v>
      </c>
      <c r="AU36" s="868">
        <v>250026853</v>
      </c>
      <c r="AV36" s="868">
        <v>0</v>
      </c>
      <c r="AW36" s="868">
        <v>0</v>
      </c>
      <c r="AX36" s="763">
        <v>1798510604</v>
      </c>
      <c r="AY36" s="870">
        <v>-27695428</v>
      </c>
      <c r="AZ36" s="869">
        <v>62824750</v>
      </c>
      <c r="BA36" s="868">
        <v>319558037</v>
      </c>
      <c r="BB36" s="886">
        <v>0</v>
      </c>
      <c r="BC36" s="885">
        <v>25</v>
      </c>
      <c r="BD36" s="904" t="s">
        <v>356</v>
      </c>
      <c r="BE36" s="868">
        <v>349206700</v>
      </c>
      <c r="BF36" s="868">
        <v>329392386</v>
      </c>
      <c r="BG36" s="868">
        <v>0</v>
      </c>
      <c r="BH36" s="868">
        <v>349206700</v>
      </c>
      <c r="BI36" s="883">
        <v>0.94330000000000003</v>
      </c>
      <c r="BJ36" s="868">
        <v>99720904</v>
      </c>
      <c r="BK36" s="868">
        <v>22989818</v>
      </c>
      <c r="BL36" s="868">
        <v>0</v>
      </c>
      <c r="BM36" s="868">
        <v>99720904</v>
      </c>
      <c r="BN36" s="888">
        <v>0.23050000000000001</v>
      </c>
      <c r="BO36" s="868">
        <v>0</v>
      </c>
      <c r="BP36" s="868">
        <v>0</v>
      </c>
      <c r="BQ36" s="882">
        <v>0</v>
      </c>
    </row>
    <row r="37" spans="1:69" s="860" customFormat="1" ht="15" customHeight="1" thickTop="1" thickBot="1" x14ac:dyDescent="0.2">
      <c r="A37" s="885">
        <v>26</v>
      </c>
      <c r="B37" s="904" t="s">
        <v>355</v>
      </c>
      <c r="C37" s="763">
        <v>32634950</v>
      </c>
      <c r="D37" s="868">
        <v>818895424</v>
      </c>
      <c r="E37" s="868">
        <v>5707104</v>
      </c>
      <c r="F37" s="870">
        <v>824602528</v>
      </c>
      <c r="G37" s="868">
        <v>2233946</v>
      </c>
      <c r="H37" s="868">
        <v>131859798</v>
      </c>
      <c r="I37" s="868">
        <v>14084</v>
      </c>
      <c r="J37" s="868">
        <v>0</v>
      </c>
      <c r="K37" s="868">
        <v>1680000</v>
      </c>
      <c r="L37" s="905">
        <v>1050000</v>
      </c>
      <c r="M37" s="886">
        <v>0</v>
      </c>
      <c r="N37" s="859">
        <f t="shared" si="0"/>
        <v>961440356</v>
      </c>
      <c r="O37" s="885">
        <v>26</v>
      </c>
      <c r="P37" s="904" t="s">
        <v>355</v>
      </c>
      <c r="Q37" s="869">
        <v>961440356</v>
      </c>
      <c r="R37" s="869">
        <v>198310960</v>
      </c>
      <c r="S37" s="869">
        <v>2800000</v>
      </c>
      <c r="T37" s="869">
        <v>201110960</v>
      </c>
      <c r="U37" s="869">
        <v>80234885</v>
      </c>
      <c r="V37" s="869">
        <v>670000</v>
      </c>
      <c r="W37" s="869">
        <v>80904885</v>
      </c>
      <c r="X37" s="868">
        <v>23705862</v>
      </c>
      <c r="Y37" s="886">
        <v>0</v>
      </c>
      <c r="Z37" s="885">
        <v>26</v>
      </c>
      <c r="AA37" s="904" t="s">
        <v>355</v>
      </c>
      <c r="AB37" s="887" t="s">
        <v>332</v>
      </c>
      <c r="AC37" s="887" t="s">
        <v>434</v>
      </c>
      <c r="AD37" s="887" t="s">
        <v>332</v>
      </c>
      <c r="AE37" s="887" t="s">
        <v>433</v>
      </c>
      <c r="AF37" s="887" t="s">
        <v>433</v>
      </c>
      <c r="AG37" s="887" t="s">
        <v>332</v>
      </c>
      <c r="AH37" s="887" t="s">
        <v>332</v>
      </c>
      <c r="AI37" s="887" t="s">
        <v>433</v>
      </c>
      <c r="AJ37" s="887" t="s">
        <v>332</v>
      </c>
      <c r="AK37" s="887" t="s">
        <v>434</v>
      </c>
      <c r="AL37" s="868">
        <v>3726327</v>
      </c>
      <c r="AM37" s="886">
        <v>6376151</v>
      </c>
      <c r="AN37" s="854">
        <f t="shared" si="1"/>
        <v>10102478</v>
      </c>
      <c r="AO37" s="885">
        <v>26</v>
      </c>
      <c r="AP37" s="904" t="s">
        <v>355</v>
      </c>
      <c r="AQ37" s="906">
        <v>0</v>
      </c>
      <c r="AR37" s="868">
        <v>0</v>
      </c>
      <c r="AS37" s="905">
        <v>38645778</v>
      </c>
      <c r="AT37" s="871">
        <v>1348545269</v>
      </c>
      <c r="AU37" s="868">
        <v>50005000</v>
      </c>
      <c r="AV37" s="868">
        <v>0</v>
      </c>
      <c r="AW37" s="868">
        <v>10000000</v>
      </c>
      <c r="AX37" s="763">
        <v>1408550269</v>
      </c>
      <c r="AY37" s="870">
        <v>17924485</v>
      </c>
      <c r="AZ37" s="869">
        <v>39207512</v>
      </c>
      <c r="BA37" s="868">
        <v>205261014</v>
      </c>
      <c r="BB37" s="886">
        <v>0</v>
      </c>
      <c r="BC37" s="885">
        <v>26</v>
      </c>
      <c r="BD37" s="904" t="s">
        <v>355</v>
      </c>
      <c r="BE37" s="868">
        <v>278127737</v>
      </c>
      <c r="BF37" s="868">
        <v>262067557</v>
      </c>
      <c r="BG37" s="868">
        <v>0</v>
      </c>
      <c r="BH37" s="868">
        <v>278127737</v>
      </c>
      <c r="BI37" s="883">
        <v>0.94230000000000003</v>
      </c>
      <c r="BJ37" s="868">
        <v>49814361</v>
      </c>
      <c r="BK37" s="868">
        <v>9486733</v>
      </c>
      <c r="BL37" s="868">
        <v>0</v>
      </c>
      <c r="BM37" s="868">
        <v>49814361</v>
      </c>
      <c r="BN37" s="888">
        <v>0.19040000000000001</v>
      </c>
      <c r="BO37" s="868">
        <v>0</v>
      </c>
      <c r="BP37" s="868">
        <v>0</v>
      </c>
      <c r="BQ37" s="882">
        <v>0</v>
      </c>
    </row>
    <row r="38" spans="1:69" s="860" customFormat="1" ht="15" customHeight="1" thickTop="1" thickBot="1" x14ac:dyDescent="0.2">
      <c r="A38" s="885">
        <v>27</v>
      </c>
      <c r="B38" s="904" t="s">
        <v>354</v>
      </c>
      <c r="C38" s="763">
        <v>27351293</v>
      </c>
      <c r="D38" s="868">
        <v>899166559</v>
      </c>
      <c r="E38" s="868">
        <v>7870764</v>
      </c>
      <c r="F38" s="870">
        <v>907037323</v>
      </c>
      <c r="G38" s="868">
        <v>2610164</v>
      </c>
      <c r="H38" s="868">
        <v>124111716</v>
      </c>
      <c r="I38" s="868">
        <v>0</v>
      </c>
      <c r="J38" s="868">
        <v>0</v>
      </c>
      <c r="K38" s="868">
        <v>2084000</v>
      </c>
      <c r="L38" s="905">
        <v>1200000</v>
      </c>
      <c r="M38" s="886">
        <v>0</v>
      </c>
      <c r="N38" s="859">
        <f t="shared" si="0"/>
        <v>1037043203</v>
      </c>
      <c r="O38" s="885">
        <v>27</v>
      </c>
      <c r="P38" s="904" t="s">
        <v>354</v>
      </c>
      <c r="Q38" s="869">
        <v>1037043203</v>
      </c>
      <c r="R38" s="869">
        <v>250945693</v>
      </c>
      <c r="S38" s="869">
        <v>4412233</v>
      </c>
      <c r="T38" s="869">
        <v>255357926</v>
      </c>
      <c r="U38" s="869">
        <v>88968150</v>
      </c>
      <c r="V38" s="869">
        <v>972701</v>
      </c>
      <c r="W38" s="869">
        <v>89940851</v>
      </c>
      <c r="X38" s="868">
        <v>25772806</v>
      </c>
      <c r="Y38" s="886">
        <v>0</v>
      </c>
      <c r="Z38" s="885">
        <v>27</v>
      </c>
      <c r="AA38" s="904" t="s">
        <v>354</v>
      </c>
      <c r="AB38" s="887" t="s">
        <v>434</v>
      </c>
      <c r="AC38" s="887" t="s">
        <v>332</v>
      </c>
      <c r="AD38" s="887" t="s">
        <v>434</v>
      </c>
      <c r="AE38" s="887" t="s">
        <v>434</v>
      </c>
      <c r="AF38" s="887" t="s">
        <v>332</v>
      </c>
      <c r="AG38" s="887" t="s">
        <v>433</v>
      </c>
      <c r="AH38" s="887" t="s">
        <v>332</v>
      </c>
      <c r="AI38" s="887" t="s">
        <v>434</v>
      </c>
      <c r="AJ38" s="887" t="s">
        <v>332</v>
      </c>
      <c r="AK38" s="887" t="s">
        <v>434</v>
      </c>
      <c r="AL38" s="868">
        <v>8281653</v>
      </c>
      <c r="AM38" s="886">
        <v>4132722</v>
      </c>
      <c r="AN38" s="854">
        <f t="shared" si="1"/>
        <v>12414375</v>
      </c>
      <c r="AO38" s="885">
        <v>27</v>
      </c>
      <c r="AP38" s="904" t="s">
        <v>354</v>
      </c>
      <c r="AQ38" s="906">
        <v>0</v>
      </c>
      <c r="AR38" s="868">
        <v>0</v>
      </c>
      <c r="AS38" s="905">
        <v>28960025</v>
      </c>
      <c r="AT38" s="871">
        <v>1476840479</v>
      </c>
      <c r="AU38" s="868">
        <v>0</v>
      </c>
      <c r="AV38" s="868">
        <v>0</v>
      </c>
      <c r="AW38" s="868">
        <v>18400000</v>
      </c>
      <c r="AX38" s="763">
        <v>1495240479</v>
      </c>
      <c r="AY38" s="870">
        <v>-29647746</v>
      </c>
      <c r="AZ38" s="869">
        <v>30705774</v>
      </c>
      <c r="BA38" s="868">
        <v>0</v>
      </c>
      <c r="BB38" s="886">
        <v>0</v>
      </c>
      <c r="BC38" s="885">
        <v>27</v>
      </c>
      <c r="BD38" s="904" t="s">
        <v>354</v>
      </c>
      <c r="BE38" s="868">
        <v>290921790</v>
      </c>
      <c r="BF38" s="868">
        <v>277646420</v>
      </c>
      <c r="BG38" s="868">
        <v>0</v>
      </c>
      <c r="BH38" s="868">
        <v>290921790</v>
      </c>
      <c r="BI38" s="883">
        <v>0.95440000000000003</v>
      </c>
      <c r="BJ38" s="868">
        <v>57008663</v>
      </c>
      <c r="BK38" s="868">
        <v>12745641</v>
      </c>
      <c r="BL38" s="868">
        <v>0</v>
      </c>
      <c r="BM38" s="868">
        <v>57008663</v>
      </c>
      <c r="BN38" s="888">
        <v>0.22359999999999999</v>
      </c>
      <c r="BO38" s="868">
        <v>0</v>
      </c>
      <c r="BP38" s="868">
        <v>0</v>
      </c>
      <c r="BQ38" s="882">
        <v>0</v>
      </c>
    </row>
    <row r="39" spans="1:69" s="860" customFormat="1" ht="15" customHeight="1" thickTop="1" thickBot="1" x14ac:dyDescent="0.2">
      <c r="A39" s="885">
        <v>28</v>
      </c>
      <c r="B39" s="904" t="s">
        <v>353</v>
      </c>
      <c r="C39" s="763">
        <v>24670671</v>
      </c>
      <c r="D39" s="868">
        <v>947356850</v>
      </c>
      <c r="E39" s="868">
        <v>9633723</v>
      </c>
      <c r="F39" s="870">
        <v>956990573</v>
      </c>
      <c r="G39" s="868">
        <v>3009091</v>
      </c>
      <c r="H39" s="868">
        <v>132233377</v>
      </c>
      <c r="I39" s="868">
        <v>49203</v>
      </c>
      <c r="J39" s="868">
        <v>0</v>
      </c>
      <c r="K39" s="868">
        <v>5040000</v>
      </c>
      <c r="L39" s="905">
        <v>1750000</v>
      </c>
      <c r="M39" s="886">
        <v>0</v>
      </c>
      <c r="N39" s="859">
        <f t="shared" si="0"/>
        <v>1099072244</v>
      </c>
      <c r="O39" s="885">
        <v>28</v>
      </c>
      <c r="P39" s="904" t="s">
        <v>353</v>
      </c>
      <c r="Q39" s="869">
        <v>1099072244</v>
      </c>
      <c r="R39" s="869">
        <v>281368244</v>
      </c>
      <c r="S39" s="869">
        <v>4208000</v>
      </c>
      <c r="T39" s="869">
        <v>285576244</v>
      </c>
      <c r="U39" s="869">
        <v>101278323</v>
      </c>
      <c r="V39" s="869">
        <v>1098000</v>
      </c>
      <c r="W39" s="869">
        <v>102376323</v>
      </c>
      <c r="X39" s="868">
        <v>36353674</v>
      </c>
      <c r="Y39" s="886">
        <v>0</v>
      </c>
      <c r="Z39" s="885">
        <v>28</v>
      </c>
      <c r="AA39" s="904" t="s">
        <v>353</v>
      </c>
      <c r="AB39" s="887" t="s">
        <v>332</v>
      </c>
      <c r="AC39" s="887" t="s">
        <v>433</v>
      </c>
      <c r="AD39" s="887" t="s">
        <v>332</v>
      </c>
      <c r="AE39" s="887" t="s">
        <v>433</v>
      </c>
      <c r="AF39" s="887" t="s">
        <v>434</v>
      </c>
      <c r="AG39" s="887" t="s">
        <v>332</v>
      </c>
      <c r="AH39" s="887" t="s">
        <v>434</v>
      </c>
      <c r="AI39" s="887" t="s">
        <v>434</v>
      </c>
      <c r="AJ39" s="887" t="s">
        <v>332</v>
      </c>
      <c r="AK39" s="887" t="s">
        <v>433</v>
      </c>
      <c r="AL39" s="868">
        <v>11649017</v>
      </c>
      <c r="AM39" s="886">
        <v>3695606</v>
      </c>
      <c r="AN39" s="854">
        <f t="shared" si="1"/>
        <v>15344623</v>
      </c>
      <c r="AO39" s="885">
        <v>28</v>
      </c>
      <c r="AP39" s="904" t="s">
        <v>353</v>
      </c>
      <c r="AQ39" s="906">
        <v>0</v>
      </c>
      <c r="AR39" s="868">
        <v>0</v>
      </c>
      <c r="AS39" s="905">
        <v>54737715</v>
      </c>
      <c r="AT39" s="871">
        <v>1618131494</v>
      </c>
      <c r="AU39" s="868">
        <v>95000000</v>
      </c>
      <c r="AV39" s="868">
        <v>0</v>
      </c>
      <c r="AW39" s="868">
        <v>0</v>
      </c>
      <c r="AX39" s="763">
        <v>1713131494</v>
      </c>
      <c r="AY39" s="870">
        <v>-52785125</v>
      </c>
      <c r="AZ39" s="869">
        <v>45595407</v>
      </c>
      <c r="BA39" s="868">
        <v>143714189</v>
      </c>
      <c r="BB39" s="886">
        <v>0</v>
      </c>
      <c r="BC39" s="885">
        <v>28</v>
      </c>
      <c r="BD39" s="904" t="s">
        <v>353</v>
      </c>
      <c r="BE39" s="868">
        <v>338515075</v>
      </c>
      <c r="BF39" s="868">
        <v>323313481</v>
      </c>
      <c r="BG39" s="868">
        <v>0</v>
      </c>
      <c r="BH39" s="868">
        <v>338515075</v>
      </c>
      <c r="BI39" s="883">
        <v>0.95509999999999995</v>
      </c>
      <c r="BJ39" s="868">
        <v>94551584</v>
      </c>
      <c r="BK39" s="868">
        <v>10525938</v>
      </c>
      <c r="BL39" s="868">
        <v>0</v>
      </c>
      <c r="BM39" s="868">
        <v>94551584</v>
      </c>
      <c r="BN39" s="888">
        <v>0.1113</v>
      </c>
      <c r="BO39" s="868">
        <v>0</v>
      </c>
      <c r="BP39" s="868">
        <v>0</v>
      </c>
      <c r="BQ39" s="882">
        <v>0</v>
      </c>
    </row>
    <row r="40" spans="1:69" s="860" customFormat="1" ht="15" customHeight="1" thickTop="1" thickBot="1" x14ac:dyDescent="0.2">
      <c r="A40" s="885">
        <v>29</v>
      </c>
      <c r="B40" s="904" t="s">
        <v>352</v>
      </c>
      <c r="C40" s="763">
        <v>64231098</v>
      </c>
      <c r="D40" s="868">
        <v>811930645</v>
      </c>
      <c r="E40" s="868">
        <v>5669773</v>
      </c>
      <c r="F40" s="870">
        <v>817600418</v>
      </c>
      <c r="G40" s="868">
        <v>2406372</v>
      </c>
      <c r="H40" s="868">
        <v>105758613</v>
      </c>
      <c r="I40" s="868">
        <v>25940</v>
      </c>
      <c r="J40" s="868">
        <v>0</v>
      </c>
      <c r="K40" s="868">
        <v>3274530</v>
      </c>
      <c r="L40" s="905">
        <v>1000000</v>
      </c>
      <c r="M40" s="886">
        <v>0</v>
      </c>
      <c r="N40" s="859">
        <f t="shared" si="0"/>
        <v>930065873</v>
      </c>
      <c r="O40" s="885">
        <v>29</v>
      </c>
      <c r="P40" s="904" t="s">
        <v>352</v>
      </c>
      <c r="Q40" s="869">
        <v>930065873</v>
      </c>
      <c r="R40" s="869">
        <v>245532595</v>
      </c>
      <c r="S40" s="869">
        <v>2154000</v>
      </c>
      <c r="T40" s="869">
        <v>247686595</v>
      </c>
      <c r="U40" s="869">
        <v>93637461</v>
      </c>
      <c r="V40" s="869">
        <v>589000</v>
      </c>
      <c r="W40" s="869">
        <v>94226461</v>
      </c>
      <c r="X40" s="868">
        <v>30828344</v>
      </c>
      <c r="Y40" s="886">
        <v>0</v>
      </c>
      <c r="Z40" s="885">
        <v>29</v>
      </c>
      <c r="AA40" s="904" t="s">
        <v>352</v>
      </c>
      <c r="AB40" s="887" t="s">
        <v>434</v>
      </c>
      <c r="AC40" s="887" t="s">
        <v>433</v>
      </c>
      <c r="AD40" s="887" t="s">
        <v>434</v>
      </c>
      <c r="AE40" s="887" t="s">
        <v>434</v>
      </c>
      <c r="AF40" s="887" t="s">
        <v>433</v>
      </c>
      <c r="AG40" s="887" t="s">
        <v>332</v>
      </c>
      <c r="AH40" s="887" t="s">
        <v>434</v>
      </c>
      <c r="AI40" s="887" t="s">
        <v>332</v>
      </c>
      <c r="AJ40" s="887" t="s">
        <v>434</v>
      </c>
      <c r="AK40" s="887" t="s">
        <v>332</v>
      </c>
      <c r="AL40" s="868">
        <v>9004978</v>
      </c>
      <c r="AM40" s="886">
        <v>754131</v>
      </c>
      <c r="AN40" s="854">
        <f t="shared" si="1"/>
        <v>9759109</v>
      </c>
      <c r="AO40" s="885">
        <v>29</v>
      </c>
      <c r="AP40" s="904" t="s">
        <v>352</v>
      </c>
      <c r="AQ40" s="906">
        <v>0</v>
      </c>
      <c r="AR40" s="868">
        <v>0</v>
      </c>
      <c r="AS40" s="905">
        <v>12610066</v>
      </c>
      <c r="AT40" s="871">
        <v>1389407546</v>
      </c>
      <c r="AU40" s="868">
        <v>1984881</v>
      </c>
      <c r="AV40" s="868">
        <v>0</v>
      </c>
      <c r="AW40" s="868">
        <v>13600000</v>
      </c>
      <c r="AX40" s="763">
        <v>1404992427</v>
      </c>
      <c r="AY40" s="870">
        <v>29741301</v>
      </c>
      <c r="AZ40" s="869">
        <v>71783271</v>
      </c>
      <c r="BA40" s="868">
        <v>193880863</v>
      </c>
      <c r="BB40" s="886">
        <v>0</v>
      </c>
      <c r="BC40" s="885">
        <v>29</v>
      </c>
      <c r="BD40" s="904" t="s">
        <v>352</v>
      </c>
      <c r="BE40" s="868">
        <v>320966428</v>
      </c>
      <c r="BF40" s="868">
        <v>294428120</v>
      </c>
      <c r="BG40" s="868">
        <v>0</v>
      </c>
      <c r="BH40" s="868">
        <v>320966428</v>
      </c>
      <c r="BI40" s="883">
        <v>0.9173</v>
      </c>
      <c r="BJ40" s="868">
        <v>79247787</v>
      </c>
      <c r="BK40" s="868">
        <v>24454353</v>
      </c>
      <c r="BL40" s="868">
        <v>0</v>
      </c>
      <c r="BM40" s="868">
        <v>79247787</v>
      </c>
      <c r="BN40" s="888">
        <v>0.30859999999999999</v>
      </c>
      <c r="BO40" s="908">
        <v>0</v>
      </c>
      <c r="BP40" s="868">
        <v>0</v>
      </c>
      <c r="BQ40" s="907">
        <v>0</v>
      </c>
    </row>
    <row r="41" spans="1:69" s="860" customFormat="1" ht="15" customHeight="1" thickTop="1" thickBot="1" x14ac:dyDescent="0.2">
      <c r="A41" s="885">
        <v>30</v>
      </c>
      <c r="B41" s="904" t="s">
        <v>351</v>
      </c>
      <c r="C41" s="763">
        <v>18806455</v>
      </c>
      <c r="D41" s="868">
        <v>711294666</v>
      </c>
      <c r="E41" s="868">
        <v>5067510</v>
      </c>
      <c r="F41" s="870">
        <v>716362176</v>
      </c>
      <c r="G41" s="868">
        <v>2015731</v>
      </c>
      <c r="H41" s="868">
        <v>117075191</v>
      </c>
      <c r="I41" s="868">
        <v>0</v>
      </c>
      <c r="J41" s="868">
        <v>79359</v>
      </c>
      <c r="K41" s="868">
        <v>840000</v>
      </c>
      <c r="L41" s="905">
        <v>750000</v>
      </c>
      <c r="M41" s="886">
        <v>0</v>
      </c>
      <c r="N41" s="859">
        <f t="shared" si="0"/>
        <v>837122457</v>
      </c>
      <c r="O41" s="885">
        <v>30</v>
      </c>
      <c r="P41" s="904" t="s">
        <v>351</v>
      </c>
      <c r="Q41" s="869">
        <v>837122457</v>
      </c>
      <c r="R41" s="869">
        <v>212685770</v>
      </c>
      <c r="S41" s="869">
        <v>1581330</v>
      </c>
      <c r="T41" s="869">
        <v>214267100</v>
      </c>
      <c r="U41" s="869">
        <v>63883016</v>
      </c>
      <c r="V41" s="869">
        <v>616586</v>
      </c>
      <c r="W41" s="869">
        <v>64499602</v>
      </c>
      <c r="X41" s="868">
        <v>21560181</v>
      </c>
      <c r="Y41" s="886">
        <v>0</v>
      </c>
      <c r="Z41" s="885">
        <v>30</v>
      </c>
      <c r="AA41" s="904" t="s">
        <v>351</v>
      </c>
      <c r="AB41" s="887" t="s">
        <v>332</v>
      </c>
      <c r="AC41" s="887" t="s">
        <v>332</v>
      </c>
      <c r="AD41" s="887" t="s">
        <v>434</v>
      </c>
      <c r="AE41" s="887" t="s">
        <v>332</v>
      </c>
      <c r="AF41" s="887" t="s">
        <v>433</v>
      </c>
      <c r="AG41" s="887" t="s">
        <v>332</v>
      </c>
      <c r="AH41" s="887" t="s">
        <v>433</v>
      </c>
      <c r="AI41" s="887" t="s">
        <v>434</v>
      </c>
      <c r="AJ41" s="887" t="s">
        <v>433</v>
      </c>
      <c r="AK41" s="887" t="s">
        <v>434</v>
      </c>
      <c r="AL41" s="868">
        <v>7261707</v>
      </c>
      <c r="AM41" s="886">
        <v>1557339</v>
      </c>
      <c r="AN41" s="854">
        <f t="shared" si="1"/>
        <v>8819046</v>
      </c>
      <c r="AO41" s="885">
        <v>30</v>
      </c>
      <c r="AP41" s="904" t="s">
        <v>351</v>
      </c>
      <c r="AQ41" s="906">
        <v>0</v>
      </c>
      <c r="AR41" s="868">
        <v>0</v>
      </c>
      <c r="AS41" s="905">
        <v>5330804</v>
      </c>
      <c r="AT41" s="871">
        <v>1170405645</v>
      </c>
      <c r="AU41" s="868">
        <v>70000000</v>
      </c>
      <c r="AV41" s="868">
        <v>0</v>
      </c>
      <c r="AW41" s="868">
        <v>10000000</v>
      </c>
      <c r="AX41" s="763">
        <v>1250405645</v>
      </c>
      <c r="AY41" s="870">
        <v>20861146</v>
      </c>
      <c r="AZ41" s="869">
        <v>77298370</v>
      </c>
      <c r="BA41" s="868">
        <v>78354879</v>
      </c>
      <c r="BB41" s="886">
        <v>0</v>
      </c>
      <c r="BC41" s="885">
        <v>30</v>
      </c>
      <c r="BD41" s="904" t="s">
        <v>351</v>
      </c>
      <c r="BE41" s="868">
        <v>237998782</v>
      </c>
      <c r="BF41" s="868">
        <v>223471588</v>
      </c>
      <c r="BG41" s="868">
        <v>0</v>
      </c>
      <c r="BH41" s="868">
        <v>237998782</v>
      </c>
      <c r="BI41" s="883">
        <v>0.93899999999999995</v>
      </c>
      <c r="BJ41" s="868">
        <v>103745455</v>
      </c>
      <c r="BK41" s="868">
        <v>15621569</v>
      </c>
      <c r="BL41" s="868">
        <v>0</v>
      </c>
      <c r="BM41" s="868">
        <v>103745455</v>
      </c>
      <c r="BN41" s="888">
        <v>0.15060000000000001</v>
      </c>
      <c r="BO41" s="868">
        <v>0</v>
      </c>
      <c r="BP41" s="868">
        <v>0</v>
      </c>
      <c r="BQ41" s="882">
        <v>0</v>
      </c>
    </row>
    <row r="42" spans="1:69" s="860" customFormat="1" ht="15" customHeight="1" thickTop="1" thickBot="1" x14ac:dyDescent="0.2">
      <c r="A42" s="885">
        <v>31</v>
      </c>
      <c r="B42" s="904" t="s">
        <v>350</v>
      </c>
      <c r="C42" s="763">
        <v>43860847</v>
      </c>
      <c r="D42" s="868">
        <v>1877722372</v>
      </c>
      <c r="E42" s="868">
        <v>24671178</v>
      </c>
      <c r="F42" s="870">
        <v>1902393550</v>
      </c>
      <c r="G42" s="868">
        <v>6144220</v>
      </c>
      <c r="H42" s="868">
        <v>253163720</v>
      </c>
      <c r="I42" s="868">
        <v>0</v>
      </c>
      <c r="J42" s="868">
        <v>0</v>
      </c>
      <c r="K42" s="868">
        <v>7143360</v>
      </c>
      <c r="L42" s="905">
        <v>2200000</v>
      </c>
      <c r="M42" s="886">
        <v>0</v>
      </c>
      <c r="N42" s="859">
        <f t="shared" si="0"/>
        <v>2171044850</v>
      </c>
      <c r="O42" s="885">
        <v>31</v>
      </c>
      <c r="P42" s="904" t="s">
        <v>350</v>
      </c>
      <c r="Q42" s="869">
        <v>2171044850</v>
      </c>
      <c r="R42" s="869">
        <v>645519161</v>
      </c>
      <c r="S42" s="869">
        <v>2931000</v>
      </c>
      <c r="T42" s="869">
        <v>648450161</v>
      </c>
      <c r="U42" s="869">
        <v>206622970</v>
      </c>
      <c r="V42" s="869">
        <v>1134000</v>
      </c>
      <c r="W42" s="869">
        <v>207756970</v>
      </c>
      <c r="X42" s="868">
        <v>74697557</v>
      </c>
      <c r="Y42" s="886">
        <v>0</v>
      </c>
      <c r="Z42" s="885">
        <v>31</v>
      </c>
      <c r="AA42" s="904" t="s">
        <v>350</v>
      </c>
      <c r="AB42" s="887" t="s">
        <v>433</v>
      </c>
      <c r="AC42" s="887" t="s">
        <v>332</v>
      </c>
      <c r="AD42" s="887" t="s">
        <v>433</v>
      </c>
      <c r="AE42" s="887" t="s">
        <v>433</v>
      </c>
      <c r="AF42" s="887" t="s">
        <v>332</v>
      </c>
      <c r="AG42" s="887" t="s">
        <v>332</v>
      </c>
      <c r="AH42" s="887" t="s">
        <v>434</v>
      </c>
      <c r="AI42" s="887" t="s">
        <v>332</v>
      </c>
      <c r="AJ42" s="887" t="s">
        <v>433</v>
      </c>
      <c r="AK42" s="887" t="s">
        <v>433</v>
      </c>
      <c r="AL42" s="868">
        <v>25235205</v>
      </c>
      <c r="AM42" s="886">
        <v>1379302</v>
      </c>
      <c r="AN42" s="854">
        <f t="shared" si="1"/>
        <v>26614507</v>
      </c>
      <c r="AO42" s="885">
        <v>31</v>
      </c>
      <c r="AP42" s="904" t="s">
        <v>350</v>
      </c>
      <c r="AQ42" s="906">
        <v>0</v>
      </c>
      <c r="AR42" s="868">
        <v>0</v>
      </c>
      <c r="AS42" s="905">
        <v>54258151</v>
      </c>
      <c r="AT42" s="871">
        <v>3226683043</v>
      </c>
      <c r="AU42" s="868">
        <v>297877359</v>
      </c>
      <c r="AV42" s="868">
        <v>0</v>
      </c>
      <c r="AW42" s="868">
        <v>0</v>
      </c>
      <c r="AX42" s="763">
        <v>3524560402</v>
      </c>
      <c r="AY42" s="870">
        <v>-22801196</v>
      </c>
      <c r="AZ42" s="869">
        <v>157236873</v>
      </c>
      <c r="BA42" s="868">
        <v>803010271</v>
      </c>
      <c r="BB42" s="886">
        <v>0</v>
      </c>
      <c r="BC42" s="885">
        <v>31</v>
      </c>
      <c r="BD42" s="904" t="s">
        <v>350</v>
      </c>
      <c r="BE42" s="868">
        <v>734059564</v>
      </c>
      <c r="BF42" s="868">
        <v>688762448</v>
      </c>
      <c r="BG42" s="868">
        <v>0</v>
      </c>
      <c r="BH42" s="868">
        <v>734059564</v>
      </c>
      <c r="BI42" s="883">
        <v>0.93830000000000002</v>
      </c>
      <c r="BJ42" s="868">
        <v>432730936</v>
      </c>
      <c r="BK42" s="868">
        <v>68472355</v>
      </c>
      <c r="BL42" s="868">
        <v>0</v>
      </c>
      <c r="BM42" s="868">
        <v>432730936</v>
      </c>
      <c r="BN42" s="888">
        <v>0.15820000000000001</v>
      </c>
      <c r="BO42" s="868">
        <v>0</v>
      </c>
      <c r="BP42" s="868">
        <v>0</v>
      </c>
      <c r="BQ42" s="882">
        <v>0</v>
      </c>
    </row>
    <row r="43" spans="1:69" s="860" customFormat="1" ht="15" customHeight="1" thickTop="1" thickBot="1" x14ac:dyDescent="0.2">
      <c r="A43" s="885">
        <v>32</v>
      </c>
      <c r="B43" s="904" t="s">
        <v>349</v>
      </c>
      <c r="C43" s="763">
        <v>90562466</v>
      </c>
      <c r="D43" s="868">
        <v>2979182885</v>
      </c>
      <c r="E43" s="868">
        <v>32521405</v>
      </c>
      <c r="F43" s="870">
        <v>3011704290</v>
      </c>
      <c r="G43" s="868">
        <v>8994894</v>
      </c>
      <c r="H43" s="868">
        <v>452517471</v>
      </c>
      <c r="I43" s="868">
        <v>241485</v>
      </c>
      <c r="J43" s="868">
        <v>0</v>
      </c>
      <c r="K43" s="868">
        <v>17188000</v>
      </c>
      <c r="L43" s="905">
        <v>3550000</v>
      </c>
      <c r="M43" s="886">
        <v>0</v>
      </c>
      <c r="N43" s="859">
        <f t="shared" si="0"/>
        <v>3494196140</v>
      </c>
      <c r="O43" s="885">
        <v>32</v>
      </c>
      <c r="P43" s="904" t="s">
        <v>349</v>
      </c>
      <c r="Q43" s="869">
        <v>3494196140</v>
      </c>
      <c r="R43" s="869">
        <v>990523947</v>
      </c>
      <c r="S43" s="869">
        <v>4189955</v>
      </c>
      <c r="T43" s="869">
        <v>994713902</v>
      </c>
      <c r="U43" s="869">
        <v>339265508</v>
      </c>
      <c r="V43" s="869">
        <v>1651379</v>
      </c>
      <c r="W43" s="869">
        <v>340916887</v>
      </c>
      <c r="X43" s="868">
        <v>112288179</v>
      </c>
      <c r="Y43" s="886">
        <v>0</v>
      </c>
      <c r="Z43" s="885">
        <v>32</v>
      </c>
      <c r="AA43" s="904" t="s">
        <v>349</v>
      </c>
      <c r="AB43" s="887" t="s">
        <v>332</v>
      </c>
      <c r="AC43" s="887" t="s">
        <v>433</v>
      </c>
      <c r="AD43" s="887" t="s">
        <v>332</v>
      </c>
      <c r="AE43" s="887" t="s">
        <v>433</v>
      </c>
      <c r="AF43" s="887" t="s">
        <v>434</v>
      </c>
      <c r="AG43" s="887" t="s">
        <v>332</v>
      </c>
      <c r="AH43" s="887" t="s">
        <v>434</v>
      </c>
      <c r="AI43" s="887" t="s">
        <v>332</v>
      </c>
      <c r="AJ43" s="887" t="s">
        <v>332</v>
      </c>
      <c r="AK43" s="887" t="s">
        <v>434</v>
      </c>
      <c r="AL43" s="868">
        <v>48828747</v>
      </c>
      <c r="AM43" s="886">
        <v>3835286</v>
      </c>
      <c r="AN43" s="854">
        <f t="shared" si="1"/>
        <v>52664033</v>
      </c>
      <c r="AO43" s="885">
        <v>32</v>
      </c>
      <c r="AP43" s="904" t="s">
        <v>349</v>
      </c>
      <c r="AQ43" s="906">
        <v>0</v>
      </c>
      <c r="AR43" s="868">
        <v>0</v>
      </c>
      <c r="AS43" s="905">
        <v>61067343</v>
      </c>
      <c r="AT43" s="871">
        <v>5146408950</v>
      </c>
      <c r="AU43" s="868">
        <v>42</v>
      </c>
      <c r="AV43" s="868">
        <v>0</v>
      </c>
      <c r="AW43" s="868">
        <v>0</v>
      </c>
      <c r="AX43" s="763">
        <v>5146408992</v>
      </c>
      <c r="AY43" s="870">
        <v>-94374971</v>
      </c>
      <c r="AZ43" s="869">
        <v>7730140</v>
      </c>
      <c r="BA43" s="868">
        <v>422369</v>
      </c>
      <c r="BB43" s="886">
        <v>0</v>
      </c>
      <c r="BC43" s="885">
        <v>32</v>
      </c>
      <c r="BD43" s="904" t="s">
        <v>349</v>
      </c>
      <c r="BE43" s="868">
        <v>1039742021</v>
      </c>
      <c r="BF43" s="868">
        <v>972993749</v>
      </c>
      <c r="BG43" s="868">
        <v>0</v>
      </c>
      <c r="BH43" s="868">
        <v>1039742021</v>
      </c>
      <c r="BI43" s="883">
        <v>0.93579999999999997</v>
      </c>
      <c r="BJ43" s="868">
        <v>222962526</v>
      </c>
      <c r="BK43" s="868">
        <v>64532003</v>
      </c>
      <c r="BL43" s="868">
        <v>0</v>
      </c>
      <c r="BM43" s="868">
        <v>222962526</v>
      </c>
      <c r="BN43" s="888">
        <v>0.28939999999999999</v>
      </c>
      <c r="BO43" s="868">
        <v>0</v>
      </c>
      <c r="BP43" s="868">
        <v>0</v>
      </c>
      <c r="BQ43" s="882">
        <v>0</v>
      </c>
    </row>
    <row r="44" spans="1:69" s="860" customFormat="1" ht="15" customHeight="1" thickTop="1" thickBot="1" x14ac:dyDescent="0.2">
      <c r="A44" s="885">
        <v>33</v>
      </c>
      <c r="B44" s="904" t="s">
        <v>345</v>
      </c>
      <c r="C44" s="763">
        <v>14255712</v>
      </c>
      <c r="D44" s="868">
        <v>235201725</v>
      </c>
      <c r="E44" s="868">
        <v>1273052</v>
      </c>
      <c r="F44" s="870">
        <v>236474777</v>
      </c>
      <c r="G44" s="868">
        <v>839774</v>
      </c>
      <c r="H44" s="868">
        <v>31547661</v>
      </c>
      <c r="I44" s="868">
        <v>12564</v>
      </c>
      <c r="J44" s="868">
        <v>0</v>
      </c>
      <c r="K44" s="868">
        <v>420000</v>
      </c>
      <c r="L44" s="905">
        <v>350000</v>
      </c>
      <c r="M44" s="886">
        <v>0</v>
      </c>
      <c r="N44" s="859">
        <f t="shared" si="0"/>
        <v>269644776</v>
      </c>
      <c r="O44" s="885">
        <v>33</v>
      </c>
      <c r="P44" s="904" t="s">
        <v>345</v>
      </c>
      <c r="Q44" s="869">
        <v>269644776</v>
      </c>
      <c r="R44" s="869">
        <v>65470899</v>
      </c>
      <c r="S44" s="869">
        <v>10255</v>
      </c>
      <c r="T44" s="869">
        <v>65481154</v>
      </c>
      <c r="U44" s="869">
        <v>26301393</v>
      </c>
      <c r="V44" s="869">
        <v>3102</v>
      </c>
      <c r="W44" s="869">
        <v>26304495</v>
      </c>
      <c r="X44" s="868">
        <v>7719056</v>
      </c>
      <c r="Y44" s="886">
        <v>0</v>
      </c>
      <c r="Z44" s="885">
        <v>33</v>
      </c>
      <c r="AA44" s="904" t="s">
        <v>345</v>
      </c>
      <c r="AB44" s="887" t="s">
        <v>332</v>
      </c>
      <c r="AC44" s="887" t="s">
        <v>434</v>
      </c>
      <c r="AD44" s="887" t="s">
        <v>332</v>
      </c>
      <c r="AE44" s="887" t="s">
        <v>434</v>
      </c>
      <c r="AF44" s="887" t="s">
        <v>332</v>
      </c>
      <c r="AG44" s="887" t="s">
        <v>332</v>
      </c>
      <c r="AH44" s="887" t="s">
        <v>434</v>
      </c>
      <c r="AI44" s="887" t="s">
        <v>434</v>
      </c>
      <c r="AJ44" s="887" t="s">
        <v>434</v>
      </c>
      <c r="AK44" s="887" t="s">
        <v>433</v>
      </c>
      <c r="AL44" s="868">
        <v>4002747</v>
      </c>
      <c r="AM44" s="886">
        <v>1005554</v>
      </c>
      <c r="AN44" s="854">
        <f t="shared" si="1"/>
        <v>5008301</v>
      </c>
      <c r="AO44" s="885">
        <v>33</v>
      </c>
      <c r="AP44" s="904" t="s">
        <v>345</v>
      </c>
      <c r="AQ44" s="906">
        <v>0</v>
      </c>
      <c r="AR44" s="868">
        <v>0</v>
      </c>
      <c r="AS44" s="905">
        <v>11352775</v>
      </c>
      <c r="AT44" s="871">
        <v>399766269</v>
      </c>
      <c r="AU44" s="868">
        <v>5000071</v>
      </c>
      <c r="AV44" s="868">
        <v>0</v>
      </c>
      <c r="AW44" s="868">
        <v>0</v>
      </c>
      <c r="AX44" s="763">
        <v>404766340</v>
      </c>
      <c r="AY44" s="870">
        <v>-8303516</v>
      </c>
      <c r="AZ44" s="869">
        <v>12819811</v>
      </c>
      <c r="BA44" s="868">
        <v>11174808</v>
      </c>
      <c r="BB44" s="886">
        <v>0</v>
      </c>
      <c r="BC44" s="885">
        <v>33</v>
      </c>
      <c r="BD44" s="904" t="s">
        <v>345</v>
      </c>
      <c r="BE44" s="868">
        <v>74784857</v>
      </c>
      <c r="BF44" s="868">
        <v>71587183</v>
      </c>
      <c r="BG44" s="868">
        <v>0</v>
      </c>
      <c r="BH44" s="868">
        <v>74784857</v>
      </c>
      <c r="BI44" s="883">
        <v>0.95720000000000005</v>
      </c>
      <c r="BJ44" s="868">
        <v>16977135</v>
      </c>
      <c r="BK44" s="868">
        <v>3539289</v>
      </c>
      <c r="BL44" s="868">
        <v>0</v>
      </c>
      <c r="BM44" s="868">
        <v>16977135</v>
      </c>
      <c r="BN44" s="888">
        <v>0.20849999999999999</v>
      </c>
      <c r="BO44" s="868">
        <v>0</v>
      </c>
      <c r="BP44" s="868">
        <v>0</v>
      </c>
      <c r="BQ44" s="882">
        <v>0</v>
      </c>
    </row>
    <row r="45" spans="1:69" s="860" customFormat="1" ht="15" customHeight="1" thickTop="1" thickBot="1" x14ac:dyDescent="0.2">
      <c r="A45" s="2368" t="s">
        <v>343</v>
      </c>
      <c r="B45" s="2369"/>
      <c r="C45" s="903">
        <v>12950194173</v>
      </c>
      <c r="D45" s="893">
        <v>488180676023</v>
      </c>
      <c r="E45" s="893">
        <v>6201118620</v>
      </c>
      <c r="F45" s="893">
        <v>494381794643</v>
      </c>
      <c r="G45" s="893">
        <v>1631245523</v>
      </c>
      <c r="H45" s="893">
        <v>67520394142</v>
      </c>
      <c r="I45" s="893">
        <v>52459646</v>
      </c>
      <c r="J45" s="893">
        <v>1281569</v>
      </c>
      <c r="K45" s="893">
        <v>2836025842</v>
      </c>
      <c r="L45" s="893">
        <v>559650000</v>
      </c>
      <c r="M45" s="893">
        <v>4200000</v>
      </c>
      <c r="N45" s="859">
        <f t="shared" si="0"/>
        <v>566987051365</v>
      </c>
      <c r="O45" s="2368" t="s">
        <v>343</v>
      </c>
      <c r="P45" s="2369"/>
      <c r="Q45" s="901">
        <v>566987051365</v>
      </c>
      <c r="R45" s="901">
        <v>180150818694</v>
      </c>
      <c r="S45" s="901">
        <v>701737195</v>
      </c>
      <c r="T45" s="901">
        <v>180852555889</v>
      </c>
      <c r="U45" s="901">
        <v>60401266281</v>
      </c>
      <c r="V45" s="901">
        <v>236244553</v>
      </c>
      <c r="W45" s="901">
        <v>60637510834</v>
      </c>
      <c r="X45" s="901">
        <v>21184279408</v>
      </c>
      <c r="Y45" s="900">
        <v>0</v>
      </c>
      <c r="Z45" s="2368" t="s">
        <v>343</v>
      </c>
      <c r="AA45" s="2369"/>
      <c r="AB45" s="902" t="s">
        <v>434</v>
      </c>
      <c r="AC45" s="902" t="s">
        <v>433</v>
      </c>
      <c r="AD45" s="902" t="s">
        <v>434</v>
      </c>
      <c r="AE45" s="902" t="s">
        <v>332</v>
      </c>
      <c r="AF45" s="902" t="s">
        <v>332</v>
      </c>
      <c r="AG45" s="902" t="s">
        <v>434</v>
      </c>
      <c r="AH45" s="902" t="s">
        <v>433</v>
      </c>
      <c r="AI45" s="902" t="s">
        <v>332</v>
      </c>
      <c r="AJ45" s="902" t="s">
        <v>332</v>
      </c>
      <c r="AK45" s="902" t="s">
        <v>332</v>
      </c>
      <c r="AL45" s="901">
        <v>4701456396</v>
      </c>
      <c r="AM45" s="900">
        <v>650313581</v>
      </c>
      <c r="AN45" s="854">
        <f t="shared" si="1"/>
        <v>5351769977</v>
      </c>
      <c r="AO45" s="2368" t="s">
        <v>343</v>
      </c>
      <c r="AP45" s="2369"/>
      <c r="AQ45" s="898">
        <v>0</v>
      </c>
      <c r="AR45" s="898">
        <v>68847000</v>
      </c>
      <c r="AS45" s="898">
        <v>15374771599</v>
      </c>
      <c r="AT45" s="898">
        <v>863406980245</v>
      </c>
      <c r="AU45" s="898">
        <v>9733819040</v>
      </c>
      <c r="AV45" s="898">
        <v>0</v>
      </c>
      <c r="AW45" s="898">
        <v>137604624</v>
      </c>
      <c r="AX45" s="899">
        <v>873278403909</v>
      </c>
      <c r="AY45" s="898">
        <v>-13759814702</v>
      </c>
      <c r="AZ45" s="898">
        <v>16440264885</v>
      </c>
      <c r="BA45" s="898">
        <v>14432708590</v>
      </c>
      <c r="BB45" s="897">
        <v>0</v>
      </c>
      <c r="BC45" s="2368" t="s">
        <v>343</v>
      </c>
      <c r="BD45" s="2369"/>
      <c r="BE45" s="893">
        <v>197857604124</v>
      </c>
      <c r="BF45" s="893">
        <v>185127712114</v>
      </c>
      <c r="BG45" s="893">
        <v>20967112</v>
      </c>
      <c r="BH45" s="893">
        <v>197836637012</v>
      </c>
      <c r="BI45" s="896">
        <v>0.93579999999999997</v>
      </c>
      <c r="BJ45" s="893">
        <v>40171468248</v>
      </c>
      <c r="BK45" s="893">
        <v>8986826291</v>
      </c>
      <c r="BL45" s="893">
        <v>39243828</v>
      </c>
      <c r="BM45" s="893">
        <v>40132224420</v>
      </c>
      <c r="BN45" s="895">
        <v>0.22389999999999999</v>
      </c>
      <c r="BO45" s="894">
        <v>481</v>
      </c>
      <c r="BP45" s="893">
        <v>0</v>
      </c>
      <c r="BQ45" s="892">
        <v>481</v>
      </c>
    </row>
    <row r="46" spans="1:69" s="860" customFormat="1" ht="15" customHeight="1" thickTop="1" thickBot="1" x14ac:dyDescent="0.2">
      <c r="A46" s="885">
        <v>301</v>
      </c>
      <c r="B46" s="890" t="s">
        <v>445</v>
      </c>
      <c r="C46" s="763">
        <v>150749297</v>
      </c>
      <c r="D46" s="763">
        <v>1876569097</v>
      </c>
      <c r="E46" s="763">
        <v>15540948</v>
      </c>
      <c r="F46" s="763">
        <v>1892110045</v>
      </c>
      <c r="G46" s="763">
        <v>7791519</v>
      </c>
      <c r="H46" s="763">
        <v>152459878</v>
      </c>
      <c r="I46" s="763">
        <v>0</v>
      </c>
      <c r="J46" s="763">
        <v>0</v>
      </c>
      <c r="K46" s="763">
        <v>28993650</v>
      </c>
      <c r="L46" s="761">
        <v>2900000</v>
      </c>
      <c r="M46" s="875">
        <v>1548000</v>
      </c>
      <c r="N46" s="859">
        <f t="shared" si="0"/>
        <v>2085803092</v>
      </c>
      <c r="O46" s="885">
        <v>301</v>
      </c>
      <c r="P46" s="890" t="s">
        <v>342</v>
      </c>
      <c r="Q46" s="745">
        <v>2085803092</v>
      </c>
      <c r="R46" s="750" t="s">
        <v>332</v>
      </c>
      <c r="S46" s="750" t="s">
        <v>434</v>
      </c>
      <c r="T46" s="750" t="s">
        <v>332</v>
      </c>
      <c r="U46" s="750" t="s">
        <v>332</v>
      </c>
      <c r="V46" s="750" t="s">
        <v>433</v>
      </c>
      <c r="W46" s="750" t="s">
        <v>433</v>
      </c>
      <c r="X46" s="763">
        <v>481330372</v>
      </c>
      <c r="Y46" s="787" t="s">
        <v>332</v>
      </c>
      <c r="Z46" s="748">
        <v>301</v>
      </c>
      <c r="AA46" s="753" t="s">
        <v>444</v>
      </c>
      <c r="AB46" s="868">
        <v>742800920</v>
      </c>
      <c r="AC46" s="868">
        <v>57016</v>
      </c>
      <c r="AD46" s="868">
        <v>287021124</v>
      </c>
      <c r="AE46" s="868">
        <v>47176</v>
      </c>
      <c r="AF46" s="876" t="s">
        <v>433</v>
      </c>
      <c r="AG46" s="891" t="s">
        <v>79</v>
      </c>
      <c r="AH46" s="876" t="s">
        <v>434</v>
      </c>
      <c r="AI46" s="763">
        <v>85277000</v>
      </c>
      <c r="AJ46" s="742" t="s">
        <v>434</v>
      </c>
      <c r="AK46" s="744" t="s">
        <v>434</v>
      </c>
      <c r="AL46" s="763">
        <v>25500236</v>
      </c>
      <c r="AM46" s="875">
        <v>116233684</v>
      </c>
      <c r="AN46" s="854">
        <f t="shared" si="1"/>
        <v>141733920</v>
      </c>
      <c r="AO46" s="748">
        <v>301</v>
      </c>
      <c r="AP46" s="753" t="s">
        <v>342</v>
      </c>
      <c r="AQ46" s="766" t="s">
        <v>332</v>
      </c>
      <c r="AR46" s="763">
        <v>0</v>
      </c>
      <c r="AS46" s="761">
        <v>59480549</v>
      </c>
      <c r="AT46" s="871">
        <v>4034300466</v>
      </c>
      <c r="AU46" s="868">
        <v>11654311</v>
      </c>
      <c r="AV46" s="868">
        <v>0</v>
      </c>
      <c r="AW46" s="868">
        <v>0</v>
      </c>
      <c r="AX46" s="763">
        <v>4045954777</v>
      </c>
      <c r="AY46" s="870">
        <v>4034300466</v>
      </c>
      <c r="AZ46" s="869">
        <v>1340921539</v>
      </c>
      <c r="BA46" s="868">
        <v>2608942657</v>
      </c>
      <c r="BB46" s="886">
        <v>0</v>
      </c>
      <c r="BC46" s="885">
        <v>301</v>
      </c>
      <c r="BD46" s="890" t="s">
        <v>342</v>
      </c>
      <c r="BE46" s="868">
        <v>3325098000</v>
      </c>
      <c r="BF46" s="868">
        <v>3324160000</v>
      </c>
      <c r="BG46" s="868">
        <v>0</v>
      </c>
      <c r="BH46" s="868">
        <v>3325098000</v>
      </c>
      <c r="BI46" s="883">
        <v>0.99970000000000003</v>
      </c>
      <c r="BJ46" s="868">
        <v>1335000</v>
      </c>
      <c r="BK46" s="868">
        <v>1294000</v>
      </c>
      <c r="BL46" s="868">
        <v>0</v>
      </c>
      <c r="BM46" s="868">
        <v>1335000</v>
      </c>
      <c r="BN46" s="889">
        <v>0.96930000000000005</v>
      </c>
      <c r="BO46" s="868">
        <v>0</v>
      </c>
      <c r="BP46" s="868">
        <v>0</v>
      </c>
      <c r="BQ46" s="882">
        <v>0</v>
      </c>
    </row>
    <row r="47" spans="1:69" s="860" customFormat="1" ht="15" customHeight="1" thickTop="1" thickBot="1" x14ac:dyDescent="0.2">
      <c r="A47" s="885">
        <v>302</v>
      </c>
      <c r="B47" s="884" t="s">
        <v>340</v>
      </c>
      <c r="C47" s="763">
        <v>167152546</v>
      </c>
      <c r="D47" s="763">
        <v>1927796803</v>
      </c>
      <c r="E47" s="763">
        <v>32005686</v>
      </c>
      <c r="F47" s="763">
        <v>1959802489</v>
      </c>
      <c r="G47" s="763">
        <v>9645921</v>
      </c>
      <c r="H47" s="763">
        <v>170240554</v>
      </c>
      <c r="I47" s="763">
        <v>37719</v>
      </c>
      <c r="J47" s="763">
        <v>0</v>
      </c>
      <c r="K47" s="763">
        <v>90760320</v>
      </c>
      <c r="L47" s="761">
        <v>1950000</v>
      </c>
      <c r="M47" s="875">
        <v>23163000</v>
      </c>
      <c r="N47" s="859">
        <f t="shared" si="0"/>
        <v>2255600003</v>
      </c>
      <c r="O47" s="885">
        <v>302</v>
      </c>
      <c r="P47" s="884" t="s">
        <v>340</v>
      </c>
      <c r="Q47" s="745">
        <v>2255600003</v>
      </c>
      <c r="R47" s="750" t="s">
        <v>332</v>
      </c>
      <c r="S47" s="750" t="s">
        <v>434</v>
      </c>
      <c r="T47" s="750" t="s">
        <v>433</v>
      </c>
      <c r="U47" s="750" t="s">
        <v>434</v>
      </c>
      <c r="V47" s="750" t="s">
        <v>434</v>
      </c>
      <c r="W47" s="750" t="s">
        <v>332</v>
      </c>
      <c r="X47" s="763">
        <v>447467749</v>
      </c>
      <c r="Y47" s="787" t="s">
        <v>433</v>
      </c>
      <c r="Z47" s="748">
        <v>302</v>
      </c>
      <c r="AA47" s="747" t="s">
        <v>340</v>
      </c>
      <c r="AB47" s="868">
        <v>921726771</v>
      </c>
      <c r="AC47" s="868">
        <v>69642</v>
      </c>
      <c r="AD47" s="868">
        <v>477386794</v>
      </c>
      <c r="AE47" s="868">
        <v>57624</v>
      </c>
      <c r="AF47" s="876" t="s">
        <v>433</v>
      </c>
      <c r="AG47" s="887" t="s">
        <v>79</v>
      </c>
      <c r="AH47" s="876" t="s">
        <v>434</v>
      </c>
      <c r="AI47" s="763">
        <v>83012000</v>
      </c>
      <c r="AJ47" s="742" t="s">
        <v>332</v>
      </c>
      <c r="AK47" s="744" t="s">
        <v>434</v>
      </c>
      <c r="AL47" s="763">
        <v>22664491</v>
      </c>
      <c r="AM47" s="875">
        <v>163166353</v>
      </c>
      <c r="AN47" s="854">
        <f t="shared" si="1"/>
        <v>185830844</v>
      </c>
      <c r="AO47" s="748">
        <v>302</v>
      </c>
      <c r="AP47" s="747" t="s">
        <v>340</v>
      </c>
      <c r="AQ47" s="766" t="s">
        <v>434</v>
      </c>
      <c r="AR47" s="763">
        <v>0</v>
      </c>
      <c r="AS47" s="761">
        <v>81237403</v>
      </c>
      <c r="AT47" s="871">
        <v>4619541376</v>
      </c>
      <c r="AU47" s="868">
        <v>7080000</v>
      </c>
      <c r="AV47" s="868">
        <v>0</v>
      </c>
      <c r="AW47" s="868">
        <v>0</v>
      </c>
      <c r="AX47" s="763">
        <v>4626621376</v>
      </c>
      <c r="AY47" s="870">
        <v>4619541376</v>
      </c>
      <c r="AZ47" s="869">
        <v>1172209680</v>
      </c>
      <c r="BA47" s="868">
        <v>1038804847</v>
      </c>
      <c r="BB47" s="886">
        <v>0</v>
      </c>
      <c r="BC47" s="885">
        <v>302</v>
      </c>
      <c r="BD47" s="884" t="s">
        <v>443</v>
      </c>
      <c r="BE47" s="868">
        <v>3795321600</v>
      </c>
      <c r="BF47" s="868">
        <v>3788829800</v>
      </c>
      <c r="BG47" s="868">
        <v>0</v>
      </c>
      <c r="BH47" s="868">
        <v>3795321600</v>
      </c>
      <c r="BI47" s="883">
        <v>0.99829999999999997</v>
      </c>
      <c r="BJ47" s="868">
        <v>4922500</v>
      </c>
      <c r="BK47" s="868">
        <v>3236300</v>
      </c>
      <c r="BL47" s="868">
        <v>0</v>
      </c>
      <c r="BM47" s="868">
        <v>4922500</v>
      </c>
      <c r="BN47" s="888">
        <v>0.65749999999999997</v>
      </c>
      <c r="BO47" s="868">
        <v>0</v>
      </c>
      <c r="BP47" s="868">
        <v>0</v>
      </c>
      <c r="BQ47" s="882">
        <v>0</v>
      </c>
    </row>
    <row r="48" spans="1:69" s="860" customFormat="1" ht="15" customHeight="1" thickTop="1" thickBot="1" x14ac:dyDescent="0.2">
      <c r="A48" s="885">
        <v>303</v>
      </c>
      <c r="B48" s="884" t="s">
        <v>442</v>
      </c>
      <c r="C48" s="763">
        <v>165996542</v>
      </c>
      <c r="D48" s="763">
        <v>2638200661</v>
      </c>
      <c r="E48" s="763">
        <v>57071337</v>
      </c>
      <c r="F48" s="763">
        <v>2695271998</v>
      </c>
      <c r="G48" s="763">
        <v>12292368</v>
      </c>
      <c r="H48" s="763">
        <v>287273348</v>
      </c>
      <c r="I48" s="763">
        <v>0</v>
      </c>
      <c r="J48" s="763">
        <v>2920</v>
      </c>
      <c r="K48" s="763">
        <v>31588600</v>
      </c>
      <c r="L48" s="761">
        <v>8730000</v>
      </c>
      <c r="M48" s="875">
        <v>150000</v>
      </c>
      <c r="N48" s="859">
        <f t="shared" si="0"/>
        <v>3035309234</v>
      </c>
      <c r="O48" s="885">
        <v>303</v>
      </c>
      <c r="P48" s="884" t="s">
        <v>441</v>
      </c>
      <c r="Q48" s="745">
        <v>3035309234</v>
      </c>
      <c r="R48" s="750" t="s">
        <v>332</v>
      </c>
      <c r="S48" s="750" t="s">
        <v>332</v>
      </c>
      <c r="T48" s="750" t="s">
        <v>434</v>
      </c>
      <c r="U48" s="750" t="s">
        <v>332</v>
      </c>
      <c r="V48" s="750" t="s">
        <v>332</v>
      </c>
      <c r="W48" s="750" t="s">
        <v>433</v>
      </c>
      <c r="X48" s="763">
        <v>519899261</v>
      </c>
      <c r="Y48" s="787" t="s">
        <v>433</v>
      </c>
      <c r="Z48" s="748">
        <v>303</v>
      </c>
      <c r="AA48" s="747" t="s">
        <v>441</v>
      </c>
      <c r="AB48" s="868">
        <v>959509090</v>
      </c>
      <c r="AC48" s="868">
        <v>78508</v>
      </c>
      <c r="AD48" s="868">
        <v>4044315</v>
      </c>
      <c r="AE48" s="868">
        <v>64960</v>
      </c>
      <c r="AF48" s="876" t="s">
        <v>434</v>
      </c>
      <c r="AG48" s="887" t="s">
        <v>79</v>
      </c>
      <c r="AH48" s="876" t="s">
        <v>332</v>
      </c>
      <c r="AI48" s="763">
        <v>130822000</v>
      </c>
      <c r="AJ48" s="742" t="s">
        <v>434</v>
      </c>
      <c r="AK48" s="744" t="s">
        <v>433</v>
      </c>
      <c r="AL48" s="763">
        <v>23791330</v>
      </c>
      <c r="AM48" s="875">
        <v>47295615</v>
      </c>
      <c r="AN48" s="854">
        <f t="shared" si="1"/>
        <v>71086945</v>
      </c>
      <c r="AO48" s="748">
        <v>303</v>
      </c>
      <c r="AP48" s="747" t="s">
        <v>339</v>
      </c>
      <c r="AQ48" s="766" t="s">
        <v>433</v>
      </c>
      <c r="AR48" s="763">
        <v>0</v>
      </c>
      <c r="AS48" s="761">
        <v>168302384</v>
      </c>
      <c r="AT48" s="871">
        <v>5055113239</v>
      </c>
      <c r="AU48" s="868">
        <v>4000000</v>
      </c>
      <c r="AV48" s="868">
        <v>0</v>
      </c>
      <c r="AW48" s="868">
        <v>0</v>
      </c>
      <c r="AX48" s="763">
        <v>5059113239</v>
      </c>
      <c r="AY48" s="870">
        <v>5055113239</v>
      </c>
      <c r="AZ48" s="869">
        <v>427017562</v>
      </c>
      <c r="BA48" s="868">
        <v>821000000</v>
      </c>
      <c r="BB48" s="886">
        <v>0</v>
      </c>
      <c r="BC48" s="885">
        <v>303</v>
      </c>
      <c r="BD48" s="884" t="s">
        <v>339</v>
      </c>
      <c r="BE48" s="868">
        <v>2571879100</v>
      </c>
      <c r="BF48" s="868">
        <v>2571879100</v>
      </c>
      <c r="BG48" s="868">
        <v>0</v>
      </c>
      <c r="BH48" s="868">
        <v>2571879100</v>
      </c>
      <c r="BI48" s="883">
        <v>1</v>
      </c>
      <c r="BJ48" s="868">
        <v>0</v>
      </c>
      <c r="BK48" s="868">
        <v>0</v>
      </c>
      <c r="BL48" s="868">
        <v>0</v>
      </c>
      <c r="BM48" s="868">
        <v>0</v>
      </c>
      <c r="BN48" s="863" t="s">
        <v>79</v>
      </c>
      <c r="BO48" s="868">
        <v>0</v>
      </c>
      <c r="BP48" s="868">
        <v>0</v>
      </c>
      <c r="BQ48" s="882">
        <v>0</v>
      </c>
    </row>
    <row r="49" spans="1:69" s="860" customFormat="1" ht="15" customHeight="1" thickTop="1" thickBot="1" x14ac:dyDescent="0.2">
      <c r="A49" s="885">
        <v>304</v>
      </c>
      <c r="B49" s="884" t="s">
        <v>440</v>
      </c>
      <c r="C49" s="763">
        <v>75095233</v>
      </c>
      <c r="D49" s="763">
        <v>520323374</v>
      </c>
      <c r="E49" s="763">
        <v>7734309</v>
      </c>
      <c r="F49" s="763">
        <v>528057683</v>
      </c>
      <c r="G49" s="763">
        <v>3091311</v>
      </c>
      <c r="H49" s="763">
        <v>26836224</v>
      </c>
      <c r="I49" s="763">
        <v>0</v>
      </c>
      <c r="J49" s="763">
        <v>0</v>
      </c>
      <c r="K49" s="763">
        <v>15191390</v>
      </c>
      <c r="L49" s="761">
        <v>170000</v>
      </c>
      <c r="M49" s="875">
        <v>0</v>
      </c>
      <c r="N49" s="859">
        <f t="shared" si="0"/>
        <v>573346608</v>
      </c>
      <c r="O49" s="885">
        <v>304</v>
      </c>
      <c r="P49" s="884" t="s">
        <v>439</v>
      </c>
      <c r="Q49" s="745">
        <v>573346608</v>
      </c>
      <c r="R49" s="750" t="s">
        <v>434</v>
      </c>
      <c r="S49" s="750" t="s">
        <v>433</v>
      </c>
      <c r="T49" s="750" t="s">
        <v>433</v>
      </c>
      <c r="U49" s="750" t="s">
        <v>332</v>
      </c>
      <c r="V49" s="750" t="s">
        <v>433</v>
      </c>
      <c r="W49" s="750" t="s">
        <v>332</v>
      </c>
      <c r="X49" s="763">
        <v>137853456</v>
      </c>
      <c r="Y49" s="787" t="s">
        <v>434</v>
      </c>
      <c r="Z49" s="748">
        <v>304</v>
      </c>
      <c r="AA49" s="747" t="s">
        <v>439</v>
      </c>
      <c r="AB49" s="868">
        <v>235752140</v>
      </c>
      <c r="AC49" s="868">
        <v>17900</v>
      </c>
      <c r="AD49" s="868">
        <v>141670197</v>
      </c>
      <c r="AE49" s="868">
        <v>14812</v>
      </c>
      <c r="AF49" s="876" t="s">
        <v>434</v>
      </c>
      <c r="AG49" s="887" t="s">
        <v>79</v>
      </c>
      <c r="AH49" s="876" t="s">
        <v>332</v>
      </c>
      <c r="AI49" s="763">
        <v>21676000</v>
      </c>
      <c r="AJ49" s="742" t="s">
        <v>434</v>
      </c>
      <c r="AK49" s="744" t="s">
        <v>433</v>
      </c>
      <c r="AL49" s="763">
        <v>9779176</v>
      </c>
      <c r="AM49" s="875">
        <v>28246406</v>
      </c>
      <c r="AN49" s="854">
        <f t="shared" si="1"/>
        <v>38025582</v>
      </c>
      <c r="AO49" s="748">
        <v>304</v>
      </c>
      <c r="AP49" s="747" t="s">
        <v>439</v>
      </c>
      <c r="AQ49" s="766" t="s">
        <v>434</v>
      </c>
      <c r="AR49" s="763">
        <v>0</v>
      </c>
      <c r="AS49" s="761">
        <v>15805748</v>
      </c>
      <c r="AT49" s="871">
        <v>1239257676</v>
      </c>
      <c r="AU49" s="868">
        <v>115788</v>
      </c>
      <c r="AV49" s="868">
        <v>0</v>
      </c>
      <c r="AW49" s="868">
        <v>0</v>
      </c>
      <c r="AX49" s="763">
        <v>1239373464</v>
      </c>
      <c r="AY49" s="870">
        <v>1239257676</v>
      </c>
      <c r="AZ49" s="869">
        <v>434419984</v>
      </c>
      <c r="BA49" s="868">
        <v>376599308</v>
      </c>
      <c r="BB49" s="886">
        <v>0</v>
      </c>
      <c r="BC49" s="885">
        <v>304</v>
      </c>
      <c r="BD49" s="884" t="s">
        <v>439</v>
      </c>
      <c r="BE49" s="868">
        <v>1034942300</v>
      </c>
      <c r="BF49" s="868">
        <v>1033699100</v>
      </c>
      <c r="BG49" s="868">
        <v>0</v>
      </c>
      <c r="BH49" s="868">
        <v>1034942300</v>
      </c>
      <c r="BI49" s="883">
        <v>0.99880000000000002</v>
      </c>
      <c r="BJ49" s="868">
        <v>0</v>
      </c>
      <c r="BK49" s="868">
        <v>0</v>
      </c>
      <c r="BL49" s="868">
        <v>0</v>
      </c>
      <c r="BM49" s="868">
        <v>0</v>
      </c>
      <c r="BN49" s="863" t="s">
        <v>79</v>
      </c>
      <c r="BO49" s="868">
        <v>0</v>
      </c>
      <c r="BP49" s="868">
        <v>0</v>
      </c>
      <c r="BQ49" s="882">
        <v>0</v>
      </c>
    </row>
    <row r="50" spans="1:69" s="860" customFormat="1" ht="15" customHeight="1" thickTop="1" thickBot="1" x14ac:dyDescent="0.2">
      <c r="A50" s="885">
        <v>305</v>
      </c>
      <c r="B50" s="884" t="s">
        <v>438</v>
      </c>
      <c r="C50" s="763">
        <v>142708816</v>
      </c>
      <c r="D50" s="763">
        <v>1098591243</v>
      </c>
      <c r="E50" s="763">
        <v>16890369</v>
      </c>
      <c r="F50" s="763">
        <v>1115481612</v>
      </c>
      <c r="G50" s="763">
        <v>5867893</v>
      </c>
      <c r="H50" s="763">
        <v>96115486</v>
      </c>
      <c r="I50" s="763">
        <v>0</v>
      </c>
      <c r="J50" s="763">
        <v>0</v>
      </c>
      <c r="K50" s="763">
        <v>19760214</v>
      </c>
      <c r="L50" s="761">
        <v>900000</v>
      </c>
      <c r="M50" s="875">
        <v>41780622</v>
      </c>
      <c r="N50" s="859">
        <f t="shared" si="0"/>
        <v>1279905827</v>
      </c>
      <c r="O50" s="885">
        <v>305</v>
      </c>
      <c r="P50" s="884" t="s">
        <v>336</v>
      </c>
      <c r="Q50" s="745">
        <v>1279905827</v>
      </c>
      <c r="R50" s="750" t="s">
        <v>332</v>
      </c>
      <c r="S50" s="750" t="s">
        <v>434</v>
      </c>
      <c r="T50" s="750" t="s">
        <v>434</v>
      </c>
      <c r="U50" s="750" t="s">
        <v>433</v>
      </c>
      <c r="V50" s="750" t="s">
        <v>433</v>
      </c>
      <c r="W50" s="750" t="s">
        <v>332</v>
      </c>
      <c r="X50" s="763">
        <v>215558511</v>
      </c>
      <c r="Y50" s="787" t="s">
        <v>433</v>
      </c>
      <c r="Z50" s="748">
        <v>305</v>
      </c>
      <c r="AA50" s="747" t="s">
        <v>336</v>
      </c>
      <c r="AB50" s="868">
        <v>421829505</v>
      </c>
      <c r="AC50" s="868">
        <v>37062</v>
      </c>
      <c r="AD50" s="868">
        <v>147428885</v>
      </c>
      <c r="AE50" s="868">
        <v>30667</v>
      </c>
      <c r="AF50" s="876" t="s">
        <v>434</v>
      </c>
      <c r="AG50" s="887" t="s">
        <v>79</v>
      </c>
      <c r="AH50" s="876" t="s">
        <v>434</v>
      </c>
      <c r="AI50" s="763">
        <v>44980000</v>
      </c>
      <c r="AJ50" s="742" t="s">
        <v>434</v>
      </c>
      <c r="AK50" s="744" t="s">
        <v>332</v>
      </c>
      <c r="AL50" s="763">
        <v>0</v>
      </c>
      <c r="AM50" s="875">
        <v>89891366</v>
      </c>
      <c r="AN50" s="854">
        <f t="shared" si="1"/>
        <v>89891366</v>
      </c>
      <c r="AO50" s="748">
        <v>305</v>
      </c>
      <c r="AP50" s="747" t="s">
        <v>438</v>
      </c>
      <c r="AQ50" s="766" t="s">
        <v>433</v>
      </c>
      <c r="AR50" s="763">
        <v>0</v>
      </c>
      <c r="AS50" s="761">
        <v>59678304</v>
      </c>
      <c r="AT50" s="871">
        <v>2402048943</v>
      </c>
      <c r="AU50" s="868">
        <v>5219000</v>
      </c>
      <c r="AV50" s="868">
        <v>0</v>
      </c>
      <c r="AW50" s="868">
        <v>0</v>
      </c>
      <c r="AX50" s="763">
        <v>2407267943</v>
      </c>
      <c r="AY50" s="870">
        <v>2402048943</v>
      </c>
      <c r="AZ50" s="869">
        <v>914219998</v>
      </c>
      <c r="BA50" s="868">
        <v>550985222</v>
      </c>
      <c r="BB50" s="886">
        <v>0</v>
      </c>
      <c r="BC50" s="885">
        <v>305</v>
      </c>
      <c r="BD50" s="884" t="s">
        <v>437</v>
      </c>
      <c r="BE50" s="868">
        <v>1524994100</v>
      </c>
      <c r="BF50" s="868">
        <v>1524994100</v>
      </c>
      <c r="BG50" s="868">
        <v>0</v>
      </c>
      <c r="BH50" s="868">
        <v>1524994100</v>
      </c>
      <c r="BI50" s="883">
        <v>1</v>
      </c>
      <c r="BJ50" s="868">
        <v>0</v>
      </c>
      <c r="BK50" s="868">
        <v>0</v>
      </c>
      <c r="BL50" s="868">
        <v>0</v>
      </c>
      <c r="BM50" s="868">
        <v>0</v>
      </c>
      <c r="BN50" s="863" t="s">
        <v>79</v>
      </c>
      <c r="BO50" s="868">
        <v>0</v>
      </c>
      <c r="BP50" s="868">
        <v>0</v>
      </c>
      <c r="BQ50" s="882">
        <v>0</v>
      </c>
    </row>
    <row r="51" spans="1:69" s="860" customFormat="1" ht="15" customHeight="1" thickTop="1" thickBot="1" x14ac:dyDescent="0.2">
      <c r="A51" s="866">
        <v>306</v>
      </c>
      <c r="B51" s="865" t="s">
        <v>436</v>
      </c>
      <c r="C51" s="763">
        <v>851622713</v>
      </c>
      <c r="D51" s="763">
        <v>11052435941</v>
      </c>
      <c r="E51" s="763">
        <v>184324714</v>
      </c>
      <c r="F51" s="763">
        <v>11236760655</v>
      </c>
      <c r="G51" s="763">
        <v>50016155</v>
      </c>
      <c r="H51" s="763">
        <v>1201914432</v>
      </c>
      <c r="I51" s="873">
        <v>0</v>
      </c>
      <c r="J51" s="873">
        <v>41791</v>
      </c>
      <c r="K51" s="763">
        <v>324436571</v>
      </c>
      <c r="L51" s="872">
        <v>10600000</v>
      </c>
      <c r="M51" s="881">
        <v>534929557</v>
      </c>
      <c r="N51" s="859">
        <f t="shared" si="0"/>
        <v>13358699161</v>
      </c>
      <c r="O51" s="866">
        <v>306</v>
      </c>
      <c r="P51" s="865" t="s">
        <v>435</v>
      </c>
      <c r="Q51" s="880">
        <v>13358699161</v>
      </c>
      <c r="R51" s="879" t="s">
        <v>433</v>
      </c>
      <c r="S51" s="879" t="s">
        <v>332</v>
      </c>
      <c r="T51" s="879" t="s">
        <v>332</v>
      </c>
      <c r="U51" s="879" t="s">
        <v>433</v>
      </c>
      <c r="V51" s="879" t="s">
        <v>332</v>
      </c>
      <c r="W51" s="879" t="s">
        <v>434</v>
      </c>
      <c r="X51" s="873">
        <v>1647516420</v>
      </c>
      <c r="Y51" s="878" t="s">
        <v>434</v>
      </c>
      <c r="Z51" s="736">
        <v>306</v>
      </c>
      <c r="AA51" s="735" t="s">
        <v>333</v>
      </c>
      <c r="AB51" s="862">
        <v>3820290622</v>
      </c>
      <c r="AC51" s="862">
        <v>313482</v>
      </c>
      <c r="AD51" s="862">
        <v>2228973097</v>
      </c>
      <c r="AE51" s="862">
        <v>281330</v>
      </c>
      <c r="AF51" s="876" t="s">
        <v>332</v>
      </c>
      <c r="AG51" s="877" t="s">
        <v>79</v>
      </c>
      <c r="AH51" s="876" t="s">
        <v>434</v>
      </c>
      <c r="AI51" s="873">
        <v>525518000</v>
      </c>
      <c r="AJ51" s="742" t="s">
        <v>434</v>
      </c>
      <c r="AK51" s="744" t="s">
        <v>434</v>
      </c>
      <c r="AL51" s="873">
        <v>103947413</v>
      </c>
      <c r="AM51" s="875">
        <v>444221281</v>
      </c>
      <c r="AN51" s="854">
        <f t="shared" si="1"/>
        <v>548168694</v>
      </c>
      <c r="AO51" s="736">
        <v>306</v>
      </c>
      <c r="AP51" s="735" t="s">
        <v>435</v>
      </c>
      <c r="AQ51" s="874" t="s">
        <v>434</v>
      </c>
      <c r="AR51" s="873">
        <v>0</v>
      </c>
      <c r="AS51" s="872">
        <v>555746513</v>
      </c>
      <c r="AT51" s="871">
        <v>23537130032</v>
      </c>
      <c r="AU51" s="868">
        <v>53500000</v>
      </c>
      <c r="AV51" s="862">
        <v>0</v>
      </c>
      <c r="AW51" s="862">
        <v>0</v>
      </c>
      <c r="AX51" s="763">
        <v>23590630032</v>
      </c>
      <c r="AY51" s="870">
        <v>23537130032</v>
      </c>
      <c r="AZ51" s="869">
        <v>1967439815</v>
      </c>
      <c r="BA51" s="868">
        <v>3473157496</v>
      </c>
      <c r="BB51" s="867">
        <v>0</v>
      </c>
      <c r="BC51" s="866">
        <v>306</v>
      </c>
      <c r="BD51" s="865" t="s">
        <v>435</v>
      </c>
      <c r="BE51" s="862">
        <v>13060936300</v>
      </c>
      <c r="BF51" s="862">
        <v>13060936300</v>
      </c>
      <c r="BG51" s="862">
        <v>0</v>
      </c>
      <c r="BH51" s="862">
        <v>13060936300</v>
      </c>
      <c r="BI51" s="864">
        <v>1</v>
      </c>
      <c r="BJ51" s="862">
        <v>0</v>
      </c>
      <c r="BK51" s="862">
        <v>0</v>
      </c>
      <c r="BL51" s="862">
        <v>0</v>
      </c>
      <c r="BM51" s="862">
        <v>0</v>
      </c>
      <c r="BN51" s="863" t="s">
        <v>79</v>
      </c>
      <c r="BO51" s="862">
        <v>0</v>
      </c>
      <c r="BP51" s="862">
        <v>0</v>
      </c>
      <c r="BQ51" s="861">
        <v>0</v>
      </c>
    </row>
    <row r="52" spans="1:69" s="846" customFormat="1" ht="15" customHeight="1" thickTop="1" thickBot="1" x14ac:dyDescent="0.2">
      <c r="A52" s="2364" t="s">
        <v>432</v>
      </c>
      <c r="B52" s="2365"/>
      <c r="C52" s="852">
        <v>1553325147</v>
      </c>
      <c r="D52" s="852">
        <v>19113917119</v>
      </c>
      <c r="E52" s="852">
        <v>313567363</v>
      </c>
      <c r="F52" s="852">
        <v>19427484482</v>
      </c>
      <c r="G52" s="852">
        <v>88705167</v>
      </c>
      <c r="H52" s="852">
        <v>1934839922</v>
      </c>
      <c r="I52" s="852">
        <v>37719</v>
      </c>
      <c r="J52" s="852">
        <v>44711</v>
      </c>
      <c r="K52" s="852">
        <v>510730745</v>
      </c>
      <c r="L52" s="852">
        <v>25250000</v>
      </c>
      <c r="M52" s="852">
        <v>601571179</v>
      </c>
      <c r="N52" s="859">
        <f t="shared" si="0"/>
        <v>22588663925</v>
      </c>
      <c r="O52" s="2364" t="s">
        <v>432</v>
      </c>
      <c r="P52" s="2365"/>
      <c r="Q52" s="856">
        <v>22588663925</v>
      </c>
      <c r="R52" s="858" t="s">
        <v>332</v>
      </c>
      <c r="S52" s="858" t="s">
        <v>332</v>
      </c>
      <c r="T52" s="858" t="s">
        <v>434</v>
      </c>
      <c r="U52" s="858" t="s">
        <v>434</v>
      </c>
      <c r="V52" s="858" t="s">
        <v>433</v>
      </c>
      <c r="W52" s="858" t="s">
        <v>332</v>
      </c>
      <c r="X52" s="856">
        <v>3449625769</v>
      </c>
      <c r="Y52" s="857" t="s">
        <v>332</v>
      </c>
      <c r="Z52" s="2366" t="s">
        <v>330</v>
      </c>
      <c r="AA52" s="2367"/>
      <c r="AB52" s="856">
        <v>7101909048</v>
      </c>
      <c r="AC52" s="856">
        <v>573610</v>
      </c>
      <c r="AD52" s="856">
        <v>3286524412</v>
      </c>
      <c r="AE52" s="856">
        <v>496569</v>
      </c>
      <c r="AF52" s="856">
        <v>0</v>
      </c>
      <c r="AG52" s="856">
        <v>0</v>
      </c>
      <c r="AH52" s="856">
        <v>0</v>
      </c>
      <c r="AI52" s="856">
        <v>891285000</v>
      </c>
      <c r="AJ52" s="856">
        <v>0</v>
      </c>
      <c r="AK52" s="856">
        <v>0</v>
      </c>
      <c r="AL52" s="856">
        <v>185682646</v>
      </c>
      <c r="AM52" s="855">
        <v>889054705</v>
      </c>
      <c r="AN52" s="854">
        <f t="shared" si="1"/>
        <v>1074737351</v>
      </c>
      <c r="AO52" s="2366" t="s">
        <v>331</v>
      </c>
      <c r="AP52" s="2367"/>
      <c r="AQ52" s="853" t="s">
        <v>332</v>
      </c>
      <c r="AR52" s="852">
        <v>0</v>
      </c>
      <c r="AS52" s="852">
        <v>940250901</v>
      </c>
      <c r="AT52" s="848">
        <v>40887391732</v>
      </c>
      <c r="AU52" s="848">
        <v>81569099</v>
      </c>
      <c r="AV52" s="848">
        <v>0</v>
      </c>
      <c r="AW52" s="848">
        <v>0</v>
      </c>
      <c r="AX52" s="852">
        <v>40968960831</v>
      </c>
      <c r="AY52" s="848">
        <v>40887391732</v>
      </c>
      <c r="AZ52" s="848">
        <v>6256228578</v>
      </c>
      <c r="BA52" s="848">
        <v>8869489530</v>
      </c>
      <c r="BB52" s="851">
        <v>0</v>
      </c>
      <c r="BC52" s="2364" t="s">
        <v>432</v>
      </c>
      <c r="BD52" s="2365"/>
      <c r="BE52" s="848">
        <v>25313171400</v>
      </c>
      <c r="BF52" s="848">
        <v>25304498400</v>
      </c>
      <c r="BG52" s="848">
        <v>0</v>
      </c>
      <c r="BH52" s="848">
        <v>25313171400</v>
      </c>
      <c r="BI52" s="850">
        <v>0.99970000000000003</v>
      </c>
      <c r="BJ52" s="848">
        <v>6257500</v>
      </c>
      <c r="BK52" s="848">
        <v>4530300</v>
      </c>
      <c r="BL52" s="848">
        <v>0</v>
      </c>
      <c r="BM52" s="848">
        <v>6257500</v>
      </c>
      <c r="BN52" s="849">
        <v>0.72399999999999998</v>
      </c>
      <c r="BO52" s="848">
        <v>0</v>
      </c>
      <c r="BP52" s="848">
        <v>0</v>
      </c>
      <c r="BQ52" s="847">
        <v>0</v>
      </c>
    </row>
    <row r="53" spans="1:69" x14ac:dyDescent="0.15">
      <c r="C53" s="843"/>
    </row>
    <row r="54" spans="1:69" x14ac:dyDescent="0.15">
      <c r="C54" s="843"/>
    </row>
    <row r="55" spans="1:69" x14ac:dyDescent="0.15">
      <c r="C55" s="843"/>
    </row>
    <row r="56" spans="1:69" x14ac:dyDescent="0.15">
      <c r="C56" s="843"/>
    </row>
    <row r="57" spans="1:69" x14ac:dyDescent="0.15">
      <c r="C57" s="843"/>
    </row>
    <row r="58" spans="1:69" x14ac:dyDescent="0.15">
      <c r="C58" s="843"/>
    </row>
    <row r="59" spans="1:69" x14ac:dyDescent="0.15">
      <c r="C59" s="843"/>
    </row>
    <row r="60" spans="1:69" x14ac:dyDescent="0.15">
      <c r="C60" s="843"/>
    </row>
    <row r="61" spans="1:69" x14ac:dyDescent="0.15">
      <c r="C61" s="843"/>
    </row>
    <row r="62" spans="1:69" x14ac:dyDescent="0.15">
      <c r="C62" s="843"/>
    </row>
    <row r="63" spans="1:69" x14ac:dyDescent="0.15">
      <c r="C63" s="843"/>
    </row>
    <row r="64" spans="1:69" x14ac:dyDescent="0.15">
      <c r="C64" s="843"/>
    </row>
    <row r="65" spans="3:3" x14ac:dyDescent="0.15">
      <c r="C65" s="843"/>
    </row>
    <row r="66" spans="3:3" x14ac:dyDescent="0.15">
      <c r="C66" s="843"/>
    </row>
    <row r="67" spans="3:3" x14ac:dyDescent="0.15">
      <c r="C67" s="843"/>
    </row>
    <row r="68" spans="3:3" x14ac:dyDescent="0.15">
      <c r="C68" s="843"/>
    </row>
    <row r="69" spans="3:3" x14ac:dyDescent="0.15">
      <c r="C69" s="843"/>
    </row>
    <row r="70" spans="3:3" x14ac:dyDescent="0.15">
      <c r="C70" s="843"/>
    </row>
    <row r="71" spans="3:3" x14ac:dyDescent="0.15">
      <c r="C71" s="843"/>
    </row>
    <row r="72" spans="3:3" x14ac:dyDescent="0.15">
      <c r="C72" s="843"/>
    </row>
    <row r="73" spans="3:3" x14ac:dyDescent="0.15">
      <c r="C73" s="843"/>
    </row>
    <row r="74" spans="3:3" x14ac:dyDescent="0.15">
      <c r="C74" s="843"/>
    </row>
    <row r="75" spans="3:3" x14ac:dyDescent="0.15">
      <c r="C75" s="843"/>
    </row>
    <row r="76" spans="3:3" x14ac:dyDescent="0.15">
      <c r="C76" s="843"/>
    </row>
    <row r="77" spans="3:3" x14ac:dyDescent="0.15">
      <c r="C77" s="843"/>
    </row>
    <row r="78" spans="3:3" x14ac:dyDescent="0.15">
      <c r="C78" s="843"/>
    </row>
    <row r="79" spans="3:3" x14ac:dyDescent="0.15">
      <c r="C79" s="843"/>
    </row>
    <row r="80" spans="3:3" x14ac:dyDescent="0.15">
      <c r="C80" s="843"/>
    </row>
    <row r="81" spans="3:3" x14ac:dyDescent="0.15">
      <c r="C81" s="843"/>
    </row>
    <row r="82" spans="3:3" x14ac:dyDescent="0.15">
      <c r="C82" s="843"/>
    </row>
    <row r="83" spans="3:3" x14ac:dyDescent="0.15">
      <c r="C83" s="843"/>
    </row>
    <row r="84" spans="3:3" x14ac:dyDescent="0.15">
      <c r="C84" s="843"/>
    </row>
    <row r="85" spans="3:3" x14ac:dyDescent="0.15">
      <c r="C85" s="843"/>
    </row>
    <row r="86" spans="3:3" x14ac:dyDescent="0.15">
      <c r="C86" s="843"/>
    </row>
    <row r="87" spans="3:3" x14ac:dyDescent="0.15">
      <c r="C87" s="843"/>
    </row>
    <row r="88" spans="3:3" x14ac:dyDescent="0.15">
      <c r="C88" s="843"/>
    </row>
    <row r="89" spans="3:3" x14ac:dyDescent="0.15">
      <c r="C89" s="843"/>
    </row>
    <row r="90" spans="3:3" x14ac:dyDescent="0.15">
      <c r="C90" s="843"/>
    </row>
    <row r="91" spans="3:3" x14ac:dyDescent="0.15">
      <c r="C91" s="843"/>
    </row>
    <row r="92" spans="3:3" x14ac:dyDescent="0.15">
      <c r="C92" s="843"/>
    </row>
    <row r="94" spans="3:3" x14ac:dyDescent="0.15">
      <c r="C94" s="843"/>
    </row>
    <row r="95" spans="3:3" x14ac:dyDescent="0.15">
      <c r="C95" s="843"/>
    </row>
    <row r="96" spans="3:3" x14ac:dyDescent="0.15">
      <c r="C96" s="843"/>
    </row>
    <row r="97" spans="3:3" x14ac:dyDescent="0.15">
      <c r="C97" s="843"/>
    </row>
    <row r="98" spans="3:3" x14ac:dyDescent="0.15">
      <c r="C98" s="843"/>
    </row>
    <row r="99" spans="3:3" x14ac:dyDescent="0.15">
      <c r="C99" s="843"/>
    </row>
    <row r="100" spans="3:3" x14ac:dyDescent="0.15">
      <c r="C100" s="843"/>
    </row>
    <row r="101" spans="3:3" x14ac:dyDescent="0.15">
      <c r="C101" s="843"/>
    </row>
    <row r="102" spans="3:3" x14ac:dyDescent="0.15">
      <c r="C102" s="843"/>
    </row>
    <row r="103" spans="3:3" x14ac:dyDescent="0.15">
      <c r="C103" s="843"/>
    </row>
    <row r="104" spans="3:3" x14ac:dyDescent="0.15">
      <c r="C104" s="843"/>
    </row>
    <row r="105" spans="3:3" x14ac:dyDescent="0.15">
      <c r="C105" s="843"/>
    </row>
    <row r="106" spans="3:3" x14ac:dyDescent="0.15">
      <c r="C106" s="843"/>
    </row>
    <row r="107" spans="3:3" x14ac:dyDescent="0.15">
      <c r="C107" s="843"/>
    </row>
    <row r="108" spans="3:3" x14ac:dyDescent="0.15">
      <c r="C108" s="843"/>
    </row>
    <row r="109" spans="3:3" x14ac:dyDescent="0.15">
      <c r="C109" s="843"/>
    </row>
    <row r="110" spans="3:3" x14ac:dyDescent="0.15">
      <c r="C110" s="843"/>
    </row>
    <row r="111" spans="3:3" x14ac:dyDescent="0.15">
      <c r="C111" s="843"/>
    </row>
    <row r="112" spans="3:3" x14ac:dyDescent="0.15">
      <c r="C112" s="843"/>
    </row>
    <row r="113" spans="3:3" x14ac:dyDescent="0.15">
      <c r="C113" s="843"/>
    </row>
    <row r="114" spans="3:3" x14ac:dyDescent="0.15">
      <c r="C114" s="843"/>
    </row>
    <row r="115" spans="3:3" x14ac:dyDescent="0.15">
      <c r="C115" s="843"/>
    </row>
    <row r="116" spans="3:3" x14ac:dyDescent="0.15">
      <c r="C116" s="843"/>
    </row>
    <row r="117" spans="3:3" x14ac:dyDescent="0.15">
      <c r="C117" s="843"/>
    </row>
    <row r="118" spans="3:3" x14ac:dyDescent="0.15">
      <c r="C118" s="843"/>
    </row>
    <row r="119" spans="3:3" x14ac:dyDescent="0.15">
      <c r="C119" s="843"/>
    </row>
    <row r="120" spans="3:3" x14ac:dyDescent="0.15">
      <c r="C120" s="843"/>
    </row>
    <row r="121" spans="3:3" x14ac:dyDescent="0.15">
      <c r="C121" s="843"/>
    </row>
    <row r="122" spans="3:3" x14ac:dyDescent="0.15">
      <c r="C122" s="843"/>
    </row>
    <row r="123" spans="3:3" x14ac:dyDescent="0.15">
      <c r="C123" s="843"/>
    </row>
    <row r="124" spans="3:3" x14ac:dyDescent="0.15">
      <c r="C124" s="843"/>
    </row>
    <row r="125" spans="3:3" x14ac:dyDescent="0.15">
      <c r="C125" s="843"/>
    </row>
    <row r="126" spans="3:3" x14ac:dyDescent="0.15">
      <c r="C126" s="843"/>
    </row>
    <row r="127" spans="3:3" x14ac:dyDescent="0.15">
      <c r="C127" s="843"/>
    </row>
    <row r="128" spans="3:3" x14ac:dyDescent="0.15">
      <c r="C128" s="843"/>
    </row>
    <row r="129" spans="3:3" x14ac:dyDescent="0.15">
      <c r="C129" s="843"/>
    </row>
    <row r="130" spans="3:3" x14ac:dyDescent="0.15">
      <c r="C130" s="843"/>
    </row>
    <row r="131" spans="3:3" x14ac:dyDescent="0.15">
      <c r="C131" s="843"/>
    </row>
    <row r="132" spans="3:3" x14ac:dyDescent="0.15">
      <c r="C132" s="843"/>
    </row>
    <row r="133" spans="3:3" x14ac:dyDescent="0.15">
      <c r="C133" s="843"/>
    </row>
    <row r="134" spans="3:3" x14ac:dyDescent="0.15">
      <c r="C134" s="843"/>
    </row>
    <row r="135" spans="3:3" x14ac:dyDescent="0.15">
      <c r="C135" s="843"/>
    </row>
    <row r="136" spans="3:3" x14ac:dyDescent="0.15">
      <c r="C136" s="843"/>
    </row>
    <row r="137" spans="3:3" x14ac:dyDescent="0.15">
      <c r="C137" s="843"/>
    </row>
    <row r="138" spans="3:3" x14ac:dyDescent="0.15">
      <c r="C138" s="843"/>
    </row>
    <row r="139" spans="3:3" x14ac:dyDescent="0.15">
      <c r="C139" s="843"/>
    </row>
    <row r="140" spans="3:3" x14ac:dyDescent="0.15">
      <c r="C140" s="843"/>
    </row>
    <row r="141" spans="3:3" x14ac:dyDescent="0.15">
      <c r="C141" s="843"/>
    </row>
    <row r="142" spans="3:3" x14ac:dyDescent="0.15">
      <c r="C142" s="843"/>
    </row>
    <row r="143" spans="3:3" x14ac:dyDescent="0.15">
      <c r="C143" s="843"/>
    </row>
    <row r="144" spans="3:3" x14ac:dyDescent="0.15">
      <c r="C144" s="843"/>
    </row>
    <row r="145" spans="3:3" x14ac:dyDescent="0.15">
      <c r="C145" s="843"/>
    </row>
    <row r="146" spans="3:3" x14ac:dyDescent="0.15">
      <c r="C146" s="843"/>
    </row>
    <row r="147" spans="3:3" x14ac:dyDescent="0.15">
      <c r="C147" s="843"/>
    </row>
    <row r="148" spans="3:3" x14ac:dyDescent="0.15">
      <c r="C148" s="843"/>
    </row>
    <row r="149" spans="3:3" x14ac:dyDescent="0.15">
      <c r="C149" s="843"/>
    </row>
  </sheetData>
  <mergeCells count="83">
    <mergeCell ref="A3:B5"/>
    <mergeCell ref="D3:M3"/>
    <mergeCell ref="O3:P5"/>
    <mergeCell ref="R3:W3"/>
    <mergeCell ref="X3:X5"/>
    <mergeCell ref="H4:H5"/>
    <mergeCell ref="I4:I5"/>
    <mergeCell ref="J4:J5"/>
    <mergeCell ref="K4:K5"/>
    <mergeCell ref="M4:M5"/>
    <mergeCell ref="Q4:Q5"/>
    <mergeCell ref="R4:T4"/>
    <mergeCell ref="U4:W4"/>
    <mergeCell ref="L4:L5"/>
    <mergeCell ref="BC6:BD6"/>
    <mergeCell ref="AF4:AF5"/>
    <mergeCell ref="AG4:AG5"/>
    <mergeCell ref="AH4:AH5"/>
    <mergeCell ref="AK4:AK5"/>
    <mergeCell ref="BA4:BA5"/>
    <mergeCell ref="AO3:AP5"/>
    <mergeCell ref="AQ3:AQ5"/>
    <mergeCell ref="AR3:AR5"/>
    <mergeCell ref="AS3:AS5"/>
    <mergeCell ref="AU3:AU5"/>
    <mergeCell ref="AV3:AV5"/>
    <mergeCell ref="AW3:AW5"/>
    <mergeCell ref="AX3:AX5"/>
    <mergeCell ref="AY3:AY5"/>
    <mergeCell ref="BC3:BD5"/>
    <mergeCell ref="AT3:AT5"/>
    <mergeCell ref="AL4:AL5"/>
    <mergeCell ref="AM4:AM5"/>
    <mergeCell ref="AI3:AK3"/>
    <mergeCell ref="AL3:AM3"/>
    <mergeCell ref="AF3:AH3"/>
    <mergeCell ref="AC4:AC5"/>
    <mergeCell ref="AD4:AD5"/>
    <mergeCell ref="AE4:AE5"/>
    <mergeCell ref="Y3:Y5"/>
    <mergeCell ref="Z3:AA5"/>
    <mergeCell ref="AB3:AC3"/>
    <mergeCell ref="AD3:AE3"/>
    <mergeCell ref="AB4:AB5"/>
    <mergeCell ref="A6:B6"/>
    <mergeCell ref="O6:P6"/>
    <mergeCell ref="Z6:AA6"/>
    <mergeCell ref="AO6:AP6"/>
    <mergeCell ref="A10:B10"/>
    <mergeCell ref="O10:P10"/>
    <mergeCell ref="Z10:AA10"/>
    <mergeCell ref="AO10:AP10"/>
    <mergeCell ref="A8:B8"/>
    <mergeCell ref="O8:P8"/>
    <mergeCell ref="Z8:AA8"/>
    <mergeCell ref="AO8:AP8"/>
    <mergeCell ref="BC10:BD10"/>
    <mergeCell ref="A7:B7"/>
    <mergeCell ref="O7:P7"/>
    <mergeCell ref="Z7:AA7"/>
    <mergeCell ref="AO7:AP7"/>
    <mergeCell ref="BC7:BD7"/>
    <mergeCell ref="A9:B9"/>
    <mergeCell ref="O9:P9"/>
    <mergeCell ref="Z9:AA9"/>
    <mergeCell ref="AO9:AP9"/>
    <mergeCell ref="BC9:BD9"/>
    <mergeCell ref="BC8:BD8"/>
    <mergeCell ref="A45:B45"/>
    <mergeCell ref="O45:P45"/>
    <mergeCell ref="Z45:AA45"/>
    <mergeCell ref="AO45:AP45"/>
    <mergeCell ref="BC45:BD45"/>
    <mergeCell ref="A52:B52"/>
    <mergeCell ref="O52:P52"/>
    <mergeCell ref="Z52:AA52"/>
    <mergeCell ref="AO52:AP52"/>
    <mergeCell ref="BC52:BD52"/>
    <mergeCell ref="A11:B11"/>
    <mergeCell ref="O11:P11"/>
    <mergeCell ref="Z11:AA11"/>
    <mergeCell ref="AO11:AP11"/>
    <mergeCell ref="BC11:BD11"/>
  </mergeCells>
  <phoneticPr fontId="5"/>
  <printOptions horizontalCentered="1"/>
  <pageMargins left="0.39370078740157483" right="0.19685039370078741" top="0.27559055118110237" bottom="0.43307086614173229" header="0.23622047244094491" footer="0.39370078740157483"/>
  <pageSetup paperSize="9" scale="75" orientation="landscape" blackAndWhite="1" r:id="rId1"/>
  <headerFooter alignWithMargins="0"/>
  <colBreaks count="4" manualBreakCount="4">
    <brk id="14" max="1048575" man="1"/>
    <brk id="25" max="51" man="1"/>
    <brk id="40" max="1048575" man="1"/>
    <brk id="54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3"/>
  <sheetViews>
    <sheetView workbookViewId="0">
      <selection activeCell="F22" sqref="F22"/>
    </sheetView>
  </sheetViews>
  <sheetFormatPr defaultRowHeight="13.2" x14ac:dyDescent="0.2"/>
  <sheetData>
    <row r="1" spans="1:9" x14ac:dyDescent="0.2">
      <c r="A1" s="1078" t="s">
        <v>579</v>
      </c>
      <c r="B1" s="1074"/>
      <c r="C1" s="1076"/>
      <c r="D1" s="1075"/>
      <c r="E1" s="1075"/>
      <c r="F1" s="1074"/>
      <c r="G1" s="1074"/>
      <c r="H1" s="1074"/>
      <c r="I1" s="1074"/>
    </row>
    <row r="2" spans="1:9" ht="13.8" thickBot="1" x14ac:dyDescent="0.25">
      <c r="A2" s="1077"/>
      <c r="B2" s="1074"/>
      <c r="C2" s="1076"/>
      <c r="D2" s="1075"/>
      <c r="E2" s="1075"/>
      <c r="F2" s="1074"/>
      <c r="G2" s="1074"/>
      <c r="H2" s="1074"/>
      <c r="I2" s="1074"/>
    </row>
    <row r="3" spans="1:9" x14ac:dyDescent="0.2">
      <c r="A3" s="1073"/>
      <c r="B3" s="1072"/>
      <c r="C3" s="2428" t="s">
        <v>578</v>
      </c>
      <c r="D3" s="2429"/>
      <c r="E3" s="2429"/>
      <c r="F3" s="2429"/>
      <c r="G3" s="2430" t="s">
        <v>577</v>
      </c>
      <c r="H3" s="2429"/>
      <c r="I3" s="2431"/>
    </row>
    <row r="4" spans="1:9" x14ac:dyDescent="0.2">
      <c r="A4" s="1071"/>
      <c r="B4" s="1070" t="s">
        <v>576</v>
      </c>
      <c r="C4" s="1069" t="s">
        <v>575</v>
      </c>
      <c r="D4" s="1067" t="s">
        <v>574</v>
      </c>
      <c r="E4" s="1067" t="s">
        <v>573</v>
      </c>
      <c r="F4" s="1067" t="s">
        <v>572</v>
      </c>
      <c r="G4" s="1068" t="s">
        <v>571</v>
      </c>
      <c r="H4" s="1067" t="s">
        <v>570</v>
      </c>
      <c r="I4" s="1066" t="s">
        <v>569</v>
      </c>
    </row>
    <row r="5" spans="1:9" x14ac:dyDescent="0.2">
      <c r="A5" s="1065" t="s">
        <v>423</v>
      </c>
      <c r="B5" s="1064"/>
      <c r="C5" s="1063" t="s">
        <v>568</v>
      </c>
      <c r="D5" s="1061" t="s">
        <v>568</v>
      </c>
      <c r="E5" s="1061" t="s">
        <v>568</v>
      </c>
      <c r="F5" s="1061" t="s">
        <v>568</v>
      </c>
      <c r="G5" s="1062" t="s">
        <v>568</v>
      </c>
      <c r="H5" s="1061" t="s">
        <v>568</v>
      </c>
      <c r="I5" s="1060" t="s">
        <v>568</v>
      </c>
    </row>
    <row r="6" spans="1:9" x14ac:dyDescent="0.2">
      <c r="A6" s="2436" t="s">
        <v>454</v>
      </c>
      <c r="B6" s="2437"/>
      <c r="C6" s="1059">
        <v>0.27260000000000001</v>
      </c>
      <c r="D6" s="1056">
        <v>0.20050000000000001</v>
      </c>
      <c r="E6" s="1056">
        <v>4.9700000000000001E-2</v>
      </c>
      <c r="F6" s="1058">
        <v>4.7600000000000003E-2</v>
      </c>
      <c r="G6" s="1057">
        <v>1.4999999999999999E-2</v>
      </c>
      <c r="H6" s="1056">
        <v>0.66769999999999996</v>
      </c>
      <c r="I6" s="1055">
        <v>6.4999999999999997E-3</v>
      </c>
    </row>
    <row r="7" spans="1:9" x14ac:dyDescent="0.2">
      <c r="A7" s="2436" t="s">
        <v>383</v>
      </c>
      <c r="B7" s="2438"/>
      <c r="C7" s="1059">
        <v>0.26340000000000002</v>
      </c>
      <c r="D7" s="1056">
        <v>0.2001</v>
      </c>
      <c r="E7" s="1056">
        <v>4.9700000000000001E-2</v>
      </c>
      <c r="F7" s="1058">
        <v>4.2799999999999998E-2</v>
      </c>
      <c r="G7" s="1057">
        <v>1.49E-2</v>
      </c>
      <c r="H7" s="1056">
        <v>0.66930000000000001</v>
      </c>
      <c r="I7" s="1055">
        <v>6.7000000000000002E-3</v>
      </c>
    </row>
    <row r="8" spans="1:9" x14ac:dyDescent="0.2">
      <c r="A8" s="2436" t="s">
        <v>382</v>
      </c>
      <c r="B8" s="2438"/>
      <c r="C8" s="1059">
        <v>0.21790000000000001</v>
      </c>
      <c r="D8" s="1056">
        <v>0.1804</v>
      </c>
      <c r="E8" s="1056">
        <v>4.4499999999999998E-2</v>
      </c>
      <c r="F8" s="1058">
        <v>3.9E-2</v>
      </c>
      <c r="G8" s="1057">
        <v>1.3899999999999999E-2</v>
      </c>
      <c r="H8" s="1056">
        <v>0.59640000000000004</v>
      </c>
      <c r="I8" s="1055">
        <v>6.0000000000000001E-3</v>
      </c>
    </row>
    <row r="9" spans="1:9" x14ac:dyDescent="0.2">
      <c r="A9" s="2436" t="s">
        <v>226</v>
      </c>
      <c r="B9" s="2438"/>
      <c r="C9" s="1059">
        <v>0.21609999999999999</v>
      </c>
      <c r="D9" s="1056">
        <v>0.183</v>
      </c>
      <c r="E9" s="1056">
        <v>4.7300000000000002E-2</v>
      </c>
      <c r="F9" s="1058">
        <v>3.2399999999999998E-2</v>
      </c>
      <c r="G9" s="1057">
        <v>1.38E-2</v>
      </c>
      <c r="H9" s="1056">
        <v>0.59370000000000001</v>
      </c>
      <c r="I9" s="1055">
        <v>6.0000000000000001E-3</v>
      </c>
    </row>
    <row r="10" spans="1:9" x14ac:dyDescent="0.2">
      <c r="A10" s="2436" t="s">
        <v>567</v>
      </c>
      <c r="B10" s="2437"/>
      <c r="C10" s="1039">
        <v>0.21160000000000001</v>
      </c>
      <c r="D10" s="1036">
        <v>0.1862</v>
      </c>
      <c r="E10" s="1036">
        <v>4.4299999999999999E-2</v>
      </c>
      <c r="F10" s="1038">
        <v>2.9899999999999999E-2</v>
      </c>
      <c r="G10" s="1037">
        <v>1.49E-2</v>
      </c>
      <c r="H10" s="1036">
        <v>0.59570000000000001</v>
      </c>
      <c r="I10" s="1035">
        <v>6.1999999999999998E-3</v>
      </c>
    </row>
    <row r="11" spans="1:9" ht="13.8" thickBot="1" x14ac:dyDescent="0.25">
      <c r="A11" s="2439" t="s">
        <v>566</v>
      </c>
      <c r="B11" s="2440"/>
      <c r="C11" s="1054">
        <v>0.14606611683389778</v>
      </c>
      <c r="D11" s="1051">
        <v>1.0523780546391859E-2</v>
      </c>
      <c r="E11" s="1051">
        <v>0.37959799964795277</v>
      </c>
      <c r="F11" s="1053">
        <v>1.7195159972161686E-2</v>
      </c>
      <c r="G11" s="1052">
        <v>1.586388966417706E-2</v>
      </c>
      <c r="H11" s="1051">
        <v>0.64487548778187365</v>
      </c>
      <c r="I11" s="1050">
        <v>7.0292872321569277E-3</v>
      </c>
    </row>
    <row r="12" spans="1:9" ht="13.8" thickTop="1" x14ac:dyDescent="0.2">
      <c r="A12" s="1049">
        <v>1</v>
      </c>
      <c r="B12" s="1048" t="s">
        <v>565</v>
      </c>
      <c r="C12" s="1047">
        <v>0.22382646813356513</v>
      </c>
      <c r="D12" s="1044">
        <v>1.5115169963711076E-5</v>
      </c>
      <c r="E12" s="1044">
        <v>0.64414595292532284</v>
      </c>
      <c r="F12" s="1046">
        <v>2.0250333208657711E-2</v>
      </c>
      <c r="G12" s="1045">
        <v>1.3856371960069822E-2</v>
      </c>
      <c r="H12" s="1044">
        <v>0.64737258554264032</v>
      </c>
      <c r="I12" s="1043">
        <v>4.4153980942500722E-3</v>
      </c>
    </row>
    <row r="13" spans="1:9" x14ac:dyDescent="0.2">
      <c r="A13" s="1041">
        <v>2</v>
      </c>
      <c r="B13" s="1042" t="s">
        <v>564</v>
      </c>
      <c r="C13" s="1039">
        <v>0.24730661927296227</v>
      </c>
      <c r="D13" s="1036">
        <v>1.7784605316675623E-5</v>
      </c>
      <c r="E13" s="1036">
        <v>0.62759665812787491</v>
      </c>
      <c r="F13" s="1038">
        <v>1.8092130202143657E-2</v>
      </c>
      <c r="G13" s="1037">
        <v>2.0021993828884331E-2</v>
      </c>
      <c r="H13" s="1036">
        <v>0.62468164639160118</v>
      </c>
      <c r="I13" s="1035">
        <v>4.8668967875023401E-3</v>
      </c>
    </row>
    <row r="14" spans="1:9" x14ac:dyDescent="0.2">
      <c r="A14" s="1041">
        <v>3</v>
      </c>
      <c r="B14" s="1042" t="s">
        <v>563</v>
      </c>
      <c r="C14" s="1039">
        <v>0.16931814707310519</v>
      </c>
      <c r="D14" s="1036">
        <v>8.7330979130079128E-6</v>
      </c>
      <c r="E14" s="1036">
        <v>0.62199354660195505</v>
      </c>
      <c r="F14" s="1038">
        <v>4.0946658683743923E-3</v>
      </c>
      <c r="G14" s="1037">
        <v>1.3679272638400698E-2</v>
      </c>
      <c r="H14" s="1036">
        <v>0.65965093314897938</v>
      </c>
      <c r="I14" s="1035">
        <v>5.4769173334390667E-3</v>
      </c>
    </row>
    <row r="15" spans="1:9" x14ac:dyDescent="0.2">
      <c r="A15" s="1041">
        <v>4</v>
      </c>
      <c r="B15" s="1042" t="s">
        <v>562</v>
      </c>
      <c r="C15" s="1039">
        <v>0.20769876708476193</v>
      </c>
      <c r="D15" s="1036">
        <v>5.0043280343125885E-6</v>
      </c>
      <c r="E15" s="1036">
        <v>0.67561147075463546</v>
      </c>
      <c r="F15" s="1038">
        <v>1.0800594710655689E-2</v>
      </c>
      <c r="G15" s="1037">
        <v>1.3995691107161524E-2</v>
      </c>
      <c r="H15" s="1036">
        <v>0.67278378398401706</v>
      </c>
      <c r="I15" s="1035">
        <v>9.3343462111722137E-3</v>
      </c>
    </row>
    <row r="16" spans="1:9" x14ac:dyDescent="0.2">
      <c r="A16" s="1041">
        <v>5</v>
      </c>
      <c r="B16" s="1042" t="s">
        <v>561</v>
      </c>
      <c r="C16" s="1039">
        <v>0.21952760753257475</v>
      </c>
      <c r="D16" s="1036">
        <v>1.301863004002057E-5</v>
      </c>
      <c r="E16" s="1036">
        <v>0.63519957888154499</v>
      </c>
      <c r="F16" s="1038">
        <v>2.5596404212824726E-2</v>
      </c>
      <c r="G16" s="1037">
        <v>1.1654476657875527E-2</v>
      </c>
      <c r="H16" s="1036">
        <v>0.6264701138464418</v>
      </c>
      <c r="I16" s="1035">
        <v>7.6058757361383367E-3</v>
      </c>
    </row>
    <row r="17" spans="1:9" x14ac:dyDescent="0.2">
      <c r="A17" s="1041">
        <v>6</v>
      </c>
      <c r="B17" s="1042" t="s">
        <v>560</v>
      </c>
      <c r="C17" s="1039">
        <v>0.22381851214089177</v>
      </c>
      <c r="D17" s="1036">
        <v>4.1536970283285748E-5</v>
      </c>
      <c r="E17" s="1036">
        <v>0.63721992282305739</v>
      </c>
      <c r="F17" s="1038">
        <v>1.0953890583016086E-2</v>
      </c>
      <c r="G17" s="1037">
        <v>1.3506397730478395E-2</v>
      </c>
      <c r="H17" s="1036">
        <v>0.65397871066699009</v>
      </c>
      <c r="I17" s="1035">
        <v>7.8641201518912553E-3</v>
      </c>
    </row>
    <row r="18" spans="1:9" x14ac:dyDescent="0.2">
      <c r="A18" s="1041">
        <v>7</v>
      </c>
      <c r="B18" s="1042" t="s">
        <v>559</v>
      </c>
      <c r="C18" s="1039">
        <v>0.2125430611036247</v>
      </c>
      <c r="D18" s="1036">
        <v>1.9089686087088756E-5</v>
      </c>
      <c r="E18" s="1036">
        <v>0.68216730071344112</v>
      </c>
      <c r="F18" s="1038">
        <v>9.1033471670947975E-3</v>
      </c>
      <c r="G18" s="1037">
        <v>1.365537071755714E-2</v>
      </c>
      <c r="H18" s="1036">
        <v>0.68126095147755816</v>
      </c>
      <c r="I18" s="1035">
        <v>6.3251596714426275E-3</v>
      </c>
    </row>
    <row r="19" spans="1:9" x14ac:dyDescent="0.2">
      <c r="A19" s="1041">
        <v>8</v>
      </c>
      <c r="B19" s="1042" t="s">
        <v>558</v>
      </c>
      <c r="C19" s="1039">
        <v>0.22644625577899449</v>
      </c>
      <c r="D19" s="1036">
        <v>2.0621420115709271E-6</v>
      </c>
      <c r="E19" s="1036">
        <v>0.65931659173747159</v>
      </c>
      <c r="F19" s="1038">
        <v>5.9247165086935109E-3</v>
      </c>
      <c r="G19" s="1037">
        <v>1.5111547057589773E-2</v>
      </c>
      <c r="H19" s="1036">
        <v>0.65823740798678843</v>
      </c>
      <c r="I19" s="1035">
        <v>7.78137061168127E-3</v>
      </c>
    </row>
    <row r="20" spans="1:9" x14ac:dyDescent="0.2">
      <c r="A20" s="1041">
        <v>9</v>
      </c>
      <c r="B20" s="1042" t="s">
        <v>557</v>
      </c>
      <c r="C20" s="1039">
        <v>0.20845367765162043</v>
      </c>
      <c r="D20" s="1036">
        <v>0</v>
      </c>
      <c r="E20" s="1036">
        <v>0.66657421762958524</v>
      </c>
      <c r="F20" s="1038">
        <v>1.5740987451545823E-2</v>
      </c>
      <c r="G20" s="1037">
        <v>1.3807796679325102E-2</v>
      </c>
      <c r="H20" s="1036">
        <v>0.66240748648890402</v>
      </c>
      <c r="I20" s="1035">
        <v>6.3952352132381372E-3</v>
      </c>
    </row>
    <row r="21" spans="1:9" x14ac:dyDescent="0.2">
      <c r="A21" s="1041">
        <v>10</v>
      </c>
      <c r="B21" s="1042" t="s">
        <v>556</v>
      </c>
      <c r="C21" s="1039">
        <v>0.21094121178026914</v>
      </c>
      <c r="D21" s="1036">
        <v>4.2169844451370667E-6</v>
      </c>
      <c r="E21" s="1036">
        <v>0.64120064831722678</v>
      </c>
      <c r="F21" s="1038">
        <v>2.3999193208469598E-2</v>
      </c>
      <c r="G21" s="1037">
        <v>1.186140680135251E-2</v>
      </c>
      <c r="H21" s="1036">
        <v>0.6626505288948733</v>
      </c>
      <c r="I21" s="1035">
        <v>8.8016559636864295E-3</v>
      </c>
    </row>
    <row r="22" spans="1:9" x14ac:dyDescent="0.2">
      <c r="A22" s="1041">
        <v>11</v>
      </c>
      <c r="B22" s="1042" t="s">
        <v>555</v>
      </c>
      <c r="C22" s="1039">
        <v>0.24130360211670376</v>
      </c>
      <c r="D22" s="1036">
        <v>0</v>
      </c>
      <c r="E22" s="1036">
        <v>0.66257668647030477</v>
      </c>
      <c r="F22" s="1038">
        <v>8.9062401023281158E-3</v>
      </c>
      <c r="G22" s="1037">
        <v>1.2891157373169621E-2</v>
      </c>
      <c r="H22" s="1036">
        <v>0.64828784546111462</v>
      </c>
      <c r="I22" s="1035">
        <v>6.4181095860436259E-3</v>
      </c>
    </row>
    <row r="23" spans="1:9" x14ac:dyDescent="0.2">
      <c r="A23" s="1041">
        <v>12</v>
      </c>
      <c r="B23" s="1042" t="s">
        <v>554</v>
      </c>
      <c r="C23" s="1039">
        <v>0.19261685464045758</v>
      </c>
      <c r="D23" s="1036">
        <v>1.7061137720029577E-7</v>
      </c>
      <c r="E23" s="1036">
        <v>0.67954016498592773</v>
      </c>
      <c r="F23" s="1038">
        <v>2.4459801259396001E-2</v>
      </c>
      <c r="G23" s="1037">
        <v>2.0994089535713998E-2</v>
      </c>
      <c r="H23" s="1036">
        <v>0.67364995529975458</v>
      </c>
      <c r="I23" s="1035">
        <v>1.0107525904637139E-2</v>
      </c>
    </row>
    <row r="24" spans="1:9" x14ac:dyDescent="0.2">
      <c r="A24" s="1041">
        <v>13</v>
      </c>
      <c r="B24" s="1042" t="s">
        <v>553</v>
      </c>
      <c r="C24" s="1039">
        <v>0.22053776954181198</v>
      </c>
      <c r="D24" s="1036">
        <v>4.1863277327726609E-5</v>
      </c>
      <c r="E24" s="1036">
        <v>0.65321611572305505</v>
      </c>
      <c r="F24" s="1038">
        <v>2.3090266812453266E-2</v>
      </c>
      <c r="G24" s="1037">
        <v>1.3422447860445537E-2</v>
      </c>
      <c r="H24" s="1036">
        <v>0.65111784498921743</v>
      </c>
      <c r="I24" s="1035">
        <v>8.8295696763660732E-3</v>
      </c>
    </row>
    <row r="25" spans="1:9" x14ac:dyDescent="0.2">
      <c r="A25" s="1041">
        <v>14</v>
      </c>
      <c r="B25" s="1042" t="s">
        <v>552</v>
      </c>
      <c r="C25" s="1039">
        <v>0.21800780542326992</v>
      </c>
      <c r="D25" s="1036">
        <v>6.3925046727993432E-5</v>
      </c>
      <c r="E25" s="1036">
        <v>0.66097045790259856</v>
      </c>
      <c r="F25" s="1038">
        <v>2.0881809162553725E-2</v>
      </c>
      <c r="G25" s="1037">
        <v>9.9731680224546693E-3</v>
      </c>
      <c r="H25" s="1036">
        <v>0.65749429932604442</v>
      </c>
      <c r="I25" s="1035">
        <v>1.0801040084283235E-2</v>
      </c>
    </row>
    <row r="26" spans="1:9" x14ac:dyDescent="0.2">
      <c r="A26" s="1041">
        <v>15</v>
      </c>
      <c r="B26" s="1042" t="s">
        <v>551</v>
      </c>
      <c r="C26" s="1039">
        <v>0.20730207135329759</v>
      </c>
      <c r="D26" s="1036">
        <v>0</v>
      </c>
      <c r="E26" s="1036">
        <v>0.64104084072877554</v>
      </c>
      <c r="F26" s="1038">
        <v>7.7249499296375935E-3</v>
      </c>
      <c r="G26" s="1037">
        <v>1.4329584623415369E-2</v>
      </c>
      <c r="H26" s="1036">
        <v>0.64786573599225694</v>
      </c>
      <c r="I26" s="1035">
        <v>9.560399753849036E-3</v>
      </c>
    </row>
    <row r="27" spans="1:9" x14ac:dyDescent="0.2">
      <c r="A27" s="1041">
        <v>16</v>
      </c>
      <c r="B27" s="1042" t="s">
        <v>550</v>
      </c>
      <c r="C27" s="1039">
        <v>0.20872357434533462</v>
      </c>
      <c r="D27" s="1036">
        <v>0</v>
      </c>
      <c r="E27" s="1036">
        <v>0.66072605409458751</v>
      </c>
      <c r="F27" s="1038">
        <v>3.2288602683423318E-2</v>
      </c>
      <c r="G27" s="1037">
        <v>1.5775696627053151E-2</v>
      </c>
      <c r="H27" s="1036">
        <v>0.6589885338479492</v>
      </c>
      <c r="I27" s="1035">
        <v>7.9396625373131281E-3</v>
      </c>
    </row>
    <row r="28" spans="1:9" x14ac:dyDescent="0.2">
      <c r="A28" s="1041">
        <v>17</v>
      </c>
      <c r="B28" s="1042" t="s">
        <v>549</v>
      </c>
      <c r="C28" s="1039">
        <v>0.20430610233400279</v>
      </c>
      <c r="D28" s="1036">
        <v>2.0308711669746601E-5</v>
      </c>
      <c r="E28" s="1036">
        <v>0.63915251229571901</v>
      </c>
      <c r="F28" s="1038">
        <v>3.0161476214510825E-2</v>
      </c>
      <c r="G28" s="1037">
        <v>2.2517128058378428E-2</v>
      </c>
      <c r="H28" s="1036">
        <v>0.63444014002301363</v>
      </c>
      <c r="I28" s="1035">
        <v>5.6503525507439496E-3</v>
      </c>
    </row>
    <row r="29" spans="1:9" x14ac:dyDescent="0.2">
      <c r="A29" s="1041">
        <v>18</v>
      </c>
      <c r="B29" s="1042" t="s">
        <v>548</v>
      </c>
      <c r="C29" s="1039">
        <v>0.20570910363311296</v>
      </c>
      <c r="D29" s="1036">
        <v>0</v>
      </c>
      <c r="E29" s="1036">
        <v>0.66085365380031891</v>
      </c>
      <c r="F29" s="1038">
        <v>1.0579264893950128E-3</v>
      </c>
      <c r="G29" s="1037">
        <v>1.4235055516811588E-2</v>
      </c>
      <c r="H29" s="1036">
        <v>0.67335964499779</v>
      </c>
      <c r="I29" s="1035">
        <v>5.1467112592813299E-3</v>
      </c>
    </row>
    <row r="30" spans="1:9" x14ac:dyDescent="0.2">
      <c r="A30" s="1041">
        <v>19</v>
      </c>
      <c r="B30" s="1042" t="s">
        <v>547</v>
      </c>
      <c r="C30" s="1039">
        <v>0.2290336054080537</v>
      </c>
      <c r="D30" s="1036">
        <v>0</v>
      </c>
      <c r="E30" s="1036">
        <v>0.5933672717899845</v>
      </c>
      <c r="F30" s="1038">
        <v>1.5121427210261299E-2</v>
      </c>
      <c r="G30" s="1037">
        <v>1.5590004559436517E-2</v>
      </c>
      <c r="H30" s="1036">
        <v>0.5983638938766136</v>
      </c>
      <c r="I30" s="1035">
        <v>5.8131339295759482E-3</v>
      </c>
    </row>
    <row r="31" spans="1:9" x14ac:dyDescent="0.2">
      <c r="A31" s="1041">
        <v>20</v>
      </c>
      <c r="B31" s="1042" t="s">
        <v>546</v>
      </c>
      <c r="C31" s="1039">
        <v>0.19661975559685305</v>
      </c>
      <c r="D31" s="1036">
        <v>0</v>
      </c>
      <c r="E31" s="1036">
        <v>0.65232951355071966</v>
      </c>
      <c r="F31" s="1038">
        <v>4.549943522359933E-3</v>
      </c>
      <c r="G31" s="1037">
        <v>1.3881876132394191E-2</v>
      </c>
      <c r="H31" s="1036">
        <v>0.66351117052301056</v>
      </c>
      <c r="I31" s="1035">
        <v>6.0491562842917967E-3</v>
      </c>
    </row>
    <row r="32" spans="1:9" x14ac:dyDescent="0.2">
      <c r="A32" s="1041">
        <v>21</v>
      </c>
      <c r="B32" s="1042" t="s">
        <v>545</v>
      </c>
      <c r="C32" s="1039">
        <v>0.19955030582244918</v>
      </c>
      <c r="D32" s="1036">
        <v>1.2045194231078355E-4</v>
      </c>
      <c r="E32" s="1036">
        <v>0.67429401571731618</v>
      </c>
      <c r="F32" s="1038">
        <v>3.0978309127167029E-2</v>
      </c>
      <c r="G32" s="1037">
        <v>1.2668286811463338E-2</v>
      </c>
      <c r="H32" s="1036">
        <v>0.6685466061677372</v>
      </c>
      <c r="I32" s="1035">
        <v>7.7473983664160572E-3</v>
      </c>
    </row>
    <row r="33" spans="1:9" x14ac:dyDescent="0.2">
      <c r="A33" s="1041">
        <v>22</v>
      </c>
      <c r="B33" s="1042" t="s">
        <v>544</v>
      </c>
      <c r="C33" s="1039">
        <v>0.21718334447117857</v>
      </c>
      <c r="D33" s="1036">
        <v>0</v>
      </c>
      <c r="E33" s="1036">
        <v>0.66504287972031595</v>
      </c>
      <c r="F33" s="1038">
        <v>7.3248480586406957E-3</v>
      </c>
      <c r="G33" s="1037">
        <v>9.6993122083308767E-3</v>
      </c>
      <c r="H33" s="1036">
        <v>0.67063005085974869</v>
      </c>
      <c r="I33" s="1035">
        <v>6.3126219773249797E-3</v>
      </c>
    </row>
    <row r="34" spans="1:9" x14ac:dyDescent="0.2">
      <c r="A34" s="1041">
        <v>23</v>
      </c>
      <c r="B34" s="1042" t="s">
        <v>543</v>
      </c>
      <c r="C34" s="1039">
        <v>0.22323021805704663</v>
      </c>
      <c r="D34" s="1036">
        <v>1.9161631694128697E-4</v>
      </c>
      <c r="E34" s="1036">
        <v>0.66853418614093452</v>
      </c>
      <c r="F34" s="1038">
        <v>0</v>
      </c>
      <c r="G34" s="1037">
        <v>1.3184393918543019E-2</v>
      </c>
      <c r="H34" s="1036">
        <v>0.66089696555895072</v>
      </c>
      <c r="I34" s="1035">
        <v>8.9309597690026485E-3</v>
      </c>
    </row>
    <row r="35" spans="1:9" x14ac:dyDescent="0.2">
      <c r="A35" s="1041">
        <v>24</v>
      </c>
      <c r="B35" s="1042" t="s">
        <v>542</v>
      </c>
      <c r="C35" s="1039">
        <v>0.20935962241822714</v>
      </c>
      <c r="D35" s="1036">
        <v>0</v>
      </c>
      <c r="E35" s="1036">
        <v>0.68638150011033883</v>
      </c>
      <c r="F35" s="1038">
        <v>1.7789038675231829E-2</v>
      </c>
      <c r="G35" s="1037">
        <v>1.9251198171475841E-2</v>
      </c>
      <c r="H35" s="1036">
        <v>0.67159918236996885</v>
      </c>
      <c r="I35" s="1035">
        <v>8.4307629238032852E-3</v>
      </c>
    </row>
    <row r="36" spans="1:9" x14ac:dyDescent="0.2">
      <c r="A36" s="1041">
        <v>25</v>
      </c>
      <c r="B36" s="1042" t="s">
        <v>541</v>
      </c>
      <c r="C36" s="1039">
        <v>0.1902615147984773</v>
      </c>
      <c r="D36" s="1036">
        <v>5.9097357047245988E-6</v>
      </c>
      <c r="E36" s="1036">
        <v>0.56084855733095373</v>
      </c>
      <c r="F36" s="1038">
        <v>0</v>
      </c>
      <c r="G36" s="1037">
        <v>1.8595063562939104E-2</v>
      </c>
      <c r="H36" s="1036">
        <v>0.56887220054444565</v>
      </c>
      <c r="I36" s="1035">
        <v>6.62059093425284E-3</v>
      </c>
    </row>
    <row r="37" spans="1:9" x14ac:dyDescent="0.2">
      <c r="A37" s="1041">
        <v>26</v>
      </c>
      <c r="B37" s="1042" t="s">
        <v>540</v>
      </c>
      <c r="C37" s="1039">
        <v>0.18960994622345601</v>
      </c>
      <c r="D37" s="1036">
        <v>0</v>
      </c>
      <c r="E37" s="1036">
        <v>0.68656321937599041</v>
      </c>
      <c r="F37" s="1038">
        <v>0</v>
      </c>
      <c r="G37" s="1037">
        <v>2.3169176647965271E-2</v>
      </c>
      <c r="H37" s="1036">
        <v>0.68257440089985177</v>
      </c>
      <c r="I37" s="1035">
        <v>7.172252366379691E-3</v>
      </c>
    </row>
    <row r="38" spans="1:9" x14ac:dyDescent="0.2">
      <c r="A38" s="1041">
        <v>27</v>
      </c>
      <c r="B38" s="1042" t="s">
        <v>539</v>
      </c>
      <c r="C38" s="1039">
        <v>0.19180683685587188</v>
      </c>
      <c r="D38" s="1036">
        <v>0</v>
      </c>
      <c r="E38" s="1036">
        <v>0.69699027794001867</v>
      </c>
      <c r="F38" s="1038">
        <v>0</v>
      </c>
      <c r="G38" s="1037">
        <v>1.829223685697182E-2</v>
      </c>
      <c r="H38" s="1036">
        <v>0.69356281987066237</v>
      </c>
      <c r="I38" s="1035">
        <v>8.3025942477845394E-3</v>
      </c>
    </row>
    <row r="39" spans="1:9" x14ac:dyDescent="0.2">
      <c r="A39" s="1041">
        <v>28</v>
      </c>
      <c r="B39" s="1042" t="s">
        <v>538</v>
      </c>
      <c r="C39" s="1039">
        <v>0.1918086314641525</v>
      </c>
      <c r="D39" s="1036">
        <v>8.4151780424719845E-5</v>
      </c>
      <c r="E39" s="1036">
        <v>0.63903864855934223</v>
      </c>
      <c r="F39" s="1038">
        <v>2.254892051877158E-3</v>
      </c>
      <c r="G39" s="1037">
        <v>1.4400920820383915E-2</v>
      </c>
      <c r="H39" s="1036">
        <v>0.64155743318556957</v>
      </c>
      <c r="I39" s="1035">
        <v>8.9570608290971045E-3</v>
      </c>
    </row>
    <row r="40" spans="1:9" x14ac:dyDescent="0.2">
      <c r="A40" s="1041">
        <v>29</v>
      </c>
      <c r="B40" s="1042" t="s">
        <v>537</v>
      </c>
      <c r="C40" s="1039">
        <v>0.21699495220160375</v>
      </c>
      <c r="D40" s="1036">
        <v>1.5574470809039545E-5</v>
      </c>
      <c r="E40" s="1036">
        <v>0.64702543947198676</v>
      </c>
      <c r="F40" s="1038">
        <v>0</v>
      </c>
      <c r="G40" s="1037">
        <v>4.5716330398412885E-2</v>
      </c>
      <c r="H40" s="1036">
        <v>0.66197216093606748</v>
      </c>
      <c r="I40" s="1035">
        <v>6.9460224926892076E-3</v>
      </c>
    </row>
    <row r="41" spans="1:9" x14ac:dyDescent="0.2">
      <c r="A41" s="1041">
        <v>30</v>
      </c>
      <c r="B41" s="1042" t="s">
        <v>536</v>
      </c>
      <c r="C41" s="1039">
        <v>0.1811727186800742</v>
      </c>
      <c r="D41" s="1036">
        <v>0</v>
      </c>
      <c r="E41" s="1036">
        <v>0.64524041828705325</v>
      </c>
      <c r="F41" s="1038">
        <v>0</v>
      </c>
      <c r="G41" s="1037">
        <v>1.5040283187461138E-2</v>
      </c>
      <c r="H41" s="1036">
        <v>0.66948070839843332</v>
      </c>
      <c r="I41" s="1035">
        <v>7.0529480055250386E-3</v>
      </c>
    </row>
    <row r="42" spans="1:9" x14ac:dyDescent="0.2">
      <c r="A42" s="1041">
        <v>31</v>
      </c>
      <c r="B42" s="1042" t="s">
        <v>535</v>
      </c>
      <c r="C42" s="1039">
        <v>0.20632278239708349</v>
      </c>
      <c r="D42" s="1036">
        <v>1.5997621705013621E-4</v>
      </c>
      <c r="E42" s="1036">
        <v>0.59961155438684499</v>
      </c>
      <c r="F42" s="1038">
        <v>0</v>
      </c>
      <c r="G42" s="1037">
        <v>1.2444345392722255E-2</v>
      </c>
      <c r="H42" s="1036">
        <v>0.61597606577207409</v>
      </c>
      <c r="I42" s="1035">
        <v>7.5511564463181524E-3</v>
      </c>
    </row>
    <row r="43" spans="1:9" x14ac:dyDescent="0.2">
      <c r="A43" s="1041">
        <v>32</v>
      </c>
      <c r="B43" s="1042" t="s">
        <v>534</v>
      </c>
      <c r="C43" s="1039">
        <v>0.20260043903680947</v>
      </c>
      <c r="D43" s="1036">
        <v>0</v>
      </c>
      <c r="E43" s="1036">
        <v>0.68451025566920998</v>
      </c>
      <c r="F43" s="1038">
        <v>1.4539257757203069E-2</v>
      </c>
      <c r="G43" s="1037">
        <v>1.7597215095181459E-2</v>
      </c>
      <c r="H43" s="1036">
        <v>0.67895811340133772</v>
      </c>
      <c r="I43" s="1035">
        <v>1.0233161235701494E-2</v>
      </c>
    </row>
    <row r="44" spans="1:9" x14ac:dyDescent="0.2">
      <c r="A44" s="1041">
        <v>33</v>
      </c>
      <c r="B44" s="1042" t="s">
        <v>533</v>
      </c>
      <c r="C44" s="1039">
        <v>0.18030635790888572</v>
      </c>
      <c r="D44" s="1036">
        <v>0</v>
      </c>
      <c r="E44" s="1036">
        <v>0.68924453148351661</v>
      </c>
      <c r="F44" s="1038">
        <v>0</v>
      </c>
      <c r="G44" s="1037">
        <v>3.5219608428902462E-2</v>
      </c>
      <c r="H44" s="1036">
        <v>0.66617391159551453</v>
      </c>
      <c r="I44" s="1035">
        <v>1.2373313947004586E-2</v>
      </c>
    </row>
    <row r="45" spans="1:9" x14ac:dyDescent="0.2">
      <c r="A45" s="2432" t="s">
        <v>343</v>
      </c>
      <c r="B45" s="2433"/>
      <c r="C45" s="1039">
        <v>0.21948429885673643</v>
      </c>
      <c r="D45" s="1036">
        <v>1.7884304958519609E-5</v>
      </c>
      <c r="E45" s="1036">
        <v>0.64428766072652033</v>
      </c>
      <c r="F45" s="1038">
        <v>1.7750423660147941E-2</v>
      </c>
      <c r="G45" s="1037">
        <v>1.4829399324467292E-2</v>
      </c>
      <c r="H45" s="1036">
        <v>0.64926265075035894</v>
      </c>
      <c r="I45" s="1035">
        <v>6.1283663411853722E-3</v>
      </c>
    </row>
    <row r="46" spans="1:9" x14ac:dyDescent="0.2">
      <c r="A46" s="1041">
        <v>301</v>
      </c>
      <c r="B46" s="1040" t="s">
        <v>532</v>
      </c>
      <c r="C46" s="1039">
        <v>0.61732510733962798</v>
      </c>
      <c r="D46" s="1036">
        <v>0.13267059072384316</v>
      </c>
      <c r="E46" s="1036">
        <v>0</v>
      </c>
      <c r="F46" s="1038">
        <v>0</v>
      </c>
      <c r="G46" s="1037">
        <v>3.7259263958401879E-2</v>
      </c>
      <c r="H46" s="1036">
        <v>0.51552802909640627</v>
      </c>
      <c r="I46" s="1035">
        <v>3.5031019329655744E-2</v>
      </c>
    </row>
    <row r="47" spans="1:9" x14ac:dyDescent="0.2">
      <c r="A47" s="1041">
        <v>302</v>
      </c>
      <c r="B47" s="1040" t="s">
        <v>531</v>
      </c>
      <c r="C47" s="1039">
        <v>0.6539362956740018</v>
      </c>
      <c r="D47" s="1036">
        <v>0.17872937252200574</v>
      </c>
      <c r="E47" s="1036">
        <v>0</v>
      </c>
      <c r="F47" s="1038">
        <v>0</v>
      </c>
      <c r="G47" s="1037">
        <v>3.6128425564945124E-2</v>
      </c>
      <c r="H47" s="1036">
        <v>0.48752638690095396</v>
      </c>
      <c r="I47" s="1035">
        <v>4.0165561194173673E-2</v>
      </c>
    </row>
    <row r="48" spans="1:9" x14ac:dyDescent="0.2">
      <c r="A48" s="1041">
        <v>303</v>
      </c>
      <c r="B48" s="1040" t="s">
        <v>530</v>
      </c>
      <c r="C48" s="1039">
        <v>0.46879653316526892</v>
      </c>
      <c r="D48" s="1036">
        <v>0.41079721824882537</v>
      </c>
      <c r="E48" s="1036">
        <v>6.6476723437495014E-4</v>
      </c>
      <c r="F48" s="1038">
        <v>0</v>
      </c>
      <c r="G48" s="1037">
        <v>3.2811390881776627E-2</v>
      </c>
      <c r="H48" s="1036">
        <v>0.59996862900818737</v>
      </c>
      <c r="I48" s="1035">
        <v>1.4051265832913292E-2</v>
      </c>
    </row>
    <row r="49" spans="1:9" x14ac:dyDescent="0.2">
      <c r="A49" s="1041">
        <v>304</v>
      </c>
      <c r="B49" s="1040" t="s">
        <v>529</v>
      </c>
      <c r="C49" s="1039">
        <v>0.61757865119806588</v>
      </c>
      <c r="D49" s="1036">
        <v>0.1499930450199731</v>
      </c>
      <c r="E49" s="1036">
        <v>0</v>
      </c>
      <c r="F49" s="1038">
        <v>0</v>
      </c>
      <c r="G49" s="1037">
        <v>6.0591286792307825E-2</v>
      </c>
      <c r="H49" s="1036">
        <v>0.46261004019689095</v>
      </c>
      <c r="I49" s="1035">
        <v>3.0681294302747797E-2</v>
      </c>
    </row>
    <row r="50" spans="1:9" x14ac:dyDescent="0.2">
      <c r="A50" s="1041">
        <v>305</v>
      </c>
      <c r="B50" s="1040" t="s">
        <v>528</v>
      </c>
      <c r="C50" s="1039">
        <v>0.45912980179023927</v>
      </c>
      <c r="D50" s="1036">
        <v>0.30044222731682046</v>
      </c>
      <c r="E50" s="1036">
        <v>5.8467772109849128E-4</v>
      </c>
      <c r="F50" s="1038">
        <v>0</v>
      </c>
      <c r="G50" s="1037">
        <v>5.9282480961447337E-2</v>
      </c>
      <c r="H50" s="1036">
        <v>0.53168399085851159</v>
      </c>
      <c r="I50" s="1035">
        <v>3.7341653745438505E-2</v>
      </c>
    </row>
    <row r="51" spans="1:9" x14ac:dyDescent="0.2">
      <c r="A51" s="1041">
        <v>306</v>
      </c>
      <c r="B51" s="1040" t="s">
        <v>527</v>
      </c>
      <c r="C51" s="1039">
        <v>0.51102983825412351</v>
      </c>
      <c r="D51" s="1036">
        <v>0.41627550709776412</v>
      </c>
      <c r="E51" s="1036">
        <v>1.0415497007151598E-3</v>
      </c>
      <c r="F51" s="1038">
        <v>0</v>
      </c>
      <c r="G51" s="1037">
        <v>3.6100041069051514E-2</v>
      </c>
      <c r="H51" s="1036">
        <v>0.56627140279336818</v>
      </c>
      <c r="I51" s="1035">
        <v>2.3236712765043799E-2</v>
      </c>
    </row>
    <row r="52" spans="1:9" ht="13.8" thickBot="1" x14ac:dyDescent="0.25">
      <c r="A52" s="2434" t="s">
        <v>526</v>
      </c>
      <c r="B52" s="2435"/>
      <c r="C52" s="1034">
        <v>0.53592222745382356</v>
      </c>
      <c r="D52" s="1031">
        <v>0.33653565114068507</v>
      </c>
      <c r="E52" s="1031">
        <v>6.8203008612733543E-4</v>
      </c>
      <c r="F52" s="1033">
        <v>0</v>
      </c>
      <c r="G52" s="1032">
        <v>3.7914682615641175E-2</v>
      </c>
      <c r="H52" s="1031">
        <v>0.55136043157599024</v>
      </c>
      <c r="I52" s="1030">
        <v>2.6232965864898827E-2</v>
      </c>
    </row>
    <row r="53" spans="1:9" x14ac:dyDescent="0.2">
      <c r="A53" s="1029" t="s">
        <v>525</v>
      </c>
      <c r="B53" s="1029"/>
      <c r="C53" s="1028"/>
      <c r="D53" s="1027"/>
      <c r="E53" s="1027"/>
      <c r="F53" s="1027"/>
      <c r="G53" s="1027"/>
      <c r="H53" s="1027"/>
      <c r="I53" s="1027"/>
    </row>
  </sheetData>
  <mergeCells count="10">
    <mergeCell ref="C3:F3"/>
    <mergeCell ref="G3:I3"/>
    <mergeCell ref="A45:B45"/>
    <mergeCell ref="A52:B52"/>
    <mergeCell ref="A6:B6"/>
    <mergeCell ref="A7:B7"/>
    <mergeCell ref="A8:B8"/>
    <mergeCell ref="A9:B9"/>
    <mergeCell ref="A10:B10"/>
    <mergeCell ref="A11:B11"/>
  </mergeCells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T54"/>
  <sheetViews>
    <sheetView view="pageBreakPreview" zoomScaleNormal="100" zoomScaleSheetLayoutView="100" workbookViewId="0">
      <pane xSplit="2" ySplit="5" topLeftCell="C6" activePane="bottomRight" state="frozen"/>
      <selection activeCell="H59" sqref="H59"/>
      <selection pane="topRight" activeCell="H59" sqref="H59"/>
      <selection pane="bottomLeft" activeCell="H59" sqref="H59"/>
      <selection pane="bottomRight" activeCell="T57" sqref="T57"/>
    </sheetView>
  </sheetViews>
  <sheetFormatPr defaultColWidth="11.88671875" defaultRowHeight="14.4" x14ac:dyDescent="0.2"/>
  <cols>
    <col min="1" max="1" width="3.6640625" style="1079" customWidth="1"/>
    <col min="2" max="2" width="10" style="1079" customWidth="1"/>
    <col min="3" max="4" width="4.6640625" style="1081" customWidth="1"/>
    <col min="5" max="5" width="6.109375" style="1081" customWidth="1"/>
    <col min="6" max="6" width="4.6640625" style="1081" customWidth="1"/>
    <col min="7" max="7" width="16.88671875" style="1081" customWidth="1"/>
    <col min="8" max="8" width="18" style="1081" customWidth="1"/>
    <col min="9" max="10" width="9.88671875" style="1081" hidden="1" customWidth="1"/>
    <col min="11" max="14" width="9.6640625" style="1081" hidden="1" customWidth="1"/>
    <col min="15" max="15" width="2.77734375" style="1081" hidden="1" customWidth="1"/>
    <col min="16" max="16" width="9.88671875" style="1081" customWidth="1"/>
    <col min="17" max="17" width="1.6640625" style="1081" hidden="1" customWidth="1"/>
    <col min="18" max="18" width="4.6640625" style="1081" hidden="1" customWidth="1"/>
    <col min="19" max="19" width="10.44140625" style="1081" hidden="1" customWidth="1"/>
    <col min="20" max="26" width="10.88671875" style="1081" customWidth="1"/>
    <col min="27" max="27" width="3.6640625" style="1081" customWidth="1"/>
    <col min="28" max="28" width="10" style="1081" customWidth="1"/>
    <col min="29" max="29" width="10.88671875" style="1081" customWidth="1"/>
    <col min="30" max="30" width="6.88671875" style="1081" customWidth="1"/>
    <col min="31" max="31" width="10.88671875" style="1081" customWidth="1"/>
    <col min="32" max="32" width="6.88671875" style="1081" customWidth="1"/>
    <col min="33" max="33" width="10.88671875" style="1081" customWidth="1"/>
    <col min="34" max="34" width="6.88671875" style="1081" customWidth="1"/>
    <col min="35" max="35" width="10.88671875" style="1081" customWidth="1"/>
    <col min="36" max="36" width="5.33203125" style="1081" bestFit="1" customWidth="1"/>
    <col min="37" max="37" width="27.33203125" style="1081" hidden="1" customWidth="1"/>
    <col min="38" max="38" width="10" style="1081" bestFit="1" customWidth="1"/>
    <col min="39" max="42" width="10.88671875" style="1081" customWidth="1"/>
    <col min="43" max="43" width="9.109375" style="1081" bestFit="1" customWidth="1"/>
    <col min="44" max="44" width="12.6640625" style="1080" hidden="1" customWidth="1"/>
    <col min="45" max="45" width="15.33203125" style="1080" hidden="1" customWidth="1"/>
    <col min="46" max="46" width="9.44140625" style="1079" bestFit="1" customWidth="1"/>
    <col min="47" max="16384" width="11.88671875" style="1079"/>
  </cols>
  <sheetData>
    <row r="1" spans="1:46" x14ac:dyDescent="0.2">
      <c r="A1" s="1405" t="s">
        <v>699</v>
      </c>
      <c r="B1" s="1404"/>
      <c r="D1" s="1399"/>
      <c r="E1" s="1399"/>
      <c r="F1" s="1403"/>
      <c r="G1" s="1402"/>
      <c r="H1" s="1399"/>
      <c r="I1" s="1399"/>
      <c r="J1" s="1082"/>
      <c r="K1" s="1082"/>
      <c r="L1" s="1082"/>
      <c r="M1" s="1082"/>
      <c r="N1" s="1082"/>
      <c r="O1" s="1082"/>
      <c r="P1" s="1082"/>
      <c r="Q1" s="1082"/>
      <c r="R1" s="1401" t="s">
        <v>698</v>
      </c>
      <c r="S1" s="1399"/>
      <c r="T1" s="1399"/>
      <c r="U1" s="1399"/>
      <c r="V1" s="1399"/>
      <c r="W1" s="1399"/>
      <c r="X1" s="1399"/>
      <c r="Y1" s="1399"/>
      <c r="Z1" s="1082"/>
      <c r="AA1" s="1400" t="s">
        <v>697</v>
      </c>
      <c r="AB1" s="1082"/>
      <c r="AD1" s="1399"/>
      <c r="AE1" s="1082"/>
      <c r="AF1" s="1082"/>
      <c r="AG1" s="1082"/>
      <c r="AO1" s="1082"/>
      <c r="AP1" s="1082"/>
      <c r="AQ1" s="1082"/>
      <c r="AR1" s="2445" t="s">
        <v>696</v>
      </c>
      <c r="AS1" s="2445"/>
      <c r="AT1" s="2446" t="s">
        <v>695</v>
      </c>
    </row>
    <row r="2" spans="1:46" ht="7.5" customHeight="1" thickBot="1" x14ac:dyDescent="0.25">
      <c r="A2" s="1398"/>
      <c r="B2" s="1398"/>
      <c r="C2" s="1082"/>
      <c r="D2" s="1082"/>
      <c r="E2" s="1082"/>
      <c r="F2" s="1082"/>
      <c r="G2" s="1082"/>
      <c r="H2" s="1082"/>
      <c r="I2" s="1397"/>
      <c r="J2" s="1082"/>
      <c r="K2" s="1082"/>
      <c r="L2" s="1082"/>
      <c r="M2" s="1082"/>
      <c r="N2" s="1082"/>
      <c r="O2" s="1082"/>
      <c r="P2" s="1082"/>
      <c r="Q2" s="1397" t="s">
        <v>694</v>
      </c>
      <c r="R2" s="1082"/>
      <c r="S2" s="1082"/>
      <c r="T2" s="1397"/>
      <c r="U2" s="1082"/>
      <c r="V2" s="1082"/>
      <c r="W2" s="1397"/>
      <c r="X2" s="1082"/>
      <c r="Y2" s="1082"/>
      <c r="Z2" s="1397"/>
      <c r="AA2" s="1397"/>
      <c r="AB2" s="1397"/>
      <c r="AC2" s="1090"/>
      <c r="AD2" s="1090"/>
      <c r="AE2" s="1090"/>
      <c r="AF2" s="1090"/>
      <c r="AG2" s="1090"/>
      <c r="AH2" s="1090"/>
      <c r="AI2" s="1082"/>
      <c r="AJ2" s="1082"/>
      <c r="AK2" s="1082"/>
      <c r="AL2" s="1082"/>
      <c r="AM2" s="1082"/>
      <c r="AN2" s="1082"/>
      <c r="AO2" s="1082"/>
      <c r="AP2" s="1082"/>
      <c r="AQ2" s="1082"/>
      <c r="AR2" s="1396"/>
      <c r="AS2" s="1396"/>
      <c r="AT2" s="2447"/>
    </row>
    <row r="3" spans="1:46" s="1388" customFormat="1" ht="13.2" x14ac:dyDescent="0.2">
      <c r="A3" s="2448" t="s">
        <v>423</v>
      </c>
      <c r="B3" s="2449"/>
      <c r="C3" s="2454" t="s">
        <v>693</v>
      </c>
      <c r="D3" s="2455"/>
      <c r="E3" s="2456" t="s">
        <v>692</v>
      </c>
      <c r="F3" s="2459" t="s">
        <v>691</v>
      </c>
      <c r="G3" s="2460"/>
      <c r="H3" s="2461" t="s">
        <v>690</v>
      </c>
      <c r="I3" s="2462"/>
      <c r="J3" s="2463"/>
      <c r="K3" s="1395"/>
      <c r="L3" s="1395"/>
      <c r="M3" s="1395"/>
      <c r="N3" s="1395"/>
      <c r="O3" s="1395"/>
      <c r="P3" s="1394" t="s">
        <v>689</v>
      </c>
      <c r="Q3" s="1391" t="s">
        <v>688</v>
      </c>
      <c r="R3" s="1393"/>
      <c r="S3" s="1393"/>
      <c r="T3" s="2464" t="s">
        <v>687</v>
      </c>
      <c r="U3" s="2462"/>
      <c r="V3" s="2462"/>
      <c r="W3" s="2463"/>
      <c r="X3" s="1392" t="s">
        <v>686</v>
      </c>
      <c r="Y3" s="2454" t="s">
        <v>685</v>
      </c>
      <c r="Z3" s="2465"/>
      <c r="AA3" s="2476" t="s">
        <v>423</v>
      </c>
      <c r="AB3" s="2477"/>
      <c r="AC3" s="2472" t="s">
        <v>684</v>
      </c>
      <c r="AD3" s="2473"/>
      <c r="AE3" s="2473"/>
      <c r="AF3" s="2473"/>
      <c r="AG3" s="2473"/>
      <c r="AH3" s="2473"/>
      <c r="AI3" s="2474"/>
      <c r="AJ3" s="2475"/>
      <c r="AK3" s="1391"/>
      <c r="AL3" s="2466" t="s">
        <v>683</v>
      </c>
      <c r="AM3" s="2468" t="s">
        <v>682</v>
      </c>
      <c r="AN3" s="1390" t="s">
        <v>681</v>
      </c>
      <c r="AO3" s="1390" t="s">
        <v>385</v>
      </c>
      <c r="AP3" s="1390" t="s">
        <v>680</v>
      </c>
      <c r="AQ3" s="2470" t="s">
        <v>679</v>
      </c>
      <c r="AR3" s="2482" t="s">
        <v>678</v>
      </c>
      <c r="AS3" s="2484" t="s">
        <v>677</v>
      </c>
      <c r="AT3" s="1389" t="s">
        <v>676</v>
      </c>
    </row>
    <row r="4" spans="1:46" ht="12" customHeight="1" x14ac:dyDescent="0.15">
      <c r="A4" s="2450"/>
      <c r="B4" s="2451"/>
      <c r="C4" s="2490" t="s">
        <v>675</v>
      </c>
      <c r="D4" s="2490" t="s">
        <v>674</v>
      </c>
      <c r="E4" s="2457"/>
      <c r="F4" s="2492" t="s">
        <v>673</v>
      </c>
      <c r="G4" s="2492" t="s">
        <v>672</v>
      </c>
      <c r="H4" s="1387" t="s">
        <v>671</v>
      </c>
      <c r="I4" s="1387" t="s">
        <v>670</v>
      </c>
      <c r="J4" s="2490" t="s">
        <v>669</v>
      </c>
      <c r="K4" s="1386"/>
      <c r="L4" s="1386"/>
      <c r="M4" s="1386"/>
      <c r="N4" s="1386"/>
      <c r="O4" s="1386"/>
      <c r="P4" s="1385" t="s">
        <v>668</v>
      </c>
      <c r="Q4" s="1082"/>
      <c r="R4" s="1143"/>
      <c r="S4" s="1384" t="s">
        <v>423</v>
      </c>
      <c r="T4" s="1383" t="s">
        <v>667</v>
      </c>
      <c r="U4" s="1379" t="s">
        <v>666</v>
      </c>
      <c r="V4" s="1379" t="s">
        <v>665</v>
      </c>
      <c r="W4" s="1379" t="s">
        <v>664</v>
      </c>
      <c r="X4" s="1382" t="s">
        <v>663</v>
      </c>
      <c r="Y4" s="1381" t="s">
        <v>653</v>
      </c>
      <c r="Z4" s="1380" t="s">
        <v>662</v>
      </c>
      <c r="AA4" s="2478"/>
      <c r="AB4" s="2479"/>
      <c r="AC4" s="2443" t="s">
        <v>661</v>
      </c>
      <c r="AD4" s="2442"/>
      <c r="AE4" s="2441" t="s">
        <v>660</v>
      </c>
      <c r="AF4" s="2442"/>
      <c r="AG4" s="2441" t="s">
        <v>659</v>
      </c>
      <c r="AH4" s="2443"/>
      <c r="AI4" s="2441" t="s">
        <v>658</v>
      </c>
      <c r="AJ4" s="2444"/>
      <c r="AK4" s="1082"/>
      <c r="AL4" s="2467"/>
      <c r="AM4" s="2469"/>
      <c r="AN4" s="1379" t="s">
        <v>657</v>
      </c>
      <c r="AO4" s="1379" t="s">
        <v>657</v>
      </c>
      <c r="AP4" s="1379" t="s">
        <v>656</v>
      </c>
      <c r="AQ4" s="2471"/>
      <c r="AR4" s="2483"/>
      <c r="AS4" s="2485"/>
      <c r="AT4" s="1378" t="s">
        <v>655</v>
      </c>
    </row>
    <row r="5" spans="1:46" ht="12" customHeight="1" thickBot="1" x14ac:dyDescent="0.25">
      <c r="A5" s="2452"/>
      <c r="B5" s="2453"/>
      <c r="C5" s="2491"/>
      <c r="D5" s="2491"/>
      <c r="E5" s="2458"/>
      <c r="F5" s="2493"/>
      <c r="G5" s="2493"/>
      <c r="H5" s="1258" t="s">
        <v>654</v>
      </c>
      <c r="I5" s="1258" t="s">
        <v>653</v>
      </c>
      <c r="J5" s="2491"/>
      <c r="K5" s="1377"/>
      <c r="L5" s="1377"/>
      <c r="M5" s="1377"/>
      <c r="N5" s="1377"/>
      <c r="O5" s="1377"/>
      <c r="P5" s="1257" t="s">
        <v>652</v>
      </c>
      <c r="Q5" s="1120"/>
      <c r="R5" s="1124"/>
      <c r="S5" s="1124"/>
      <c r="T5" s="1369" t="s">
        <v>647</v>
      </c>
      <c r="U5" s="1368" t="s">
        <v>647</v>
      </c>
      <c r="V5" s="1368" t="s">
        <v>651</v>
      </c>
      <c r="W5" s="1376" t="s">
        <v>651</v>
      </c>
      <c r="X5" s="1376" t="s">
        <v>650</v>
      </c>
      <c r="Y5" s="1375" t="s">
        <v>649</v>
      </c>
      <c r="Z5" s="1374" t="s">
        <v>649</v>
      </c>
      <c r="AA5" s="2480"/>
      <c r="AB5" s="2481"/>
      <c r="AC5" s="1373" t="s">
        <v>648</v>
      </c>
      <c r="AD5" s="1372" t="s">
        <v>647</v>
      </c>
      <c r="AE5" s="1258" t="s">
        <v>648</v>
      </c>
      <c r="AF5" s="1372" t="s">
        <v>647</v>
      </c>
      <c r="AG5" s="1258" t="s">
        <v>648</v>
      </c>
      <c r="AH5" s="1371" t="s">
        <v>647</v>
      </c>
      <c r="AI5" s="1258" t="s">
        <v>648</v>
      </c>
      <c r="AJ5" s="1370" t="s">
        <v>647</v>
      </c>
      <c r="AK5" s="1120"/>
      <c r="AL5" s="1369" t="s">
        <v>646</v>
      </c>
      <c r="AM5" s="1368" t="s">
        <v>645</v>
      </c>
      <c r="AN5" s="1368" t="s">
        <v>644</v>
      </c>
      <c r="AO5" s="1368" t="s">
        <v>643</v>
      </c>
      <c r="AP5" s="1368" t="s">
        <v>642</v>
      </c>
      <c r="AQ5" s="1368" t="s">
        <v>641</v>
      </c>
      <c r="AR5" s="1367"/>
      <c r="AS5" s="1367"/>
      <c r="AT5" s="1366" t="s">
        <v>640</v>
      </c>
    </row>
    <row r="6" spans="1:46" s="1165" customFormat="1" ht="13.5" customHeight="1" thickTop="1" x14ac:dyDescent="0.2">
      <c r="A6" s="1215">
        <v>1</v>
      </c>
      <c r="B6" s="1214" t="s">
        <v>639</v>
      </c>
      <c r="C6" s="1290" t="s">
        <v>622</v>
      </c>
      <c r="D6" s="1321"/>
      <c r="E6" s="1289" t="s">
        <v>638</v>
      </c>
      <c r="F6" s="1289" t="s">
        <v>624</v>
      </c>
      <c r="G6" s="1290" t="s">
        <v>623</v>
      </c>
      <c r="H6" s="1145" t="s">
        <v>603</v>
      </c>
      <c r="I6" s="1358"/>
      <c r="J6" s="1145"/>
      <c r="K6" s="1352"/>
      <c r="L6" s="1352"/>
      <c r="M6" s="1352"/>
      <c r="N6" s="1352"/>
      <c r="O6" s="1352"/>
      <c r="P6" s="1365" t="s">
        <v>625</v>
      </c>
      <c r="Q6" s="1171"/>
      <c r="R6" s="1202">
        <v>1</v>
      </c>
      <c r="S6" s="1142" t="s">
        <v>637</v>
      </c>
      <c r="T6" s="1287">
        <v>7.09</v>
      </c>
      <c r="U6" s="1363" t="s">
        <v>620</v>
      </c>
      <c r="V6" s="1364">
        <v>33530</v>
      </c>
      <c r="W6" s="1363" t="s">
        <v>620</v>
      </c>
      <c r="X6" s="1284">
        <v>58</v>
      </c>
      <c r="Y6" s="1204">
        <v>673722082</v>
      </c>
      <c r="Z6" s="1272">
        <v>0</v>
      </c>
      <c r="AA6" s="1202">
        <v>1</v>
      </c>
      <c r="AB6" s="1201" t="s">
        <v>636</v>
      </c>
      <c r="AC6" s="1204">
        <v>47766896</v>
      </c>
      <c r="AD6" s="1271">
        <v>65.64</v>
      </c>
      <c r="AE6" s="1204">
        <v>0</v>
      </c>
      <c r="AF6" s="1271">
        <v>0</v>
      </c>
      <c r="AG6" s="1268">
        <v>25001678</v>
      </c>
      <c r="AH6" s="1270">
        <v>34.36</v>
      </c>
      <c r="AI6" s="1268">
        <v>0</v>
      </c>
      <c r="AJ6" s="1269">
        <v>0</v>
      </c>
      <c r="AK6" s="1171"/>
      <c r="AL6" s="1196">
        <v>72768574</v>
      </c>
      <c r="AM6" s="1268">
        <v>5688931</v>
      </c>
      <c r="AN6" s="1268">
        <v>3785</v>
      </c>
      <c r="AO6" s="1268">
        <v>898114</v>
      </c>
      <c r="AP6" s="1268">
        <v>10195855</v>
      </c>
      <c r="AQ6" s="1362">
        <v>-1043372</v>
      </c>
      <c r="AR6" s="1361">
        <v>-1013262</v>
      </c>
      <c r="AS6" s="1360">
        <v>-30110</v>
      </c>
      <c r="AT6" s="1264">
        <v>54938517</v>
      </c>
    </row>
    <row r="7" spans="1:46" s="1165" customFormat="1" ht="13.5" customHeight="1" x14ac:dyDescent="0.2">
      <c r="A7" s="1215">
        <v>2</v>
      </c>
      <c r="B7" s="1214" t="s">
        <v>379</v>
      </c>
      <c r="C7" s="1281" t="s">
        <v>622</v>
      </c>
      <c r="D7" s="1359"/>
      <c r="E7" s="1280">
        <v>2</v>
      </c>
      <c r="F7" s="1280">
        <v>10</v>
      </c>
      <c r="G7" s="1281" t="s">
        <v>623</v>
      </c>
      <c r="H7" s="1145" t="s">
        <v>603</v>
      </c>
      <c r="I7" s="1358"/>
      <c r="J7" s="1145"/>
      <c r="K7" s="1145"/>
      <c r="L7" s="1145"/>
      <c r="M7" s="1145"/>
      <c r="N7" s="1145"/>
      <c r="O7" s="1145"/>
      <c r="P7" s="1303" t="s">
        <v>625</v>
      </c>
      <c r="Q7" s="1171"/>
      <c r="R7" s="1202">
        <v>2</v>
      </c>
      <c r="S7" s="1142" t="s">
        <v>379</v>
      </c>
      <c r="T7" s="1276">
        <v>6.94</v>
      </c>
      <c r="U7" s="1302" t="s">
        <v>620</v>
      </c>
      <c r="V7" s="1301">
        <v>33818</v>
      </c>
      <c r="W7" s="1302" t="s">
        <v>620</v>
      </c>
      <c r="X7" s="1273">
        <v>58</v>
      </c>
      <c r="Y7" s="1204">
        <v>268637574</v>
      </c>
      <c r="Z7" s="1272">
        <v>0</v>
      </c>
      <c r="AA7" s="1202">
        <v>2</v>
      </c>
      <c r="AB7" s="1201" t="s">
        <v>379</v>
      </c>
      <c r="AC7" s="1204">
        <v>18643448</v>
      </c>
      <c r="AD7" s="1271">
        <v>66.67</v>
      </c>
      <c r="AE7" s="1204">
        <v>0</v>
      </c>
      <c r="AF7" s="1271">
        <v>0</v>
      </c>
      <c r="AG7" s="1268">
        <v>9322202</v>
      </c>
      <c r="AH7" s="1270">
        <v>33.33</v>
      </c>
      <c r="AI7" s="1268">
        <v>0</v>
      </c>
      <c r="AJ7" s="1269">
        <v>0</v>
      </c>
      <c r="AK7" s="1171"/>
      <c r="AL7" s="1196">
        <v>27965650</v>
      </c>
      <c r="AM7" s="1268">
        <v>1899434</v>
      </c>
      <c r="AN7" s="1268">
        <v>1438</v>
      </c>
      <c r="AO7" s="1268">
        <v>163288</v>
      </c>
      <c r="AP7" s="1268">
        <v>4285398</v>
      </c>
      <c r="AQ7" s="1267">
        <v>-592060</v>
      </c>
      <c r="AR7" s="1310">
        <v>-524846</v>
      </c>
      <c r="AS7" s="1299">
        <v>-67214</v>
      </c>
      <c r="AT7" s="1264">
        <v>21024032</v>
      </c>
    </row>
    <row r="8" spans="1:46" s="1165" customFormat="1" ht="13.5" customHeight="1" x14ac:dyDescent="0.2">
      <c r="A8" s="1215">
        <v>3</v>
      </c>
      <c r="B8" s="1214" t="s">
        <v>378</v>
      </c>
      <c r="C8" s="1281" t="s">
        <v>622</v>
      </c>
      <c r="D8" s="1304"/>
      <c r="E8" s="1280" t="s">
        <v>634</v>
      </c>
      <c r="F8" s="1280">
        <v>10</v>
      </c>
      <c r="G8" s="1281" t="s">
        <v>623</v>
      </c>
      <c r="H8" s="1145" t="s">
        <v>622</v>
      </c>
      <c r="I8" s="1213"/>
      <c r="J8" s="1278"/>
      <c r="K8" s="1278"/>
      <c r="L8" s="1278"/>
      <c r="M8" s="1278"/>
      <c r="N8" s="1278"/>
      <c r="O8" s="1278"/>
      <c r="P8" s="1303" t="s">
        <v>625</v>
      </c>
      <c r="Q8" s="1171"/>
      <c r="R8" s="1202">
        <v>3</v>
      </c>
      <c r="S8" s="1142" t="s">
        <v>378</v>
      </c>
      <c r="T8" s="1276">
        <v>6.33</v>
      </c>
      <c r="U8" s="1302" t="s">
        <v>620</v>
      </c>
      <c r="V8" s="1301">
        <v>18320</v>
      </c>
      <c r="W8" s="1274">
        <v>30000</v>
      </c>
      <c r="X8" s="1273">
        <v>58</v>
      </c>
      <c r="Y8" s="1204">
        <v>64853089</v>
      </c>
      <c r="Z8" s="1272">
        <v>0</v>
      </c>
      <c r="AA8" s="1202">
        <v>3</v>
      </c>
      <c r="AB8" s="1201" t="s">
        <v>378</v>
      </c>
      <c r="AC8" s="1204">
        <v>4048333</v>
      </c>
      <c r="AD8" s="1271">
        <v>52.56</v>
      </c>
      <c r="AE8" s="1204">
        <v>0</v>
      </c>
      <c r="AF8" s="1271">
        <v>0</v>
      </c>
      <c r="AG8" s="1268">
        <v>1825112</v>
      </c>
      <c r="AH8" s="1270">
        <v>23.7</v>
      </c>
      <c r="AI8" s="1268">
        <v>1828410</v>
      </c>
      <c r="AJ8" s="1269">
        <v>23.74</v>
      </c>
      <c r="AK8" s="1171"/>
      <c r="AL8" s="1196">
        <v>7701855</v>
      </c>
      <c r="AM8" s="1268">
        <v>950644</v>
      </c>
      <c r="AN8" s="1268">
        <v>97</v>
      </c>
      <c r="AO8" s="1268">
        <v>18274</v>
      </c>
      <c r="AP8" s="1268">
        <v>337071</v>
      </c>
      <c r="AQ8" s="1267">
        <v>-155031</v>
      </c>
      <c r="AR8" s="1310">
        <v>-151534</v>
      </c>
      <c r="AS8" s="1299">
        <v>-3497</v>
      </c>
      <c r="AT8" s="1264">
        <v>6240738</v>
      </c>
    </row>
    <row r="9" spans="1:46" s="1165" customFormat="1" ht="13.5" customHeight="1" x14ac:dyDescent="0.2">
      <c r="A9" s="1215">
        <v>4</v>
      </c>
      <c r="B9" s="1214" t="s">
        <v>377</v>
      </c>
      <c r="C9" s="1273"/>
      <c r="D9" s="1281" t="s">
        <v>622</v>
      </c>
      <c r="E9" s="1280">
        <v>3</v>
      </c>
      <c r="F9" s="1280" t="s">
        <v>624</v>
      </c>
      <c r="G9" s="1281" t="s">
        <v>623</v>
      </c>
      <c r="H9" s="1145" t="s">
        <v>622</v>
      </c>
      <c r="I9" s="1213"/>
      <c r="J9" s="1278"/>
      <c r="K9" s="1278"/>
      <c r="L9" s="1278"/>
      <c r="M9" s="1278"/>
      <c r="N9" s="1278"/>
      <c r="O9" s="1278"/>
      <c r="P9" s="1303" t="s">
        <v>625</v>
      </c>
      <c r="Q9" s="1171"/>
      <c r="R9" s="1202">
        <v>4</v>
      </c>
      <c r="S9" s="1142" t="s">
        <v>377</v>
      </c>
      <c r="T9" s="1276">
        <v>5.79</v>
      </c>
      <c r="U9" s="1302" t="s">
        <v>620</v>
      </c>
      <c r="V9" s="1301">
        <v>24010</v>
      </c>
      <c r="W9" s="1274">
        <v>19450</v>
      </c>
      <c r="X9" s="1273">
        <v>58</v>
      </c>
      <c r="Y9" s="1204">
        <v>45346975</v>
      </c>
      <c r="Z9" s="1272">
        <v>0</v>
      </c>
      <c r="AA9" s="1202">
        <v>4</v>
      </c>
      <c r="AB9" s="1201" t="s">
        <v>377</v>
      </c>
      <c r="AC9" s="1204">
        <v>2625530</v>
      </c>
      <c r="AD9" s="1271">
        <v>53.900000000000006</v>
      </c>
      <c r="AE9" s="1204">
        <v>0</v>
      </c>
      <c r="AF9" s="1271">
        <v>0</v>
      </c>
      <c r="AG9" s="1268">
        <v>1514350</v>
      </c>
      <c r="AH9" s="1270">
        <v>31.08</v>
      </c>
      <c r="AI9" s="1268">
        <v>731845</v>
      </c>
      <c r="AJ9" s="1269">
        <v>15.02</v>
      </c>
      <c r="AK9" s="1171"/>
      <c r="AL9" s="1196">
        <v>4871725</v>
      </c>
      <c r="AM9" s="1268">
        <v>504148</v>
      </c>
      <c r="AN9" s="1268">
        <v>277</v>
      </c>
      <c r="AO9" s="1268">
        <v>1450</v>
      </c>
      <c r="AP9" s="1268">
        <v>268944</v>
      </c>
      <c r="AQ9" s="1267">
        <v>-233908</v>
      </c>
      <c r="AR9" s="1310">
        <v>-223647</v>
      </c>
      <c r="AS9" s="1299">
        <v>-10261</v>
      </c>
      <c r="AT9" s="1264">
        <v>3862998</v>
      </c>
    </row>
    <row r="10" spans="1:46" s="1165" customFormat="1" ht="13.5" customHeight="1" x14ac:dyDescent="0.2">
      <c r="A10" s="1215">
        <v>5</v>
      </c>
      <c r="B10" s="1214" t="s">
        <v>376</v>
      </c>
      <c r="C10" s="1281" t="s">
        <v>622</v>
      </c>
      <c r="D10" s="1304"/>
      <c r="E10" s="1280" t="s">
        <v>634</v>
      </c>
      <c r="F10" s="1280">
        <v>10</v>
      </c>
      <c r="G10" s="1281" t="s">
        <v>623</v>
      </c>
      <c r="H10" s="1145" t="s">
        <v>635</v>
      </c>
      <c r="I10" s="1213"/>
      <c r="J10" s="1278"/>
      <c r="K10" s="1278"/>
      <c r="L10" s="1278"/>
      <c r="M10" s="1278"/>
      <c r="N10" s="1278"/>
      <c r="O10" s="1278"/>
      <c r="P10" s="1303" t="s">
        <v>625</v>
      </c>
      <c r="Q10" s="1171"/>
      <c r="R10" s="1202">
        <v>5</v>
      </c>
      <c r="S10" s="1142" t="s">
        <v>376</v>
      </c>
      <c r="T10" s="1276">
        <v>5.4</v>
      </c>
      <c r="U10" s="1302" t="s">
        <v>620</v>
      </c>
      <c r="V10" s="1301">
        <v>21860</v>
      </c>
      <c r="W10" s="1274">
        <v>13000</v>
      </c>
      <c r="X10" s="1273">
        <v>58</v>
      </c>
      <c r="Y10" s="1204">
        <v>51313886</v>
      </c>
      <c r="Z10" s="1272">
        <v>0</v>
      </c>
      <c r="AA10" s="1202">
        <v>5</v>
      </c>
      <c r="AB10" s="1201" t="s">
        <v>376</v>
      </c>
      <c r="AC10" s="1204">
        <v>2770940</v>
      </c>
      <c r="AD10" s="1271">
        <v>67.48</v>
      </c>
      <c r="AE10" s="1204">
        <v>0</v>
      </c>
      <c r="AF10" s="1271">
        <v>0</v>
      </c>
      <c r="AG10" s="1268">
        <v>971370</v>
      </c>
      <c r="AH10" s="1270">
        <v>23.65</v>
      </c>
      <c r="AI10" s="1268">
        <v>364146</v>
      </c>
      <c r="AJ10" s="1269">
        <v>8.8699999999999992</v>
      </c>
      <c r="AK10" s="1171"/>
      <c r="AL10" s="1196">
        <v>4106456</v>
      </c>
      <c r="AM10" s="1268">
        <v>294621</v>
      </c>
      <c r="AN10" s="1268">
        <v>0</v>
      </c>
      <c r="AO10" s="1268">
        <v>12831</v>
      </c>
      <c r="AP10" s="1268">
        <v>748417</v>
      </c>
      <c r="AQ10" s="1267">
        <v>-403993</v>
      </c>
      <c r="AR10" s="1310">
        <v>-396363</v>
      </c>
      <c r="AS10" s="1299">
        <v>-7630</v>
      </c>
      <c r="AT10" s="1264">
        <v>2646594</v>
      </c>
    </row>
    <row r="11" spans="1:46" s="1165" customFormat="1" ht="13.5" customHeight="1" x14ac:dyDescent="0.2">
      <c r="A11" s="1215">
        <v>6</v>
      </c>
      <c r="B11" s="1214" t="s">
        <v>375</v>
      </c>
      <c r="C11" s="1281" t="s">
        <v>622</v>
      </c>
      <c r="D11" s="1304"/>
      <c r="E11" s="1280" t="s">
        <v>634</v>
      </c>
      <c r="F11" s="1280" t="s">
        <v>624</v>
      </c>
      <c r="G11" s="1281" t="s">
        <v>623</v>
      </c>
      <c r="H11" s="1356" t="s">
        <v>603</v>
      </c>
      <c r="I11" s="1358"/>
      <c r="J11" s="1357"/>
      <c r="K11" s="1357"/>
      <c r="L11" s="1357"/>
      <c r="M11" s="1357"/>
      <c r="N11" s="1357"/>
      <c r="O11" s="1357"/>
      <c r="P11" s="1303" t="s">
        <v>625</v>
      </c>
      <c r="Q11" s="1171"/>
      <c r="R11" s="1202">
        <v>6</v>
      </c>
      <c r="S11" s="1142" t="s">
        <v>375</v>
      </c>
      <c r="T11" s="1276">
        <v>5.73</v>
      </c>
      <c r="U11" s="1302" t="s">
        <v>620</v>
      </c>
      <c r="V11" s="1301">
        <v>23640</v>
      </c>
      <c r="W11" s="1274">
        <v>16440</v>
      </c>
      <c r="X11" s="1273">
        <v>58</v>
      </c>
      <c r="Y11" s="1204">
        <v>88260526</v>
      </c>
      <c r="Z11" s="1272">
        <v>0</v>
      </c>
      <c r="AA11" s="1202">
        <v>6</v>
      </c>
      <c r="AB11" s="1201" t="s">
        <v>375</v>
      </c>
      <c r="AC11" s="1204">
        <v>5057311</v>
      </c>
      <c r="AD11" s="1271">
        <v>62.63</v>
      </c>
      <c r="AE11" s="1204">
        <v>0</v>
      </c>
      <c r="AF11" s="1271">
        <v>0</v>
      </c>
      <c r="AG11" s="1268">
        <v>2123463</v>
      </c>
      <c r="AH11" s="1270">
        <v>26.29</v>
      </c>
      <c r="AI11" s="1268">
        <v>894895</v>
      </c>
      <c r="AJ11" s="1269">
        <v>11.08</v>
      </c>
      <c r="AK11" s="1171"/>
      <c r="AL11" s="1196">
        <v>8075669</v>
      </c>
      <c r="AM11" s="1268">
        <v>698772</v>
      </c>
      <c r="AN11" s="1268">
        <v>593</v>
      </c>
      <c r="AO11" s="1268">
        <v>15900</v>
      </c>
      <c r="AP11" s="1268">
        <v>1275376</v>
      </c>
      <c r="AQ11" s="1267">
        <v>-67504</v>
      </c>
      <c r="AR11" s="1310">
        <v>-49908</v>
      </c>
      <c r="AS11" s="1299">
        <v>-17596</v>
      </c>
      <c r="AT11" s="1264">
        <v>6017524</v>
      </c>
    </row>
    <row r="12" spans="1:46" s="1165" customFormat="1" ht="13.5" customHeight="1" x14ac:dyDescent="0.2">
      <c r="A12" s="1215">
        <v>7</v>
      </c>
      <c r="B12" s="1214" t="s">
        <v>374</v>
      </c>
      <c r="C12" s="1281" t="s">
        <v>622</v>
      </c>
      <c r="D12" s="1304"/>
      <c r="E12" s="1280">
        <v>3</v>
      </c>
      <c r="F12" s="1280">
        <v>10</v>
      </c>
      <c r="G12" s="1281" t="s">
        <v>623</v>
      </c>
      <c r="H12" s="1356" t="s">
        <v>603</v>
      </c>
      <c r="I12" s="1145"/>
      <c r="J12" s="1145"/>
      <c r="K12" s="1145"/>
      <c r="L12" s="1145"/>
      <c r="M12" s="1145"/>
      <c r="N12" s="1145"/>
      <c r="O12" s="1145"/>
      <c r="P12" s="1303" t="s">
        <v>625</v>
      </c>
      <c r="Q12" s="1171"/>
      <c r="R12" s="1202">
        <v>7</v>
      </c>
      <c r="S12" s="1142" t="s">
        <v>374</v>
      </c>
      <c r="T12" s="1276">
        <v>6.68</v>
      </c>
      <c r="U12" s="1302" t="s">
        <v>620</v>
      </c>
      <c r="V12" s="1301">
        <v>22931</v>
      </c>
      <c r="W12" s="1274">
        <v>19065</v>
      </c>
      <c r="X12" s="1273">
        <v>58</v>
      </c>
      <c r="Y12" s="1204">
        <v>34572720</v>
      </c>
      <c r="Z12" s="1272">
        <v>0</v>
      </c>
      <c r="AA12" s="1202">
        <v>7</v>
      </c>
      <c r="AB12" s="1201" t="s">
        <v>374</v>
      </c>
      <c r="AC12" s="1204">
        <v>2325394</v>
      </c>
      <c r="AD12" s="1271">
        <v>57.61</v>
      </c>
      <c r="AE12" s="1204">
        <v>0</v>
      </c>
      <c r="AF12" s="1271">
        <v>0</v>
      </c>
      <c r="AG12" s="1268">
        <v>1121670</v>
      </c>
      <c r="AH12" s="1270">
        <v>27.79</v>
      </c>
      <c r="AI12" s="1268">
        <v>589339</v>
      </c>
      <c r="AJ12" s="1269">
        <v>14.6</v>
      </c>
      <c r="AK12" s="1171"/>
      <c r="AL12" s="1196">
        <v>4036403</v>
      </c>
      <c r="AM12" s="1268">
        <v>422055</v>
      </c>
      <c r="AN12" s="1268">
        <v>387</v>
      </c>
      <c r="AO12" s="1268">
        <v>6583</v>
      </c>
      <c r="AP12" s="1268">
        <v>223549</v>
      </c>
      <c r="AQ12" s="1267">
        <v>-445073</v>
      </c>
      <c r="AR12" s="1310">
        <v>-453301</v>
      </c>
      <c r="AS12" s="1299">
        <v>8228</v>
      </c>
      <c r="AT12" s="1264">
        <v>2938756</v>
      </c>
    </row>
    <row r="13" spans="1:46" s="1165" customFormat="1" ht="13.5" customHeight="1" x14ac:dyDescent="0.2">
      <c r="A13" s="1215">
        <v>8</v>
      </c>
      <c r="B13" s="1214" t="s">
        <v>373</v>
      </c>
      <c r="C13" s="1281" t="s">
        <v>622</v>
      </c>
      <c r="D13" s="1304"/>
      <c r="E13" s="1280">
        <v>3</v>
      </c>
      <c r="F13" s="1280">
        <v>9</v>
      </c>
      <c r="G13" s="1281" t="s">
        <v>632</v>
      </c>
      <c r="H13" s="1145" t="s">
        <v>622</v>
      </c>
      <c r="I13" s="1213"/>
      <c r="J13" s="1278"/>
      <c r="K13" s="1278"/>
      <c r="L13" s="1278"/>
      <c r="M13" s="1278"/>
      <c r="N13" s="1278"/>
      <c r="O13" s="1278"/>
      <c r="P13" s="1303" t="s">
        <v>625</v>
      </c>
      <c r="Q13" s="1171"/>
      <c r="R13" s="1202">
        <v>8</v>
      </c>
      <c r="S13" s="1142" t="s">
        <v>373</v>
      </c>
      <c r="T13" s="1276">
        <v>5.66</v>
      </c>
      <c r="U13" s="1302" t="s">
        <v>620</v>
      </c>
      <c r="V13" s="1301">
        <v>17500</v>
      </c>
      <c r="W13" s="1274">
        <v>24000</v>
      </c>
      <c r="X13" s="1273">
        <v>58</v>
      </c>
      <c r="Y13" s="1204">
        <v>46919634</v>
      </c>
      <c r="Z13" s="1272">
        <v>0</v>
      </c>
      <c r="AA13" s="1202">
        <v>8</v>
      </c>
      <c r="AB13" s="1201" t="s">
        <v>373</v>
      </c>
      <c r="AC13" s="1204">
        <v>2655652</v>
      </c>
      <c r="AD13" s="1271">
        <v>60.879999999999995</v>
      </c>
      <c r="AE13" s="1204">
        <v>0</v>
      </c>
      <c r="AF13" s="1271">
        <v>0</v>
      </c>
      <c r="AG13" s="1268">
        <v>942025</v>
      </c>
      <c r="AH13" s="1270">
        <v>21.6</v>
      </c>
      <c r="AI13" s="1268">
        <v>764058</v>
      </c>
      <c r="AJ13" s="1269">
        <v>17.52</v>
      </c>
      <c r="AK13" s="1171"/>
      <c r="AL13" s="1196">
        <v>4361735</v>
      </c>
      <c r="AM13" s="1268">
        <v>396415</v>
      </c>
      <c r="AN13" s="1268">
        <v>80</v>
      </c>
      <c r="AO13" s="1268">
        <v>10668</v>
      </c>
      <c r="AP13" s="1268">
        <v>498080</v>
      </c>
      <c r="AQ13" s="1267">
        <v>-77990</v>
      </c>
      <c r="AR13" s="1310">
        <v>-70127</v>
      </c>
      <c r="AS13" s="1299">
        <v>-7863</v>
      </c>
      <c r="AT13" s="1264">
        <v>3378502</v>
      </c>
    </row>
    <row r="14" spans="1:46" s="1165" customFormat="1" ht="13.5" customHeight="1" x14ac:dyDescent="0.2">
      <c r="A14" s="1215">
        <v>9</v>
      </c>
      <c r="B14" s="1214" t="s">
        <v>372</v>
      </c>
      <c r="C14" s="1281" t="s">
        <v>622</v>
      </c>
      <c r="D14" s="1304"/>
      <c r="E14" s="1280" t="s">
        <v>634</v>
      </c>
      <c r="F14" s="1280">
        <v>9</v>
      </c>
      <c r="G14" s="1281" t="s">
        <v>632</v>
      </c>
      <c r="H14" s="1145" t="s">
        <v>622</v>
      </c>
      <c r="I14" s="1213"/>
      <c r="J14" s="1278"/>
      <c r="K14" s="1278"/>
      <c r="L14" s="1278"/>
      <c r="M14" s="1278"/>
      <c r="N14" s="1278"/>
      <c r="O14" s="1278"/>
      <c r="P14" s="1303" t="s">
        <v>625</v>
      </c>
      <c r="Q14" s="1171"/>
      <c r="R14" s="1202">
        <v>9</v>
      </c>
      <c r="S14" s="1142" t="s">
        <v>372</v>
      </c>
      <c r="T14" s="1276">
        <v>5.33</v>
      </c>
      <c r="U14" s="1302" t="s">
        <v>620</v>
      </c>
      <c r="V14" s="1301">
        <v>20900</v>
      </c>
      <c r="W14" s="1274">
        <v>17300</v>
      </c>
      <c r="X14" s="1273">
        <v>58</v>
      </c>
      <c r="Y14" s="1204">
        <v>14561457</v>
      </c>
      <c r="Z14" s="1272">
        <v>0</v>
      </c>
      <c r="AA14" s="1202">
        <v>9</v>
      </c>
      <c r="AB14" s="1201" t="s">
        <v>372</v>
      </c>
      <c r="AC14" s="1204">
        <v>775848</v>
      </c>
      <c r="AD14" s="1271">
        <v>60.980000000000004</v>
      </c>
      <c r="AE14" s="1204">
        <v>0</v>
      </c>
      <c r="AF14" s="1271">
        <v>0</v>
      </c>
      <c r="AG14" s="1268">
        <v>329884</v>
      </c>
      <c r="AH14" s="1270">
        <v>25.93</v>
      </c>
      <c r="AI14" s="1268">
        <v>166472</v>
      </c>
      <c r="AJ14" s="1269">
        <v>13.09</v>
      </c>
      <c r="AK14" s="1171"/>
      <c r="AL14" s="1196">
        <v>1272204</v>
      </c>
      <c r="AM14" s="1268">
        <v>99547</v>
      </c>
      <c r="AN14" s="1268">
        <v>0</v>
      </c>
      <c r="AO14" s="1268">
        <v>4549</v>
      </c>
      <c r="AP14" s="1268">
        <v>121643</v>
      </c>
      <c r="AQ14" s="1267">
        <v>-166799</v>
      </c>
      <c r="AR14" s="1310">
        <v>-164383</v>
      </c>
      <c r="AS14" s="1299">
        <v>-2416</v>
      </c>
      <c r="AT14" s="1264">
        <v>879666</v>
      </c>
    </row>
    <row r="15" spans="1:46" s="1165" customFormat="1" ht="13.5" customHeight="1" x14ac:dyDescent="0.2">
      <c r="A15" s="1215">
        <v>10</v>
      </c>
      <c r="B15" s="1214" t="s">
        <v>371</v>
      </c>
      <c r="C15" s="1304"/>
      <c r="D15" s="1281" t="s">
        <v>622</v>
      </c>
      <c r="E15" s="1280">
        <v>3</v>
      </c>
      <c r="F15" s="1280" t="s">
        <v>624</v>
      </c>
      <c r="G15" s="1281" t="s">
        <v>623</v>
      </c>
      <c r="H15" s="1145" t="s">
        <v>622</v>
      </c>
      <c r="I15" s="1213"/>
      <c r="J15" s="1278"/>
      <c r="K15" s="1278"/>
      <c r="L15" s="1278"/>
      <c r="M15" s="1278"/>
      <c r="N15" s="1278"/>
      <c r="O15" s="1278"/>
      <c r="P15" s="1303" t="s">
        <v>625</v>
      </c>
      <c r="Q15" s="1171"/>
      <c r="R15" s="1202">
        <v>10</v>
      </c>
      <c r="S15" s="1142" t="s">
        <v>371</v>
      </c>
      <c r="T15" s="1276">
        <v>5.65</v>
      </c>
      <c r="U15" s="1302" t="s">
        <v>620</v>
      </c>
      <c r="V15" s="1301">
        <v>24500</v>
      </c>
      <c r="W15" s="1274">
        <v>17600</v>
      </c>
      <c r="X15" s="1273">
        <v>58</v>
      </c>
      <c r="Y15" s="1204">
        <v>132294883</v>
      </c>
      <c r="Z15" s="1272">
        <v>0</v>
      </c>
      <c r="AA15" s="1202">
        <v>10</v>
      </c>
      <c r="AB15" s="1201" t="s">
        <v>371</v>
      </c>
      <c r="AC15" s="1204">
        <v>7474632</v>
      </c>
      <c r="AD15" s="1271">
        <v>56.53</v>
      </c>
      <c r="AE15" s="1204">
        <v>0</v>
      </c>
      <c r="AF15" s="1271">
        <v>0</v>
      </c>
      <c r="AG15" s="1268">
        <v>3974929</v>
      </c>
      <c r="AH15" s="1270">
        <v>30.07</v>
      </c>
      <c r="AI15" s="1268">
        <v>1771039</v>
      </c>
      <c r="AJ15" s="1269">
        <v>13.4</v>
      </c>
      <c r="AK15" s="1171"/>
      <c r="AL15" s="1196">
        <v>13220600</v>
      </c>
      <c r="AM15" s="1268">
        <v>1315976</v>
      </c>
      <c r="AN15" s="1268">
        <v>571</v>
      </c>
      <c r="AO15" s="1268">
        <v>20793</v>
      </c>
      <c r="AP15" s="1268">
        <v>1008232</v>
      </c>
      <c r="AQ15" s="1267">
        <v>60077</v>
      </c>
      <c r="AR15" s="1310">
        <v>42335</v>
      </c>
      <c r="AS15" s="1299">
        <v>17742</v>
      </c>
      <c r="AT15" s="1264">
        <v>10935105</v>
      </c>
    </row>
    <row r="16" spans="1:46" s="1165" customFormat="1" ht="13.5" customHeight="1" x14ac:dyDescent="0.2">
      <c r="A16" s="1215">
        <v>11</v>
      </c>
      <c r="B16" s="1214" t="s">
        <v>370</v>
      </c>
      <c r="C16" s="1304"/>
      <c r="D16" s="1281" t="s">
        <v>622</v>
      </c>
      <c r="E16" s="1280">
        <v>3</v>
      </c>
      <c r="F16" s="1280" t="s">
        <v>624</v>
      </c>
      <c r="G16" s="1281" t="s">
        <v>623</v>
      </c>
      <c r="H16" s="1145" t="s">
        <v>622</v>
      </c>
      <c r="I16" s="1213"/>
      <c r="J16" s="1278"/>
      <c r="K16" s="1278"/>
      <c r="L16" s="1278"/>
      <c r="M16" s="1278"/>
      <c r="N16" s="1278"/>
      <c r="O16" s="1278"/>
      <c r="P16" s="1303" t="s">
        <v>625</v>
      </c>
      <c r="Q16" s="1171"/>
      <c r="R16" s="1202">
        <v>11</v>
      </c>
      <c r="S16" s="1142" t="s">
        <v>370</v>
      </c>
      <c r="T16" s="1276">
        <v>7.04</v>
      </c>
      <c r="U16" s="1302" t="s">
        <v>620</v>
      </c>
      <c r="V16" s="1301">
        <v>31100</v>
      </c>
      <c r="W16" s="1274">
        <v>12900</v>
      </c>
      <c r="X16" s="1273">
        <v>58</v>
      </c>
      <c r="Y16" s="1204">
        <v>12205902</v>
      </c>
      <c r="Z16" s="1272">
        <v>0</v>
      </c>
      <c r="AA16" s="1202">
        <v>11</v>
      </c>
      <c r="AB16" s="1201" t="s">
        <v>370</v>
      </c>
      <c r="AC16" s="1204">
        <v>859293</v>
      </c>
      <c r="AD16" s="1271">
        <v>61.41</v>
      </c>
      <c r="AE16" s="1204">
        <v>0</v>
      </c>
      <c r="AF16" s="1271">
        <v>0</v>
      </c>
      <c r="AG16" s="1268">
        <v>439567</v>
      </c>
      <c r="AH16" s="1270">
        <v>31.41</v>
      </c>
      <c r="AI16" s="1268">
        <v>100542</v>
      </c>
      <c r="AJ16" s="1269">
        <v>7.18</v>
      </c>
      <c r="AK16" s="1171"/>
      <c r="AL16" s="1196">
        <v>1399402</v>
      </c>
      <c r="AM16" s="1268">
        <v>120315</v>
      </c>
      <c r="AN16" s="1268">
        <v>0</v>
      </c>
      <c r="AO16" s="1268">
        <v>915</v>
      </c>
      <c r="AP16" s="1268">
        <v>166670</v>
      </c>
      <c r="AQ16" s="1267">
        <v>-13816</v>
      </c>
      <c r="AR16" s="1310">
        <v>-13816</v>
      </c>
      <c r="AS16" s="1299">
        <v>0</v>
      </c>
      <c r="AT16" s="1264">
        <v>1097686</v>
      </c>
    </row>
    <row r="17" spans="1:46" s="1165" customFormat="1" ht="13.5" customHeight="1" x14ac:dyDescent="0.2">
      <c r="A17" s="1215">
        <v>12</v>
      </c>
      <c r="B17" s="1214" t="s">
        <v>369</v>
      </c>
      <c r="C17" s="1304"/>
      <c r="D17" s="1281" t="s">
        <v>622</v>
      </c>
      <c r="E17" s="1280">
        <v>3</v>
      </c>
      <c r="F17" s="1280" t="s">
        <v>624</v>
      </c>
      <c r="G17" s="1281" t="s">
        <v>623</v>
      </c>
      <c r="H17" s="1145" t="s">
        <v>622</v>
      </c>
      <c r="I17" s="1213"/>
      <c r="J17" s="1278"/>
      <c r="K17" s="1278"/>
      <c r="L17" s="1278"/>
      <c r="M17" s="1278"/>
      <c r="N17" s="1278"/>
      <c r="O17" s="1278"/>
      <c r="P17" s="1277" t="s">
        <v>625</v>
      </c>
      <c r="Q17" s="1171"/>
      <c r="R17" s="1202">
        <v>12</v>
      </c>
      <c r="S17" s="1142" t="s">
        <v>369</v>
      </c>
      <c r="T17" s="1276">
        <v>5.38</v>
      </c>
      <c r="U17" s="1305" t="s">
        <v>620</v>
      </c>
      <c r="V17" s="1301">
        <v>19600</v>
      </c>
      <c r="W17" s="1274">
        <v>20800</v>
      </c>
      <c r="X17" s="1273">
        <v>58</v>
      </c>
      <c r="Y17" s="1204">
        <v>32959852</v>
      </c>
      <c r="Z17" s="1272">
        <v>0</v>
      </c>
      <c r="AA17" s="1202">
        <v>12</v>
      </c>
      <c r="AB17" s="1201" t="s">
        <v>369</v>
      </c>
      <c r="AC17" s="1204">
        <v>1773229</v>
      </c>
      <c r="AD17" s="1271">
        <v>54.94</v>
      </c>
      <c r="AE17" s="1204">
        <v>0</v>
      </c>
      <c r="AF17" s="1271">
        <v>0</v>
      </c>
      <c r="AG17" s="1268">
        <v>878648</v>
      </c>
      <c r="AH17" s="1270">
        <v>27.22</v>
      </c>
      <c r="AI17" s="1268">
        <v>575688</v>
      </c>
      <c r="AJ17" s="1269">
        <v>17.84</v>
      </c>
      <c r="AK17" s="1171"/>
      <c r="AL17" s="1196">
        <v>3227565</v>
      </c>
      <c r="AM17" s="1268">
        <v>334890</v>
      </c>
      <c r="AN17" s="1268">
        <v>41</v>
      </c>
      <c r="AO17" s="1268">
        <v>4139</v>
      </c>
      <c r="AP17" s="1268">
        <v>182079</v>
      </c>
      <c r="AQ17" s="1267">
        <v>-327688</v>
      </c>
      <c r="AR17" s="1310">
        <v>-334631</v>
      </c>
      <c r="AS17" s="1299">
        <v>6943</v>
      </c>
      <c r="AT17" s="1264">
        <v>2378728</v>
      </c>
    </row>
    <row r="18" spans="1:46" s="1165" customFormat="1" ht="13.5" customHeight="1" x14ac:dyDescent="0.2">
      <c r="A18" s="1215">
        <v>13</v>
      </c>
      <c r="B18" s="1214" t="s">
        <v>368</v>
      </c>
      <c r="C18" s="1281" t="s">
        <v>622</v>
      </c>
      <c r="D18" s="1304"/>
      <c r="E18" s="1280">
        <v>3</v>
      </c>
      <c r="F18" s="1280">
        <v>10</v>
      </c>
      <c r="G18" s="1281" t="s">
        <v>623</v>
      </c>
      <c r="H18" s="1145" t="s">
        <v>622</v>
      </c>
      <c r="I18" s="1213"/>
      <c r="J18" s="1278"/>
      <c r="K18" s="1278"/>
      <c r="L18" s="1278"/>
      <c r="M18" s="1278"/>
      <c r="N18" s="1278"/>
      <c r="O18" s="1278"/>
      <c r="P18" s="1303" t="s">
        <v>625</v>
      </c>
      <c r="Q18" s="1171"/>
      <c r="R18" s="1202">
        <v>13</v>
      </c>
      <c r="S18" s="1142" t="s">
        <v>368</v>
      </c>
      <c r="T18" s="1276">
        <v>5.57</v>
      </c>
      <c r="U18" s="1302" t="s">
        <v>620</v>
      </c>
      <c r="V18" s="1301">
        <v>22387</v>
      </c>
      <c r="W18" s="1274">
        <v>22767</v>
      </c>
      <c r="X18" s="1273">
        <v>58</v>
      </c>
      <c r="Y18" s="1204">
        <v>44346480</v>
      </c>
      <c r="Z18" s="1272">
        <v>0</v>
      </c>
      <c r="AA18" s="1202">
        <v>13</v>
      </c>
      <c r="AB18" s="1201" t="s">
        <v>368</v>
      </c>
      <c r="AC18" s="1204">
        <v>2404027</v>
      </c>
      <c r="AD18" s="1271">
        <v>55.68</v>
      </c>
      <c r="AE18" s="1204">
        <v>0</v>
      </c>
      <c r="AF18" s="1271">
        <v>0</v>
      </c>
      <c r="AG18" s="1268">
        <v>1190228</v>
      </c>
      <c r="AH18" s="1270">
        <v>27.57</v>
      </c>
      <c r="AI18" s="1268">
        <v>723353</v>
      </c>
      <c r="AJ18" s="1269">
        <v>16.75</v>
      </c>
      <c r="AK18" s="1171"/>
      <c r="AL18" s="1196">
        <v>4317608</v>
      </c>
      <c r="AM18" s="1268">
        <v>405514</v>
      </c>
      <c r="AN18" s="1268">
        <v>144</v>
      </c>
      <c r="AO18" s="1268">
        <v>5977</v>
      </c>
      <c r="AP18" s="1268">
        <v>316453</v>
      </c>
      <c r="AQ18" s="1267">
        <v>-52820</v>
      </c>
      <c r="AR18" s="1310">
        <v>-40877</v>
      </c>
      <c r="AS18" s="1299">
        <v>-11943</v>
      </c>
      <c r="AT18" s="1264">
        <v>3536700</v>
      </c>
    </row>
    <row r="19" spans="1:46" s="1165" customFormat="1" ht="13.5" customHeight="1" x14ac:dyDescent="0.2">
      <c r="A19" s="1215">
        <v>14</v>
      </c>
      <c r="B19" s="1214" t="s">
        <v>367</v>
      </c>
      <c r="C19" s="1304"/>
      <c r="D19" s="1281" t="s">
        <v>622</v>
      </c>
      <c r="E19" s="1280">
        <v>3</v>
      </c>
      <c r="F19" s="1280" t="s">
        <v>624</v>
      </c>
      <c r="G19" s="1281" t="s">
        <v>623</v>
      </c>
      <c r="H19" s="1145" t="s">
        <v>622</v>
      </c>
      <c r="I19" s="1213"/>
      <c r="J19" s="1278"/>
      <c r="K19" s="1278"/>
      <c r="L19" s="1278"/>
      <c r="M19" s="1278"/>
      <c r="N19" s="1278"/>
      <c r="O19" s="1278"/>
      <c r="P19" s="1303" t="s">
        <v>625</v>
      </c>
      <c r="Q19" s="1171"/>
      <c r="R19" s="1202">
        <v>14</v>
      </c>
      <c r="S19" s="1142" t="s">
        <v>367</v>
      </c>
      <c r="T19" s="1276">
        <v>5.95</v>
      </c>
      <c r="U19" s="1302" t="s">
        <v>620</v>
      </c>
      <c r="V19" s="1301">
        <v>19200</v>
      </c>
      <c r="W19" s="1274">
        <v>19800</v>
      </c>
      <c r="X19" s="1273">
        <v>58</v>
      </c>
      <c r="Y19" s="1204">
        <v>44055886</v>
      </c>
      <c r="Z19" s="1272">
        <v>0</v>
      </c>
      <c r="AA19" s="1202">
        <v>14</v>
      </c>
      <c r="AB19" s="1201" t="s">
        <v>367</v>
      </c>
      <c r="AC19" s="1204">
        <v>2619729</v>
      </c>
      <c r="AD19" s="1271">
        <v>60.89</v>
      </c>
      <c r="AE19" s="1204">
        <v>0</v>
      </c>
      <c r="AF19" s="1271">
        <v>0</v>
      </c>
      <c r="AG19" s="1268">
        <v>1028128</v>
      </c>
      <c r="AH19" s="1270">
        <v>23.9</v>
      </c>
      <c r="AI19" s="1268">
        <v>654278</v>
      </c>
      <c r="AJ19" s="1269">
        <v>15.21</v>
      </c>
      <c r="AK19" s="1171"/>
      <c r="AL19" s="1196">
        <v>4302135</v>
      </c>
      <c r="AM19" s="1268">
        <v>401192</v>
      </c>
      <c r="AN19" s="1268">
        <v>115</v>
      </c>
      <c r="AO19" s="1268">
        <v>994</v>
      </c>
      <c r="AP19" s="1268">
        <v>409967</v>
      </c>
      <c r="AQ19" s="1267">
        <v>-68444</v>
      </c>
      <c r="AR19" s="1310">
        <v>-60024</v>
      </c>
      <c r="AS19" s="1299">
        <v>-8420</v>
      </c>
      <c r="AT19" s="1264">
        <v>3421423</v>
      </c>
    </row>
    <row r="20" spans="1:46" s="1165" customFormat="1" ht="13.5" customHeight="1" x14ac:dyDescent="0.2">
      <c r="A20" s="1215">
        <v>15</v>
      </c>
      <c r="B20" s="1214" t="s">
        <v>366</v>
      </c>
      <c r="C20" s="1304"/>
      <c r="D20" s="1281" t="s">
        <v>622</v>
      </c>
      <c r="E20" s="1280">
        <v>3</v>
      </c>
      <c r="F20" s="1280">
        <v>12</v>
      </c>
      <c r="G20" s="1281" t="s">
        <v>626</v>
      </c>
      <c r="H20" s="1145" t="s">
        <v>622</v>
      </c>
      <c r="I20" s="1213"/>
      <c r="J20" s="1278"/>
      <c r="K20" s="1278"/>
      <c r="L20" s="1278"/>
      <c r="M20" s="1278"/>
      <c r="N20" s="1278"/>
      <c r="O20" s="1278"/>
      <c r="P20" s="1303" t="s">
        <v>625</v>
      </c>
      <c r="Q20" s="1171"/>
      <c r="R20" s="1202">
        <v>15</v>
      </c>
      <c r="S20" s="1142" t="s">
        <v>366</v>
      </c>
      <c r="T20" s="1276">
        <v>5.32</v>
      </c>
      <c r="U20" s="1302" t="s">
        <v>620</v>
      </c>
      <c r="V20" s="1301">
        <v>21000</v>
      </c>
      <c r="W20" s="1274">
        <v>20800</v>
      </c>
      <c r="X20" s="1273">
        <v>58</v>
      </c>
      <c r="Y20" s="1204">
        <v>17971951</v>
      </c>
      <c r="Z20" s="1272">
        <v>0</v>
      </c>
      <c r="AA20" s="1306">
        <v>15</v>
      </c>
      <c r="AB20" s="1201" t="s">
        <v>366</v>
      </c>
      <c r="AC20" s="1317">
        <v>956107</v>
      </c>
      <c r="AD20" s="1318">
        <v>56.129999999999995</v>
      </c>
      <c r="AE20" s="1204">
        <v>0</v>
      </c>
      <c r="AF20" s="1271">
        <v>0</v>
      </c>
      <c r="AG20" s="1268">
        <v>471702</v>
      </c>
      <c r="AH20" s="1270">
        <v>27.69</v>
      </c>
      <c r="AI20" s="1268">
        <v>275527</v>
      </c>
      <c r="AJ20" s="1269">
        <v>16.18</v>
      </c>
      <c r="AK20" s="1171"/>
      <c r="AL20" s="1196">
        <v>1703336</v>
      </c>
      <c r="AM20" s="1268">
        <v>169069</v>
      </c>
      <c r="AN20" s="1268">
        <v>0</v>
      </c>
      <c r="AO20" s="1268">
        <v>1434</v>
      </c>
      <c r="AP20" s="1268">
        <v>103194</v>
      </c>
      <c r="AQ20" s="1267">
        <v>-33353</v>
      </c>
      <c r="AR20" s="1310">
        <v>-28781</v>
      </c>
      <c r="AS20" s="1299">
        <v>-4572</v>
      </c>
      <c r="AT20" s="1264">
        <v>1396286</v>
      </c>
    </row>
    <row r="21" spans="1:46" s="1165" customFormat="1" ht="13.5" customHeight="1" x14ac:dyDescent="0.2">
      <c r="A21" s="1309">
        <v>16</v>
      </c>
      <c r="B21" s="1214" t="s">
        <v>365</v>
      </c>
      <c r="C21" s="1304"/>
      <c r="D21" s="1281" t="s">
        <v>622</v>
      </c>
      <c r="E21" s="1280">
        <v>3</v>
      </c>
      <c r="F21" s="1280">
        <v>10</v>
      </c>
      <c r="G21" s="1281" t="s">
        <v>623</v>
      </c>
      <c r="H21" s="1145" t="s">
        <v>622</v>
      </c>
      <c r="I21" s="1213"/>
      <c r="J21" s="1278"/>
      <c r="K21" s="1278"/>
      <c r="L21" s="1278"/>
      <c r="M21" s="1278"/>
      <c r="N21" s="1278"/>
      <c r="O21" s="1278"/>
      <c r="P21" s="1277" t="s">
        <v>625</v>
      </c>
      <c r="Q21" s="1171"/>
      <c r="R21" s="1202">
        <v>16</v>
      </c>
      <c r="S21" s="1142" t="s">
        <v>365</v>
      </c>
      <c r="T21" s="1276">
        <v>5</v>
      </c>
      <c r="U21" s="1302" t="s">
        <v>620</v>
      </c>
      <c r="V21" s="1301">
        <v>23700</v>
      </c>
      <c r="W21" s="1274">
        <v>18600</v>
      </c>
      <c r="X21" s="1273">
        <v>58</v>
      </c>
      <c r="Y21" s="1204">
        <v>25807063</v>
      </c>
      <c r="Z21" s="1272">
        <v>0</v>
      </c>
      <c r="AA21" s="1306">
        <v>16</v>
      </c>
      <c r="AB21" s="1201" t="s">
        <v>365</v>
      </c>
      <c r="AC21" s="1308">
        <v>1288546</v>
      </c>
      <c r="AD21" s="1271">
        <v>55.76</v>
      </c>
      <c r="AE21" s="1204">
        <v>0</v>
      </c>
      <c r="AF21" s="1271">
        <v>0</v>
      </c>
      <c r="AG21" s="1268">
        <v>696591</v>
      </c>
      <c r="AH21" s="1270">
        <v>30.14</v>
      </c>
      <c r="AI21" s="1268">
        <v>325756</v>
      </c>
      <c r="AJ21" s="1269">
        <v>14.1</v>
      </c>
      <c r="AK21" s="1171"/>
      <c r="AL21" s="1196">
        <v>2310893</v>
      </c>
      <c r="AM21" s="1268">
        <v>234097</v>
      </c>
      <c r="AN21" s="1268">
        <v>44</v>
      </c>
      <c r="AO21" s="1268">
        <v>3290</v>
      </c>
      <c r="AP21" s="1268">
        <v>208906</v>
      </c>
      <c r="AQ21" s="1267">
        <v>-37316</v>
      </c>
      <c r="AR21" s="1310">
        <v>-33739</v>
      </c>
      <c r="AS21" s="1299">
        <v>-3577</v>
      </c>
      <c r="AT21" s="1264">
        <v>1827240</v>
      </c>
    </row>
    <row r="22" spans="1:46" s="1165" customFormat="1" ht="13.5" customHeight="1" x14ac:dyDescent="0.2">
      <c r="A22" s="1309">
        <v>17</v>
      </c>
      <c r="B22" s="1355" t="s">
        <v>364</v>
      </c>
      <c r="C22" s="1354"/>
      <c r="D22" s="1353" t="s">
        <v>622</v>
      </c>
      <c r="E22" s="1260">
        <v>3</v>
      </c>
      <c r="F22" s="1260">
        <v>10</v>
      </c>
      <c r="G22" s="1353" t="s">
        <v>623</v>
      </c>
      <c r="H22" s="1352" t="s">
        <v>622</v>
      </c>
      <c r="I22" s="1351"/>
      <c r="J22" s="1209"/>
      <c r="K22" s="1209"/>
      <c r="L22" s="1209"/>
      <c r="M22" s="1209"/>
      <c r="N22" s="1209"/>
      <c r="O22" s="1209"/>
      <c r="P22" s="1350" t="s">
        <v>625</v>
      </c>
      <c r="Q22" s="1171"/>
      <c r="R22" s="1202">
        <v>17</v>
      </c>
      <c r="S22" s="1183" t="s">
        <v>364</v>
      </c>
      <c r="T22" s="1349">
        <v>5.9</v>
      </c>
      <c r="U22" s="1348" t="s">
        <v>620</v>
      </c>
      <c r="V22" s="1347">
        <v>22200</v>
      </c>
      <c r="W22" s="1346">
        <v>19800</v>
      </c>
      <c r="X22" s="1345">
        <v>58</v>
      </c>
      <c r="Y22" s="1180">
        <v>27239130</v>
      </c>
      <c r="Z22" s="1344">
        <v>0</v>
      </c>
      <c r="AA22" s="1306">
        <v>17</v>
      </c>
      <c r="AB22" s="1343" t="s">
        <v>364</v>
      </c>
      <c r="AC22" s="1342">
        <v>1316328</v>
      </c>
      <c r="AD22" s="1341">
        <v>55.17</v>
      </c>
      <c r="AE22" s="1338">
        <v>0</v>
      </c>
      <c r="AF22" s="1340">
        <v>0</v>
      </c>
      <c r="AG22" s="1195">
        <v>690198</v>
      </c>
      <c r="AH22" s="1339">
        <v>28.93</v>
      </c>
      <c r="AI22" s="1338">
        <v>379323</v>
      </c>
      <c r="AJ22" s="1337">
        <v>15.9</v>
      </c>
      <c r="AK22" s="1171"/>
      <c r="AL22" s="1336">
        <v>2385849</v>
      </c>
      <c r="AM22" s="1195">
        <v>222816</v>
      </c>
      <c r="AN22" s="1195">
        <v>0</v>
      </c>
      <c r="AO22" s="1195">
        <v>3086</v>
      </c>
      <c r="AP22" s="1195">
        <v>138955</v>
      </c>
      <c r="AQ22" s="1194">
        <v>-67339</v>
      </c>
      <c r="AR22" s="1335">
        <v>-62823</v>
      </c>
      <c r="AS22" s="1334">
        <v>-4516</v>
      </c>
      <c r="AT22" s="1333">
        <v>1953653</v>
      </c>
    </row>
    <row r="23" spans="1:46" s="1165" customFormat="1" ht="13.5" customHeight="1" x14ac:dyDescent="0.2">
      <c r="A23" s="1309">
        <v>18</v>
      </c>
      <c r="B23" s="1330" t="s">
        <v>363</v>
      </c>
      <c r="C23" s="1281"/>
      <c r="D23" s="1332" t="s">
        <v>622</v>
      </c>
      <c r="E23" s="1280">
        <v>3</v>
      </c>
      <c r="F23" s="1280">
        <v>10</v>
      </c>
      <c r="G23" s="1281" t="s">
        <v>623</v>
      </c>
      <c r="H23" s="1329" t="s">
        <v>622</v>
      </c>
      <c r="I23" s="1328"/>
      <c r="J23" s="1327"/>
      <c r="K23" s="1327"/>
      <c r="L23" s="1327"/>
      <c r="M23" s="1327"/>
      <c r="N23" s="1327"/>
      <c r="O23" s="1327"/>
      <c r="P23" s="1326" t="s">
        <v>584</v>
      </c>
      <c r="Q23" s="1325"/>
      <c r="R23" s="1324">
        <v>18</v>
      </c>
      <c r="S23" s="1323" t="s">
        <v>363</v>
      </c>
      <c r="T23" s="1276">
        <v>6.08</v>
      </c>
      <c r="U23" s="1305" t="s">
        <v>620</v>
      </c>
      <c r="V23" s="1274">
        <v>23760</v>
      </c>
      <c r="W23" s="1274">
        <v>27470</v>
      </c>
      <c r="X23" s="1273">
        <v>58</v>
      </c>
      <c r="Y23" s="1313">
        <v>6675320</v>
      </c>
      <c r="Z23" s="1322">
        <v>0</v>
      </c>
      <c r="AA23" s="1306">
        <v>18</v>
      </c>
      <c r="AB23" s="1319" t="s">
        <v>363</v>
      </c>
      <c r="AC23" s="1317">
        <v>405857</v>
      </c>
      <c r="AD23" s="1318">
        <v>51.8</v>
      </c>
      <c r="AE23" s="1317">
        <v>0</v>
      </c>
      <c r="AF23" s="1318">
        <v>0</v>
      </c>
      <c r="AG23" s="1317">
        <v>222869</v>
      </c>
      <c r="AH23" s="1318">
        <v>28.44</v>
      </c>
      <c r="AI23" s="1317">
        <v>154842</v>
      </c>
      <c r="AJ23" s="1316">
        <v>19.760000000000002</v>
      </c>
      <c r="AK23" s="1315"/>
      <c r="AL23" s="1314">
        <v>783568</v>
      </c>
      <c r="AM23" s="1313">
        <v>80181</v>
      </c>
      <c r="AN23" s="1313">
        <v>0</v>
      </c>
      <c r="AO23" s="1313">
        <v>3649</v>
      </c>
      <c r="AP23" s="1313">
        <v>42971</v>
      </c>
      <c r="AQ23" s="1312">
        <v>-13045</v>
      </c>
      <c r="AR23" s="1300">
        <v>-10609</v>
      </c>
      <c r="AS23" s="1300">
        <v>-2436</v>
      </c>
      <c r="AT23" s="1311">
        <v>643722</v>
      </c>
    </row>
    <row r="24" spans="1:46" s="1165" customFormat="1" ht="13.5" customHeight="1" x14ac:dyDescent="0.2">
      <c r="A24" s="1309">
        <v>19</v>
      </c>
      <c r="B24" s="1330" t="s">
        <v>362</v>
      </c>
      <c r="C24" s="1281" t="s">
        <v>622</v>
      </c>
      <c r="D24" s="1304"/>
      <c r="E24" s="1280">
        <v>3</v>
      </c>
      <c r="F24" s="1280">
        <v>10</v>
      </c>
      <c r="G24" s="1281" t="s">
        <v>623</v>
      </c>
      <c r="H24" s="1331" t="s">
        <v>603</v>
      </c>
      <c r="I24" s="1329"/>
      <c r="J24" s="1327"/>
      <c r="K24" s="1327"/>
      <c r="L24" s="1327"/>
      <c r="M24" s="1327"/>
      <c r="N24" s="1327"/>
      <c r="O24" s="1327"/>
      <c r="P24" s="1326" t="s">
        <v>79</v>
      </c>
      <c r="Q24" s="1325"/>
      <c r="R24" s="1324">
        <v>19</v>
      </c>
      <c r="S24" s="1323" t="s">
        <v>362</v>
      </c>
      <c r="T24" s="1276">
        <v>5.3</v>
      </c>
      <c r="U24" s="1305" t="s">
        <v>620</v>
      </c>
      <c r="V24" s="1274">
        <v>20000</v>
      </c>
      <c r="W24" s="1274">
        <v>17000</v>
      </c>
      <c r="X24" s="1273">
        <v>58</v>
      </c>
      <c r="Y24" s="1313">
        <v>8941117</v>
      </c>
      <c r="Z24" s="1322">
        <v>0</v>
      </c>
      <c r="AA24" s="1306">
        <v>19</v>
      </c>
      <c r="AB24" s="1319" t="s">
        <v>362</v>
      </c>
      <c r="AC24" s="1317">
        <v>473878</v>
      </c>
      <c r="AD24" s="1318">
        <v>64.97</v>
      </c>
      <c r="AE24" s="1317">
        <v>0</v>
      </c>
      <c r="AF24" s="1318">
        <v>0</v>
      </c>
      <c r="AG24" s="1317">
        <v>171800</v>
      </c>
      <c r="AH24" s="1318">
        <v>23.56</v>
      </c>
      <c r="AI24" s="1317">
        <v>83661</v>
      </c>
      <c r="AJ24" s="1316">
        <v>11.47</v>
      </c>
      <c r="AK24" s="1315"/>
      <c r="AL24" s="1314">
        <v>729339</v>
      </c>
      <c r="AM24" s="1313">
        <v>58169</v>
      </c>
      <c r="AN24" s="1313">
        <v>0</v>
      </c>
      <c r="AO24" s="1313">
        <v>3107</v>
      </c>
      <c r="AP24" s="1313">
        <v>115215</v>
      </c>
      <c r="AQ24" s="1312">
        <v>-13424</v>
      </c>
      <c r="AR24" s="1300">
        <v>-11191</v>
      </c>
      <c r="AS24" s="1300">
        <v>-2233</v>
      </c>
      <c r="AT24" s="1311">
        <v>539424</v>
      </c>
    </row>
    <row r="25" spans="1:46" s="1165" customFormat="1" ht="13.5" customHeight="1" x14ac:dyDescent="0.2">
      <c r="A25" s="1309">
        <v>20</v>
      </c>
      <c r="B25" s="1330" t="s">
        <v>361</v>
      </c>
      <c r="C25" s="1281" t="s">
        <v>622</v>
      </c>
      <c r="D25" s="1304"/>
      <c r="E25" s="1280">
        <v>3</v>
      </c>
      <c r="F25" s="1280">
        <v>10</v>
      </c>
      <c r="G25" s="1281" t="s">
        <v>623</v>
      </c>
      <c r="H25" s="1329" t="s">
        <v>622</v>
      </c>
      <c r="I25" s="1328"/>
      <c r="J25" s="1327"/>
      <c r="K25" s="1327"/>
      <c r="L25" s="1327"/>
      <c r="M25" s="1327"/>
      <c r="N25" s="1327"/>
      <c r="O25" s="1327"/>
      <c r="P25" s="1326" t="s">
        <v>584</v>
      </c>
      <c r="Q25" s="1325"/>
      <c r="R25" s="1324">
        <v>20</v>
      </c>
      <c r="S25" s="1323" t="s">
        <v>361</v>
      </c>
      <c r="T25" s="1276">
        <v>4.7</v>
      </c>
      <c r="U25" s="1305" t="s">
        <v>620</v>
      </c>
      <c r="V25" s="1274">
        <v>20000</v>
      </c>
      <c r="W25" s="1274">
        <v>20000</v>
      </c>
      <c r="X25" s="1273">
        <v>58</v>
      </c>
      <c r="Y25" s="1313">
        <v>8626213</v>
      </c>
      <c r="Z25" s="1322">
        <v>0</v>
      </c>
      <c r="AA25" s="1306">
        <v>20</v>
      </c>
      <c r="AB25" s="1319" t="s">
        <v>361</v>
      </c>
      <c r="AC25" s="1317">
        <v>405430</v>
      </c>
      <c r="AD25" s="1318">
        <v>52.870000000000005</v>
      </c>
      <c r="AE25" s="1317">
        <v>0</v>
      </c>
      <c r="AF25" s="1318">
        <v>0</v>
      </c>
      <c r="AG25" s="1317">
        <v>228720</v>
      </c>
      <c r="AH25" s="1318">
        <v>29.83</v>
      </c>
      <c r="AI25" s="1317">
        <v>132690</v>
      </c>
      <c r="AJ25" s="1316">
        <v>17.3</v>
      </c>
      <c r="AK25" s="1315"/>
      <c r="AL25" s="1314">
        <v>766840</v>
      </c>
      <c r="AM25" s="1313">
        <v>84989</v>
      </c>
      <c r="AN25" s="1313">
        <v>0</v>
      </c>
      <c r="AO25" s="1313">
        <v>1519</v>
      </c>
      <c r="AP25" s="1313">
        <v>39714</v>
      </c>
      <c r="AQ25" s="1312">
        <v>-18649</v>
      </c>
      <c r="AR25" s="1300">
        <v>-16945</v>
      </c>
      <c r="AS25" s="1300">
        <v>-1704</v>
      </c>
      <c r="AT25" s="1311">
        <v>621969</v>
      </c>
    </row>
    <row r="26" spans="1:46" s="1165" customFormat="1" ht="13.5" customHeight="1" x14ac:dyDescent="0.2">
      <c r="A26" s="1309">
        <v>21</v>
      </c>
      <c r="B26" s="1330" t="s">
        <v>360</v>
      </c>
      <c r="C26" s="1304"/>
      <c r="D26" s="1281" t="s">
        <v>622</v>
      </c>
      <c r="E26" s="1280">
        <v>3</v>
      </c>
      <c r="F26" s="1280" t="s">
        <v>624</v>
      </c>
      <c r="G26" s="1281" t="s">
        <v>623</v>
      </c>
      <c r="H26" s="1329" t="s">
        <v>622</v>
      </c>
      <c r="I26" s="1328"/>
      <c r="J26" s="1327"/>
      <c r="K26" s="1327"/>
      <c r="L26" s="1327"/>
      <c r="M26" s="1327"/>
      <c r="N26" s="1327"/>
      <c r="O26" s="1327"/>
      <c r="P26" s="1303" t="s">
        <v>633</v>
      </c>
      <c r="Q26" s="1325"/>
      <c r="R26" s="1324">
        <v>21</v>
      </c>
      <c r="S26" s="1323" t="s">
        <v>360</v>
      </c>
      <c r="T26" s="1276">
        <v>5.6</v>
      </c>
      <c r="U26" s="1302" t="s">
        <v>620</v>
      </c>
      <c r="V26" s="1274">
        <v>16800</v>
      </c>
      <c r="W26" s="1274">
        <v>19200</v>
      </c>
      <c r="X26" s="1273">
        <v>58</v>
      </c>
      <c r="Y26" s="1313">
        <v>16402888</v>
      </c>
      <c r="Z26" s="1322">
        <v>0</v>
      </c>
      <c r="AA26" s="1306">
        <v>21</v>
      </c>
      <c r="AB26" s="1319" t="s">
        <v>360</v>
      </c>
      <c r="AC26" s="1317">
        <v>935009</v>
      </c>
      <c r="AD26" s="1318">
        <v>60.82</v>
      </c>
      <c r="AE26" s="1317">
        <v>0</v>
      </c>
      <c r="AF26" s="1318">
        <v>0</v>
      </c>
      <c r="AG26" s="1317">
        <v>363400</v>
      </c>
      <c r="AH26" s="1318">
        <v>23.64</v>
      </c>
      <c r="AI26" s="1317">
        <v>238983</v>
      </c>
      <c r="AJ26" s="1316">
        <v>15.54</v>
      </c>
      <c r="AK26" s="1315"/>
      <c r="AL26" s="1314">
        <v>1537392</v>
      </c>
      <c r="AM26" s="1313">
        <v>121282</v>
      </c>
      <c r="AN26" s="1313">
        <v>0</v>
      </c>
      <c r="AO26" s="1313">
        <v>3177</v>
      </c>
      <c r="AP26" s="1313">
        <v>155836</v>
      </c>
      <c r="AQ26" s="1312">
        <v>-27780</v>
      </c>
      <c r="AR26" s="1300">
        <v>-24591</v>
      </c>
      <c r="AS26" s="1300">
        <v>-3189</v>
      </c>
      <c r="AT26" s="1311">
        <v>1229317</v>
      </c>
    </row>
    <row r="27" spans="1:46" s="1165" customFormat="1" ht="13.5" customHeight="1" x14ac:dyDescent="0.2">
      <c r="A27" s="1309">
        <v>22</v>
      </c>
      <c r="B27" s="1330" t="s">
        <v>359</v>
      </c>
      <c r="C27" s="1304"/>
      <c r="D27" s="1281" t="s">
        <v>622</v>
      </c>
      <c r="E27" s="1280">
        <v>3</v>
      </c>
      <c r="F27" s="1280">
        <v>10</v>
      </c>
      <c r="G27" s="1281" t="s">
        <v>623</v>
      </c>
      <c r="H27" s="1329" t="s">
        <v>622</v>
      </c>
      <c r="I27" s="1328"/>
      <c r="J27" s="1327"/>
      <c r="K27" s="1327"/>
      <c r="L27" s="1327"/>
      <c r="M27" s="1327"/>
      <c r="N27" s="1327"/>
      <c r="O27" s="1327"/>
      <c r="P27" s="1326" t="s">
        <v>584</v>
      </c>
      <c r="Q27" s="1325"/>
      <c r="R27" s="1324">
        <v>22</v>
      </c>
      <c r="S27" s="1323" t="s">
        <v>359</v>
      </c>
      <c r="T27" s="1276">
        <v>6.1</v>
      </c>
      <c r="U27" s="1305" t="s">
        <v>620</v>
      </c>
      <c r="V27" s="1274">
        <v>23000</v>
      </c>
      <c r="W27" s="1274">
        <v>21000</v>
      </c>
      <c r="X27" s="1273">
        <v>58</v>
      </c>
      <c r="Y27" s="1313">
        <v>7347685</v>
      </c>
      <c r="Z27" s="1322">
        <v>0</v>
      </c>
      <c r="AA27" s="1306">
        <v>22</v>
      </c>
      <c r="AB27" s="1319" t="s">
        <v>359</v>
      </c>
      <c r="AC27" s="1317">
        <v>448206</v>
      </c>
      <c r="AD27" s="1318">
        <v>59.88</v>
      </c>
      <c r="AE27" s="1317">
        <v>0</v>
      </c>
      <c r="AF27" s="1318">
        <v>0</v>
      </c>
      <c r="AG27" s="1317">
        <v>194925</v>
      </c>
      <c r="AH27" s="1318">
        <v>26.04</v>
      </c>
      <c r="AI27" s="1317">
        <v>105388</v>
      </c>
      <c r="AJ27" s="1316">
        <v>14.08</v>
      </c>
      <c r="AK27" s="1315"/>
      <c r="AL27" s="1314">
        <v>748519</v>
      </c>
      <c r="AM27" s="1313">
        <v>70108</v>
      </c>
      <c r="AN27" s="1313">
        <v>0</v>
      </c>
      <c r="AO27" s="1313">
        <v>864</v>
      </c>
      <c r="AP27" s="1313">
        <v>93360</v>
      </c>
      <c r="AQ27" s="1312">
        <v>-7171</v>
      </c>
      <c r="AR27" s="1300">
        <v>-7171</v>
      </c>
      <c r="AS27" s="1300">
        <v>0</v>
      </c>
      <c r="AT27" s="1311">
        <v>577016</v>
      </c>
    </row>
    <row r="28" spans="1:46" s="1165" customFormat="1" ht="13.5" customHeight="1" x14ac:dyDescent="0.2">
      <c r="A28" s="1309">
        <v>23</v>
      </c>
      <c r="B28" s="1330" t="s">
        <v>358</v>
      </c>
      <c r="C28" s="1304"/>
      <c r="D28" s="1281" t="s">
        <v>622</v>
      </c>
      <c r="E28" s="1280" t="s">
        <v>627</v>
      </c>
      <c r="F28" s="1280">
        <v>9</v>
      </c>
      <c r="G28" s="1281" t="s">
        <v>632</v>
      </c>
      <c r="H28" s="1329" t="s">
        <v>622</v>
      </c>
      <c r="I28" s="1329"/>
      <c r="J28" s="1327"/>
      <c r="K28" s="1327"/>
      <c r="L28" s="1327"/>
      <c r="M28" s="1327"/>
      <c r="N28" s="1327"/>
      <c r="O28" s="1327"/>
      <c r="P28" s="1326" t="s">
        <v>622</v>
      </c>
      <c r="Q28" s="1325"/>
      <c r="R28" s="1324">
        <v>23</v>
      </c>
      <c r="S28" s="1323" t="s">
        <v>358</v>
      </c>
      <c r="T28" s="1276">
        <v>6.2</v>
      </c>
      <c r="U28" s="1275">
        <v>8</v>
      </c>
      <c r="V28" s="1274">
        <v>24000</v>
      </c>
      <c r="W28" s="1274">
        <v>26000</v>
      </c>
      <c r="X28" s="1273">
        <v>58</v>
      </c>
      <c r="Y28" s="1313">
        <v>5689579</v>
      </c>
      <c r="Z28" s="1322">
        <v>210794</v>
      </c>
      <c r="AA28" s="1306">
        <v>23</v>
      </c>
      <c r="AB28" s="1319" t="s">
        <v>358</v>
      </c>
      <c r="AC28" s="1317">
        <v>355772</v>
      </c>
      <c r="AD28" s="1318">
        <v>54.64</v>
      </c>
      <c r="AE28" s="1317">
        <v>16863</v>
      </c>
      <c r="AF28" s="1318">
        <v>2.59</v>
      </c>
      <c r="AG28" s="1317">
        <v>169728</v>
      </c>
      <c r="AH28" s="1318">
        <v>26.06</v>
      </c>
      <c r="AI28" s="1317">
        <v>108823</v>
      </c>
      <c r="AJ28" s="1316">
        <v>16.71</v>
      </c>
      <c r="AK28" s="1315"/>
      <c r="AL28" s="1314">
        <v>651186</v>
      </c>
      <c r="AM28" s="1313">
        <v>62572</v>
      </c>
      <c r="AN28" s="1313">
        <v>0</v>
      </c>
      <c r="AO28" s="1313">
        <v>2099</v>
      </c>
      <c r="AP28" s="1313">
        <v>73837</v>
      </c>
      <c r="AQ28" s="1312">
        <v>-14139</v>
      </c>
      <c r="AR28" s="1300">
        <v>-11390</v>
      </c>
      <c r="AS28" s="1300">
        <v>-2749</v>
      </c>
      <c r="AT28" s="1311">
        <v>498539</v>
      </c>
    </row>
    <row r="29" spans="1:46" s="1165" customFormat="1" ht="13.5" customHeight="1" x14ac:dyDescent="0.2">
      <c r="A29" s="1309">
        <v>24</v>
      </c>
      <c r="B29" s="1330" t="s">
        <v>357</v>
      </c>
      <c r="C29" s="1304"/>
      <c r="D29" s="1281" t="s">
        <v>622</v>
      </c>
      <c r="E29" s="1280" t="s">
        <v>627</v>
      </c>
      <c r="F29" s="1280">
        <v>6</v>
      </c>
      <c r="G29" s="1281" t="s">
        <v>631</v>
      </c>
      <c r="H29" s="1329" t="s">
        <v>622</v>
      </c>
      <c r="I29" s="1328"/>
      <c r="J29" s="1327"/>
      <c r="K29" s="1327"/>
      <c r="L29" s="1327"/>
      <c r="M29" s="1327"/>
      <c r="N29" s="1327"/>
      <c r="O29" s="1327"/>
      <c r="P29" s="1326" t="s">
        <v>622</v>
      </c>
      <c r="Q29" s="1325"/>
      <c r="R29" s="1324">
        <v>24</v>
      </c>
      <c r="S29" s="1323" t="s">
        <v>357</v>
      </c>
      <c r="T29" s="1276">
        <v>5.67</v>
      </c>
      <c r="U29" s="1275">
        <v>9</v>
      </c>
      <c r="V29" s="1274">
        <v>21700</v>
      </c>
      <c r="W29" s="1274">
        <v>25000</v>
      </c>
      <c r="X29" s="1273">
        <v>58</v>
      </c>
      <c r="Y29" s="1313">
        <v>1863210</v>
      </c>
      <c r="Z29" s="1322">
        <v>104009</v>
      </c>
      <c r="AA29" s="1306">
        <v>24</v>
      </c>
      <c r="AB29" s="1319" t="s">
        <v>357</v>
      </c>
      <c r="AC29" s="1317">
        <v>105643</v>
      </c>
      <c r="AD29" s="1318">
        <v>50.400000000000006</v>
      </c>
      <c r="AE29" s="1317">
        <v>9361</v>
      </c>
      <c r="AF29" s="1318">
        <v>4.47</v>
      </c>
      <c r="AG29" s="1317">
        <v>57288</v>
      </c>
      <c r="AH29" s="1318">
        <v>27.33</v>
      </c>
      <c r="AI29" s="1317">
        <v>37300</v>
      </c>
      <c r="AJ29" s="1316">
        <v>17.8</v>
      </c>
      <c r="AK29" s="1315"/>
      <c r="AL29" s="1314">
        <v>209592</v>
      </c>
      <c r="AM29" s="1313">
        <v>19746</v>
      </c>
      <c r="AN29" s="1313">
        <v>0</v>
      </c>
      <c r="AO29" s="1313">
        <v>270</v>
      </c>
      <c r="AP29" s="1313">
        <v>8195</v>
      </c>
      <c r="AQ29" s="1312">
        <v>-979</v>
      </c>
      <c r="AR29" s="1300">
        <v>-1651</v>
      </c>
      <c r="AS29" s="1300">
        <v>672</v>
      </c>
      <c r="AT29" s="1311">
        <v>180402</v>
      </c>
    </row>
    <row r="30" spans="1:46" s="1165" customFormat="1" ht="13.5" customHeight="1" x14ac:dyDescent="0.2">
      <c r="A30" s="1309">
        <v>25</v>
      </c>
      <c r="B30" s="1214" t="s">
        <v>356</v>
      </c>
      <c r="C30" s="1321"/>
      <c r="D30" s="1290" t="s">
        <v>622</v>
      </c>
      <c r="E30" s="1289">
        <v>3</v>
      </c>
      <c r="F30" s="1289">
        <v>10</v>
      </c>
      <c r="G30" s="1290" t="s">
        <v>630</v>
      </c>
      <c r="H30" s="1145" t="s">
        <v>622</v>
      </c>
      <c r="I30" s="1213"/>
      <c r="J30" s="1278"/>
      <c r="K30" s="1278"/>
      <c r="L30" s="1278"/>
      <c r="M30" s="1278"/>
      <c r="N30" s="1278"/>
      <c r="O30" s="1278"/>
      <c r="P30" s="1277" t="s">
        <v>584</v>
      </c>
      <c r="Q30" s="1171"/>
      <c r="R30" s="1202">
        <v>25</v>
      </c>
      <c r="S30" s="1142" t="s">
        <v>356</v>
      </c>
      <c r="T30" s="1287">
        <v>4.75</v>
      </c>
      <c r="U30" s="1320" t="s">
        <v>620</v>
      </c>
      <c r="V30" s="1285">
        <v>23500</v>
      </c>
      <c r="W30" s="1285">
        <v>25800</v>
      </c>
      <c r="X30" s="1284">
        <v>58</v>
      </c>
      <c r="Y30" s="1204">
        <v>2858666</v>
      </c>
      <c r="Z30" s="1272">
        <v>0</v>
      </c>
      <c r="AA30" s="1306">
        <v>25</v>
      </c>
      <c r="AB30" s="1319" t="s">
        <v>356</v>
      </c>
      <c r="AC30" s="1317">
        <v>140273</v>
      </c>
      <c r="AD30" s="1318">
        <v>44.44</v>
      </c>
      <c r="AE30" s="1317">
        <v>0</v>
      </c>
      <c r="AF30" s="1318">
        <v>0</v>
      </c>
      <c r="AG30" s="1317">
        <v>104045</v>
      </c>
      <c r="AH30" s="1318">
        <v>32.97</v>
      </c>
      <c r="AI30" s="1317">
        <v>71290</v>
      </c>
      <c r="AJ30" s="1316">
        <v>22.59</v>
      </c>
      <c r="AK30" s="1315"/>
      <c r="AL30" s="1314">
        <v>315608</v>
      </c>
      <c r="AM30" s="1313">
        <v>33427</v>
      </c>
      <c r="AN30" s="1313">
        <v>0</v>
      </c>
      <c r="AO30" s="1313">
        <v>463</v>
      </c>
      <c r="AP30" s="1313">
        <v>7392</v>
      </c>
      <c r="AQ30" s="1312">
        <v>-32204</v>
      </c>
      <c r="AR30" s="1300">
        <v>-31861</v>
      </c>
      <c r="AS30" s="1300">
        <v>-343</v>
      </c>
      <c r="AT30" s="1311">
        <v>242122</v>
      </c>
    </row>
    <row r="31" spans="1:46" s="1165" customFormat="1" ht="13.5" customHeight="1" x14ac:dyDescent="0.2">
      <c r="A31" s="1309">
        <v>26</v>
      </c>
      <c r="B31" s="1214" t="s">
        <v>355</v>
      </c>
      <c r="C31" s="1304"/>
      <c r="D31" s="1281" t="s">
        <v>622</v>
      </c>
      <c r="E31" s="1280" t="s">
        <v>627</v>
      </c>
      <c r="F31" s="1280" t="s">
        <v>624</v>
      </c>
      <c r="G31" s="1281" t="s">
        <v>629</v>
      </c>
      <c r="H31" s="1145" t="s">
        <v>622</v>
      </c>
      <c r="I31" s="1213"/>
      <c r="J31" s="1278"/>
      <c r="K31" s="1278"/>
      <c r="L31" s="1278"/>
      <c r="M31" s="1278"/>
      <c r="N31" s="1278"/>
      <c r="O31" s="1278"/>
      <c r="P31" s="1277" t="s">
        <v>622</v>
      </c>
      <c r="Q31" s="1171"/>
      <c r="R31" s="1202">
        <v>26</v>
      </c>
      <c r="S31" s="1142" t="s">
        <v>355</v>
      </c>
      <c r="T31" s="1276">
        <v>5.65</v>
      </c>
      <c r="U31" s="1275">
        <v>27.72</v>
      </c>
      <c r="V31" s="1274">
        <v>27500</v>
      </c>
      <c r="W31" s="1274">
        <v>26800</v>
      </c>
      <c r="X31" s="1273">
        <v>58</v>
      </c>
      <c r="Y31" s="1204">
        <v>1720453</v>
      </c>
      <c r="Z31" s="1272">
        <v>103981</v>
      </c>
      <c r="AA31" s="1306">
        <v>26</v>
      </c>
      <c r="AB31" s="1201" t="s">
        <v>355</v>
      </c>
      <c r="AC31" s="1308">
        <v>97205</v>
      </c>
      <c r="AD31" s="1271">
        <v>39.78</v>
      </c>
      <c r="AE31" s="1308">
        <v>28823</v>
      </c>
      <c r="AF31" s="1271">
        <v>11.8</v>
      </c>
      <c r="AG31" s="1308">
        <v>74086</v>
      </c>
      <c r="AH31" s="1271">
        <v>30.33</v>
      </c>
      <c r="AI31" s="1308">
        <v>44186</v>
      </c>
      <c r="AJ31" s="1269">
        <v>18.09</v>
      </c>
      <c r="AK31" s="1171"/>
      <c r="AL31" s="1196">
        <v>244300</v>
      </c>
      <c r="AM31" s="1268">
        <v>29332</v>
      </c>
      <c r="AN31" s="1268">
        <v>0</v>
      </c>
      <c r="AO31" s="1268">
        <v>194</v>
      </c>
      <c r="AP31" s="1268">
        <v>5385</v>
      </c>
      <c r="AQ31" s="1267">
        <v>-4532</v>
      </c>
      <c r="AR31" s="1310">
        <v>-4190</v>
      </c>
      <c r="AS31" s="1299">
        <v>-342</v>
      </c>
      <c r="AT31" s="1264">
        <v>204857</v>
      </c>
    </row>
    <row r="32" spans="1:46" s="1165" customFormat="1" ht="13.5" customHeight="1" x14ac:dyDescent="0.2">
      <c r="A32" s="1309">
        <v>27</v>
      </c>
      <c r="B32" s="1214" t="s">
        <v>354</v>
      </c>
      <c r="C32" s="1304"/>
      <c r="D32" s="1281" t="s">
        <v>622</v>
      </c>
      <c r="E32" s="1280" t="s">
        <v>627</v>
      </c>
      <c r="F32" s="1280">
        <v>8</v>
      </c>
      <c r="G32" s="1279" t="s">
        <v>628</v>
      </c>
      <c r="H32" s="1145" t="s">
        <v>622</v>
      </c>
      <c r="I32" s="1213"/>
      <c r="J32" s="1278"/>
      <c r="K32" s="1278"/>
      <c r="L32" s="1278"/>
      <c r="M32" s="1278"/>
      <c r="N32" s="1278"/>
      <c r="O32" s="1278"/>
      <c r="P32" s="1277" t="s">
        <v>622</v>
      </c>
      <c r="Q32" s="1171"/>
      <c r="R32" s="1202">
        <v>27</v>
      </c>
      <c r="S32" s="1142" t="s">
        <v>354</v>
      </c>
      <c r="T32" s="1276">
        <v>5.2</v>
      </c>
      <c r="U32" s="1275">
        <v>30.9</v>
      </c>
      <c r="V32" s="1274">
        <v>23000</v>
      </c>
      <c r="W32" s="1274">
        <v>41000</v>
      </c>
      <c r="X32" s="1273">
        <v>58</v>
      </c>
      <c r="Y32" s="1204">
        <v>2400579</v>
      </c>
      <c r="Z32" s="1272">
        <v>97648</v>
      </c>
      <c r="AA32" s="1306">
        <v>27</v>
      </c>
      <c r="AB32" s="1201" t="s">
        <v>354</v>
      </c>
      <c r="AC32" s="1308">
        <v>124829</v>
      </c>
      <c r="AD32" s="1271">
        <v>42.72</v>
      </c>
      <c r="AE32" s="1204">
        <v>30173</v>
      </c>
      <c r="AF32" s="1271">
        <v>10.32</v>
      </c>
      <c r="AG32" s="1268">
        <v>66286</v>
      </c>
      <c r="AH32" s="1270">
        <v>22.68</v>
      </c>
      <c r="AI32" s="1268">
        <v>70961</v>
      </c>
      <c r="AJ32" s="1269">
        <v>24.28</v>
      </c>
      <c r="AK32" s="1171"/>
      <c r="AL32" s="1196">
        <v>292249</v>
      </c>
      <c r="AM32" s="1268">
        <v>29954</v>
      </c>
      <c r="AN32" s="1268">
        <v>0</v>
      </c>
      <c r="AO32" s="1268">
        <v>450</v>
      </c>
      <c r="AP32" s="1268">
        <v>27307</v>
      </c>
      <c r="AQ32" s="1267">
        <v>-7933</v>
      </c>
      <c r="AR32" s="1300">
        <v>-6498</v>
      </c>
      <c r="AS32" s="1299">
        <v>-1435</v>
      </c>
      <c r="AT32" s="1264">
        <v>226605</v>
      </c>
    </row>
    <row r="33" spans="1:46" s="1165" customFormat="1" ht="13.5" customHeight="1" x14ac:dyDescent="0.2">
      <c r="A33" s="1215">
        <v>28</v>
      </c>
      <c r="B33" s="1214" t="s">
        <v>353</v>
      </c>
      <c r="C33" s="1304"/>
      <c r="D33" s="1281" t="s">
        <v>622</v>
      </c>
      <c r="E33" s="1280">
        <v>3</v>
      </c>
      <c r="F33" s="1280">
        <v>10</v>
      </c>
      <c r="G33" s="1281" t="s">
        <v>623</v>
      </c>
      <c r="H33" s="1145" t="s">
        <v>622</v>
      </c>
      <c r="I33" s="1213"/>
      <c r="J33" s="1278"/>
      <c r="K33" s="1278"/>
      <c r="L33" s="1278"/>
      <c r="M33" s="1278"/>
      <c r="N33" s="1278"/>
      <c r="O33" s="1278"/>
      <c r="P33" s="1277" t="s">
        <v>621</v>
      </c>
      <c r="Q33" s="1171"/>
      <c r="R33" s="1202">
        <v>28</v>
      </c>
      <c r="S33" s="1142" t="s">
        <v>353</v>
      </c>
      <c r="T33" s="1276">
        <v>6.28</v>
      </c>
      <c r="U33" s="1307" t="s">
        <v>620</v>
      </c>
      <c r="V33" s="1274">
        <v>27200</v>
      </c>
      <c r="W33" s="1274">
        <v>16800</v>
      </c>
      <c r="X33" s="1273">
        <v>58</v>
      </c>
      <c r="Y33" s="1204">
        <v>2301516</v>
      </c>
      <c r="Z33" s="1272">
        <v>0</v>
      </c>
      <c r="AA33" s="1306">
        <v>28</v>
      </c>
      <c r="AB33" s="1201" t="s">
        <v>353</v>
      </c>
      <c r="AC33" s="1204">
        <v>144534</v>
      </c>
      <c r="AD33" s="1271">
        <v>53.22</v>
      </c>
      <c r="AE33" s="1204">
        <v>0</v>
      </c>
      <c r="AF33" s="1271">
        <v>0</v>
      </c>
      <c r="AG33" s="1268">
        <v>93242</v>
      </c>
      <c r="AH33" s="1270">
        <v>34.33</v>
      </c>
      <c r="AI33" s="1268">
        <v>33802</v>
      </c>
      <c r="AJ33" s="1269">
        <v>12.45</v>
      </c>
      <c r="AK33" s="1171"/>
      <c r="AL33" s="1196">
        <v>271578</v>
      </c>
      <c r="AM33" s="1268">
        <v>28002</v>
      </c>
      <c r="AN33" s="1268">
        <v>0</v>
      </c>
      <c r="AO33" s="1268">
        <v>774</v>
      </c>
      <c r="AP33" s="1268">
        <v>8092</v>
      </c>
      <c r="AQ33" s="1267">
        <v>-6996</v>
      </c>
      <c r="AR33" s="1300">
        <v>-5151</v>
      </c>
      <c r="AS33" s="1299">
        <v>-1845</v>
      </c>
      <c r="AT33" s="1264">
        <v>227714</v>
      </c>
    </row>
    <row r="34" spans="1:46" s="1165" customFormat="1" ht="13.5" customHeight="1" x14ac:dyDescent="0.2">
      <c r="A34" s="1215">
        <v>29</v>
      </c>
      <c r="B34" s="1214" t="s">
        <v>352</v>
      </c>
      <c r="C34" s="1281" t="s">
        <v>622</v>
      </c>
      <c r="D34" s="1304"/>
      <c r="E34" s="1280">
        <v>3</v>
      </c>
      <c r="F34" s="1280">
        <v>10</v>
      </c>
      <c r="G34" s="1281" t="s">
        <v>623</v>
      </c>
      <c r="H34" s="1145" t="s">
        <v>622</v>
      </c>
      <c r="I34" s="1213"/>
      <c r="J34" s="1278"/>
      <c r="K34" s="1278"/>
      <c r="L34" s="1278"/>
      <c r="M34" s="1278"/>
      <c r="N34" s="1278"/>
      <c r="O34" s="1278"/>
      <c r="P34" s="1277" t="s">
        <v>625</v>
      </c>
      <c r="Q34" s="1171"/>
      <c r="R34" s="1202">
        <v>29</v>
      </c>
      <c r="S34" s="1142" t="s">
        <v>352</v>
      </c>
      <c r="T34" s="1276">
        <v>6.69</v>
      </c>
      <c r="U34" s="1305" t="s">
        <v>620</v>
      </c>
      <c r="V34" s="1274">
        <v>21910</v>
      </c>
      <c r="W34" s="1274">
        <v>24500</v>
      </c>
      <c r="X34" s="1273">
        <v>58</v>
      </c>
      <c r="Y34" s="1204">
        <v>2360420</v>
      </c>
      <c r="Z34" s="1272">
        <v>0</v>
      </c>
      <c r="AA34" s="1202">
        <v>29</v>
      </c>
      <c r="AB34" s="1201" t="s">
        <v>352</v>
      </c>
      <c r="AC34" s="1204">
        <v>185258</v>
      </c>
      <c r="AD34" s="1271">
        <v>55.44</v>
      </c>
      <c r="AE34" s="1204">
        <v>0</v>
      </c>
      <c r="AF34" s="1271">
        <v>0</v>
      </c>
      <c r="AG34" s="1268">
        <v>82951</v>
      </c>
      <c r="AH34" s="1270">
        <v>24.82</v>
      </c>
      <c r="AI34" s="1268">
        <v>65973</v>
      </c>
      <c r="AJ34" s="1269">
        <v>19.739999999999998</v>
      </c>
      <c r="AK34" s="1171"/>
      <c r="AL34" s="1196">
        <v>334182</v>
      </c>
      <c r="AM34" s="1268">
        <v>43457</v>
      </c>
      <c r="AN34" s="1268">
        <v>29</v>
      </c>
      <c r="AO34" s="1268">
        <v>1071</v>
      </c>
      <c r="AP34" s="1268">
        <v>21942</v>
      </c>
      <c r="AQ34" s="1267">
        <v>-39481</v>
      </c>
      <c r="AR34" s="1300">
        <v>-39948</v>
      </c>
      <c r="AS34" s="1299">
        <v>467</v>
      </c>
      <c r="AT34" s="1264">
        <v>228202</v>
      </c>
    </row>
    <row r="35" spans="1:46" s="1165" customFormat="1" ht="13.5" customHeight="1" x14ac:dyDescent="0.2">
      <c r="A35" s="1215">
        <v>30</v>
      </c>
      <c r="B35" s="1214" t="s">
        <v>351</v>
      </c>
      <c r="C35" s="1304"/>
      <c r="D35" s="1281" t="s">
        <v>622</v>
      </c>
      <c r="E35" s="1280" t="s">
        <v>627</v>
      </c>
      <c r="F35" s="1280">
        <v>12</v>
      </c>
      <c r="G35" s="1281" t="s">
        <v>626</v>
      </c>
      <c r="H35" s="1145" t="s">
        <v>622</v>
      </c>
      <c r="I35" s="1213"/>
      <c r="J35" s="1278"/>
      <c r="K35" s="1278"/>
      <c r="L35" s="1278"/>
      <c r="M35" s="1278"/>
      <c r="N35" s="1278"/>
      <c r="O35" s="1278"/>
      <c r="P35" s="1277" t="s">
        <v>622</v>
      </c>
      <c r="Q35" s="1171"/>
      <c r="R35" s="1202">
        <v>30</v>
      </c>
      <c r="S35" s="1142" t="s">
        <v>351</v>
      </c>
      <c r="T35" s="1276">
        <v>5.5</v>
      </c>
      <c r="U35" s="1275">
        <v>14.88</v>
      </c>
      <c r="V35" s="1274">
        <v>28170</v>
      </c>
      <c r="W35" s="1274">
        <v>26400</v>
      </c>
      <c r="X35" s="1273">
        <v>58</v>
      </c>
      <c r="Y35" s="1204">
        <v>1663865</v>
      </c>
      <c r="Z35" s="1272">
        <v>58126</v>
      </c>
      <c r="AA35" s="1202">
        <v>30</v>
      </c>
      <c r="AB35" s="1201" t="s">
        <v>351</v>
      </c>
      <c r="AC35" s="1204">
        <v>108331</v>
      </c>
      <c r="AD35" s="1271">
        <v>47.35</v>
      </c>
      <c r="AE35" s="1204">
        <v>9237</v>
      </c>
      <c r="AF35" s="1271">
        <v>4.04</v>
      </c>
      <c r="AG35" s="1268">
        <v>70538</v>
      </c>
      <c r="AH35" s="1270">
        <v>30.83</v>
      </c>
      <c r="AI35" s="1268">
        <v>40675</v>
      </c>
      <c r="AJ35" s="1269">
        <v>17.78</v>
      </c>
      <c r="AK35" s="1171"/>
      <c r="AL35" s="1196">
        <v>228781</v>
      </c>
      <c r="AM35" s="1268">
        <v>28639</v>
      </c>
      <c r="AN35" s="1268">
        <v>168</v>
      </c>
      <c r="AO35" s="1268">
        <v>163</v>
      </c>
      <c r="AP35" s="1268">
        <v>18865</v>
      </c>
      <c r="AQ35" s="1267">
        <v>-18426</v>
      </c>
      <c r="AR35" s="1300">
        <v>-19101</v>
      </c>
      <c r="AS35" s="1299">
        <v>675</v>
      </c>
      <c r="AT35" s="1264">
        <v>162520</v>
      </c>
    </row>
    <row r="36" spans="1:46" s="1165" customFormat="1" ht="13.5" customHeight="1" x14ac:dyDescent="0.2">
      <c r="A36" s="1215">
        <v>31</v>
      </c>
      <c r="B36" s="1214" t="s">
        <v>350</v>
      </c>
      <c r="C36" s="1281" t="s">
        <v>622</v>
      </c>
      <c r="D36" s="1304"/>
      <c r="E36" s="1280">
        <v>3</v>
      </c>
      <c r="F36" s="1280">
        <v>10</v>
      </c>
      <c r="G36" s="1281" t="s">
        <v>623</v>
      </c>
      <c r="H36" s="1145" t="s">
        <v>622</v>
      </c>
      <c r="I36" s="1213"/>
      <c r="J36" s="1278"/>
      <c r="K36" s="1278"/>
      <c r="L36" s="1278"/>
      <c r="M36" s="1278"/>
      <c r="N36" s="1278"/>
      <c r="O36" s="1278"/>
      <c r="P36" s="1277" t="s">
        <v>625</v>
      </c>
      <c r="Q36" s="1171"/>
      <c r="R36" s="1202">
        <v>31</v>
      </c>
      <c r="S36" s="1142" t="s">
        <v>350</v>
      </c>
      <c r="T36" s="1276">
        <v>6.51</v>
      </c>
      <c r="U36" s="1305" t="s">
        <v>620</v>
      </c>
      <c r="V36" s="1274">
        <v>23500</v>
      </c>
      <c r="W36" s="1274">
        <v>18800</v>
      </c>
      <c r="X36" s="1273">
        <v>58</v>
      </c>
      <c r="Y36" s="1204">
        <v>4958766</v>
      </c>
      <c r="Z36" s="1272">
        <v>0</v>
      </c>
      <c r="AA36" s="1202">
        <v>31</v>
      </c>
      <c r="AB36" s="1201" t="s">
        <v>350</v>
      </c>
      <c r="AC36" s="1204">
        <v>317358</v>
      </c>
      <c r="AD36" s="1271">
        <v>54.769999999999996</v>
      </c>
      <c r="AE36" s="1204">
        <v>0</v>
      </c>
      <c r="AF36" s="1271">
        <v>0</v>
      </c>
      <c r="AG36" s="1268">
        <v>174559</v>
      </c>
      <c r="AH36" s="1270">
        <v>30.12</v>
      </c>
      <c r="AI36" s="1268">
        <v>87537</v>
      </c>
      <c r="AJ36" s="1269">
        <v>15.11</v>
      </c>
      <c r="AK36" s="1171"/>
      <c r="AL36" s="1196">
        <v>579454</v>
      </c>
      <c r="AM36" s="1268">
        <v>61260</v>
      </c>
      <c r="AN36" s="1268">
        <v>0</v>
      </c>
      <c r="AO36" s="1268">
        <v>366</v>
      </c>
      <c r="AP36" s="1268">
        <v>25956</v>
      </c>
      <c r="AQ36" s="1267">
        <v>-3217</v>
      </c>
      <c r="AR36" s="1300">
        <v>-3820</v>
      </c>
      <c r="AS36" s="1299">
        <v>603</v>
      </c>
      <c r="AT36" s="1264">
        <v>488655</v>
      </c>
    </row>
    <row r="37" spans="1:46" s="1165" customFormat="1" ht="13.5" customHeight="1" x14ac:dyDescent="0.2">
      <c r="A37" s="1215">
        <v>32</v>
      </c>
      <c r="B37" s="1214" t="s">
        <v>349</v>
      </c>
      <c r="C37" s="1304"/>
      <c r="D37" s="1281" t="s">
        <v>622</v>
      </c>
      <c r="E37" s="1280">
        <v>3</v>
      </c>
      <c r="F37" s="1280" t="s">
        <v>624</v>
      </c>
      <c r="G37" s="1281" t="s">
        <v>623</v>
      </c>
      <c r="H37" s="1145" t="s">
        <v>622</v>
      </c>
      <c r="I37" s="1213"/>
      <c r="J37" s="1278"/>
      <c r="K37" s="1278"/>
      <c r="L37" s="1278"/>
      <c r="M37" s="1278"/>
      <c r="N37" s="1278"/>
      <c r="O37" s="1278"/>
      <c r="P37" s="1303" t="s">
        <v>621</v>
      </c>
      <c r="Q37" s="1171"/>
      <c r="R37" s="1202">
        <v>32</v>
      </c>
      <c r="S37" s="1142" t="s">
        <v>349</v>
      </c>
      <c r="T37" s="1276">
        <v>5.96</v>
      </c>
      <c r="U37" s="1302" t="s">
        <v>620</v>
      </c>
      <c r="V37" s="1301">
        <v>20400</v>
      </c>
      <c r="W37" s="1274">
        <v>24000</v>
      </c>
      <c r="X37" s="1273">
        <v>58</v>
      </c>
      <c r="Y37" s="1204">
        <v>7834425</v>
      </c>
      <c r="Z37" s="1272">
        <v>0</v>
      </c>
      <c r="AA37" s="1202">
        <v>32</v>
      </c>
      <c r="AB37" s="1201" t="s">
        <v>349</v>
      </c>
      <c r="AC37" s="1204">
        <v>537868</v>
      </c>
      <c r="AD37" s="1271">
        <v>54.51</v>
      </c>
      <c r="AE37" s="1204">
        <v>0</v>
      </c>
      <c r="AF37" s="1271">
        <v>0</v>
      </c>
      <c r="AG37" s="1268">
        <v>264303</v>
      </c>
      <c r="AH37" s="1270">
        <v>26.78</v>
      </c>
      <c r="AI37" s="1268">
        <v>184638</v>
      </c>
      <c r="AJ37" s="1269">
        <v>18.71</v>
      </c>
      <c r="AK37" s="1171"/>
      <c r="AL37" s="1196">
        <v>986809</v>
      </c>
      <c r="AM37" s="1268">
        <v>104345</v>
      </c>
      <c r="AN37" s="1268">
        <v>0</v>
      </c>
      <c r="AO37" s="1268">
        <v>344</v>
      </c>
      <c r="AP37" s="1268">
        <v>33937</v>
      </c>
      <c r="AQ37" s="1267">
        <v>-116467</v>
      </c>
      <c r="AR37" s="1300">
        <v>-118763</v>
      </c>
      <c r="AS37" s="1299">
        <v>2296</v>
      </c>
      <c r="AT37" s="1264">
        <v>731716</v>
      </c>
    </row>
    <row r="38" spans="1:46" s="1165" customFormat="1" ht="13.5" customHeight="1" thickBot="1" x14ac:dyDescent="0.25">
      <c r="A38" s="1191">
        <v>33</v>
      </c>
      <c r="B38" s="1190" t="s">
        <v>345</v>
      </c>
      <c r="C38" s="1262" t="s">
        <v>622</v>
      </c>
      <c r="D38" s="1298"/>
      <c r="E38" s="1261">
        <v>3</v>
      </c>
      <c r="F38" s="1261" t="s">
        <v>624</v>
      </c>
      <c r="G38" s="1262" t="s">
        <v>623</v>
      </c>
      <c r="H38" s="1297" t="s">
        <v>622</v>
      </c>
      <c r="I38" s="1296"/>
      <c r="J38" s="1295"/>
      <c r="K38" s="1295"/>
      <c r="L38" s="1295"/>
      <c r="M38" s="1295"/>
      <c r="N38" s="1295"/>
      <c r="O38" s="1295"/>
      <c r="P38" s="1294" t="s">
        <v>621</v>
      </c>
      <c r="Q38" s="1247"/>
      <c r="R38" s="1178">
        <v>33</v>
      </c>
      <c r="S38" s="1123" t="s">
        <v>345</v>
      </c>
      <c r="T38" s="1256">
        <v>5.0599999999999996</v>
      </c>
      <c r="U38" s="1127" t="s">
        <v>620</v>
      </c>
      <c r="V38" s="1254">
        <v>23000</v>
      </c>
      <c r="W38" s="1254">
        <v>11500</v>
      </c>
      <c r="X38" s="1253">
        <v>58</v>
      </c>
      <c r="Y38" s="1176">
        <v>721178</v>
      </c>
      <c r="Z38" s="1251">
        <v>0</v>
      </c>
      <c r="AA38" s="1178">
        <v>33</v>
      </c>
      <c r="AB38" s="1177" t="s">
        <v>345</v>
      </c>
      <c r="AC38" s="1176">
        <v>36491</v>
      </c>
      <c r="AD38" s="1250">
        <v>57.96</v>
      </c>
      <c r="AE38" s="1176">
        <v>0</v>
      </c>
      <c r="AF38" s="1250">
        <v>0</v>
      </c>
      <c r="AG38" s="1169">
        <v>20585</v>
      </c>
      <c r="AH38" s="1249">
        <v>32.69</v>
      </c>
      <c r="AI38" s="1169">
        <v>5885</v>
      </c>
      <c r="AJ38" s="1248">
        <v>9.35</v>
      </c>
      <c r="AK38" s="1247"/>
      <c r="AL38" s="1246">
        <v>62961</v>
      </c>
      <c r="AM38" s="1169">
        <v>5024</v>
      </c>
      <c r="AN38" s="1169">
        <v>0</v>
      </c>
      <c r="AO38" s="1169">
        <v>0</v>
      </c>
      <c r="AP38" s="1169">
        <v>4696</v>
      </c>
      <c r="AQ38" s="1168">
        <v>-1581</v>
      </c>
      <c r="AR38" s="1293">
        <v>-1563</v>
      </c>
      <c r="AS38" s="1292">
        <v>-18</v>
      </c>
      <c r="AT38" s="1243">
        <v>51660</v>
      </c>
    </row>
    <row r="39" spans="1:46" s="1165" customFormat="1" ht="13.5" hidden="1" customHeight="1" thickTop="1" x14ac:dyDescent="0.2">
      <c r="A39" s="1215">
        <v>34</v>
      </c>
      <c r="B39" s="1214" t="s">
        <v>619</v>
      </c>
      <c r="C39" s="1291"/>
      <c r="D39" s="1290"/>
      <c r="E39" s="1289"/>
      <c r="F39" s="1289"/>
      <c r="G39" s="1288"/>
      <c r="H39" s="1145"/>
      <c r="I39" s="1213"/>
      <c r="J39" s="1278"/>
      <c r="K39" s="1278"/>
      <c r="L39" s="1278"/>
      <c r="M39" s="1278"/>
      <c r="N39" s="1278"/>
      <c r="O39" s="1278"/>
      <c r="P39" s="1277"/>
      <c r="Q39" s="1171"/>
      <c r="R39" s="1202">
        <v>34</v>
      </c>
      <c r="S39" s="1142" t="s">
        <v>619</v>
      </c>
      <c r="T39" s="1287"/>
      <c r="U39" s="1286"/>
      <c r="V39" s="1285">
        <v>23500</v>
      </c>
      <c r="W39" s="1285"/>
      <c r="X39" s="1284"/>
      <c r="Y39" s="1204" t="e">
        <f>#REF!</f>
        <v>#REF!</v>
      </c>
      <c r="Z39" s="1272" t="e">
        <f>#REF!</f>
        <v>#REF!</v>
      </c>
      <c r="AA39" s="1202">
        <v>34</v>
      </c>
      <c r="AB39" s="1201" t="s">
        <v>619</v>
      </c>
      <c r="AC39" s="1204" t="e">
        <v>#REF!</v>
      </c>
      <c r="AD39" s="1271" t="e">
        <v>#REF!</v>
      </c>
      <c r="AE39" s="1268" t="e">
        <v>#REF!</v>
      </c>
      <c r="AF39" s="1271" t="e">
        <v>#REF!</v>
      </c>
      <c r="AG39" s="1268" t="e">
        <v>#REF!</v>
      </c>
      <c r="AH39" s="1270" t="e">
        <v>#REF!</v>
      </c>
      <c r="AI39" s="1268" t="e">
        <v>#REF!</v>
      </c>
      <c r="AJ39" s="1269" t="e">
        <v>#REF!</v>
      </c>
      <c r="AK39" s="1171"/>
      <c r="AL39" s="1196" t="e">
        <v>#REF!</v>
      </c>
      <c r="AM39" s="1268" t="e">
        <v>#REF!</v>
      </c>
      <c r="AN39" s="1268" t="e">
        <v>#REF!</v>
      </c>
      <c r="AO39" s="1268" t="e">
        <v>#REF!</v>
      </c>
      <c r="AP39" s="1268" t="e">
        <v>#REF!</v>
      </c>
      <c r="AQ39" s="1267"/>
      <c r="AR39" s="1283" t="e">
        <v>#REF!</v>
      </c>
      <c r="AS39" s="1265" t="e">
        <v>#REF!</v>
      </c>
      <c r="AT39" s="1264" t="e">
        <v>#REF!</v>
      </c>
    </row>
    <row r="40" spans="1:46" s="1165" customFormat="1" ht="13.5" hidden="1" customHeight="1" x14ac:dyDescent="0.2">
      <c r="A40" s="1215"/>
      <c r="B40" s="1214"/>
      <c r="C40" s="1282"/>
      <c r="D40" s="1281"/>
      <c r="E40" s="1280"/>
      <c r="F40" s="1280"/>
      <c r="G40" s="1279"/>
      <c r="H40" s="1145"/>
      <c r="I40" s="1213"/>
      <c r="J40" s="1278"/>
      <c r="K40" s="1278"/>
      <c r="L40" s="1278"/>
      <c r="M40" s="1278"/>
      <c r="N40" s="1278"/>
      <c r="O40" s="1278"/>
      <c r="P40" s="1277"/>
      <c r="Q40" s="1171"/>
      <c r="R40" s="1202"/>
      <c r="S40" s="1142"/>
      <c r="T40" s="1276"/>
      <c r="U40" s="1275"/>
      <c r="V40" s="1274">
        <v>20400</v>
      </c>
      <c r="W40" s="1274"/>
      <c r="X40" s="1273"/>
      <c r="Y40" s="1204"/>
      <c r="Z40" s="1272"/>
      <c r="AA40" s="1202"/>
      <c r="AB40" s="1201"/>
      <c r="AC40" s="1204"/>
      <c r="AD40" s="1271"/>
      <c r="AE40" s="1268"/>
      <c r="AF40" s="1271"/>
      <c r="AG40" s="1268"/>
      <c r="AH40" s="1270"/>
      <c r="AI40" s="1268"/>
      <c r="AJ40" s="1269"/>
      <c r="AK40" s="1171"/>
      <c r="AL40" s="1196"/>
      <c r="AM40" s="1268"/>
      <c r="AN40" s="1268"/>
      <c r="AO40" s="1268"/>
      <c r="AP40" s="1268"/>
      <c r="AQ40" s="1267"/>
      <c r="AR40" s="1266"/>
      <c r="AS40" s="1265"/>
      <c r="AT40" s="1264"/>
    </row>
    <row r="41" spans="1:46" s="1165" customFormat="1" ht="13.5" hidden="1" customHeight="1" x14ac:dyDescent="0.2">
      <c r="A41" s="1215"/>
      <c r="B41" s="1214"/>
      <c r="C41" s="1282"/>
      <c r="D41" s="1281"/>
      <c r="E41" s="1280"/>
      <c r="F41" s="1280"/>
      <c r="G41" s="1279"/>
      <c r="H41" s="1145"/>
      <c r="I41" s="1213"/>
      <c r="J41" s="1278"/>
      <c r="K41" s="1278"/>
      <c r="L41" s="1278"/>
      <c r="M41" s="1278"/>
      <c r="N41" s="1278"/>
      <c r="O41" s="1278"/>
      <c r="P41" s="1277"/>
      <c r="Q41" s="1171"/>
      <c r="R41" s="1202"/>
      <c r="S41" s="1142"/>
      <c r="T41" s="1276"/>
      <c r="U41" s="1275"/>
      <c r="V41" s="1274">
        <v>23000</v>
      </c>
      <c r="W41" s="1274"/>
      <c r="X41" s="1273"/>
      <c r="Y41" s="1204"/>
      <c r="Z41" s="1272"/>
      <c r="AA41" s="1202"/>
      <c r="AB41" s="1201"/>
      <c r="AC41" s="1204"/>
      <c r="AD41" s="1271"/>
      <c r="AE41" s="1268"/>
      <c r="AF41" s="1271"/>
      <c r="AG41" s="1268"/>
      <c r="AH41" s="1270"/>
      <c r="AI41" s="1268"/>
      <c r="AJ41" s="1269"/>
      <c r="AK41" s="1171"/>
      <c r="AL41" s="1196"/>
      <c r="AM41" s="1268"/>
      <c r="AN41" s="1268"/>
      <c r="AO41" s="1268"/>
      <c r="AP41" s="1268"/>
      <c r="AQ41" s="1267"/>
      <c r="AR41" s="1266"/>
      <c r="AS41" s="1265"/>
      <c r="AT41" s="1264"/>
    </row>
    <row r="42" spans="1:46" s="1165" customFormat="1" ht="13.5" hidden="1" customHeight="1" thickBot="1" x14ac:dyDescent="0.25">
      <c r="A42" s="1191">
        <v>37</v>
      </c>
      <c r="B42" s="1190" t="s">
        <v>618</v>
      </c>
      <c r="C42" s="1263"/>
      <c r="D42" s="1262"/>
      <c r="E42" s="1261"/>
      <c r="F42" s="1260"/>
      <c r="G42" s="1259"/>
      <c r="H42" s="1258"/>
      <c r="I42" s="1189"/>
      <c r="J42" s="1185"/>
      <c r="K42" s="1185"/>
      <c r="L42" s="1185"/>
      <c r="M42" s="1185"/>
      <c r="N42" s="1185"/>
      <c r="O42" s="1185"/>
      <c r="P42" s="1257"/>
      <c r="Q42" s="1247"/>
      <c r="R42" s="1178">
        <v>37</v>
      </c>
      <c r="S42" s="1123" t="s">
        <v>618</v>
      </c>
      <c r="T42" s="1256"/>
      <c r="U42" s="1255"/>
      <c r="V42" s="1254"/>
      <c r="W42" s="1254"/>
      <c r="X42" s="1253"/>
      <c r="Y42" s="1252" t="e">
        <f>#REF!</f>
        <v>#REF!</v>
      </c>
      <c r="Z42" s="1251" t="e">
        <f>#REF!</f>
        <v>#REF!</v>
      </c>
      <c r="AA42" s="1178">
        <v>37</v>
      </c>
      <c r="AB42" s="1177" t="s">
        <v>618</v>
      </c>
      <c r="AC42" s="1176" t="e">
        <v>#REF!</v>
      </c>
      <c r="AD42" s="1250" t="e">
        <v>#REF!</v>
      </c>
      <c r="AE42" s="1169" t="e">
        <v>#REF!</v>
      </c>
      <c r="AF42" s="1250" t="e">
        <v>#REF!</v>
      </c>
      <c r="AG42" s="1169" t="e">
        <v>#REF!</v>
      </c>
      <c r="AH42" s="1249" t="e">
        <v>#REF!</v>
      </c>
      <c r="AI42" s="1169" t="e">
        <v>#REF!</v>
      </c>
      <c r="AJ42" s="1248" t="e">
        <v>#REF!</v>
      </c>
      <c r="AK42" s="1247"/>
      <c r="AL42" s="1246" t="e">
        <v>#REF!</v>
      </c>
      <c r="AM42" s="1169" t="e">
        <v>#REF!</v>
      </c>
      <c r="AN42" s="1169" t="e">
        <v>#REF!</v>
      </c>
      <c r="AO42" s="1169" t="e">
        <v>#REF!</v>
      </c>
      <c r="AP42" s="1169" t="e">
        <v>#REF!</v>
      </c>
      <c r="AQ42" s="1168"/>
      <c r="AR42" s="1245" t="e">
        <v>#REF!</v>
      </c>
      <c r="AS42" s="1244" t="e">
        <v>#REF!</v>
      </c>
      <c r="AT42" s="1243" t="e">
        <v>#REF!</v>
      </c>
    </row>
    <row r="43" spans="1:46" s="1165" customFormat="1" ht="13.5" customHeight="1" thickTop="1" x14ac:dyDescent="0.2">
      <c r="A43" s="1215">
        <v>301</v>
      </c>
      <c r="B43" s="1214" t="s">
        <v>617</v>
      </c>
      <c r="C43" s="1151" t="s">
        <v>606</v>
      </c>
      <c r="D43" s="1213"/>
      <c r="E43" s="1212"/>
      <c r="F43" s="1242" t="s">
        <v>602</v>
      </c>
      <c r="G43" s="1241"/>
      <c r="H43" s="1209"/>
      <c r="I43" s="1209"/>
      <c r="J43" s="1209"/>
      <c r="K43" s="1209"/>
      <c r="L43" s="1209"/>
      <c r="M43" s="1209"/>
      <c r="N43" s="1209"/>
      <c r="O43" s="1209"/>
      <c r="P43" s="1208"/>
      <c r="Q43" s="1171"/>
      <c r="R43" s="1202">
        <v>301</v>
      </c>
      <c r="S43" s="1142" t="s">
        <v>616</v>
      </c>
      <c r="T43" s="1207" t="s">
        <v>615</v>
      </c>
      <c r="U43" s="1206"/>
      <c r="V43" s="1204"/>
      <c r="W43" s="1204"/>
      <c r="X43" s="1205"/>
      <c r="Y43" s="1204"/>
      <c r="Z43" s="1203"/>
      <c r="AA43" s="1202">
        <v>301</v>
      </c>
      <c r="AB43" s="1201" t="s">
        <v>614</v>
      </c>
      <c r="AC43" s="1180"/>
      <c r="AD43" s="1200"/>
      <c r="AE43" s="1195"/>
      <c r="AF43" s="1199"/>
      <c r="AG43" s="1195"/>
      <c r="AH43" s="1198"/>
      <c r="AI43" s="1195"/>
      <c r="AJ43" s="1197"/>
      <c r="AK43" s="1171"/>
      <c r="AL43" s="1196">
        <v>2231974</v>
      </c>
      <c r="AM43" s="1195"/>
      <c r="AN43" s="1195"/>
      <c r="AO43" s="1195"/>
      <c r="AP43" s="1195"/>
      <c r="AQ43" s="1194"/>
      <c r="AR43" s="1193"/>
      <c r="AS43" s="1193"/>
      <c r="AT43" s="1192">
        <v>2231974</v>
      </c>
    </row>
    <row r="44" spans="1:46" s="1165" customFormat="1" ht="13.5" customHeight="1" x14ac:dyDescent="0.2">
      <c r="A44" s="1215">
        <v>302</v>
      </c>
      <c r="B44" s="1214" t="s">
        <v>612</v>
      </c>
      <c r="C44" s="1151" t="s">
        <v>603</v>
      </c>
      <c r="D44" s="1213"/>
      <c r="E44" s="1212"/>
      <c r="F44" s="1211" t="s">
        <v>602</v>
      </c>
      <c r="G44" s="1210"/>
      <c r="H44" s="1209"/>
      <c r="I44" s="1209"/>
      <c r="J44" s="1209"/>
      <c r="K44" s="1209"/>
      <c r="L44" s="1209"/>
      <c r="M44" s="1209"/>
      <c r="N44" s="1209"/>
      <c r="O44" s="1209"/>
      <c r="P44" s="1208"/>
      <c r="Q44" s="1171"/>
      <c r="R44" s="1202">
        <v>302</v>
      </c>
      <c r="S44" s="1142" t="s">
        <v>612</v>
      </c>
      <c r="T44" s="1207" t="s">
        <v>613</v>
      </c>
      <c r="U44" s="1206"/>
      <c r="V44" s="1204"/>
      <c r="W44" s="1204"/>
      <c r="X44" s="1205"/>
      <c r="Y44" s="1204"/>
      <c r="Z44" s="1203"/>
      <c r="AA44" s="1202">
        <v>302</v>
      </c>
      <c r="AB44" s="1201" t="s">
        <v>612</v>
      </c>
      <c r="AC44" s="1180"/>
      <c r="AD44" s="1200"/>
      <c r="AE44" s="1195"/>
      <c r="AF44" s="1199"/>
      <c r="AG44" s="1195"/>
      <c r="AH44" s="1198"/>
      <c r="AI44" s="1195"/>
      <c r="AJ44" s="1197"/>
      <c r="AK44" s="1171"/>
      <c r="AL44" s="1196">
        <v>2659457</v>
      </c>
      <c r="AM44" s="1195"/>
      <c r="AN44" s="1195"/>
      <c r="AO44" s="1195"/>
      <c r="AP44" s="1195"/>
      <c r="AQ44" s="1194"/>
      <c r="AR44" s="1193"/>
      <c r="AS44" s="1193"/>
      <c r="AT44" s="1192">
        <v>2659457</v>
      </c>
    </row>
    <row r="45" spans="1:46" s="1165" customFormat="1" ht="13.5" customHeight="1" x14ac:dyDescent="0.2">
      <c r="A45" s="1215">
        <v>303</v>
      </c>
      <c r="B45" s="1214" t="s">
        <v>610</v>
      </c>
      <c r="C45" s="1151" t="s">
        <v>606</v>
      </c>
      <c r="D45" s="1213"/>
      <c r="E45" s="1212"/>
      <c r="F45" s="1211" t="s">
        <v>602</v>
      </c>
      <c r="G45" s="1210"/>
      <c r="H45" s="1209"/>
      <c r="I45" s="1209"/>
      <c r="J45" s="1209"/>
      <c r="K45" s="1209"/>
      <c r="L45" s="1209"/>
      <c r="M45" s="1209"/>
      <c r="N45" s="1209"/>
      <c r="O45" s="1209"/>
      <c r="P45" s="1208"/>
      <c r="Q45" s="1171"/>
      <c r="R45" s="1202">
        <v>303</v>
      </c>
      <c r="S45" s="1142" t="s">
        <v>610</v>
      </c>
      <c r="T45" s="1207" t="s">
        <v>611</v>
      </c>
      <c r="U45" s="1206"/>
      <c r="V45" s="1204"/>
      <c r="W45" s="1204"/>
      <c r="X45" s="1205"/>
      <c r="Y45" s="1204"/>
      <c r="Z45" s="1203"/>
      <c r="AA45" s="1202">
        <v>303</v>
      </c>
      <c r="AB45" s="1201" t="s">
        <v>610</v>
      </c>
      <c r="AC45" s="1180"/>
      <c r="AD45" s="1200"/>
      <c r="AE45" s="1195"/>
      <c r="AF45" s="1199"/>
      <c r="AG45" s="1195"/>
      <c r="AH45" s="1198"/>
      <c r="AI45" s="1195"/>
      <c r="AJ45" s="1197"/>
      <c r="AK45" s="1171"/>
      <c r="AL45" s="1196">
        <v>1827253</v>
      </c>
      <c r="AM45" s="1195"/>
      <c r="AN45" s="1195"/>
      <c r="AO45" s="1195"/>
      <c r="AP45" s="1195"/>
      <c r="AQ45" s="1194"/>
      <c r="AR45" s="1193"/>
      <c r="AS45" s="1193"/>
      <c r="AT45" s="1192">
        <v>1827253</v>
      </c>
    </row>
    <row r="46" spans="1:46" s="1216" customFormat="1" ht="26.4" customHeight="1" x14ac:dyDescent="0.2">
      <c r="A46" s="1240">
        <v>304</v>
      </c>
      <c r="B46" s="1239" t="s">
        <v>607</v>
      </c>
      <c r="C46" s="1238" t="s">
        <v>603</v>
      </c>
      <c r="D46" s="1237"/>
      <c r="E46" s="1236"/>
      <c r="F46" s="1235" t="s">
        <v>602</v>
      </c>
      <c r="G46" s="1234"/>
      <c r="H46" s="1233"/>
      <c r="I46" s="1233"/>
      <c r="J46" s="1233"/>
      <c r="K46" s="1233"/>
      <c r="L46" s="1233"/>
      <c r="M46" s="1233"/>
      <c r="N46" s="1233"/>
      <c r="O46" s="1233"/>
      <c r="P46" s="1232"/>
      <c r="Q46" s="1222"/>
      <c r="R46" s="1229">
        <v>304</v>
      </c>
      <c r="S46" s="1231" t="s">
        <v>607</v>
      </c>
      <c r="T46" s="1230" t="s">
        <v>609</v>
      </c>
      <c r="U46" s="2494" t="s">
        <v>608</v>
      </c>
      <c r="V46" s="2494"/>
      <c r="W46" s="2494"/>
      <c r="X46" s="2494"/>
      <c r="Y46" s="2494"/>
      <c r="Z46" s="2495"/>
      <c r="AA46" s="1229">
        <v>304</v>
      </c>
      <c r="AB46" s="1228" t="s">
        <v>607</v>
      </c>
      <c r="AC46" s="1227"/>
      <c r="AD46" s="1226"/>
      <c r="AE46" s="1220"/>
      <c r="AF46" s="1225"/>
      <c r="AG46" s="1220"/>
      <c r="AH46" s="1224"/>
      <c r="AI46" s="1220"/>
      <c r="AJ46" s="1223"/>
      <c r="AK46" s="1222"/>
      <c r="AL46" s="1221">
        <v>698950</v>
      </c>
      <c r="AM46" s="1220"/>
      <c r="AN46" s="1220"/>
      <c r="AO46" s="1220"/>
      <c r="AP46" s="1220"/>
      <c r="AQ46" s="1219"/>
      <c r="AR46" s="1218"/>
      <c r="AS46" s="1218"/>
      <c r="AT46" s="1217">
        <v>698950</v>
      </c>
    </row>
    <row r="47" spans="1:46" s="1165" customFormat="1" ht="13.5" customHeight="1" x14ac:dyDescent="0.2">
      <c r="A47" s="1215">
        <v>305</v>
      </c>
      <c r="B47" s="1214" t="s">
        <v>604</v>
      </c>
      <c r="C47" s="1151" t="s">
        <v>606</v>
      </c>
      <c r="D47" s="1213"/>
      <c r="E47" s="1212"/>
      <c r="F47" s="1211" t="s">
        <v>602</v>
      </c>
      <c r="G47" s="1210"/>
      <c r="H47" s="1209"/>
      <c r="I47" s="1209"/>
      <c r="J47" s="1209"/>
      <c r="K47" s="1209"/>
      <c r="L47" s="1209"/>
      <c r="M47" s="1209"/>
      <c r="N47" s="1209"/>
      <c r="O47" s="1209"/>
      <c r="P47" s="1208"/>
      <c r="Q47" s="1171"/>
      <c r="R47" s="1202">
        <v>305</v>
      </c>
      <c r="S47" s="1142" t="s">
        <v>604</v>
      </c>
      <c r="T47" s="1207" t="s">
        <v>605</v>
      </c>
      <c r="U47" s="1206"/>
      <c r="V47" s="1204"/>
      <c r="W47" s="1204"/>
      <c r="X47" s="1205"/>
      <c r="Y47" s="1204"/>
      <c r="Z47" s="1203"/>
      <c r="AA47" s="1202">
        <v>305</v>
      </c>
      <c r="AB47" s="1201" t="s">
        <v>604</v>
      </c>
      <c r="AC47" s="1180"/>
      <c r="AD47" s="1200"/>
      <c r="AE47" s="1195"/>
      <c r="AF47" s="1199"/>
      <c r="AG47" s="1195"/>
      <c r="AH47" s="1198"/>
      <c r="AI47" s="1195"/>
      <c r="AJ47" s="1197"/>
      <c r="AK47" s="1171"/>
      <c r="AL47" s="1196">
        <v>1095752</v>
      </c>
      <c r="AM47" s="1195"/>
      <c r="AN47" s="1195"/>
      <c r="AO47" s="1195"/>
      <c r="AP47" s="1195"/>
      <c r="AQ47" s="1194"/>
      <c r="AR47" s="1193"/>
      <c r="AS47" s="1193"/>
      <c r="AT47" s="1192">
        <v>1095752</v>
      </c>
    </row>
    <row r="48" spans="1:46" s="1165" customFormat="1" ht="13.5" customHeight="1" thickBot="1" x14ac:dyDescent="0.25">
      <c r="A48" s="1191">
        <v>306</v>
      </c>
      <c r="B48" s="1190" t="s">
        <v>600</v>
      </c>
      <c r="C48" s="1128" t="s">
        <v>603</v>
      </c>
      <c r="D48" s="1189"/>
      <c r="E48" s="1188"/>
      <c r="F48" s="1187" t="s">
        <v>602</v>
      </c>
      <c r="G48" s="1186"/>
      <c r="H48" s="1185"/>
      <c r="I48" s="1185"/>
      <c r="J48" s="1185"/>
      <c r="K48" s="1185"/>
      <c r="L48" s="1185"/>
      <c r="M48" s="1185"/>
      <c r="N48" s="1185"/>
      <c r="O48" s="1185"/>
      <c r="P48" s="1184"/>
      <c r="Q48" s="1171"/>
      <c r="R48" s="1178">
        <v>306</v>
      </c>
      <c r="S48" s="1183" t="s">
        <v>600</v>
      </c>
      <c r="T48" s="1182" t="s">
        <v>601</v>
      </c>
      <c r="U48" s="1181"/>
      <c r="V48" s="1180"/>
      <c r="W48" s="1180"/>
      <c r="X48" s="1171"/>
      <c r="Y48" s="1180"/>
      <c r="Z48" s="1179"/>
      <c r="AA48" s="1178">
        <v>306</v>
      </c>
      <c r="AB48" s="1177" t="s">
        <v>600</v>
      </c>
      <c r="AC48" s="1176"/>
      <c r="AD48" s="1175"/>
      <c r="AE48" s="1169"/>
      <c r="AF48" s="1174"/>
      <c r="AG48" s="1169"/>
      <c r="AH48" s="1173"/>
      <c r="AI48" s="1169"/>
      <c r="AJ48" s="1172"/>
      <c r="AK48" s="1171"/>
      <c r="AL48" s="1170">
        <v>9566756</v>
      </c>
      <c r="AM48" s="1169"/>
      <c r="AN48" s="1169"/>
      <c r="AO48" s="1169"/>
      <c r="AP48" s="1169"/>
      <c r="AQ48" s="1168"/>
      <c r="AR48" s="1167"/>
      <c r="AS48" s="1167"/>
      <c r="AT48" s="1166">
        <v>9566756</v>
      </c>
    </row>
    <row r="49" spans="1:46" ht="13.5" customHeight="1" thickTop="1" x14ac:dyDescent="0.2">
      <c r="A49" s="2496" t="s">
        <v>599</v>
      </c>
      <c r="B49" s="2497"/>
      <c r="C49" s="1164">
        <v>9</v>
      </c>
      <c r="D49" s="1147">
        <v>10</v>
      </c>
      <c r="E49" s="1163" t="s">
        <v>598</v>
      </c>
      <c r="F49" s="1162"/>
      <c r="G49" s="1161"/>
      <c r="H49" s="1147">
        <v>19</v>
      </c>
      <c r="I49" s="1160">
        <v>0</v>
      </c>
      <c r="J49" s="1145">
        <v>0</v>
      </c>
      <c r="K49" s="1145"/>
      <c r="L49" s="1145"/>
      <c r="M49" s="1145"/>
      <c r="N49" s="1145"/>
      <c r="O49" s="1145"/>
      <c r="P49" s="1144">
        <v>0</v>
      </c>
      <c r="Q49" s="1082"/>
      <c r="R49" s="1143"/>
      <c r="S49" s="1159" t="s">
        <v>597</v>
      </c>
      <c r="T49" s="1158"/>
      <c r="U49" s="1157"/>
      <c r="V49" s="1157"/>
      <c r="W49" s="1157"/>
      <c r="X49" s="1157"/>
      <c r="Y49" s="1154">
        <v>1648147298</v>
      </c>
      <c r="Z49" s="1156">
        <v>0</v>
      </c>
      <c r="AA49" s="2498" t="s">
        <v>596</v>
      </c>
      <c r="AB49" s="2499"/>
      <c r="AC49" s="1154">
        <v>106702109</v>
      </c>
      <c r="AD49" s="1138">
        <v>62.63</v>
      </c>
      <c r="AE49" s="1154">
        <v>0</v>
      </c>
      <c r="AF49" s="1138">
        <v>0</v>
      </c>
      <c r="AG49" s="1154">
        <v>53108014</v>
      </c>
      <c r="AH49" s="1137">
        <v>31.18</v>
      </c>
      <c r="AI49" s="1154">
        <v>10538496</v>
      </c>
      <c r="AJ49" s="1136">
        <v>6.19</v>
      </c>
      <c r="AK49" s="1082"/>
      <c r="AL49" s="1155">
        <v>170348619</v>
      </c>
      <c r="AM49" s="1154">
        <v>14359899</v>
      </c>
      <c r="AN49" s="1154">
        <v>7572</v>
      </c>
      <c r="AO49" s="1154">
        <v>1179111</v>
      </c>
      <c r="AP49" s="1154">
        <v>20687596</v>
      </c>
      <c r="AQ49" s="1154">
        <v>-3767254</v>
      </c>
      <c r="AR49" s="1133">
        <v>-3643063</v>
      </c>
      <c r="AS49" s="1133">
        <v>-156264</v>
      </c>
      <c r="AT49" s="1153">
        <v>130347187</v>
      </c>
    </row>
    <row r="50" spans="1:46" ht="13.5" customHeight="1" x14ac:dyDescent="0.2">
      <c r="A50" s="2486" t="s">
        <v>595</v>
      </c>
      <c r="B50" s="2487"/>
      <c r="C50" s="1151">
        <v>5</v>
      </c>
      <c r="D50" s="1147">
        <v>9</v>
      </c>
      <c r="E50" s="1152" t="s">
        <v>594</v>
      </c>
      <c r="F50" s="1149"/>
      <c r="G50" s="1148"/>
      <c r="H50" s="1147">
        <v>14</v>
      </c>
      <c r="I50" s="1145">
        <v>0</v>
      </c>
      <c r="J50" s="1145">
        <v>0</v>
      </c>
      <c r="K50" s="1145"/>
      <c r="L50" s="1145"/>
      <c r="M50" s="1145"/>
      <c r="N50" s="1145"/>
      <c r="O50" s="1145"/>
      <c r="P50" s="1144">
        <v>5</v>
      </c>
      <c r="Q50" s="1082"/>
      <c r="R50" s="1143"/>
      <c r="S50" s="1142" t="s">
        <v>593</v>
      </c>
      <c r="T50" s="1141"/>
      <c r="U50" s="1140"/>
      <c r="V50" s="1140"/>
      <c r="W50" s="1140"/>
      <c r="X50" s="1140"/>
      <c r="Y50" s="1134">
        <v>59287672</v>
      </c>
      <c r="Z50" s="1139">
        <v>574558</v>
      </c>
      <c r="AA50" s="2488" t="s">
        <v>592</v>
      </c>
      <c r="AB50" s="2489"/>
      <c r="AC50" s="1134">
        <v>3481076</v>
      </c>
      <c r="AD50" s="1138">
        <v>54.21</v>
      </c>
      <c r="AE50" s="1134">
        <v>94457</v>
      </c>
      <c r="AF50" s="1138">
        <v>1.47</v>
      </c>
      <c r="AG50" s="1134">
        <v>1773056</v>
      </c>
      <c r="AH50" s="1137">
        <v>27.61</v>
      </c>
      <c r="AI50" s="1134">
        <v>1072809</v>
      </c>
      <c r="AJ50" s="1136">
        <v>16.71</v>
      </c>
      <c r="AK50" s="1082"/>
      <c r="AL50" s="1135">
        <v>6421398</v>
      </c>
      <c r="AM50" s="1134">
        <v>659024</v>
      </c>
      <c r="AN50" s="1134">
        <v>197</v>
      </c>
      <c r="AO50" s="1134">
        <v>11684</v>
      </c>
      <c r="AP50" s="1134">
        <v>483893</v>
      </c>
      <c r="AQ50" s="1134">
        <v>-285199</v>
      </c>
      <c r="AR50" s="1133">
        <v>-303834</v>
      </c>
      <c r="AS50" s="1133">
        <v>-9145</v>
      </c>
      <c r="AT50" s="1132">
        <v>4981401</v>
      </c>
    </row>
    <row r="51" spans="1:46" ht="13.5" customHeight="1" x14ac:dyDescent="0.2">
      <c r="A51" s="2486" t="s">
        <v>591</v>
      </c>
      <c r="B51" s="2487"/>
      <c r="C51" s="1151">
        <v>14</v>
      </c>
      <c r="D51" s="1147">
        <v>19</v>
      </c>
      <c r="E51" s="1150" t="s">
        <v>590</v>
      </c>
      <c r="F51" s="1149"/>
      <c r="G51" s="1148"/>
      <c r="H51" s="1147">
        <v>33</v>
      </c>
      <c r="I51" s="1146">
        <v>0</v>
      </c>
      <c r="J51" s="1145">
        <v>0</v>
      </c>
      <c r="K51" s="1145"/>
      <c r="L51" s="1145"/>
      <c r="M51" s="1145"/>
      <c r="N51" s="1145"/>
      <c r="O51" s="1145"/>
      <c r="P51" s="1144">
        <v>5</v>
      </c>
      <c r="Q51" s="1082"/>
      <c r="R51" s="1143"/>
      <c r="S51" s="1142" t="s">
        <v>589</v>
      </c>
      <c r="T51" s="1141"/>
      <c r="U51" s="1140"/>
      <c r="V51" s="1140"/>
      <c r="W51" s="1140"/>
      <c r="X51" s="1140"/>
      <c r="Y51" s="1134">
        <v>1707434970</v>
      </c>
      <c r="Z51" s="1139">
        <v>574558</v>
      </c>
      <c r="AA51" s="2488" t="s">
        <v>588</v>
      </c>
      <c r="AB51" s="2489"/>
      <c r="AC51" s="1134">
        <v>110183185</v>
      </c>
      <c r="AD51" s="1138">
        <v>62.33</v>
      </c>
      <c r="AE51" s="1134">
        <v>94457</v>
      </c>
      <c r="AF51" s="1138">
        <v>0.05</v>
      </c>
      <c r="AG51" s="1134">
        <v>54881070</v>
      </c>
      <c r="AH51" s="1137">
        <v>31.05</v>
      </c>
      <c r="AI51" s="1134">
        <v>11611305</v>
      </c>
      <c r="AJ51" s="1136">
        <v>6.57</v>
      </c>
      <c r="AK51" s="1082"/>
      <c r="AL51" s="1135">
        <v>176770017</v>
      </c>
      <c r="AM51" s="1134">
        <v>15018923</v>
      </c>
      <c r="AN51" s="1134">
        <v>7769</v>
      </c>
      <c r="AO51" s="1134">
        <v>1190795</v>
      </c>
      <c r="AP51" s="1134">
        <v>21171489</v>
      </c>
      <c r="AQ51" s="1134">
        <v>-4052453</v>
      </c>
      <c r="AR51" s="1133">
        <v>-3946897</v>
      </c>
      <c r="AS51" s="1133">
        <v>-165409</v>
      </c>
      <c r="AT51" s="1132">
        <v>135328588</v>
      </c>
    </row>
    <row r="52" spans="1:46" ht="13.5" customHeight="1" thickBot="1" x14ac:dyDescent="0.25">
      <c r="A52" s="2500" t="s">
        <v>586</v>
      </c>
      <c r="B52" s="2501"/>
      <c r="C52" s="1128">
        <v>6</v>
      </c>
      <c r="D52" s="1128">
        <v>0</v>
      </c>
      <c r="E52" s="1131"/>
      <c r="F52" s="1130"/>
      <c r="G52" s="1129"/>
      <c r="H52" s="1128">
        <v>0</v>
      </c>
      <c r="I52" s="1127" t="s">
        <v>585</v>
      </c>
      <c r="J52" s="1127" t="s">
        <v>585</v>
      </c>
      <c r="K52" s="1126"/>
      <c r="L52" s="1126"/>
      <c r="M52" s="1126"/>
      <c r="N52" s="1126"/>
      <c r="O52" s="1126"/>
      <c r="P52" s="1125">
        <v>0</v>
      </c>
      <c r="Q52" s="1082"/>
      <c r="R52" s="1124"/>
      <c r="S52" s="1123" t="s">
        <v>587</v>
      </c>
      <c r="T52" s="1122"/>
      <c r="U52" s="1120"/>
      <c r="V52" s="1121"/>
      <c r="W52" s="1120"/>
      <c r="X52" s="1120"/>
      <c r="Y52" s="1112" t="s">
        <v>585</v>
      </c>
      <c r="Z52" s="1119" t="s">
        <v>585</v>
      </c>
      <c r="AA52" s="2502" t="s">
        <v>586</v>
      </c>
      <c r="AB52" s="2503"/>
      <c r="AC52" s="1118" t="s">
        <v>585</v>
      </c>
      <c r="AD52" s="1117" t="s">
        <v>585</v>
      </c>
      <c r="AE52" s="1115" t="s">
        <v>585</v>
      </c>
      <c r="AF52" s="1117" t="s">
        <v>585</v>
      </c>
      <c r="AG52" s="1115" t="s">
        <v>584</v>
      </c>
      <c r="AH52" s="1116" t="s">
        <v>585</v>
      </c>
      <c r="AI52" s="1115" t="s">
        <v>585</v>
      </c>
      <c r="AJ52" s="1114" t="s">
        <v>584</v>
      </c>
      <c r="AK52" s="1082"/>
      <c r="AL52" s="1113">
        <v>18080142</v>
      </c>
      <c r="AM52" s="1112" t="s">
        <v>583</v>
      </c>
      <c r="AN52" s="1112" t="s">
        <v>583</v>
      </c>
      <c r="AO52" s="1112" t="s">
        <v>583</v>
      </c>
      <c r="AP52" s="1112" t="s">
        <v>583</v>
      </c>
      <c r="AQ52" s="1111"/>
      <c r="AR52" s="1110" t="s">
        <v>583</v>
      </c>
      <c r="AS52" s="1109" t="s">
        <v>79</v>
      </c>
      <c r="AT52" s="1108">
        <v>18080142</v>
      </c>
    </row>
    <row r="53" spans="1:46" ht="13.5" customHeight="1" thickTop="1" thickBot="1" x14ac:dyDescent="0.25">
      <c r="A53" s="2504" t="s">
        <v>581</v>
      </c>
      <c r="B53" s="2505"/>
      <c r="C53" s="1107">
        <v>20</v>
      </c>
      <c r="D53" s="1106">
        <v>19</v>
      </c>
      <c r="E53" s="1105"/>
      <c r="F53" s="1104"/>
      <c r="G53" s="1103"/>
      <c r="H53" s="1101">
        <v>33</v>
      </c>
      <c r="I53" s="1102">
        <v>0</v>
      </c>
      <c r="J53" s="1101">
        <v>0</v>
      </c>
      <c r="K53" s="1101">
        <v>0</v>
      </c>
      <c r="L53" s="1101">
        <v>0</v>
      </c>
      <c r="M53" s="1101">
        <v>0</v>
      </c>
      <c r="N53" s="1101">
        <v>0</v>
      </c>
      <c r="O53" s="1101">
        <v>0</v>
      </c>
      <c r="P53" s="1100">
        <v>5</v>
      </c>
      <c r="Q53" s="1090"/>
      <c r="R53" s="1099"/>
      <c r="S53" s="1098" t="s">
        <v>582</v>
      </c>
      <c r="T53" s="1097"/>
      <c r="U53" s="1096"/>
      <c r="V53" s="1096"/>
      <c r="W53" s="1096"/>
      <c r="X53" s="1096"/>
      <c r="Y53" s="1088">
        <v>1707434970</v>
      </c>
      <c r="Z53" s="1095">
        <v>574558</v>
      </c>
      <c r="AA53" s="2506" t="s">
        <v>581</v>
      </c>
      <c r="AB53" s="2507"/>
      <c r="AC53" s="1094">
        <v>110183185</v>
      </c>
      <c r="AD53" s="1093">
        <v>62.33</v>
      </c>
      <c r="AE53" s="1088">
        <v>94457</v>
      </c>
      <c r="AF53" s="1093">
        <v>0.05</v>
      </c>
      <c r="AG53" s="1088">
        <v>54881070</v>
      </c>
      <c r="AH53" s="1092">
        <v>31.05</v>
      </c>
      <c r="AI53" s="1088">
        <v>11611305</v>
      </c>
      <c r="AJ53" s="1091">
        <v>6.57</v>
      </c>
      <c r="AK53" s="1090"/>
      <c r="AL53" s="1089">
        <v>194850159</v>
      </c>
      <c r="AM53" s="1088">
        <v>15018923</v>
      </c>
      <c r="AN53" s="1088">
        <v>7769</v>
      </c>
      <c r="AO53" s="1088">
        <v>1190795</v>
      </c>
      <c r="AP53" s="1088">
        <v>21171489</v>
      </c>
      <c r="AQ53" s="1088">
        <v>-4052453</v>
      </c>
      <c r="AR53" s="1087">
        <v>-3946897</v>
      </c>
      <c r="AS53" s="1087">
        <v>-165409</v>
      </c>
      <c r="AT53" s="1086">
        <v>153408730</v>
      </c>
    </row>
    <row r="54" spans="1:46" ht="13.5" customHeight="1" x14ac:dyDescent="0.2">
      <c r="D54" s="1083"/>
      <c r="E54" s="1085"/>
      <c r="F54" s="1084"/>
      <c r="G54" s="1084"/>
      <c r="H54" s="1083"/>
      <c r="Q54" s="1082"/>
      <c r="R54" s="1082"/>
      <c r="S54" s="1082"/>
      <c r="T54" s="2508" t="s">
        <v>580</v>
      </c>
      <c r="U54" s="2508"/>
      <c r="V54" s="2508"/>
      <c r="W54" s="2508"/>
    </row>
  </sheetData>
  <mergeCells count="37">
    <mergeCell ref="A52:B52"/>
    <mergeCell ref="AA52:AB52"/>
    <mergeCell ref="A53:B53"/>
    <mergeCell ref="AA53:AB53"/>
    <mergeCell ref="T54:W54"/>
    <mergeCell ref="A51:B51"/>
    <mergeCell ref="AA51:AB51"/>
    <mergeCell ref="C4:C5"/>
    <mergeCell ref="D4:D5"/>
    <mergeCell ref="F4:F5"/>
    <mergeCell ref="G4:G5"/>
    <mergeCell ref="J4:J5"/>
    <mergeCell ref="U46:Z46"/>
    <mergeCell ref="A49:B49"/>
    <mergeCell ref="AA49:AB49"/>
    <mergeCell ref="A50:B50"/>
    <mergeCell ref="AA50:AB50"/>
    <mergeCell ref="AT1:AT2"/>
    <mergeCell ref="A3:B5"/>
    <mergeCell ref="C3:D3"/>
    <mergeCell ref="E3:E5"/>
    <mergeCell ref="F3:G3"/>
    <mergeCell ref="H3:J3"/>
    <mergeCell ref="T3:W3"/>
    <mergeCell ref="Y3:Z3"/>
    <mergeCell ref="AL3:AL4"/>
    <mergeCell ref="AM3:AM4"/>
    <mergeCell ref="AQ3:AQ4"/>
    <mergeCell ref="AC3:AJ3"/>
    <mergeCell ref="AA3:AB5"/>
    <mergeCell ref="AR3:AR4"/>
    <mergeCell ref="AS3:AS4"/>
    <mergeCell ref="AE4:AF4"/>
    <mergeCell ref="AG4:AH4"/>
    <mergeCell ref="AI4:AJ4"/>
    <mergeCell ref="AC4:AD4"/>
    <mergeCell ref="AR1:AS1"/>
  </mergeCells>
  <phoneticPr fontId="5"/>
  <printOptions gridLinesSet="0"/>
  <pageMargins left="0.62992125984251968" right="0" top="0.31496062992125984" bottom="0.47244094488188981" header="0.19685039370078741" footer="0.43307086614173229"/>
  <pageSetup paperSize="9" scale="85" orientation="landscape" blackAndWhite="1" r:id="rId1"/>
  <headerFooter alignWithMargins="0"/>
  <colBreaks count="1" manualBreakCount="1">
    <brk id="26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54"/>
  <sheetViews>
    <sheetView view="pageBreakPreview" zoomScaleNormal="100" zoomScaleSheetLayoutView="100" workbookViewId="0">
      <selection activeCell="O63" sqref="O63"/>
    </sheetView>
  </sheetViews>
  <sheetFormatPr defaultColWidth="11.88671875" defaultRowHeight="14.4" x14ac:dyDescent="0.2"/>
  <cols>
    <col min="1" max="1" width="3.6640625" style="1081" customWidth="1"/>
    <col min="2" max="2" width="10" style="1081" customWidth="1"/>
    <col min="3" max="4" width="4.6640625" style="1081" customWidth="1"/>
    <col min="5" max="5" width="6.109375" style="1081" customWidth="1"/>
    <col min="6" max="6" width="4.6640625" style="1081" customWidth="1"/>
    <col min="7" max="7" width="16.88671875" style="1081" customWidth="1"/>
    <col min="8" max="8" width="16.77734375" style="1081" customWidth="1"/>
    <col min="9" max="11" width="14.88671875" style="1081" hidden="1" customWidth="1"/>
    <col min="12" max="18" width="10.88671875" style="1081" customWidth="1"/>
    <col min="19" max="19" width="3.6640625" style="1081" customWidth="1"/>
    <col min="20" max="20" width="10" style="1081" customWidth="1"/>
    <col min="21" max="21" width="11.6640625" style="1081" customWidth="1"/>
    <col min="22" max="22" width="6.109375" style="1081" customWidth="1"/>
    <col min="23" max="23" width="11.6640625" style="1081" customWidth="1"/>
    <col min="24" max="24" width="6.109375" style="1081" customWidth="1"/>
    <col min="25" max="25" width="11.6640625" style="1081" customWidth="1"/>
    <col min="26" max="26" width="6" style="1081" customWidth="1"/>
    <col min="27" max="27" width="11.6640625" style="1081" customWidth="1"/>
    <col min="28" max="28" width="6.109375" style="1081" customWidth="1"/>
    <col min="29" max="29" width="4.109375" style="1081" hidden="1" customWidth="1"/>
    <col min="30" max="31" width="10.6640625" style="1081" customWidth="1"/>
    <col min="32" max="33" width="8.6640625" style="1081" customWidth="1"/>
    <col min="34" max="34" width="8.21875" style="1081" bestFit="1" customWidth="1"/>
    <col min="35" max="35" width="9.109375" style="1081" bestFit="1" customWidth="1"/>
    <col min="36" max="36" width="14.88671875" style="1406" hidden="1" customWidth="1"/>
    <col min="37" max="37" width="13.88671875" style="1406" hidden="1" customWidth="1"/>
    <col min="38" max="38" width="9.44140625" style="1081" bestFit="1" customWidth="1"/>
    <col min="39" max="16384" width="11.88671875" style="1079"/>
  </cols>
  <sheetData>
    <row r="1" spans="1:38" x14ac:dyDescent="0.2">
      <c r="A1" s="1402" t="s">
        <v>739</v>
      </c>
      <c r="B1" s="1399"/>
      <c r="D1" s="1399"/>
      <c r="E1" s="1399"/>
      <c r="F1" s="1399"/>
      <c r="G1" s="1399"/>
      <c r="H1" s="1399"/>
      <c r="I1" s="1399"/>
      <c r="J1" s="1082"/>
      <c r="K1" s="1082"/>
      <c r="L1" s="1399"/>
      <c r="M1" s="1399"/>
      <c r="N1" s="1399"/>
      <c r="O1" s="1399"/>
      <c r="P1" s="1399"/>
      <c r="Q1" s="1399"/>
      <c r="R1" s="1082"/>
      <c r="S1" s="1400" t="s">
        <v>738</v>
      </c>
      <c r="T1" s="1082"/>
      <c r="V1" s="1399"/>
      <c r="W1" s="1082"/>
      <c r="X1" s="1082"/>
      <c r="Y1" s="1082"/>
      <c r="AA1" s="1082"/>
      <c r="AB1" s="1082"/>
      <c r="AC1" s="1082"/>
      <c r="AD1" s="1399"/>
      <c r="AE1" s="1399"/>
      <c r="AF1" s="1082"/>
      <c r="AG1" s="1082"/>
      <c r="AH1" s="1082"/>
      <c r="AI1" s="1082"/>
      <c r="AJ1" s="2512" t="s">
        <v>737</v>
      </c>
      <c r="AK1" s="2512"/>
      <c r="AL1" s="2513" t="s">
        <v>736</v>
      </c>
    </row>
    <row r="2" spans="1:38" ht="7.5" customHeight="1" thickBot="1" x14ac:dyDescent="0.25">
      <c r="A2" s="1082"/>
      <c r="B2" s="1082"/>
      <c r="C2" s="1082"/>
      <c r="D2" s="1082"/>
      <c r="E2" s="1082"/>
      <c r="F2" s="1082"/>
      <c r="G2" s="1082"/>
      <c r="H2" s="1082"/>
      <c r="I2" s="1397"/>
      <c r="J2" s="1082"/>
      <c r="K2" s="1082"/>
      <c r="L2" s="1397"/>
      <c r="M2" s="1082"/>
      <c r="N2" s="1082"/>
      <c r="O2" s="1397"/>
      <c r="P2" s="1082"/>
      <c r="Q2" s="1082"/>
      <c r="R2" s="1397"/>
      <c r="S2" s="1397"/>
      <c r="T2" s="1397"/>
      <c r="U2" s="1082"/>
      <c r="V2" s="1082"/>
      <c r="W2" s="1082"/>
      <c r="X2" s="1082"/>
      <c r="Y2" s="1082"/>
      <c r="Z2" s="1082"/>
      <c r="AA2" s="1082"/>
      <c r="AB2" s="1082"/>
      <c r="AC2" s="1082"/>
      <c r="AD2" s="1082"/>
      <c r="AE2" s="1082"/>
      <c r="AF2" s="1082"/>
      <c r="AG2" s="1082"/>
      <c r="AH2" s="1082"/>
      <c r="AI2" s="1082"/>
      <c r="AJ2" s="1407"/>
      <c r="AK2" s="1407"/>
      <c r="AL2" s="2514"/>
    </row>
    <row r="3" spans="1:38" s="1388" customFormat="1" ht="13.35" customHeight="1" x14ac:dyDescent="0.2">
      <c r="A3" s="2476" t="s">
        <v>423</v>
      </c>
      <c r="B3" s="2477"/>
      <c r="C3" s="2454" t="s">
        <v>693</v>
      </c>
      <c r="D3" s="2455"/>
      <c r="E3" s="2456" t="s">
        <v>735</v>
      </c>
      <c r="F3" s="2459" t="s">
        <v>691</v>
      </c>
      <c r="G3" s="2515"/>
      <c r="H3" s="2461" t="s">
        <v>734</v>
      </c>
      <c r="I3" s="2473"/>
      <c r="J3" s="2516"/>
      <c r="K3" s="1512" t="s">
        <v>689</v>
      </c>
      <c r="L3" s="2464" t="s">
        <v>687</v>
      </c>
      <c r="M3" s="2462"/>
      <c r="N3" s="2462"/>
      <c r="O3" s="2463"/>
      <c r="P3" s="1511" t="s">
        <v>686</v>
      </c>
      <c r="Q3" s="2454" t="s">
        <v>733</v>
      </c>
      <c r="R3" s="2465"/>
      <c r="S3" s="2476" t="s">
        <v>423</v>
      </c>
      <c r="T3" s="2477"/>
      <c r="U3" s="2472" t="s">
        <v>732</v>
      </c>
      <c r="V3" s="2473"/>
      <c r="W3" s="2473"/>
      <c r="X3" s="2473"/>
      <c r="Y3" s="2473"/>
      <c r="Z3" s="2473"/>
      <c r="AA3" s="2474"/>
      <c r="AB3" s="2475"/>
      <c r="AC3" s="1391"/>
      <c r="AD3" s="2466" t="s">
        <v>731</v>
      </c>
      <c r="AE3" s="2468" t="s">
        <v>730</v>
      </c>
      <c r="AF3" s="1390" t="s">
        <v>681</v>
      </c>
      <c r="AG3" s="1390" t="s">
        <v>385</v>
      </c>
      <c r="AH3" s="1390" t="s">
        <v>680</v>
      </c>
      <c r="AI3" s="2468" t="s">
        <v>729</v>
      </c>
      <c r="AJ3" s="2509" t="s">
        <v>728</v>
      </c>
      <c r="AK3" s="2509" t="s">
        <v>727</v>
      </c>
      <c r="AL3" s="1510" t="s">
        <v>726</v>
      </c>
    </row>
    <row r="4" spans="1:38" ht="12" customHeight="1" x14ac:dyDescent="0.15">
      <c r="A4" s="2478"/>
      <c r="B4" s="2479"/>
      <c r="C4" s="2490" t="s">
        <v>675</v>
      </c>
      <c r="D4" s="2490" t="s">
        <v>674</v>
      </c>
      <c r="E4" s="2457"/>
      <c r="F4" s="2490" t="s">
        <v>673</v>
      </c>
      <c r="G4" s="2490" t="s">
        <v>672</v>
      </c>
      <c r="H4" s="1352" t="s">
        <v>671</v>
      </c>
      <c r="I4" s="1352" t="s">
        <v>670</v>
      </c>
      <c r="J4" s="2518" t="s">
        <v>669</v>
      </c>
      <c r="K4" s="1495" t="s">
        <v>668</v>
      </c>
      <c r="L4" s="1509" t="s">
        <v>667</v>
      </c>
      <c r="M4" s="1379" t="s">
        <v>666</v>
      </c>
      <c r="N4" s="1379" t="s">
        <v>665</v>
      </c>
      <c r="O4" s="1508" t="s">
        <v>664</v>
      </c>
      <c r="P4" s="1352" t="s">
        <v>663</v>
      </c>
      <c r="Q4" s="1379" t="s">
        <v>653</v>
      </c>
      <c r="R4" s="1380" t="s">
        <v>662</v>
      </c>
      <c r="S4" s="2478"/>
      <c r="T4" s="2479"/>
      <c r="U4" s="2443" t="s">
        <v>725</v>
      </c>
      <c r="V4" s="2442"/>
      <c r="W4" s="2441" t="s">
        <v>724</v>
      </c>
      <c r="X4" s="2442"/>
      <c r="Y4" s="2441" t="s">
        <v>723</v>
      </c>
      <c r="Z4" s="2443"/>
      <c r="AA4" s="2441" t="s">
        <v>722</v>
      </c>
      <c r="AB4" s="2444"/>
      <c r="AC4" s="1082"/>
      <c r="AD4" s="2467"/>
      <c r="AE4" s="2469"/>
      <c r="AF4" s="1379" t="s">
        <v>657</v>
      </c>
      <c r="AG4" s="1379" t="s">
        <v>657</v>
      </c>
      <c r="AH4" s="1379" t="s">
        <v>721</v>
      </c>
      <c r="AI4" s="2469"/>
      <c r="AJ4" s="2510"/>
      <c r="AK4" s="2510"/>
      <c r="AL4" s="1350" t="s">
        <v>655</v>
      </c>
    </row>
    <row r="5" spans="1:38" ht="12" customHeight="1" thickBot="1" x14ac:dyDescent="0.2">
      <c r="A5" s="2480"/>
      <c r="B5" s="2481"/>
      <c r="C5" s="2491"/>
      <c r="D5" s="2491"/>
      <c r="E5" s="2458"/>
      <c r="F5" s="2517"/>
      <c r="G5" s="2517"/>
      <c r="H5" s="1258" t="s">
        <v>654</v>
      </c>
      <c r="I5" s="1258" t="s">
        <v>653</v>
      </c>
      <c r="J5" s="2519"/>
      <c r="K5" s="1125" t="s">
        <v>652</v>
      </c>
      <c r="L5" s="1369" t="s">
        <v>647</v>
      </c>
      <c r="M5" s="1368" t="s">
        <v>647</v>
      </c>
      <c r="N5" s="1368" t="s">
        <v>651</v>
      </c>
      <c r="O5" s="1376" t="s">
        <v>651</v>
      </c>
      <c r="P5" s="1376" t="s">
        <v>720</v>
      </c>
      <c r="Q5" s="1368" t="s">
        <v>649</v>
      </c>
      <c r="R5" s="1374" t="s">
        <v>649</v>
      </c>
      <c r="S5" s="2480"/>
      <c r="T5" s="2481"/>
      <c r="U5" s="1373" t="s">
        <v>648</v>
      </c>
      <c r="V5" s="1372" t="s">
        <v>647</v>
      </c>
      <c r="W5" s="1258" t="s">
        <v>648</v>
      </c>
      <c r="X5" s="1372" t="s">
        <v>647</v>
      </c>
      <c r="Y5" s="1258" t="s">
        <v>648</v>
      </c>
      <c r="Z5" s="1371" t="s">
        <v>647</v>
      </c>
      <c r="AA5" s="1258" t="s">
        <v>648</v>
      </c>
      <c r="AB5" s="1370" t="s">
        <v>647</v>
      </c>
      <c r="AC5" s="1120"/>
      <c r="AD5" s="1369" t="s">
        <v>646</v>
      </c>
      <c r="AE5" s="1368" t="s">
        <v>645</v>
      </c>
      <c r="AF5" s="1368" t="s">
        <v>644</v>
      </c>
      <c r="AG5" s="1368" t="s">
        <v>643</v>
      </c>
      <c r="AH5" s="1368" t="s">
        <v>642</v>
      </c>
      <c r="AI5" s="1368" t="s">
        <v>641</v>
      </c>
      <c r="AJ5" s="2511"/>
      <c r="AK5" s="2511"/>
      <c r="AL5" s="1507" t="s">
        <v>640</v>
      </c>
    </row>
    <row r="6" spans="1:38" s="1165" customFormat="1" ht="13.5" customHeight="1" thickTop="1" x14ac:dyDescent="0.2">
      <c r="A6" s="1202">
        <v>1</v>
      </c>
      <c r="B6" s="1201" t="s">
        <v>719</v>
      </c>
      <c r="C6" s="1290" t="s">
        <v>622</v>
      </c>
      <c r="D6" s="1475"/>
      <c r="E6" s="1289" t="s">
        <v>638</v>
      </c>
      <c r="F6" s="1289" t="s">
        <v>624</v>
      </c>
      <c r="G6" s="1506" t="s">
        <v>623</v>
      </c>
      <c r="H6" s="1290" t="s">
        <v>622</v>
      </c>
      <c r="I6" s="1358"/>
      <c r="J6" s="1277"/>
      <c r="K6" s="1505" t="s">
        <v>79</v>
      </c>
      <c r="L6" s="1287">
        <v>2.11</v>
      </c>
      <c r="M6" s="1503" t="s">
        <v>620</v>
      </c>
      <c r="N6" s="1504">
        <v>10130</v>
      </c>
      <c r="O6" s="1503" t="s">
        <v>620</v>
      </c>
      <c r="P6" s="1284">
        <v>19</v>
      </c>
      <c r="Q6" s="1204">
        <v>673722082</v>
      </c>
      <c r="R6" s="1272">
        <v>0</v>
      </c>
      <c r="S6" s="1202">
        <v>1</v>
      </c>
      <c r="T6" s="1201" t="s">
        <v>718</v>
      </c>
      <c r="U6" s="1308">
        <v>14215536</v>
      </c>
      <c r="V6" s="1271">
        <v>65.3</v>
      </c>
      <c r="W6" s="1308">
        <v>0</v>
      </c>
      <c r="X6" s="1271">
        <v>0</v>
      </c>
      <c r="Y6" s="1308">
        <v>7553445</v>
      </c>
      <c r="Z6" s="1270">
        <v>34.700000000000003</v>
      </c>
      <c r="AA6" s="1268">
        <v>0</v>
      </c>
      <c r="AB6" s="1269">
        <v>0</v>
      </c>
      <c r="AC6" s="1171"/>
      <c r="AD6" s="1196">
        <v>21768981</v>
      </c>
      <c r="AE6" s="1308">
        <v>1703572</v>
      </c>
      <c r="AF6" s="1308">
        <v>1135</v>
      </c>
      <c r="AG6" s="1308">
        <v>269279</v>
      </c>
      <c r="AH6" s="1308">
        <v>2847794</v>
      </c>
      <c r="AI6" s="1267">
        <v>-324990</v>
      </c>
      <c r="AJ6" s="1479">
        <v>-315801</v>
      </c>
      <c r="AK6" s="1479">
        <v>-9189</v>
      </c>
      <c r="AL6" s="1272">
        <v>16622211</v>
      </c>
    </row>
    <row r="7" spans="1:38" s="1165" customFormat="1" ht="13.5" customHeight="1" x14ac:dyDescent="0.2">
      <c r="A7" s="1202">
        <v>2</v>
      </c>
      <c r="B7" s="1201" t="s">
        <v>379</v>
      </c>
      <c r="C7" s="1281" t="s">
        <v>622</v>
      </c>
      <c r="D7" s="1502"/>
      <c r="E7" s="1280">
        <v>2</v>
      </c>
      <c r="F7" s="1280">
        <v>10</v>
      </c>
      <c r="G7" s="1281" t="s">
        <v>623</v>
      </c>
      <c r="H7" s="1281" t="s">
        <v>622</v>
      </c>
      <c r="I7" s="1358"/>
      <c r="J7" s="1501"/>
      <c r="K7" s="1500" t="s">
        <v>79</v>
      </c>
      <c r="L7" s="1276">
        <v>2.46</v>
      </c>
      <c r="M7" s="1480" t="s">
        <v>620</v>
      </c>
      <c r="N7" s="1477">
        <v>11846</v>
      </c>
      <c r="O7" s="1480" t="s">
        <v>620</v>
      </c>
      <c r="P7" s="1273">
        <v>19</v>
      </c>
      <c r="Q7" s="1204">
        <v>268637574</v>
      </c>
      <c r="R7" s="1272">
        <v>0</v>
      </c>
      <c r="S7" s="1202">
        <v>2</v>
      </c>
      <c r="T7" s="1201" t="s">
        <v>379</v>
      </c>
      <c r="U7" s="1308">
        <v>6608484</v>
      </c>
      <c r="V7" s="1271">
        <v>66.930000000000007</v>
      </c>
      <c r="W7" s="1308">
        <v>0</v>
      </c>
      <c r="X7" s="1271">
        <v>0</v>
      </c>
      <c r="Y7" s="1308">
        <v>3265445</v>
      </c>
      <c r="Z7" s="1270">
        <v>33.07</v>
      </c>
      <c r="AA7" s="1268">
        <v>0</v>
      </c>
      <c r="AB7" s="1269">
        <v>0</v>
      </c>
      <c r="AC7" s="1171"/>
      <c r="AD7" s="1196">
        <v>9873929</v>
      </c>
      <c r="AE7" s="1308">
        <v>665399</v>
      </c>
      <c r="AF7" s="1308">
        <v>507</v>
      </c>
      <c r="AG7" s="1308">
        <v>57414</v>
      </c>
      <c r="AH7" s="1308">
        <v>1591578</v>
      </c>
      <c r="AI7" s="1267">
        <v>48372</v>
      </c>
      <c r="AJ7" s="1479">
        <v>71481</v>
      </c>
      <c r="AK7" s="1479">
        <v>-23109</v>
      </c>
      <c r="AL7" s="1272">
        <v>7607403</v>
      </c>
    </row>
    <row r="8" spans="1:38" s="1165" customFormat="1" ht="13.5" customHeight="1" x14ac:dyDescent="0.2">
      <c r="A8" s="1202">
        <v>3</v>
      </c>
      <c r="B8" s="1201" t="s">
        <v>378</v>
      </c>
      <c r="C8" s="1281" t="s">
        <v>622</v>
      </c>
      <c r="D8" s="1332"/>
      <c r="E8" s="1280" t="s">
        <v>634</v>
      </c>
      <c r="F8" s="1280">
        <v>10</v>
      </c>
      <c r="G8" s="1281" t="s">
        <v>623</v>
      </c>
      <c r="H8" s="1281" t="s">
        <v>622</v>
      </c>
      <c r="I8" s="1213"/>
      <c r="J8" s="1473"/>
      <c r="K8" s="1500" t="s">
        <v>79</v>
      </c>
      <c r="L8" s="1276">
        <v>2.4</v>
      </c>
      <c r="M8" s="1480" t="s">
        <v>620</v>
      </c>
      <c r="N8" s="1477">
        <v>6830</v>
      </c>
      <c r="O8" s="1274">
        <v>11180</v>
      </c>
      <c r="P8" s="1273">
        <v>19</v>
      </c>
      <c r="Q8" s="1204">
        <v>64933089</v>
      </c>
      <c r="R8" s="1272">
        <v>0</v>
      </c>
      <c r="S8" s="1202">
        <v>3</v>
      </c>
      <c r="T8" s="1201" t="s">
        <v>378</v>
      </c>
      <c r="U8" s="1317">
        <v>1537007</v>
      </c>
      <c r="V8" s="1271">
        <v>53.019999999999996</v>
      </c>
      <c r="W8" s="1308">
        <v>0</v>
      </c>
      <c r="X8" s="1271">
        <v>0</v>
      </c>
      <c r="Y8" s="1308">
        <v>680432</v>
      </c>
      <c r="Z8" s="1270">
        <v>23.47</v>
      </c>
      <c r="AA8" s="1268">
        <v>681387</v>
      </c>
      <c r="AB8" s="1269">
        <v>23.51</v>
      </c>
      <c r="AC8" s="1171"/>
      <c r="AD8" s="1196">
        <v>2898826</v>
      </c>
      <c r="AE8" s="1308">
        <v>354342</v>
      </c>
      <c r="AF8" s="1308">
        <v>34</v>
      </c>
      <c r="AG8" s="1308">
        <v>6683</v>
      </c>
      <c r="AH8" s="1308">
        <v>149905</v>
      </c>
      <c r="AI8" s="1267">
        <v>-62651</v>
      </c>
      <c r="AJ8" s="1479">
        <v>-61337</v>
      </c>
      <c r="AK8" s="1479">
        <v>-1314</v>
      </c>
      <c r="AL8" s="1272">
        <v>2325211</v>
      </c>
    </row>
    <row r="9" spans="1:38" s="1165" customFormat="1" ht="13.5" customHeight="1" x14ac:dyDescent="0.2">
      <c r="A9" s="1202">
        <v>4</v>
      </c>
      <c r="B9" s="1201" t="s">
        <v>377</v>
      </c>
      <c r="C9" s="1281"/>
      <c r="D9" s="1281" t="s">
        <v>622</v>
      </c>
      <c r="E9" s="1280">
        <v>3</v>
      </c>
      <c r="F9" s="1280" t="s">
        <v>624</v>
      </c>
      <c r="G9" s="1281" t="s">
        <v>623</v>
      </c>
      <c r="H9" s="1281" t="s">
        <v>622</v>
      </c>
      <c r="I9" s="1213"/>
      <c r="J9" s="1473"/>
      <c r="K9" s="1427" t="s">
        <v>622</v>
      </c>
      <c r="L9" s="1276">
        <v>2.08</v>
      </c>
      <c r="M9" s="1480" t="s">
        <v>620</v>
      </c>
      <c r="N9" s="1477">
        <v>9080</v>
      </c>
      <c r="O9" s="1274">
        <v>7360</v>
      </c>
      <c r="P9" s="1273">
        <v>19</v>
      </c>
      <c r="Q9" s="1204">
        <v>45346975</v>
      </c>
      <c r="R9" s="1272">
        <v>0</v>
      </c>
      <c r="S9" s="1202">
        <v>4</v>
      </c>
      <c r="T9" s="1201" t="s">
        <v>377</v>
      </c>
      <c r="U9" s="1317">
        <v>943187</v>
      </c>
      <c r="V9" s="1271">
        <v>52.61</v>
      </c>
      <c r="W9" s="1308">
        <v>0</v>
      </c>
      <c r="X9" s="1271">
        <v>0</v>
      </c>
      <c r="Y9" s="1308">
        <v>572691</v>
      </c>
      <c r="Z9" s="1270">
        <v>31.94</v>
      </c>
      <c r="AA9" s="1268">
        <v>276935</v>
      </c>
      <c r="AB9" s="1269">
        <v>15.45</v>
      </c>
      <c r="AC9" s="1171"/>
      <c r="AD9" s="1196">
        <v>1792813</v>
      </c>
      <c r="AE9" s="1308">
        <v>190697</v>
      </c>
      <c r="AF9" s="1308">
        <v>101</v>
      </c>
      <c r="AG9" s="1308">
        <v>519</v>
      </c>
      <c r="AH9" s="1308">
        <v>106687</v>
      </c>
      <c r="AI9" s="1267">
        <v>-94667</v>
      </c>
      <c r="AJ9" s="1479">
        <v>-90747</v>
      </c>
      <c r="AK9" s="1479">
        <v>-3920</v>
      </c>
      <c r="AL9" s="1272">
        <v>1400142</v>
      </c>
    </row>
    <row r="10" spans="1:38" s="1165" customFormat="1" ht="13.5" customHeight="1" x14ac:dyDescent="0.2">
      <c r="A10" s="1202">
        <v>5</v>
      </c>
      <c r="B10" s="1201" t="s">
        <v>376</v>
      </c>
      <c r="C10" s="1281" t="s">
        <v>622</v>
      </c>
      <c r="D10" s="1332"/>
      <c r="E10" s="1280" t="s">
        <v>634</v>
      </c>
      <c r="F10" s="1280">
        <v>10</v>
      </c>
      <c r="G10" s="1281" t="s">
        <v>623</v>
      </c>
      <c r="H10" s="1281" t="s">
        <v>622</v>
      </c>
      <c r="I10" s="1213"/>
      <c r="J10" s="1473"/>
      <c r="K10" s="1500" t="s">
        <v>79</v>
      </c>
      <c r="L10" s="1276">
        <v>2.25</v>
      </c>
      <c r="M10" s="1480" t="s">
        <v>620</v>
      </c>
      <c r="N10" s="1477">
        <v>7800</v>
      </c>
      <c r="O10" s="1274">
        <v>4680</v>
      </c>
      <c r="P10" s="1273">
        <v>19</v>
      </c>
      <c r="Q10" s="1204">
        <v>51313886</v>
      </c>
      <c r="R10" s="1272">
        <v>0</v>
      </c>
      <c r="S10" s="1202">
        <v>5</v>
      </c>
      <c r="T10" s="1201" t="s">
        <v>376</v>
      </c>
      <c r="U10" s="1317">
        <v>1154554</v>
      </c>
      <c r="V10" s="1271">
        <v>70.740000000000009</v>
      </c>
      <c r="W10" s="1308">
        <v>0</v>
      </c>
      <c r="X10" s="1271">
        <v>0</v>
      </c>
      <c r="Y10" s="1308">
        <v>346600</v>
      </c>
      <c r="Z10" s="1270">
        <v>21.23</v>
      </c>
      <c r="AA10" s="1268">
        <v>131091</v>
      </c>
      <c r="AB10" s="1269">
        <v>8.0299999999999994</v>
      </c>
      <c r="AC10" s="1171"/>
      <c r="AD10" s="1196">
        <v>1632245</v>
      </c>
      <c r="AE10" s="1308">
        <v>105395</v>
      </c>
      <c r="AF10" s="1308">
        <v>0</v>
      </c>
      <c r="AG10" s="1308">
        <v>4719</v>
      </c>
      <c r="AH10" s="1308">
        <v>349190</v>
      </c>
      <c r="AI10" s="1267">
        <v>-155948</v>
      </c>
      <c r="AJ10" s="1479">
        <v>-152962</v>
      </c>
      <c r="AK10" s="1479">
        <v>-2986</v>
      </c>
      <c r="AL10" s="1272">
        <v>1016993</v>
      </c>
    </row>
    <row r="11" spans="1:38" s="1165" customFormat="1" ht="13.5" customHeight="1" x14ac:dyDescent="0.2">
      <c r="A11" s="1202">
        <v>6</v>
      </c>
      <c r="B11" s="1201" t="s">
        <v>375</v>
      </c>
      <c r="C11" s="1281" t="s">
        <v>622</v>
      </c>
      <c r="D11" s="1332"/>
      <c r="E11" s="1280" t="s">
        <v>634</v>
      </c>
      <c r="F11" s="1280" t="s">
        <v>624</v>
      </c>
      <c r="G11" s="1281" t="s">
        <v>623</v>
      </c>
      <c r="H11" s="1281" t="s">
        <v>622</v>
      </c>
      <c r="I11" s="1358"/>
      <c r="J11" s="1501"/>
      <c r="K11" s="1500" t="s">
        <v>79</v>
      </c>
      <c r="L11" s="1276">
        <v>2.4900000000000002</v>
      </c>
      <c r="M11" s="1480" t="s">
        <v>620</v>
      </c>
      <c r="N11" s="1477">
        <v>9840</v>
      </c>
      <c r="O11" s="1274">
        <v>6840</v>
      </c>
      <c r="P11" s="1273">
        <v>19</v>
      </c>
      <c r="Q11" s="1204">
        <v>88260526</v>
      </c>
      <c r="R11" s="1272">
        <v>0</v>
      </c>
      <c r="S11" s="1202">
        <v>6</v>
      </c>
      <c r="T11" s="1201" t="s">
        <v>375</v>
      </c>
      <c r="U11" s="1317">
        <v>2197670</v>
      </c>
      <c r="V11" s="1271">
        <v>63.63</v>
      </c>
      <c r="W11" s="1308">
        <v>0</v>
      </c>
      <c r="X11" s="1271">
        <v>0</v>
      </c>
      <c r="Y11" s="1308">
        <v>883878</v>
      </c>
      <c r="Z11" s="1270">
        <v>25.59</v>
      </c>
      <c r="AA11" s="1268">
        <v>372328</v>
      </c>
      <c r="AB11" s="1269">
        <v>10.78</v>
      </c>
      <c r="AC11" s="1171"/>
      <c r="AD11" s="1196">
        <v>3453876</v>
      </c>
      <c r="AE11" s="1308">
        <v>290818</v>
      </c>
      <c r="AF11" s="1308">
        <v>252</v>
      </c>
      <c r="AG11" s="1308">
        <v>6682</v>
      </c>
      <c r="AH11" s="1308">
        <v>640778</v>
      </c>
      <c r="AI11" s="1267">
        <v>-27835</v>
      </c>
      <c r="AJ11" s="1479">
        <v>-20796</v>
      </c>
      <c r="AK11" s="1479">
        <v>-7039</v>
      </c>
      <c r="AL11" s="1272">
        <v>2487511</v>
      </c>
    </row>
    <row r="12" spans="1:38" s="1165" customFormat="1" ht="13.5" customHeight="1" x14ac:dyDescent="0.2">
      <c r="A12" s="1202">
        <v>7</v>
      </c>
      <c r="B12" s="1201" t="s">
        <v>374</v>
      </c>
      <c r="C12" s="1281" t="s">
        <v>622</v>
      </c>
      <c r="D12" s="1332"/>
      <c r="E12" s="1280">
        <v>3</v>
      </c>
      <c r="F12" s="1280">
        <v>10</v>
      </c>
      <c r="G12" s="1281" t="s">
        <v>623</v>
      </c>
      <c r="H12" s="1281" t="s">
        <v>622</v>
      </c>
      <c r="I12" s="1145"/>
      <c r="J12" s="1277"/>
      <c r="K12" s="1427" t="s">
        <v>622</v>
      </c>
      <c r="L12" s="1276">
        <v>2.72</v>
      </c>
      <c r="M12" s="1480" t="s">
        <v>620</v>
      </c>
      <c r="N12" s="1477">
        <v>8692</v>
      </c>
      <c r="O12" s="1274">
        <v>7227</v>
      </c>
      <c r="P12" s="1273">
        <v>19</v>
      </c>
      <c r="Q12" s="1204">
        <v>34572720</v>
      </c>
      <c r="R12" s="1272">
        <v>0</v>
      </c>
      <c r="S12" s="1202">
        <v>7</v>
      </c>
      <c r="T12" s="1201" t="s">
        <v>374</v>
      </c>
      <c r="U12" s="1317">
        <v>946465</v>
      </c>
      <c r="V12" s="1271">
        <v>59.33</v>
      </c>
      <c r="W12" s="1308">
        <v>0</v>
      </c>
      <c r="X12" s="1271">
        <v>0</v>
      </c>
      <c r="Y12" s="1308">
        <v>425170</v>
      </c>
      <c r="Z12" s="1270">
        <v>26.66</v>
      </c>
      <c r="AA12" s="1268">
        <v>223403</v>
      </c>
      <c r="AB12" s="1269">
        <v>14.01</v>
      </c>
      <c r="AC12" s="1171"/>
      <c r="AD12" s="1196">
        <v>1595038</v>
      </c>
      <c r="AE12" s="1308">
        <v>159974</v>
      </c>
      <c r="AF12" s="1308">
        <v>151</v>
      </c>
      <c r="AG12" s="1308">
        <v>2503</v>
      </c>
      <c r="AH12" s="1308">
        <v>115231</v>
      </c>
      <c r="AI12" s="1267">
        <v>-175791</v>
      </c>
      <c r="AJ12" s="1479">
        <v>-178973</v>
      </c>
      <c r="AK12" s="1479">
        <v>3182</v>
      </c>
      <c r="AL12" s="1272">
        <v>1141388</v>
      </c>
    </row>
    <row r="13" spans="1:38" s="1165" customFormat="1" ht="13.5" customHeight="1" x14ac:dyDescent="0.2">
      <c r="A13" s="1202">
        <v>8</v>
      </c>
      <c r="B13" s="1201" t="s">
        <v>373</v>
      </c>
      <c r="C13" s="1281" t="s">
        <v>622</v>
      </c>
      <c r="D13" s="1332"/>
      <c r="E13" s="1280">
        <v>3</v>
      </c>
      <c r="F13" s="1280">
        <v>9</v>
      </c>
      <c r="G13" s="1281" t="s">
        <v>632</v>
      </c>
      <c r="H13" s="1281" t="s">
        <v>622</v>
      </c>
      <c r="I13" s="1213"/>
      <c r="J13" s="1473"/>
      <c r="K13" s="1427" t="s">
        <v>622</v>
      </c>
      <c r="L13" s="1276">
        <v>2.52</v>
      </c>
      <c r="M13" s="1480" t="s">
        <v>620</v>
      </c>
      <c r="N13" s="1477">
        <v>7600</v>
      </c>
      <c r="O13" s="1274">
        <v>10300</v>
      </c>
      <c r="P13" s="1273">
        <v>19</v>
      </c>
      <c r="Q13" s="1204">
        <v>46919634</v>
      </c>
      <c r="R13" s="1272">
        <v>0</v>
      </c>
      <c r="S13" s="1202">
        <v>8</v>
      </c>
      <c r="T13" s="1201" t="s">
        <v>373</v>
      </c>
      <c r="U13" s="1317">
        <v>1182374</v>
      </c>
      <c r="V13" s="1271">
        <v>61.61</v>
      </c>
      <c r="W13" s="1308">
        <v>0</v>
      </c>
      <c r="X13" s="1271">
        <v>0</v>
      </c>
      <c r="Y13" s="1308">
        <v>409109</v>
      </c>
      <c r="Z13" s="1270">
        <v>21.31</v>
      </c>
      <c r="AA13" s="1268">
        <v>327908</v>
      </c>
      <c r="AB13" s="1269">
        <v>17.079999999999998</v>
      </c>
      <c r="AC13" s="1171"/>
      <c r="AD13" s="1196">
        <v>1919391</v>
      </c>
      <c r="AE13" s="1308">
        <v>171201</v>
      </c>
      <c r="AF13" s="1308">
        <v>35</v>
      </c>
      <c r="AG13" s="1308">
        <v>4610</v>
      </c>
      <c r="AH13" s="1308">
        <v>266137</v>
      </c>
      <c r="AI13" s="1267">
        <v>-35040</v>
      </c>
      <c r="AJ13" s="1479">
        <v>-31729</v>
      </c>
      <c r="AK13" s="1479">
        <v>-3311</v>
      </c>
      <c r="AL13" s="1272">
        <v>1442368</v>
      </c>
    </row>
    <row r="14" spans="1:38" s="1165" customFormat="1" ht="13.5" customHeight="1" x14ac:dyDescent="0.2">
      <c r="A14" s="1202">
        <v>9</v>
      </c>
      <c r="B14" s="1201" t="s">
        <v>372</v>
      </c>
      <c r="C14" s="1281" t="s">
        <v>622</v>
      </c>
      <c r="D14" s="1332"/>
      <c r="E14" s="1280" t="s">
        <v>634</v>
      </c>
      <c r="F14" s="1280">
        <v>9</v>
      </c>
      <c r="G14" s="1281" t="s">
        <v>632</v>
      </c>
      <c r="H14" s="1281" t="s">
        <v>622</v>
      </c>
      <c r="I14" s="1213"/>
      <c r="J14" s="1473"/>
      <c r="K14" s="1500" t="s">
        <v>79</v>
      </c>
      <c r="L14" s="1276">
        <v>2.52</v>
      </c>
      <c r="M14" s="1480" t="s">
        <v>620</v>
      </c>
      <c r="N14" s="1477">
        <v>9200</v>
      </c>
      <c r="O14" s="1274">
        <v>7600</v>
      </c>
      <c r="P14" s="1273">
        <v>19</v>
      </c>
      <c r="Q14" s="1204">
        <v>14561457</v>
      </c>
      <c r="R14" s="1272">
        <v>0</v>
      </c>
      <c r="S14" s="1202">
        <v>9</v>
      </c>
      <c r="T14" s="1201" t="s">
        <v>372</v>
      </c>
      <c r="U14" s="1317">
        <v>366816</v>
      </c>
      <c r="V14" s="1271">
        <v>62.68</v>
      </c>
      <c r="W14" s="1308">
        <v>0</v>
      </c>
      <c r="X14" s="1271">
        <v>0</v>
      </c>
      <c r="Y14" s="1308">
        <v>145212</v>
      </c>
      <c r="Z14" s="1270">
        <v>24.82</v>
      </c>
      <c r="AA14" s="1268">
        <v>73132</v>
      </c>
      <c r="AB14" s="1269">
        <v>12.5</v>
      </c>
      <c r="AC14" s="1171"/>
      <c r="AD14" s="1196">
        <v>585160</v>
      </c>
      <c r="AE14" s="1308">
        <v>43789</v>
      </c>
      <c r="AF14" s="1308">
        <v>0</v>
      </c>
      <c r="AG14" s="1308">
        <v>2068</v>
      </c>
      <c r="AH14" s="1308">
        <v>73926</v>
      </c>
      <c r="AI14" s="1267">
        <v>-76829</v>
      </c>
      <c r="AJ14" s="1479">
        <v>-75711</v>
      </c>
      <c r="AK14" s="1479">
        <v>-1118</v>
      </c>
      <c r="AL14" s="1272">
        <v>388548</v>
      </c>
    </row>
    <row r="15" spans="1:38" s="1165" customFormat="1" ht="13.5" customHeight="1" x14ac:dyDescent="0.2">
      <c r="A15" s="1202">
        <v>10</v>
      </c>
      <c r="B15" s="1201" t="s">
        <v>371</v>
      </c>
      <c r="C15" s="1332"/>
      <c r="D15" s="1281" t="s">
        <v>622</v>
      </c>
      <c r="E15" s="1280">
        <v>3</v>
      </c>
      <c r="F15" s="1280" t="s">
        <v>624</v>
      </c>
      <c r="G15" s="1281" t="s">
        <v>623</v>
      </c>
      <c r="H15" s="1281" t="s">
        <v>622</v>
      </c>
      <c r="I15" s="1213"/>
      <c r="J15" s="1473"/>
      <c r="K15" s="1427" t="s">
        <v>622</v>
      </c>
      <c r="L15" s="1276">
        <v>2.1</v>
      </c>
      <c r="M15" s="1480" t="s">
        <v>620</v>
      </c>
      <c r="N15" s="1477">
        <v>9500</v>
      </c>
      <c r="O15" s="1274">
        <v>6000</v>
      </c>
      <c r="P15" s="1273">
        <v>19</v>
      </c>
      <c r="Q15" s="1204">
        <v>132294883</v>
      </c>
      <c r="R15" s="1272">
        <v>0</v>
      </c>
      <c r="S15" s="1202">
        <v>10</v>
      </c>
      <c r="T15" s="1201" t="s">
        <v>371</v>
      </c>
      <c r="U15" s="1317">
        <v>2778163</v>
      </c>
      <c r="V15" s="1271">
        <v>56.43</v>
      </c>
      <c r="W15" s="1308">
        <v>0</v>
      </c>
      <c r="X15" s="1271">
        <v>0</v>
      </c>
      <c r="Y15" s="1308">
        <v>1541299</v>
      </c>
      <c r="Z15" s="1270">
        <v>31.31</v>
      </c>
      <c r="AA15" s="1268">
        <v>603764</v>
      </c>
      <c r="AB15" s="1269">
        <v>12.26</v>
      </c>
      <c r="AC15" s="1171"/>
      <c r="AD15" s="1196">
        <v>4923226</v>
      </c>
      <c r="AE15" s="1308">
        <v>490887</v>
      </c>
      <c r="AF15" s="1308">
        <v>213</v>
      </c>
      <c r="AG15" s="1308">
        <v>7656</v>
      </c>
      <c r="AH15" s="1308">
        <v>412813</v>
      </c>
      <c r="AI15" s="1267">
        <v>18847</v>
      </c>
      <c r="AJ15" s="1479">
        <v>12297</v>
      </c>
      <c r="AK15" s="1479">
        <v>6550</v>
      </c>
      <c r="AL15" s="1272">
        <v>4030504</v>
      </c>
    </row>
    <row r="16" spans="1:38" s="1165" customFormat="1" ht="13.5" customHeight="1" x14ac:dyDescent="0.2">
      <c r="A16" s="1202">
        <v>11</v>
      </c>
      <c r="B16" s="1201" t="s">
        <v>370</v>
      </c>
      <c r="C16" s="1332"/>
      <c r="D16" s="1281" t="s">
        <v>622</v>
      </c>
      <c r="E16" s="1280">
        <v>2</v>
      </c>
      <c r="F16" s="1280" t="s">
        <v>624</v>
      </c>
      <c r="G16" s="1281" t="s">
        <v>623</v>
      </c>
      <c r="H16" s="1281" t="s">
        <v>622</v>
      </c>
      <c r="I16" s="1213"/>
      <c r="J16" s="1473"/>
      <c r="K16" s="1427" t="s">
        <v>622</v>
      </c>
      <c r="L16" s="1276">
        <v>2.33</v>
      </c>
      <c r="M16" s="1480" t="s">
        <v>620</v>
      </c>
      <c r="N16" s="1477">
        <v>12800</v>
      </c>
      <c r="O16" s="1480" t="s">
        <v>620</v>
      </c>
      <c r="P16" s="1273">
        <v>19</v>
      </c>
      <c r="Q16" s="1204">
        <v>12205902</v>
      </c>
      <c r="R16" s="1272">
        <v>0</v>
      </c>
      <c r="S16" s="1202">
        <v>11</v>
      </c>
      <c r="T16" s="1201" t="s">
        <v>370</v>
      </c>
      <c r="U16" s="1317">
        <v>284394</v>
      </c>
      <c r="V16" s="1271">
        <v>61.12</v>
      </c>
      <c r="W16" s="1308">
        <v>0</v>
      </c>
      <c r="X16" s="1271">
        <v>0</v>
      </c>
      <c r="Y16" s="1308">
        <v>180915</v>
      </c>
      <c r="Z16" s="1270">
        <v>38.880000000000003</v>
      </c>
      <c r="AA16" s="1268">
        <v>0</v>
      </c>
      <c r="AB16" s="1269">
        <v>0</v>
      </c>
      <c r="AC16" s="1171"/>
      <c r="AD16" s="1196">
        <v>465309</v>
      </c>
      <c r="AE16" s="1308">
        <v>39054</v>
      </c>
      <c r="AF16" s="1308">
        <v>0</v>
      </c>
      <c r="AG16" s="1308">
        <v>273</v>
      </c>
      <c r="AH16" s="1308">
        <v>58375</v>
      </c>
      <c r="AI16" s="1267">
        <v>-6178</v>
      </c>
      <c r="AJ16" s="1479">
        <v>-5336</v>
      </c>
      <c r="AK16" s="1479">
        <v>-842</v>
      </c>
      <c r="AL16" s="1272">
        <v>361429</v>
      </c>
    </row>
    <row r="17" spans="1:38" s="1499" customFormat="1" ht="13.5" customHeight="1" x14ac:dyDescent="0.2">
      <c r="A17" s="1202">
        <v>12</v>
      </c>
      <c r="B17" s="1201" t="s">
        <v>369</v>
      </c>
      <c r="C17" s="1332"/>
      <c r="D17" s="1281" t="s">
        <v>622</v>
      </c>
      <c r="E17" s="1280">
        <v>3</v>
      </c>
      <c r="F17" s="1280" t="s">
        <v>624</v>
      </c>
      <c r="G17" s="1281" t="s">
        <v>623</v>
      </c>
      <c r="H17" s="1281" t="s">
        <v>622</v>
      </c>
      <c r="I17" s="1213"/>
      <c r="J17" s="1473"/>
      <c r="K17" s="1427" t="s">
        <v>716</v>
      </c>
      <c r="L17" s="1276">
        <v>1.98</v>
      </c>
      <c r="M17" s="1480" t="s">
        <v>620</v>
      </c>
      <c r="N17" s="1477">
        <v>6300</v>
      </c>
      <c r="O17" s="1274">
        <v>6700</v>
      </c>
      <c r="P17" s="1273">
        <v>19</v>
      </c>
      <c r="Q17" s="1204">
        <v>32959852</v>
      </c>
      <c r="R17" s="1272">
        <v>0</v>
      </c>
      <c r="S17" s="1202">
        <v>12</v>
      </c>
      <c r="T17" s="1201" t="s">
        <v>369</v>
      </c>
      <c r="U17" s="1317">
        <v>652596</v>
      </c>
      <c r="V17" s="1271">
        <v>58.239999999999995</v>
      </c>
      <c r="W17" s="1308">
        <v>0</v>
      </c>
      <c r="X17" s="1271">
        <v>0</v>
      </c>
      <c r="Y17" s="1308">
        <v>282422</v>
      </c>
      <c r="Z17" s="1270">
        <v>25.21</v>
      </c>
      <c r="AA17" s="1268">
        <v>185437</v>
      </c>
      <c r="AB17" s="1269">
        <v>16.55</v>
      </c>
      <c r="AC17" s="1171"/>
      <c r="AD17" s="1196">
        <v>1120455</v>
      </c>
      <c r="AE17" s="1308">
        <v>107739</v>
      </c>
      <c r="AF17" s="1308">
        <v>14</v>
      </c>
      <c r="AG17" s="1308">
        <v>1351</v>
      </c>
      <c r="AH17" s="1308">
        <v>72379</v>
      </c>
      <c r="AI17" s="1267">
        <v>-113911</v>
      </c>
      <c r="AJ17" s="1479">
        <v>-116331</v>
      </c>
      <c r="AK17" s="1479">
        <v>2420</v>
      </c>
      <c r="AL17" s="1272">
        <v>825061</v>
      </c>
    </row>
    <row r="18" spans="1:38" s="1165" customFormat="1" ht="13.5" customHeight="1" x14ac:dyDescent="0.2">
      <c r="A18" s="1202">
        <v>13</v>
      </c>
      <c r="B18" s="1201" t="s">
        <v>368</v>
      </c>
      <c r="C18" s="1281" t="s">
        <v>622</v>
      </c>
      <c r="D18" s="1332"/>
      <c r="E18" s="1280">
        <v>3</v>
      </c>
      <c r="F18" s="1280">
        <v>10</v>
      </c>
      <c r="G18" s="1281" t="s">
        <v>623</v>
      </c>
      <c r="H18" s="1281" t="s">
        <v>622</v>
      </c>
      <c r="I18" s="1213"/>
      <c r="J18" s="1473"/>
      <c r="K18" s="1427" t="s">
        <v>622</v>
      </c>
      <c r="L18" s="1276">
        <v>1.99</v>
      </c>
      <c r="M18" s="1480" t="s">
        <v>620</v>
      </c>
      <c r="N18" s="1477">
        <v>7901</v>
      </c>
      <c r="O18" s="1274">
        <v>8035</v>
      </c>
      <c r="P18" s="1273">
        <v>19</v>
      </c>
      <c r="Q18" s="1204">
        <v>44346480</v>
      </c>
      <c r="R18" s="1272">
        <v>0</v>
      </c>
      <c r="S18" s="1202">
        <v>13</v>
      </c>
      <c r="T18" s="1201" t="s">
        <v>368</v>
      </c>
      <c r="U18" s="1317">
        <v>858882</v>
      </c>
      <c r="V18" s="1271">
        <v>55.980000000000004</v>
      </c>
      <c r="W18" s="1308">
        <v>0</v>
      </c>
      <c r="X18" s="1271">
        <v>0</v>
      </c>
      <c r="Y18" s="1308">
        <v>420064</v>
      </c>
      <c r="Z18" s="1270">
        <v>27.38</v>
      </c>
      <c r="AA18" s="1268">
        <v>255288</v>
      </c>
      <c r="AB18" s="1269">
        <v>16.64</v>
      </c>
      <c r="AC18" s="1171"/>
      <c r="AD18" s="1196">
        <v>1534234</v>
      </c>
      <c r="AE18" s="1308">
        <v>143128</v>
      </c>
      <c r="AF18" s="1308">
        <v>51</v>
      </c>
      <c r="AG18" s="1308">
        <v>2090</v>
      </c>
      <c r="AH18" s="1308">
        <v>122531</v>
      </c>
      <c r="AI18" s="1267">
        <v>-19850</v>
      </c>
      <c r="AJ18" s="1479">
        <v>-15655</v>
      </c>
      <c r="AK18" s="1479">
        <v>-4195</v>
      </c>
      <c r="AL18" s="1272">
        <v>1246584</v>
      </c>
    </row>
    <row r="19" spans="1:38" s="1165" customFormat="1" ht="13.5" customHeight="1" x14ac:dyDescent="0.2">
      <c r="A19" s="1306">
        <v>14</v>
      </c>
      <c r="B19" s="1201" t="s">
        <v>367</v>
      </c>
      <c r="C19" s="1332"/>
      <c r="D19" s="1281" t="s">
        <v>622</v>
      </c>
      <c r="E19" s="1280">
        <v>3</v>
      </c>
      <c r="F19" s="1280" t="s">
        <v>624</v>
      </c>
      <c r="G19" s="1281" t="s">
        <v>623</v>
      </c>
      <c r="H19" s="1281" t="s">
        <v>622</v>
      </c>
      <c r="I19" s="1213"/>
      <c r="J19" s="1473"/>
      <c r="K19" s="1427" t="s">
        <v>622</v>
      </c>
      <c r="L19" s="1276">
        <v>2.2000000000000002</v>
      </c>
      <c r="M19" s="1480" t="s">
        <v>620</v>
      </c>
      <c r="N19" s="1477">
        <v>7200</v>
      </c>
      <c r="O19" s="1274">
        <v>7800</v>
      </c>
      <c r="P19" s="1273">
        <v>19</v>
      </c>
      <c r="Q19" s="1204">
        <v>44055886</v>
      </c>
      <c r="R19" s="1272">
        <v>0</v>
      </c>
      <c r="S19" s="1306">
        <v>14</v>
      </c>
      <c r="T19" s="1343" t="s">
        <v>367</v>
      </c>
      <c r="U19" s="1338">
        <v>968632</v>
      </c>
      <c r="V19" s="1341">
        <v>60.089999999999996</v>
      </c>
      <c r="W19" s="1342">
        <v>0</v>
      </c>
      <c r="X19" s="1341">
        <v>0</v>
      </c>
      <c r="Y19" s="1342">
        <v>385548</v>
      </c>
      <c r="Z19" s="1339">
        <v>23.92</v>
      </c>
      <c r="AA19" s="1195">
        <v>257746</v>
      </c>
      <c r="AB19" s="1498">
        <v>15.99</v>
      </c>
      <c r="AC19" s="1171"/>
      <c r="AD19" s="1336">
        <v>1611926</v>
      </c>
      <c r="AE19" s="1342">
        <v>153526</v>
      </c>
      <c r="AF19" s="1342">
        <v>43</v>
      </c>
      <c r="AG19" s="1342">
        <v>367</v>
      </c>
      <c r="AH19" s="1342">
        <v>166144</v>
      </c>
      <c r="AI19" s="1194">
        <v>-26036</v>
      </c>
      <c r="AJ19" s="1497">
        <v>-22903</v>
      </c>
      <c r="AK19" s="1497">
        <v>-3133</v>
      </c>
      <c r="AL19" s="1344">
        <v>1265810</v>
      </c>
    </row>
    <row r="20" spans="1:38" s="1165" customFormat="1" ht="13.5" customHeight="1" x14ac:dyDescent="0.2">
      <c r="A20" s="1306">
        <v>15</v>
      </c>
      <c r="B20" s="1201" t="s">
        <v>366</v>
      </c>
      <c r="C20" s="1332"/>
      <c r="D20" s="1281" t="s">
        <v>622</v>
      </c>
      <c r="E20" s="1280">
        <v>3</v>
      </c>
      <c r="F20" s="1280">
        <v>12</v>
      </c>
      <c r="G20" s="1281" t="s">
        <v>626</v>
      </c>
      <c r="H20" s="1281" t="s">
        <v>622</v>
      </c>
      <c r="I20" s="1213"/>
      <c r="J20" s="1473"/>
      <c r="K20" s="1427" t="s">
        <v>622</v>
      </c>
      <c r="L20" s="1276">
        <v>2.2000000000000002</v>
      </c>
      <c r="M20" s="1480" t="s">
        <v>620</v>
      </c>
      <c r="N20" s="1477">
        <v>7800</v>
      </c>
      <c r="O20" s="1274">
        <v>8700</v>
      </c>
      <c r="P20" s="1273">
        <v>19</v>
      </c>
      <c r="Q20" s="1204">
        <v>17971951</v>
      </c>
      <c r="R20" s="1272">
        <v>0</v>
      </c>
      <c r="S20" s="1202">
        <v>15</v>
      </c>
      <c r="T20" s="1319" t="s">
        <v>366</v>
      </c>
      <c r="U20" s="1313">
        <v>395383</v>
      </c>
      <c r="V20" s="1486">
        <v>57.65</v>
      </c>
      <c r="W20" s="1313">
        <v>0</v>
      </c>
      <c r="X20" s="1486">
        <v>0</v>
      </c>
      <c r="Y20" s="1313">
        <v>175204</v>
      </c>
      <c r="Z20" s="1486">
        <v>25.55</v>
      </c>
      <c r="AA20" s="1313">
        <v>115245</v>
      </c>
      <c r="AB20" s="1486">
        <v>16.8</v>
      </c>
      <c r="AC20" s="1327"/>
      <c r="AD20" s="1313">
        <v>685832</v>
      </c>
      <c r="AE20" s="1313">
        <v>65917</v>
      </c>
      <c r="AF20" s="1313">
        <v>0</v>
      </c>
      <c r="AG20" s="1313">
        <v>568</v>
      </c>
      <c r="AH20" s="1313">
        <v>52759</v>
      </c>
      <c r="AI20" s="1312">
        <v>-13467</v>
      </c>
      <c r="AJ20" s="1485">
        <v>-11600</v>
      </c>
      <c r="AK20" s="1485">
        <v>-1867</v>
      </c>
      <c r="AL20" s="1313">
        <v>553121</v>
      </c>
    </row>
    <row r="21" spans="1:38" s="1165" customFormat="1" ht="13.5" customHeight="1" x14ac:dyDescent="0.2">
      <c r="A21" s="1306">
        <v>16</v>
      </c>
      <c r="B21" s="1343" t="s">
        <v>365</v>
      </c>
      <c r="C21" s="1496"/>
      <c r="D21" s="1353" t="s">
        <v>622</v>
      </c>
      <c r="E21" s="1260">
        <v>3</v>
      </c>
      <c r="F21" s="1260">
        <v>10</v>
      </c>
      <c r="G21" s="1353" t="s">
        <v>623</v>
      </c>
      <c r="H21" s="1353" t="s">
        <v>622</v>
      </c>
      <c r="I21" s="1351"/>
      <c r="J21" s="1208"/>
      <c r="K21" s="1495" t="s">
        <v>716</v>
      </c>
      <c r="L21" s="1349">
        <v>1.7</v>
      </c>
      <c r="M21" s="1478" t="s">
        <v>620</v>
      </c>
      <c r="N21" s="1477">
        <v>8100</v>
      </c>
      <c r="O21" s="1346">
        <v>6600</v>
      </c>
      <c r="P21" s="1345">
        <v>19</v>
      </c>
      <c r="Q21" s="1180">
        <v>25807061</v>
      </c>
      <c r="R21" s="1344">
        <v>0</v>
      </c>
      <c r="S21" s="1202">
        <v>16</v>
      </c>
      <c r="T21" s="1319" t="s">
        <v>365</v>
      </c>
      <c r="U21" s="1313">
        <v>438101</v>
      </c>
      <c r="V21" s="1486">
        <v>55.33</v>
      </c>
      <c r="W21" s="1313">
        <v>0</v>
      </c>
      <c r="X21" s="1486">
        <v>0</v>
      </c>
      <c r="Y21" s="1313">
        <v>238076</v>
      </c>
      <c r="Z21" s="1486">
        <v>30.07</v>
      </c>
      <c r="AA21" s="1313">
        <v>115591</v>
      </c>
      <c r="AB21" s="1486">
        <v>14.6</v>
      </c>
      <c r="AC21" s="1327"/>
      <c r="AD21" s="1313">
        <v>791768</v>
      </c>
      <c r="AE21" s="1313">
        <v>81044</v>
      </c>
      <c r="AF21" s="1313">
        <v>15</v>
      </c>
      <c r="AG21" s="1313">
        <v>1140</v>
      </c>
      <c r="AH21" s="1313">
        <v>72989</v>
      </c>
      <c r="AI21" s="1312">
        <v>-13225</v>
      </c>
      <c r="AJ21" s="1485">
        <v>-12007</v>
      </c>
      <c r="AK21" s="1485">
        <v>-1218</v>
      </c>
      <c r="AL21" s="1313">
        <v>623355</v>
      </c>
    </row>
    <row r="22" spans="1:38" s="1493" customFormat="1" ht="13.5" customHeight="1" x14ac:dyDescent="0.2">
      <c r="A22" s="1490">
        <v>17</v>
      </c>
      <c r="B22" s="1319" t="s">
        <v>364</v>
      </c>
      <c r="C22" s="1332"/>
      <c r="D22" s="1281" t="s">
        <v>622</v>
      </c>
      <c r="E22" s="1280">
        <v>3</v>
      </c>
      <c r="F22" s="1280">
        <v>10</v>
      </c>
      <c r="G22" s="1281" t="s">
        <v>623</v>
      </c>
      <c r="H22" s="1281" t="s">
        <v>622</v>
      </c>
      <c r="I22" s="1328"/>
      <c r="J22" s="1327"/>
      <c r="K22" s="1329" t="s">
        <v>622</v>
      </c>
      <c r="L22" s="1275">
        <v>2.1</v>
      </c>
      <c r="M22" s="1302" t="s">
        <v>620</v>
      </c>
      <c r="N22" s="1491">
        <v>6400</v>
      </c>
      <c r="O22" s="1274">
        <v>7000</v>
      </c>
      <c r="P22" s="1273">
        <v>19</v>
      </c>
      <c r="Q22" s="1313">
        <v>27239130</v>
      </c>
      <c r="R22" s="1313">
        <v>0</v>
      </c>
      <c r="S22" s="1490">
        <v>17</v>
      </c>
      <c r="T22" s="1319" t="s">
        <v>364</v>
      </c>
      <c r="U22" s="1313">
        <v>468520</v>
      </c>
      <c r="V22" s="1486">
        <v>58.45</v>
      </c>
      <c r="W22" s="1313">
        <v>0</v>
      </c>
      <c r="X22" s="1486">
        <v>0</v>
      </c>
      <c r="Y22" s="1313">
        <v>198390</v>
      </c>
      <c r="Z22" s="1486">
        <v>24.75</v>
      </c>
      <c r="AA22" s="1313">
        <v>134690</v>
      </c>
      <c r="AB22" s="1486">
        <v>16.8</v>
      </c>
      <c r="AC22" s="1327"/>
      <c r="AD22" s="1313">
        <v>801600</v>
      </c>
      <c r="AE22" s="1313">
        <v>69662</v>
      </c>
      <c r="AF22" s="1313">
        <v>0</v>
      </c>
      <c r="AG22" s="1313">
        <v>993</v>
      </c>
      <c r="AH22" s="1313">
        <v>52610</v>
      </c>
      <c r="AI22" s="1312">
        <v>-21518</v>
      </c>
      <c r="AJ22" s="1485">
        <v>-20000</v>
      </c>
      <c r="AK22" s="1485">
        <v>-1518</v>
      </c>
      <c r="AL22" s="1313">
        <v>656817</v>
      </c>
    </row>
    <row r="23" spans="1:38" s="1493" customFormat="1" ht="13.5" customHeight="1" x14ac:dyDescent="0.2">
      <c r="A23" s="1490">
        <v>18</v>
      </c>
      <c r="B23" s="1319" t="s">
        <v>363</v>
      </c>
      <c r="C23" s="1281"/>
      <c r="D23" s="1332" t="s">
        <v>622</v>
      </c>
      <c r="E23" s="1280">
        <v>3</v>
      </c>
      <c r="F23" s="1280">
        <v>10</v>
      </c>
      <c r="G23" s="1281" t="s">
        <v>623</v>
      </c>
      <c r="H23" s="1281" t="s">
        <v>622</v>
      </c>
      <c r="I23" s="1328"/>
      <c r="J23" s="1327"/>
      <c r="K23" s="1329" t="s">
        <v>622</v>
      </c>
      <c r="L23" s="1275">
        <v>2.11</v>
      </c>
      <c r="M23" s="1302" t="s">
        <v>620</v>
      </c>
      <c r="N23" s="1491">
        <v>8590</v>
      </c>
      <c r="O23" s="1274">
        <v>9900</v>
      </c>
      <c r="P23" s="1273">
        <v>19</v>
      </c>
      <c r="Q23" s="1313">
        <v>6675320</v>
      </c>
      <c r="R23" s="1313">
        <v>0</v>
      </c>
      <c r="S23" s="1490">
        <v>18</v>
      </c>
      <c r="T23" s="1319" t="s">
        <v>363</v>
      </c>
      <c r="U23" s="1313">
        <v>140847</v>
      </c>
      <c r="V23" s="1486">
        <v>50.81</v>
      </c>
      <c r="W23" s="1313">
        <v>0</v>
      </c>
      <c r="X23" s="1486">
        <v>0</v>
      </c>
      <c r="Y23" s="1313">
        <v>80574</v>
      </c>
      <c r="Z23" s="1486">
        <v>29.06</v>
      </c>
      <c r="AA23" s="1313">
        <v>55804</v>
      </c>
      <c r="AB23" s="1486">
        <v>20.13</v>
      </c>
      <c r="AC23" s="1327"/>
      <c r="AD23" s="1313">
        <v>277225</v>
      </c>
      <c r="AE23" s="1313">
        <v>28948</v>
      </c>
      <c r="AF23" s="1313">
        <v>0</v>
      </c>
      <c r="AG23" s="1313">
        <v>1308</v>
      </c>
      <c r="AH23" s="1313">
        <v>15733</v>
      </c>
      <c r="AI23" s="1312">
        <v>-5569</v>
      </c>
      <c r="AJ23" s="1485">
        <v>-4673</v>
      </c>
      <c r="AK23" s="1485">
        <v>-896</v>
      </c>
      <c r="AL23" s="1313">
        <v>225667</v>
      </c>
    </row>
    <row r="24" spans="1:38" s="1493" customFormat="1" ht="13.5" customHeight="1" x14ac:dyDescent="0.2">
      <c r="A24" s="1490">
        <v>19</v>
      </c>
      <c r="B24" s="1319" t="s">
        <v>362</v>
      </c>
      <c r="C24" s="1281" t="s">
        <v>622</v>
      </c>
      <c r="D24" s="1332"/>
      <c r="E24" s="1280">
        <v>3</v>
      </c>
      <c r="F24" s="1280">
        <v>10</v>
      </c>
      <c r="G24" s="1281" t="s">
        <v>623</v>
      </c>
      <c r="H24" s="1281" t="s">
        <v>622</v>
      </c>
      <c r="I24" s="1329"/>
      <c r="J24" s="1327"/>
      <c r="K24" s="1329" t="s">
        <v>622</v>
      </c>
      <c r="L24" s="1275">
        <v>2.6</v>
      </c>
      <c r="M24" s="1302" t="s">
        <v>620</v>
      </c>
      <c r="N24" s="1491">
        <v>8500</v>
      </c>
      <c r="O24" s="1274">
        <v>7000</v>
      </c>
      <c r="P24" s="1273">
        <v>19</v>
      </c>
      <c r="Q24" s="1313">
        <v>8941117</v>
      </c>
      <c r="R24" s="1313">
        <v>0</v>
      </c>
      <c r="S24" s="1490">
        <v>19</v>
      </c>
      <c r="T24" s="1319" t="s">
        <v>362</v>
      </c>
      <c r="U24" s="1313">
        <v>232466</v>
      </c>
      <c r="V24" s="1486">
        <v>68.39</v>
      </c>
      <c r="W24" s="1313">
        <v>0</v>
      </c>
      <c r="X24" s="1486">
        <v>0</v>
      </c>
      <c r="Y24" s="1313">
        <v>73016</v>
      </c>
      <c r="Z24" s="1486">
        <v>21.48</v>
      </c>
      <c r="AA24" s="1313">
        <v>34449</v>
      </c>
      <c r="AB24" s="1486">
        <v>10.130000000000001</v>
      </c>
      <c r="AC24" s="1327"/>
      <c r="AD24" s="1313">
        <v>339931</v>
      </c>
      <c r="AE24" s="1313">
        <v>24459</v>
      </c>
      <c r="AF24" s="1313">
        <v>0</v>
      </c>
      <c r="AG24" s="1313">
        <v>1209</v>
      </c>
      <c r="AH24" s="1313">
        <v>71222</v>
      </c>
      <c r="AI24" s="1312">
        <v>-5414</v>
      </c>
      <c r="AJ24" s="1485">
        <v>-4434</v>
      </c>
      <c r="AK24" s="1485">
        <v>-980</v>
      </c>
      <c r="AL24" s="1313">
        <v>237627</v>
      </c>
    </row>
    <row r="25" spans="1:38" s="1493" customFormat="1" ht="13.5" customHeight="1" x14ac:dyDescent="0.2">
      <c r="A25" s="1490">
        <v>20</v>
      </c>
      <c r="B25" s="1319" t="s">
        <v>361</v>
      </c>
      <c r="C25" s="1281" t="s">
        <v>622</v>
      </c>
      <c r="D25" s="1332"/>
      <c r="E25" s="1280">
        <v>3</v>
      </c>
      <c r="F25" s="1280">
        <v>10</v>
      </c>
      <c r="G25" s="1281" t="s">
        <v>623</v>
      </c>
      <c r="H25" s="1281" t="s">
        <v>622</v>
      </c>
      <c r="I25" s="1328"/>
      <c r="J25" s="1327"/>
      <c r="K25" s="1329" t="s">
        <v>622</v>
      </c>
      <c r="L25" s="1275">
        <v>2.5</v>
      </c>
      <c r="M25" s="1302" t="s">
        <v>620</v>
      </c>
      <c r="N25" s="1491">
        <v>10200</v>
      </c>
      <c r="O25" s="1274">
        <v>10100</v>
      </c>
      <c r="P25" s="1273">
        <v>19</v>
      </c>
      <c r="Q25" s="1313">
        <v>8626213</v>
      </c>
      <c r="R25" s="1313">
        <v>0</v>
      </c>
      <c r="S25" s="1490">
        <v>20</v>
      </c>
      <c r="T25" s="1319" t="s">
        <v>361</v>
      </c>
      <c r="U25" s="1313">
        <v>215653</v>
      </c>
      <c r="V25" s="1486">
        <v>54.01</v>
      </c>
      <c r="W25" s="1313">
        <v>0</v>
      </c>
      <c r="X25" s="1486">
        <v>0</v>
      </c>
      <c r="Y25" s="1313">
        <v>116647</v>
      </c>
      <c r="Z25" s="1486">
        <v>29.21</v>
      </c>
      <c r="AA25" s="1313">
        <v>67009</v>
      </c>
      <c r="AB25" s="1486">
        <v>16.78</v>
      </c>
      <c r="AC25" s="1327"/>
      <c r="AD25" s="1313">
        <v>399309</v>
      </c>
      <c r="AE25" s="1313">
        <v>43180</v>
      </c>
      <c r="AF25" s="1313">
        <v>0</v>
      </c>
      <c r="AG25" s="1313">
        <v>742</v>
      </c>
      <c r="AH25" s="1313">
        <v>32082</v>
      </c>
      <c r="AI25" s="1312">
        <v>-9033</v>
      </c>
      <c r="AJ25" s="1485">
        <v>-8220</v>
      </c>
      <c r="AK25" s="1485">
        <v>-813</v>
      </c>
      <c r="AL25" s="1313">
        <v>314272</v>
      </c>
    </row>
    <row r="26" spans="1:38" s="1493" customFormat="1" ht="13.5" customHeight="1" x14ac:dyDescent="0.2">
      <c r="A26" s="1490">
        <v>21</v>
      </c>
      <c r="B26" s="1319" t="s">
        <v>360</v>
      </c>
      <c r="C26" s="1332"/>
      <c r="D26" s="1281" t="s">
        <v>622</v>
      </c>
      <c r="E26" s="1280">
        <v>3</v>
      </c>
      <c r="F26" s="1280" t="s">
        <v>624</v>
      </c>
      <c r="G26" s="1281" t="s">
        <v>623</v>
      </c>
      <c r="H26" s="1281" t="s">
        <v>622</v>
      </c>
      <c r="I26" s="1328"/>
      <c r="J26" s="1327"/>
      <c r="K26" s="1302" t="s">
        <v>79</v>
      </c>
      <c r="L26" s="1275">
        <v>1.95</v>
      </c>
      <c r="M26" s="1302" t="s">
        <v>620</v>
      </c>
      <c r="N26" s="1491">
        <v>6800</v>
      </c>
      <c r="O26" s="1274">
        <v>7200</v>
      </c>
      <c r="P26" s="1273">
        <v>19</v>
      </c>
      <c r="Q26" s="1313">
        <v>16402888</v>
      </c>
      <c r="R26" s="1313">
        <v>0</v>
      </c>
      <c r="S26" s="1490">
        <v>21</v>
      </c>
      <c r="T26" s="1319" t="s">
        <v>360</v>
      </c>
      <c r="U26" s="1313">
        <v>325581</v>
      </c>
      <c r="V26" s="1486">
        <v>57.9</v>
      </c>
      <c r="W26" s="1313">
        <v>0</v>
      </c>
      <c r="X26" s="1486">
        <v>0</v>
      </c>
      <c r="Y26" s="1313">
        <v>147090</v>
      </c>
      <c r="Z26" s="1486">
        <v>26.16</v>
      </c>
      <c r="AA26" s="1313">
        <v>89619</v>
      </c>
      <c r="AB26" s="1486">
        <v>15.94</v>
      </c>
      <c r="AC26" s="1327"/>
      <c r="AD26" s="1313">
        <v>562290</v>
      </c>
      <c r="AE26" s="1313">
        <v>47574</v>
      </c>
      <c r="AF26" s="1313">
        <v>0</v>
      </c>
      <c r="AG26" s="1313">
        <v>1214</v>
      </c>
      <c r="AH26" s="1313">
        <v>56692</v>
      </c>
      <c r="AI26" s="1312">
        <v>-11461</v>
      </c>
      <c r="AJ26" s="1485">
        <v>-10301</v>
      </c>
      <c r="AK26" s="1485">
        <v>-1160</v>
      </c>
      <c r="AL26" s="1313">
        <v>445349</v>
      </c>
    </row>
    <row r="27" spans="1:38" s="1493" customFormat="1" ht="13.5" customHeight="1" x14ac:dyDescent="0.2">
      <c r="A27" s="1490">
        <v>22</v>
      </c>
      <c r="B27" s="1319" t="s">
        <v>359</v>
      </c>
      <c r="C27" s="1332"/>
      <c r="D27" s="1281" t="s">
        <v>622</v>
      </c>
      <c r="E27" s="1280">
        <v>2</v>
      </c>
      <c r="F27" s="1280">
        <v>10</v>
      </c>
      <c r="G27" s="1281" t="s">
        <v>623</v>
      </c>
      <c r="H27" s="1281" t="s">
        <v>622</v>
      </c>
      <c r="I27" s="1328"/>
      <c r="J27" s="1327"/>
      <c r="K27" s="1329" t="s">
        <v>717</v>
      </c>
      <c r="L27" s="1275">
        <v>2.7</v>
      </c>
      <c r="M27" s="1302" t="s">
        <v>620</v>
      </c>
      <c r="N27" s="1491">
        <v>12500</v>
      </c>
      <c r="O27" s="1302" t="s">
        <v>620</v>
      </c>
      <c r="P27" s="1273">
        <v>19</v>
      </c>
      <c r="Q27" s="1313">
        <v>7347685</v>
      </c>
      <c r="R27" s="1313">
        <v>0</v>
      </c>
      <c r="S27" s="1490">
        <v>22</v>
      </c>
      <c r="T27" s="1319" t="s">
        <v>359</v>
      </c>
      <c r="U27" s="1313">
        <v>198384</v>
      </c>
      <c r="V27" s="1486">
        <v>65.19</v>
      </c>
      <c r="W27" s="1313">
        <v>0</v>
      </c>
      <c r="X27" s="1486">
        <v>0</v>
      </c>
      <c r="Y27" s="1313">
        <v>105937</v>
      </c>
      <c r="Z27" s="1486">
        <v>34.81</v>
      </c>
      <c r="AA27" s="1313">
        <v>0</v>
      </c>
      <c r="AB27" s="1486">
        <v>0</v>
      </c>
      <c r="AC27" s="1327"/>
      <c r="AD27" s="1313">
        <v>304321</v>
      </c>
      <c r="AE27" s="1313">
        <v>23812</v>
      </c>
      <c r="AF27" s="1313">
        <v>0</v>
      </c>
      <c r="AG27" s="1313">
        <v>268</v>
      </c>
      <c r="AH27" s="1313">
        <v>49063</v>
      </c>
      <c r="AI27" s="1312">
        <v>-3106</v>
      </c>
      <c r="AJ27" s="1485">
        <v>-3106</v>
      </c>
      <c r="AK27" s="1485">
        <v>0</v>
      </c>
      <c r="AL27" s="1313">
        <v>228072</v>
      </c>
    </row>
    <row r="28" spans="1:38" s="1493" customFormat="1" ht="13.5" customHeight="1" x14ac:dyDescent="0.2">
      <c r="A28" s="1490">
        <v>23</v>
      </c>
      <c r="B28" s="1319" t="s">
        <v>358</v>
      </c>
      <c r="C28" s="1332"/>
      <c r="D28" s="1281" t="s">
        <v>622</v>
      </c>
      <c r="E28" s="1280">
        <v>3</v>
      </c>
      <c r="F28" s="1280">
        <v>9</v>
      </c>
      <c r="G28" s="1281" t="s">
        <v>632</v>
      </c>
      <c r="H28" s="1281" t="s">
        <v>622</v>
      </c>
      <c r="I28" s="1329"/>
      <c r="J28" s="1327"/>
      <c r="K28" s="1329" t="s">
        <v>716</v>
      </c>
      <c r="L28" s="1275">
        <v>2</v>
      </c>
      <c r="M28" s="1302" t="s">
        <v>620</v>
      </c>
      <c r="N28" s="1491">
        <v>8000</v>
      </c>
      <c r="O28" s="1494">
        <v>7000</v>
      </c>
      <c r="P28" s="1273">
        <v>19</v>
      </c>
      <c r="Q28" s="1313">
        <v>5738284</v>
      </c>
      <c r="R28" s="1313">
        <v>0</v>
      </c>
      <c r="S28" s="1490">
        <v>23</v>
      </c>
      <c r="T28" s="1319" t="s">
        <v>358</v>
      </c>
      <c r="U28" s="1313">
        <v>114764</v>
      </c>
      <c r="V28" s="1486">
        <v>57.2</v>
      </c>
      <c r="W28" s="1313">
        <v>0</v>
      </c>
      <c r="X28" s="1486">
        <v>0</v>
      </c>
      <c r="Y28" s="1313">
        <v>56576</v>
      </c>
      <c r="Z28" s="1486">
        <v>28.2</v>
      </c>
      <c r="AA28" s="1313">
        <v>29299</v>
      </c>
      <c r="AB28" s="1486">
        <v>14.6</v>
      </c>
      <c r="AC28" s="1327"/>
      <c r="AD28" s="1313">
        <v>200639</v>
      </c>
      <c r="AE28" s="1313">
        <v>19207</v>
      </c>
      <c r="AF28" s="1313">
        <v>0</v>
      </c>
      <c r="AG28" s="1313">
        <v>639</v>
      </c>
      <c r="AH28" s="1313">
        <v>23132</v>
      </c>
      <c r="AI28" s="1312">
        <v>-4381</v>
      </c>
      <c r="AJ28" s="1485">
        <v>-3550</v>
      </c>
      <c r="AK28" s="1485">
        <v>-831</v>
      </c>
      <c r="AL28" s="1313">
        <v>153280</v>
      </c>
    </row>
    <row r="29" spans="1:38" s="1165" customFormat="1" ht="13.5" customHeight="1" x14ac:dyDescent="0.2">
      <c r="A29" s="1202">
        <v>24</v>
      </c>
      <c r="B29" s="1319" t="s">
        <v>357</v>
      </c>
      <c r="C29" s="1332"/>
      <c r="D29" s="1281" t="s">
        <v>622</v>
      </c>
      <c r="E29" s="1280" t="s">
        <v>627</v>
      </c>
      <c r="F29" s="1280">
        <v>6</v>
      </c>
      <c r="G29" s="1281" t="s">
        <v>631</v>
      </c>
      <c r="H29" s="1281" t="s">
        <v>622</v>
      </c>
      <c r="I29" s="1328"/>
      <c r="J29" s="1327"/>
      <c r="K29" s="1329" t="s">
        <v>622</v>
      </c>
      <c r="L29" s="1275">
        <v>1.34</v>
      </c>
      <c r="M29" s="1492">
        <v>1.75</v>
      </c>
      <c r="N29" s="1491">
        <v>6300</v>
      </c>
      <c r="O29" s="1274">
        <v>6000</v>
      </c>
      <c r="P29" s="1273">
        <v>19</v>
      </c>
      <c r="Q29" s="1313">
        <v>1863210</v>
      </c>
      <c r="R29" s="1313">
        <v>104009</v>
      </c>
      <c r="S29" s="1490">
        <v>24</v>
      </c>
      <c r="T29" s="1319" t="s">
        <v>357</v>
      </c>
      <c r="U29" s="1313">
        <v>24966</v>
      </c>
      <c r="V29" s="1486">
        <v>47.67</v>
      </c>
      <c r="W29" s="1313">
        <v>1820</v>
      </c>
      <c r="X29" s="1486">
        <v>3.48</v>
      </c>
      <c r="Y29" s="1313">
        <v>16632</v>
      </c>
      <c r="Z29" s="1486">
        <v>31.76</v>
      </c>
      <c r="AA29" s="1313">
        <v>8952</v>
      </c>
      <c r="AB29" s="1486">
        <v>17.09</v>
      </c>
      <c r="AC29" s="1327"/>
      <c r="AD29" s="1313">
        <v>52370</v>
      </c>
      <c r="AE29" s="1313">
        <v>5323</v>
      </c>
      <c r="AF29" s="1313">
        <v>0</v>
      </c>
      <c r="AG29" s="1313">
        <v>71</v>
      </c>
      <c r="AH29" s="1313">
        <v>1208</v>
      </c>
      <c r="AI29" s="1312">
        <v>-427</v>
      </c>
      <c r="AJ29" s="1485">
        <v>-612</v>
      </c>
      <c r="AK29" s="1485">
        <v>185</v>
      </c>
      <c r="AL29" s="1313">
        <v>45341</v>
      </c>
    </row>
    <row r="30" spans="1:38" s="1165" customFormat="1" ht="13.5" customHeight="1" x14ac:dyDescent="0.2">
      <c r="A30" s="1306">
        <v>25</v>
      </c>
      <c r="B30" s="1201" t="s">
        <v>356</v>
      </c>
      <c r="C30" s="1475"/>
      <c r="D30" s="1290" t="s">
        <v>622</v>
      </c>
      <c r="E30" s="1289">
        <v>3</v>
      </c>
      <c r="F30" s="1289">
        <v>10</v>
      </c>
      <c r="G30" s="1290" t="s">
        <v>630</v>
      </c>
      <c r="H30" s="1489" t="s">
        <v>622</v>
      </c>
      <c r="I30" s="1481"/>
      <c r="J30" s="1473"/>
      <c r="K30" s="1427" t="s">
        <v>622</v>
      </c>
      <c r="L30" s="1287">
        <v>1.67</v>
      </c>
      <c r="M30" s="1488" t="s">
        <v>620</v>
      </c>
      <c r="N30" s="1487">
        <v>6500</v>
      </c>
      <c r="O30" s="1285">
        <v>6800</v>
      </c>
      <c r="P30" s="1284">
        <v>19</v>
      </c>
      <c r="Q30" s="1204">
        <v>2858666</v>
      </c>
      <c r="R30" s="1272">
        <v>0</v>
      </c>
      <c r="S30" s="1202">
        <v>25</v>
      </c>
      <c r="T30" s="1319" t="s">
        <v>356</v>
      </c>
      <c r="U30" s="1313">
        <v>49264</v>
      </c>
      <c r="V30" s="1486">
        <v>50.709999999999994</v>
      </c>
      <c r="W30" s="1313">
        <v>0</v>
      </c>
      <c r="X30" s="1486">
        <v>0</v>
      </c>
      <c r="Y30" s="1313">
        <v>28990</v>
      </c>
      <c r="Z30" s="1486">
        <v>29.85</v>
      </c>
      <c r="AA30" s="1313">
        <v>18879</v>
      </c>
      <c r="AB30" s="1486">
        <v>19.440000000000001</v>
      </c>
      <c r="AC30" s="1327"/>
      <c r="AD30" s="1313">
        <v>97133</v>
      </c>
      <c r="AE30" s="1313">
        <v>9336</v>
      </c>
      <c r="AF30" s="1313">
        <v>0</v>
      </c>
      <c r="AG30" s="1313">
        <v>127</v>
      </c>
      <c r="AH30" s="1313">
        <v>1783</v>
      </c>
      <c r="AI30" s="1312">
        <v>-10077</v>
      </c>
      <c r="AJ30" s="1485">
        <v>-10187</v>
      </c>
      <c r="AK30" s="1485">
        <v>110</v>
      </c>
      <c r="AL30" s="1313">
        <v>75810</v>
      </c>
    </row>
    <row r="31" spans="1:38" s="1165" customFormat="1" ht="13.5" customHeight="1" x14ac:dyDescent="0.2">
      <c r="A31" s="1306">
        <v>26</v>
      </c>
      <c r="B31" s="1201" t="s">
        <v>355</v>
      </c>
      <c r="C31" s="1332"/>
      <c r="D31" s="1281" t="s">
        <v>622</v>
      </c>
      <c r="E31" s="1280" t="s">
        <v>627</v>
      </c>
      <c r="F31" s="1280" t="s">
        <v>624</v>
      </c>
      <c r="G31" s="1281" t="s">
        <v>629</v>
      </c>
      <c r="H31" s="1482" t="s">
        <v>622</v>
      </c>
      <c r="I31" s="1481"/>
      <c r="J31" s="1473"/>
      <c r="K31" s="1427" t="s">
        <v>622</v>
      </c>
      <c r="L31" s="1276">
        <v>1.65</v>
      </c>
      <c r="M31" s="1483">
        <v>3</v>
      </c>
      <c r="N31" s="1477">
        <v>8300</v>
      </c>
      <c r="O31" s="1274">
        <v>5500</v>
      </c>
      <c r="P31" s="1273">
        <v>19</v>
      </c>
      <c r="Q31" s="1204">
        <v>1720453</v>
      </c>
      <c r="R31" s="1272">
        <v>103981</v>
      </c>
      <c r="S31" s="1306">
        <v>26</v>
      </c>
      <c r="T31" s="1201" t="s">
        <v>355</v>
      </c>
      <c r="U31" s="1308">
        <v>28387</v>
      </c>
      <c r="V31" s="1271">
        <v>45.099999999999994</v>
      </c>
      <c r="W31" s="1308">
        <v>3119</v>
      </c>
      <c r="X31" s="1271">
        <v>4.96</v>
      </c>
      <c r="Y31" s="1308">
        <v>22360</v>
      </c>
      <c r="Z31" s="1270">
        <v>35.53</v>
      </c>
      <c r="AA31" s="1268">
        <v>9068</v>
      </c>
      <c r="AB31" s="1269">
        <v>14.41</v>
      </c>
      <c r="AC31" s="1171"/>
      <c r="AD31" s="1196">
        <v>62934</v>
      </c>
      <c r="AE31" s="1308">
        <v>7743</v>
      </c>
      <c r="AF31" s="1308">
        <v>0</v>
      </c>
      <c r="AG31" s="1308">
        <v>48</v>
      </c>
      <c r="AH31" s="1308">
        <v>894</v>
      </c>
      <c r="AI31" s="1267">
        <v>-1205</v>
      </c>
      <c r="AJ31" s="1479">
        <v>-1121</v>
      </c>
      <c r="AK31" s="1479">
        <v>-84</v>
      </c>
      <c r="AL31" s="1272">
        <v>53044</v>
      </c>
    </row>
    <row r="32" spans="1:38" s="1165" customFormat="1" ht="13.5" customHeight="1" x14ac:dyDescent="0.2">
      <c r="A32" s="1202">
        <v>27</v>
      </c>
      <c r="B32" s="1201" t="s">
        <v>354</v>
      </c>
      <c r="C32" s="1332"/>
      <c r="D32" s="1281" t="s">
        <v>622</v>
      </c>
      <c r="E32" s="1280" t="s">
        <v>627</v>
      </c>
      <c r="F32" s="1280">
        <v>8</v>
      </c>
      <c r="G32" s="1484" t="s">
        <v>628</v>
      </c>
      <c r="H32" s="1482" t="s">
        <v>622</v>
      </c>
      <c r="I32" s="1481"/>
      <c r="J32" s="1473"/>
      <c r="K32" s="1427" t="s">
        <v>622</v>
      </c>
      <c r="L32" s="1276">
        <v>1.2</v>
      </c>
      <c r="M32" s="1483">
        <v>4.5999999999999996</v>
      </c>
      <c r="N32" s="1477">
        <v>8200</v>
      </c>
      <c r="O32" s="1274">
        <v>6000</v>
      </c>
      <c r="P32" s="1273">
        <v>19</v>
      </c>
      <c r="Q32" s="1204">
        <v>2400580</v>
      </c>
      <c r="R32" s="1272">
        <v>97648</v>
      </c>
      <c r="S32" s="1306">
        <v>27</v>
      </c>
      <c r="T32" s="1201" t="s">
        <v>354</v>
      </c>
      <c r="U32" s="1317">
        <v>28806</v>
      </c>
      <c r="V32" s="1271">
        <v>42.79</v>
      </c>
      <c r="W32" s="1308">
        <v>4492</v>
      </c>
      <c r="X32" s="1271">
        <v>6.67</v>
      </c>
      <c r="Y32" s="1308">
        <v>23633</v>
      </c>
      <c r="Z32" s="1270">
        <v>35.11</v>
      </c>
      <c r="AA32" s="1268">
        <v>10384</v>
      </c>
      <c r="AB32" s="1269">
        <v>15.43</v>
      </c>
      <c r="AC32" s="1171"/>
      <c r="AD32" s="1196">
        <v>67315</v>
      </c>
      <c r="AE32" s="1308">
        <v>7255</v>
      </c>
      <c r="AF32" s="1308">
        <v>0</v>
      </c>
      <c r="AG32" s="1308">
        <v>100</v>
      </c>
      <c r="AH32" s="1308">
        <v>5566</v>
      </c>
      <c r="AI32" s="1267">
        <v>-1956</v>
      </c>
      <c r="AJ32" s="1479">
        <v>-1630</v>
      </c>
      <c r="AK32" s="1479">
        <v>-326</v>
      </c>
      <c r="AL32" s="1272">
        <v>52438</v>
      </c>
    </row>
    <row r="33" spans="1:38" s="1165" customFormat="1" ht="13.5" customHeight="1" x14ac:dyDescent="0.2">
      <c r="A33" s="1202">
        <v>28</v>
      </c>
      <c r="B33" s="1201" t="s">
        <v>353</v>
      </c>
      <c r="C33" s="1332"/>
      <c r="D33" s="1281" t="s">
        <v>622</v>
      </c>
      <c r="E33" s="1280">
        <v>3</v>
      </c>
      <c r="F33" s="1280">
        <v>10</v>
      </c>
      <c r="G33" s="1281" t="s">
        <v>623</v>
      </c>
      <c r="H33" s="1482" t="s">
        <v>622</v>
      </c>
      <c r="I33" s="1481"/>
      <c r="J33" s="1473"/>
      <c r="K33" s="1427" t="s">
        <v>622</v>
      </c>
      <c r="L33" s="1276">
        <v>2.4</v>
      </c>
      <c r="M33" s="1480" t="s">
        <v>620</v>
      </c>
      <c r="N33" s="1477">
        <v>10200</v>
      </c>
      <c r="O33" s="1274">
        <v>6800</v>
      </c>
      <c r="P33" s="1273">
        <v>19</v>
      </c>
      <c r="Q33" s="1204">
        <v>2301516</v>
      </c>
      <c r="R33" s="1272">
        <v>0</v>
      </c>
      <c r="S33" s="1306">
        <v>28</v>
      </c>
      <c r="T33" s="1201" t="s">
        <v>353</v>
      </c>
      <c r="U33" s="1317">
        <v>55235</v>
      </c>
      <c r="V33" s="1271">
        <v>53.17</v>
      </c>
      <c r="W33" s="1308">
        <v>0</v>
      </c>
      <c r="X33" s="1271">
        <v>0</v>
      </c>
      <c r="Y33" s="1308">
        <v>34966</v>
      </c>
      <c r="Z33" s="1270">
        <v>33.659999999999997</v>
      </c>
      <c r="AA33" s="1268">
        <v>13682</v>
      </c>
      <c r="AB33" s="1269">
        <v>13.17</v>
      </c>
      <c r="AC33" s="1171"/>
      <c r="AD33" s="1196">
        <v>103883</v>
      </c>
      <c r="AE33" s="1308">
        <v>10734</v>
      </c>
      <c r="AF33" s="1308">
        <v>0</v>
      </c>
      <c r="AG33" s="1308">
        <v>298</v>
      </c>
      <c r="AH33" s="1308">
        <v>3862</v>
      </c>
      <c r="AI33" s="1267">
        <v>-2738</v>
      </c>
      <c r="AJ33" s="1479">
        <v>-2059</v>
      </c>
      <c r="AK33" s="1479">
        <v>-679</v>
      </c>
      <c r="AL33" s="1272">
        <v>86251</v>
      </c>
    </row>
    <row r="34" spans="1:38" s="1165" customFormat="1" ht="13.5" customHeight="1" x14ac:dyDescent="0.2">
      <c r="A34" s="1202">
        <v>29</v>
      </c>
      <c r="B34" s="1201" t="s">
        <v>352</v>
      </c>
      <c r="C34" s="1281" t="s">
        <v>622</v>
      </c>
      <c r="D34" s="1332"/>
      <c r="E34" s="1280">
        <v>3</v>
      </c>
      <c r="F34" s="1280">
        <v>10</v>
      </c>
      <c r="G34" s="1281" t="s">
        <v>623</v>
      </c>
      <c r="H34" s="1482" t="s">
        <v>622</v>
      </c>
      <c r="I34" s="1481"/>
      <c r="J34" s="1473"/>
      <c r="K34" s="1427" t="s">
        <v>622</v>
      </c>
      <c r="L34" s="1276">
        <v>1.95</v>
      </c>
      <c r="M34" s="1480" t="s">
        <v>620</v>
      </c>
      <c r="N34" s="1477">
        <v>6390</v>
      </c>
      <c r="O34" s="1274">
        <v>7150</v>
      </c>
      <c r="P34" s="1273">
        <v>19</v>
      </c>
      <c r="Q34" s="1204">
        <v>2360420</v>
      </c>
      <c r="R34" s="1272">
        <v>0</v>
      </c>
      <c r="S34" s="1202">
        <v>29</v>
      </c>
      <c r="T34" s="1201" t="s">
        <v>352</v>
      </c>
      <c r="U34" s="1317">
        <v>54004</v>
      </c>
      <c r="V34" s="1271">
        <v>55.41</v>
      </c>
      <c r="W34" s="1308">
        <v>0</v>
      </c>
      <c r="X34" s="1271">
        <v>0</v>
      </c>
      <c r="Y34" s="1308">
        <v>24192</v>
      </c>
      <c r="Z34" s="1270">
        <v>24.83</v>
      </c>
      <c r="AA34" s="1268">
        <v>19253</v>
      </c>
      <c r="AB34" s="1269">
        <v>19.760000000000002</v>
      </c>
      <c r="AC34" s="1171"/>
      <c r="AD34" s="1196">
        <v>97449</v>
      </c>
      <c r="AE34" s="1308">
        <v>12678</v>
      </c>
      <c r="AF34" s="1308">
        <v>8</v>
      </c>
      <c r="AG34" s="1308">
        <v>312</v>
      </c>
      <c r="AH34" s="1308">
        <v>5814</v>
      </c>
      <c r="AI34" s="1267">
        <v>-11518</v>
      </c>
      <c r="AJ34" s="1479">
        <v>-11653</v>
      </c>
      <c r="AK34" s="1479">
        <v>135</v>
      </c>
      <c r="AL34" s="1272">
        <v>67119</v>
      </c>
    </row>
    <row r="35" spans="1:38" s="1165" customFormat="1" ht="13.5" customHeight="1" x14ac:dyDescent="0.2">
      <c r="A35" s="1202">
        <v>30</v>
      </c>
      <c r="B35" s="1201" t="s">
        <v>351</v>
      </c>
      <c r="C35" s="1332"/>
      <c r="D35" s="1281" t="s">
        <v>622</v>
      </c>
      <c r="E35" s="1280" t="s">
        <v>627</v>
      </c>
      <c r="F35" s="1280">
        <v>12</v>
      </c>
      <c r="G35" s="1281" t="s">
        <v>626</v>
      </c>
      <c r="H35" s="1482" t="s">
        <v>622</v>
      </c>
      <c r="I35" s="1481"/>
      <c r="J35" s="1473"/>
      <c r="K35" s="1427" t="s">
        <v>622</v>
      </c>
      <c r="L35" s="1276">
        <v>1.6</v>
      </c>
      <c r="M35" s="1483">
        <v>4.3899999999999997</v>
      </c>
      <c r="N35" s="1477">
        <v>8570</v>
      </c>
      <c r="O35" s="1274">
        <v>8160</v>
      </c>
      <c r="P35" s="1273">
        <v>19</v>
      </c>
      <c r="Q35" s="1204">
        <v>1663865</v>
      </c>
      <c r="R35" s="1272">
        <v>58126</v>
      </c>
      <c r="S35" s="1202">
        <v>30</v>
      </c>
      <c r="T35" s="1201" t="s">
        <v>351</v>
      </c>
      <c r="U35" s="1317">
        <v>31514</v>
      </c>
      <c r="V35" s="1271">
        <v>46.16</v>
      </c>
      <c r="W35" s="1308">
        <v>2725</v>
      </c>
      <c r="X35" s="1271">
        <v>3.99</v>
      </c>
      <c r="Y35" s="1308">
        <v>21459</v>
      </c>
      <c r="Z35" s="1270">
        <v>31.43</v>
      </c>
      <c r="AA35" s="1268">
        <v>12572</v>
      </c>
      <c r="AB35" s="1269">
        <v>18.420000000000002</v>
      </c>
      <c r="AC35" s="1171"/>
      <c r="AD35" s="1196">
        <v>68270</v>
      </c>
      <c r="AE35" s="1308">
        <v>8767</v>
      </c>
      <c r="AF35" s="1308">
        <v>50</v>
      </c>
      <c r="AG35" s="1308">
        <v>50</v>
      </c>
      <c r="AH35" s="1308">
        <v>5062</v>
      </c>
      <c r="AI35" s="1267">
        <v>-5594</v>
      </c>
      <c r="AJ35" s="1479">
        <v>-5794</v>
      </c>
      <c r="AK35" s="1479">
        <v>200</v>
      </c>
      <c r="AL35" s="1272">
        <v>48747</v>
      </c>
    </row>
    <row r="36" spans="1:38" s="1165" customFormat="1" ht="13.5" customHeight="1" x14ac:dyDescent="0.2">
      <c r="A36" s="1202">
        <v>31</v>
      </c>
      <c r="B36" s="1201" t="s">
        <v>350</v>
      </c>
      <c r="C36" s="1281" t="s">
        <v>622</v>
      </c>
      <c r="D36" s="1332"/>
      <c r="E36" s="1280">
        <v>3</v>
      </c>
      <c r="F36" s="1280">
        <v>10</v>
      </c>
      <c r="G36" s="1281" t="s">
        <v>623</v>
      </c>
      <c r="H36" s="1482" t="s">
        <v>622</v>
      </c>
      <c r="I36" s="1481"/>
      <c r="J36" s="1473"/>
      <c r="K36" s="1427" t="s">
        <v>622</v>
      </c>
      <c r="L36" s="1276">
        <v>2.56</v>
      </c>
      <c r="M36" s="1480" t="s">
        <v>620</v>
      </c>
      <c r="N36" s="1477">
        <v>9300</v>
      </c>
      <c r="O36" s="1274">
        <v>7400</v>
      </c>
      <c r="P36" s="1273">
        <v>19</v>
      </c>
      <c r="Q36" s="1204">
        <v>4960746</v>
      </c>
      <c r="R36" s="1272">
        <v>0</v>
      </c>
      <c r="S36" s="1202">
        <v>31</v>
      </c>
      <c r="T36" s="1201" t="s">
        <v>350</v>
      </c>
      <c r="U36" s="1317">
        <v>124787</v>
      </c>
      <c r="V36" s="1271">
        <v>54.65</v>
      </c>
      <c r="W36" s="1308">
        <v>0</v>
      </c>
      <c r="X36" s="1271">
        <v>0</v>
      </c>
      <c r="Y36" s="1308">
        <v>69081</v>
      </c>
      <c r="Z36" s="1270">
        <v>30.26</v>
      </c>
      <c r="AA36" s="1268">
        <v>34456</v>
      </c>
      <c r="AB36" s="1269">
        <v>15.09</v>
      </c>
      <c r="AC36" s="1171"/>
      <c r="AD36" s="1196">
        <v>228324</v>
      </c>
      <c r="AE36" s="1308">
        <v>24197</v>
      </c>
      <c r="AF36" s="1308">
        <v>0</v>
      </c>
      <c r="AG36" s="1308">
        <v>145</v>
      </c>
      <c r="AH36" s="1308">
        <v>13370</v>
      </c>
      <c r="AI36" s="1267">
        <v>-1230</v>
      </c>
      <c r="AJ36" s="1479">
        <v>-1468</v>
      </c>
      <c r="AK36" s="1479">
        <v>238</v>
      </c>
      <c r="AL36" s="1272">
        <v>189382</v>
      </c>
    </row>
    <row r="37" spans="1:38" s="1165" customFormat="1" ht="13.5" customHeight="1" x14ac:dyDescent="0.2">
      <c r="A37" s="1202">
        <v>32</v>
      </c>
      <c r="B37" s="1201" t="s">
        <v>349</v>
      </c>
      <c r="C37" s="1332"/>
      <c r="D37" s="1281" t="s">
        <v>622</v>
      </c>
      <c r="E37" s="1280">
        <v>3</v>
      </c>
      <c r="F37" s="1280" t="s">
        <v>624</v>
      </c>
      <c r="G37" s="1281" t="s">
        <v>623</v>
      </c>
      <c r="H37" s="1482" t="s">
        <v>622</v>
      </c>
      <c r="I37" s="1481"/>
      <c r="J37" s="1473"/>
      <c r="K37" s="1427" t="s">
        <v>622</v>
      </c>
      <c r="L37" s="1276">
        <v>1.5</v>
      </c>
      <c r="M37" s="1480" t="s">
        <v>620</v>
      </c>
      <c r="N37" s="1477">
        <v>7200</v>
      </c>
      <c r="O37" s="1274">
        <v>8600</v>
      </c>
      <c r="P37" s="1273">
        <v>19</v>
      </c>
      <c r="Q37" s="1204">
        <v>7834425</v>
      </c>
      <c r="R37" s="1272">
        <v>0</v>
      </c>
      <c r="S37" s="1202">
        <v>32</v>
      </c>
      <c r="T37" s="1201" t="s">
        <v>349</v>
      </c>
      <c r="U37" s="1317">
        <v>135368</v>
      </c>
      <c r="V37" s="1271">
        <v>45.92</v>
      </c>
      <c r="W37" s="1308">
        <v>0</v>
      </c>
      <c r="X37" s="1271">
        <v>0</v>
      </c>
      <c r="Y37" s="1308">
        <v>93283</v>
      </c>
      <c r="Z37" s="1270">
        <v>31.64</v>
      </c>
      <c r="AA37" s="1268">
        <v>66162</v>
      </c>
      <c r="AB37" s="1269">
        <v>22.44</v>
      </c>
      <c r="AC37" s="1171"/>
      <c r="AD37" s="1196">
        <v>294813</v>
      </c>
      <c r="AE37" s="1308">
        <v>37068</v>
      </c>
      <c r="AF37" s="1308">
        <v>0</v>
      </c>
      <c r="AG37" s="1308">
        <v>107</v>
      </c>
      <c r="AH37" s="1308">
        <v>6822</v>
      </c>
      <c r="AI37" s="1267">
        <v>-35025</v>
      </c>
      <c r="AJ37" s="1479">
        <v>-35696</v>
      </c>
      <c r="AK37" s="1479">
        <v>671</v>
      </c>
      <c r="AL37" s="1272">
        <v>215791</v>
      </c>
    </row>
    <row r="38" spans="1:38" s="1165" customFormat="1" ht="13.5" customHeight="1" thickBot="1" x14ac:dyDescent="0.25">
      <c r="A38" s="1178">
        <v>33</v>
      </c>
      <c r="B38" s="1177" t="s">
        <v>345</v>
      </c>
      <c r="C38" s="1262" t="s">
        <v>622</v>
      </c>
      <c r="D38" s="1469"/>
      <c r="E38" s="1261">
        <v>3</v>
      </c>
      <c r="F38" s="1261" t="s">
        <v>624</v>
      </c>
      <c r="G38" s="1281" t="s">
        <v>623</v>
      </c>
      <c r="H38" s="1262" t="s">
        <v>622</v>
      </c>
      <c r="I38" s="1189"/>
      <c r="J38" s="1184"/>
      <c r="K38" s="1125" t="s">
        <v>622</v>
      </c>
      <c r="L38" s="1256">
        <v>1.54</v>
      </c>
      <c r="M38" s="1478" t="s">
        <v>620</v>
      </c>
      <c r="N38" s="1477">
        <v>7050</v>
      </c>
      <c r="O38" s="1254">
        <v>3560</v>
      </c>
      <c r="P38" s="1253">
        <v>19</v>
      </c>
      <c r="Q38" s="1204">
        <v>721178</v>
      </c>
      <c r="R38" s="1272">
        <v>0</v>
      </c>
      <c r="S38" s="1178">
        <v>33</v>
      </c>
      <c r="T38" s="1177" t="s">
        <v>345</v>
      </c>
      <c r="U38" s="1467">
        <v>11106</v>
      </c>
      <c r="V38" s="1250">
        <v>57.730000000000004</v>
      </c>
      <c r="W38" s="1466">
        <v>0</v>
      </c>
      <c r="X38" s="1250">
        <v>0</v>
      </c>
      <c r="Y38" s="1466">
        <v>6310</v>
      </c>
      <c r="Z38" s="1249">
        <v>32.799999999999997</v>
      </c>
      <c r="AA38" s="1169">
        <v>1822</v>
      </c>
      <c r="AB38" s="1248">
        <v>9.4700000000000006</v>
      </c>
      <c r="AC38" s="1247"/>
      <c r="AD38" s="1246">
        <v>19238</v>
      </c>
      <c r="AE38" s="1466">
        <v>1544</v>
      </c>
      <c r="AF38" s="1466">
        <v>0</v>
      </c>
      <c r="AG38" s="1466">
        <v>0</v>
      </c>
      <c r="AH38" s="1466">
        <v>1363</v>
      </c>
      <c r="AI38" s="1168">
        <v>-485</v>
      </c>
      <c r="AJ38" s="1476">
        <v>-479</v>
      </c>
      <c r="AK38" s="1476">
        <v>-6</v>
      </c>
      <c r="AL38" s="1251">
        <v>15846</v>
      </c>
    </row>
    <row r="39" spans="1:38" s="1165" customFormat="1" ht="13.5" hidden="1" customHeight="1" thickTop="1" x14ac:dyDescent="0.2">
      <c r="A39" s="1202">
        <v>34</v>
      </c>
      <c r="B39" s="1201" t="s">
        <v>619</v>
      </c>
      <c r="C39" s="1475"/>
      <c r="D39" s="1290"/>
      <c r="E39" s="1289"/>
      <c r="F39" s="1289"/>
      <c r="G39" s="1290"/>
      <c r="H39" s="1290"/>
      <c r="I39" s="1213"/>
      <c r="J39" s="1473"/>
      <c r="K39" s="1427" t="s">
        <v>622</v>
      </c>
      <c r="L39" s="1287"/>
      <c r="M39" s="1286"/>
      <c r="N39" s="1285"/>
      <c r="O39" s="1285"/>
      <c r="P39" s="1474"/>
      <c r="Q39" s="1268" t="e">
        <v>#REF!</v>
      </c>
      <c r="R39" s="1272" t="e">
        <v>#REF!</v>
      </c>
      <c r="S39" s="1202">
        <v>34</v>
      </c>
      <c r="T39" s="1201" t="s">
        <v>619</v>
      </c>
      <c r="U39" s="1308" t="e">
        <v>#REF!</v>
      </c>
      <c r="V39" s="1271" t="e">
        <v>#REF!</v>
      </c>
      <c r="W39" s="1308" t="e">
        <v>#REF!</v>
      </c>
      <c r="X39" s="1271" t="e">
        <v>#REF!</v>
      </c>
      <c r="Y39" s="1308" t="e">
        <v>#REF!</v>
      </c>
      <c r="Z39" s="1270" t="e">
        <v>#REF!</v>
      </c>
      <c r="AA39" s="1268" t="e">
        <v>#REF!</v>
      </c>
      <c r="AB39" s="1269" t="e">
        <v>#REF!</v>
      </c>
      <c r="AC39" s="1171"/>
      <c r="AD39" s="1196" t="e">
        <v>#REF!</v>
      </c>
      <c r="AE39" s="1308" t="e">
        <v>#REF!</v>
      </c>
      <c r="AF39" s="1308" t="e">
        <v>#REF!</v>
      </c>
      <c r="AG39" s="1308" t="e">
        <v>#REF!</v>
      </c>
      <c r="AH39" s="1471" t="e">
        <v>#REF!</v>
      </c>
      <c r="AI39" s="1268"/>
      <c r="AJ39" s="1470" t="e">
        <v>#REF!</v>
      </c>
      <c r="AK39" s="1470"/>
      <c r="AL39" s="1272" t="e">
        <v>#REF!</v>
      </c>
    </row>
    <row r="40" spans="1:38" s="1165" customFormat="1" ht="13.5" hidden="1" customHeight="1" x14ac:dyDescent="0.2">
      <c r="A40" s="1202"/>
      <c r="B40" s="1201"/>
      <c r="C40" s="1332"/>
      <c r="D40" s="1281"/>
      <c r="E40" s="1280"/>
      <c r="F40" s="1280"/>
      <c r="G40" s="1279"/>
      <c r="H40" s="1145"/>
      <c r="I40" s="1213"/>
      <c r="J40" s="1473"/>
      <c r="K40" s="1427"/>
      <c r="L40" s="1276"/>
      <c r="M40" s="1275"/>
      <c r="N40" s="1274"/>
      <c r="O40" s="1274"/>
      <c r="P40" s="1472"/>
      <c r="Q40" s="1268"/>
      <c r="R40" s="1272"/>
      <c r="S40" s="1202"/>
      <c r="T40" s="1201"/>
      <c r="U40" s="1317"/>
      <c r="V40" s="1271"/>
      <c r="W40" s="1204"/>
      <c r="X40" s="1271"/>
      <c r="Y40" s="1268"/>
      <c r="Z40" s="1270"/>
      <c r="AA40" s="1268"/>
      <c r="AB40" s="1269"/>
      <c r="AC40" s="1171"/>
      <c r="AD40" s="1196"/>
      <c r="AE40" s="1268"/>
      <c r="AF40" s="1308"/>
      <c r="AG40" s="1308"/>
      <c r="AH40" s="1471"/>
      <c r="AI40" s="1268"/>
      <c r="AJ40" s="1470"/>
      <c r="AK40" s="1470"/>
      <c r="AL40" s="1272"/>
    </row>
    <row r="41" spans="1:38" s="1165" customFormat="1" ht="13.5" hidden="1" customHeight="1" x14ac:dyDescent="0.2">
      <c r="A41" s="1202"/>
      <c r="B41" s="1201"/>
      <c r="C41" s="1332"/>
      <c r="D41" s="1281"/>
      <c r="E41" s="1280"/>
      <c r="F41" s="1280"/>
      <c r="G41" s="1279"/>
      <c r="H41" s="1145"/>
      <c r="I41" s="1213"/>
      <c r="J41" s="1473"/>
      <c r="K41" s="1427"/>
      <c r="L41" s="1276"/>
      <c r="M41" s="1275"/>
      <c r="N41" s="1274"/>
      <c r="O41" s="1274"/>
      <c r="P41" s="1472"/>
      <c r="Q41" s="1268"/>
      <c r="R41" s="1272"/>
      <c r="S41" s="1202"/>
      <c r="T41" s="1201"/>
      <c r="U41" s="1317"/>
      <c r="V41" s="1271"/>
      <c r="W41" s="1204"/>
      <c r="X41" s="1271"/>
      <c r="Y41" s="1268"/>
      <c r="Z41" s="1270"/>
      <c r="AA41" s="1268"/>
      <c r="AB41" s="1269"/>
      <c r="AC41" s="1171"/>
      <c r="AD41" s="1196"/>
      <c r="AE41" s="1268"/>
      <c r="AF41" s="1308"/>
      <c r="AG41" s="1308"/>
      <c r="AH41" s="1471"/>
      <c r="AI41" s="1268"/>
      <c r="AJ41" s="1470"/>
      <c r="AK41" s="1470"/>
      <c r="AL41" s="1272"/>
    </row>
    <row r="42" spans="1:38" s="1165" customFormat="1" ht="13.5" hidden="1" customHeight="1" thickBot="1" x14ac:dyDescent="0.25">
      <c r="A42" s="1178">
        <v>37</v>
      </c>
      <c r="B42" s="1177" t="s">
        <v>618</v>
      </c>
      <c r="C42" s="1469"/>
      <c r="D42" s="1262"/>
      <c r="E42" s="1261"/>
      <c r="F42" s="1261"/>
      <c r="G42" s="1262"/>
      <c r="H42" s="1262"/>
      <c r="I42" s="1189"/>
      <c r="J42" s="1184"/>
      <c r="K42" s="1125" t="s">
        <v>622</v>
      </c>
      <c r="L42" s="1256"/>
      <c r="M42" s="1255"/>
      <c r="N42" s="1254"/>
      <c r="O42" s="1254"/>
      <c r="P42" s="1468"/>
      <c r="Q42" s="1169" t="e">
        <v>#REF!</v>
      </c>
      <c r="R42" s="1251" t="e">
        <v>#REF!</v>
      </c>
      <c r="S42" s="1178">
        <v>37</v>
      </c>
      <c r="T42" s="1177" t="s">
        <v>618</v>
      </c>
      <c r="U42" s="1467" t="e">
        <v>#REF!</v>
      </c>
      <c r="V42" s="1250" t="e">
        <v>#REF!</v>
      </c>
      <c r="W42" s="1466" t="e">
        <v>#REF!</v>
      </c>
      <c r="X42" s="1250" t="e">
        <v>#REF!</v>
      </c>
      <c r="Y42" s="1169" t="e">
        <v>#REF!</v>
      </c>
      <c r="Z42" s="1249" t="e">
        <v>#REF!</v>
      </c>
      <c r="AA42" s="1169" t="e">
        <v>#REF!</v>
      </c>
      <c r="AB42" s="1248" t="e">
        <v>#REF!</v>
      </c>
      <c r="AC42" s="1247"/>
      <c r="AD42" s="1246" t="e">
        <v>#REF!</v>
      </c>
      <c r="AE42" s="1169" t="e">
        <v>#REF!</v>
      </c>
      <c r="AF42" s="1466" t="e">
        <v>#REF!</v>
      </c>
      <c r="AG42" s="1466" t="e">
        <v>#REF!</v>
      </c>
      <c r="AH42" s="1465" t="e">
        <v>#REF!</v>
      </c>
      <c r="AI42" s="1465"/>
      <c r="AJ42" s="1464" t="e">
        <v>#REF!</v>
      </c>
      <c r="AK42" s="1463"/>
      <c r="AL42" s="1251" t="e">
        <v>#REF!</v>
      </c>
    </row>
    <row r="43" spans="1:38" s="1165" customFormat="1" ht="13.5" customHeight="1" thickTop="1" x14ac:dyDescent="0.2">
      <c r="A43" s="1202">
        <v>301</v>
      </c>
      <c r="B43" s="1201" t="s">
        <v>713</v>
      </c>
      <c r="C43" s="1140" t="s">
        <v>715</v>
      </c>
      <c r="D43" s="1454"/>
      <c r="E43" s="1212"/>
      <c r="F43" s="1430" t="s">
        <v>602</v>
      </c>
      <c r="G43" s="1241"/>
      <c r="H43" s="1462"/>
      <c r="I43" s="1462"/>
      <c r="J43" s="1461"/>
      <c r="K43" s="1460"/>
      <c r="L43" s="1182" t="s">
        <v>714</v>
      </c>
      <c r="M43" s="1459"/>
      <c r="N43" s="1457"/>
      <c r="O43" s="1457"/>
      <c r="P43" s="1458"/>
      <c r="Q43" s="1457"/>
      <c r="R43" s="1456"/>
      <c r="S43" s="1202">
        <v>301</v>
      </c>
      <c r="T43" s="1201" t="s">
        <v>713</v>
      </c>
      <c r="U43" s="1180"/>
      <c r="V43" s="1200"/>
      <c r="W43" s="1180"/>
      <c r="X43" s="1199"/>
      <c r="Y43" s="1195"/>
      <c r="Z43" s="1198"/>
      <c r="AA43" s="1195"/>
      <c r="AB43" s="1197"/>
      <c r="AC43" s="1171"/>
      <c r="AD43" s="1455">
        <v>643652</v>
      </c>
      <c r="AE43" s="1447">
        <v>0</v>
      </c>
      <c r="AF43" s="1447">
        <v>0</v>
      </c>
      <c r="AG43" s="1447">
        <v>0</v>
      </c>
      <c r="AH43" s="1447">
        <v>0</v>
      </c>
      <c r="AI43" s="1194">
        <v>0</v>
      </c>
      <c r="AJ43" s="1445"/>
      <c r="AK43" s="1445"/>
      <c r="AL43" s="1344">
        <v>643652</v>
      </c>
    </row>
    <row r="44" spans="1:38" s="1165" customFormat="1" ht="13.5" customHeight="1" x14ac:dyDescent="0.2">
      <c r="A44" s="1202">
        <v>302</v>
      </c>
      <c r="B44" s="1201" t="s">
        <v>612</v>
      </c>
      <c r="C44" s="1140" t="s">
        <v>708</v>
      </c>
      <c r="D44" s="1454"/>
      <c r="E44" s="1212"/>
      <c r="F44" s="1430" t="s">
        <v>602</v>
      </c>
      <c r="G44" s="1210"/>
      <c r="H44" s="1209"/>
      <c r="I44" s="1209"/>
      <c r="J44" s="1208"/>
      <c r="K44" s="1453"/>
      <c r="L44" s="1452" t="s">
        <v>712</v>
      </c>
      <c r="M44" s="1451"/>
      <c r="N44" s="1450"/>
      <c r="O44" s="1450"/>
      <c r="P44" s="1315"/>
      <c r="Q44" s="1450"/>
      <c r="R44" s="1449"/>
      <c r="S44" s="1202">
        <v>302</v>
      </c>
      <c r="T44" s="1201" t="s">
        <v>612</v>
      </c>
      <c r="U44" s="1195"/>
      <c r="V44" s="1200"/>
      <c r="W44" s="1180"/>
      <c r="X44" s="1199"/>
      <c r="Y44" s="1195"/>
      <c r="Z44" s="1198"/>
      <c r="AA44" s="1195"/>
      <c r="AB44" s="1197"/>
      <c r="AC44" s="1315"/>
      <c r="AD44" s="1448">
        <v>774273</v>
      </c>
      <c r="AE44" s="1447">
        <v>0</v>
      </c>
      <c r="AF44" s="1447">
        <v>0</v>
      </c>
      <c r="AG44" s="1447">
        <v>0</v>
      </c>
      <c r="AH44" s="1447">
        <v>0</v>
      </c>
      <c r="AI44" s="1194">
        <v>0</v>
      </c>
      <c r="AJ44" s="1446"/>
      <c r="AK44" s="1445"/>
      <c r="AL44" s="1322">
        <v>774273</v>
      </c>
    </row>
    <row r="45" spans="1:38" s="1165" customFormat="1" ht="13.5" customHeight="1" x14ac:dyDescent="0.2">
      <c r="A45" s="1202">
        <v>303</v>
      </c>
      <c r="B45" s="1201" t="s">
        <v>610</v>
      </c>
      <c r="C45" s="1140" t="s">
        <v>708</v>
      </c>
      <c r="D45" s="1454"/>
      <c r="E45" s="1212"/>
      <c r="F45" s="1430" t="s">
        <v>602</v>
      </c>
      <c r="G45" s="1210"/>
      <c r="H45" s="1209"/>
      <c r="I45" s="1209"/>
      <c r="J45" s="1208"/>
      <c r="K45" s="1453"/>
      <c r="L45" s="1452" t="s">
        <v>711</v>
      </c>
      <c r="M45" s="1451"/>
      <c r="N45" s="1450"/>
      <c r="O45" s="1450"/>
      <c r="P45" s="1315"/>
      <c r="Q45" s="1450"/>
      <c r="R45" s="1449"/>
      <c r="S45" s="1202">
        <v>303</v>
      </c>
      <c r="T45" s="1201" t="s">
        <v>610</v>
      </c>
      <c r="U45" s="1195"/>
      <c r="V45" s="1200"/>
      <c r="W45" s="1180"/>
      <c r="X45" s="1199"/>
      <c r="Y45" s="1195"/>
      <c r="Z45" s="1198"/>
      <c r="AA45" s="1195"/>
      <c r="AB45" s="1197"/>
      <c r="AC45" s="1315"/>
      <c r="AD45" s="1448">
        <v>527133</v>
      </c>
      <c r="AE45" s="1447">
        <v>0</v>
      </c>
      <c r="AF45" s="1447">
        <v>0</v>
      </c>
      <c r="AG45" s="1447">
        <v>0</v>
      </c>
      <c r="AH45" s="1447">
        <v>0</v>
      </c>
      <c r="AI45" s="1194">
        <v>0</v>
      </c>
      <c r="AJ45" s="1446"/>
      <c r="AK45" s="1445"/>
      <c r="AL45" s="1322">
        <v>527133</v>
      </c>
    </row>
    <row r="46" spans="1:38" s="1165" customFormat="1" ht="13.5" customHeight="1" x14ac:dyDescent="0.2">
      <c r="A46" s="1202">
        <v>304</v>
      </c>
      <c r="B46" s="1201" t="s">
        <v>607</v>
      </c>
      <c r="C46" s="1140" t="s">
        <v>708</v>
      </c>
      <c r="D46" s="1454"/>
      <c r="E46" s="1212"/>
      <c r="F46" s="1430" t="s">
        <v>602</v>
      </c>
      <c r="G46" s="1210"/>
      <c r="H46" s="1209"/>
      <c r="I46" s="1209"/>
      <c r="J46" s="1208"/>
      <c r="K46" s="1453"/>
      <c r="L46" s="1452" t="s">
        <v>710</v>
      </c>
      <c r="M46" s="1451"/>
      <c r="N46" s="1450"/>
      <c r="O46" s="1450"/>
      <c r="P46" s="1315"/>
      <c r="Q46" s="1450"/>
      <c r="R46" s="1449"/>
      <c r="S46" s="1202">
        <v>304</v>
      </c>
      <c r="T46" s="1201" t="s">
        <v>607</v>
      </c>
      <c r="U46" s="1195"/>
      <c r="V46" s="1200"/>
      <c r="W46" s="1180"/>
      <c r="X46" s="1199"/>
      <c r="Y46" s="1195"/>
      <c r="Z46" s="1198"/>
      <c r="AA46" s="1195"/>
      <c r="AB46" s="1197"/>
      <c r="AC46" s="1315"/>
      <c r="AD46" s="1448">
        <v>212375</v>
      </c>
      <c r="AE46" s="1447">
        <v>0</v>
      </c>
      <c r="AF46" s="1447">
        <v>0</v>
      </c>
      <c r="AG46" s="1447">
        <v>0</v>
      </c>
      <c r="AH46" s="1447">
        <v>0</v>
      </c>
      <c r="AI46" s="1194">
        <v>0</v>
      </c>
      <c r="AJ46" s="1446"/>
      <c r="AK46" s="1445"/>
      <c r="AL46" s="1322">
        <v>212375</v>
      </c>
    </row>
    <row r="47" spans="1:38" s="1165" customFormat="1" ht="13.5" customHeight="1" x14ac:dyDescent="0.2">
      <c r="A47" s="1202">
        <v>305</v>
      </c>
      <c r="B47" s="1201" t="s">
        <v>604</v>
      </c>
      <c r="C47" s="1140" t="s">
        <v>708</v>
      </c>
      <c r="D47" s="1454"/>
      <c r="E47" s="1212"/>
      <c r="F47" s="1430" t="s">
        <v>602</v>
      </c>
      <c r="G47" s="1210"/>
      <c r="H47" s="1209"/>
      <c r="I47" s="1209"/>
      <c r="J47" s="1208"/>
      <c r="K47" s="1453"/>
      <c r="L47" s="1452" t="s">
        <v>709</v>
      </c>
      <c r="M47" s="1451"/>
      <c r="N47" s="1450"/>
      <c r="O47" s="1450"/>
      <c r="P47" s="1315"/>
      <c r="Q47" s="1450"/>
      <c r="R47" s="1449"/>
      <c r="S47" s="1202">
        <v>305</v>
      </c>
      <c r="T47" s="1201" t="s">
        <v>604</v>
      </c>
      <c r="U47" s="1195"/>
      <c r="V47" s="1200"/>
      <c r="W47" s="1180"/>
      <c r="X47" s="1199"/>
      <c r="Y47" s="1195"/>
      <c r="Z47" s="1198"/>
      <c r="AA47" s="1195"/>
      <c r="AB47" s="1197"/>
      <c r="AC47" s="1315"/>
      <c r="AD47" s="1448">
        <v>321033</v>
      </c>
      <c r="AE47" s="1447">
        <v>0</v>
      </c>
      <c r="AF47" s="1447">
        <v>0</v>
      </c>
      <c r="AG47" s="1447">
        <v>0</v>
      </c>
      <c r="AH47" s="1447">
        <v>0</v>
      </c>
      <c r="AI47" s="1194">
        <v>0</v>
      </c>
      <c r="AJ47" s="1446"/>
      <c r="AK47" s="1445"/>
      <c r="AL47" s="1322">
        <v>321033</v>
      </c>
    </row>
    <row r="48" spans="1:38" s="1165" customFormat="1" ht="13.5" customHeight="1" thickBot="1" x14ac:dyDescent="0.25">
      <c r="A48" s="1178">
        <v>306</v>
      </c>
      <c r="B48" s="1177" t="s">
        <v>600</v>
      </c>
      <c r="C48" s="1373" t="s">
        <v>708</v>
      </c>
      <c r="D48" s="1444"/>
      <c r="E48" s="1188"/>
      <c r="F48" s="1443" t="s">
        <v>602</v>
      </c>
      <c r="G48" s="1186"/>
      <c r="H48" s="1185"/>
      <c r="I48" s="1185"/>
      <c r="J48" s="1184"/>
      <c r="K48" s="1442"/>
      <c r="L48" s="1441" t="s">
        <v>707</v>
      </c>
      <c r="M48" s="1440"/>
      <c r="N48" s="1176"/>
      <c r="O48" s="1176"/>
      <c r="P48" s="1247"/>
      <c r="Q48" s="1176"/>
      <c r="R48" s="1439"/>
      <c r="S48" s="1178">
        <v>306</v>
      </c>
      <c r="T48" s="1177" t="s">
        <v>600</v>
      </c>
      <c r="U48" s="1176"/>
      <c r="V48" s="1175"/>
      <c r="W48" s="1176"/>
      <c r="X48" s="1174"/>
      <c r="Y48" s="1169"/>
      <c r="Z48" s="1173"/>
      <c r="AA48" s="1169"/>
      <c r="AB48" s="1172"/>
      <c r="AC48" s="1171"/>
      <c r="AD48" s="1438">
        <v>2479772</v>
      </c>
      <c r="AE48" s="1437">
        <v>0</v>
      </c>
      <c r="AF48" s="1437">
        <v>0</v>
      </c>
      <c r="AG48" s="1437">
        <v>0</v>
      </c>
      <c r="AH48" s="1437">
        <v>0</v>
      </c>
      <c r="AI48" s="1168">
        <v>0</v>
      </c>
      <c r="AJ48" s="1436"/>
      <c r="AK48" s="1436"/>
      <c r="AL48" s="1251">
        <v>2479772</v>
      </c>
    </row>
    <row r="49" spans="1:38" ht="13.5" customHeight="1" thickTop="1" x14ac:dyDescent="0.2">
      <c r="A49" s="2498" t="s">
        <v>706</v>
      </c>
      <c r="B49" s="2522"/>
      <c r="C49" s="1164">
        <v>9</v>
      </c>
      <c r="D49" s="1147">
        <v>10</v>
      </c>
      <c r="E49" s="1435"/>
      <c r="F49" s="1434"/>
      <c r="G49" s="1428"/>
      <c r="H49" s="1145">
        <v>19</v>
      </c>
      <c r="I49" s="1160">
        <v>0</v>
      </c>
      <c r="J49" s="1277">
        <v>0</v>
      </c>
      <c r="K49" s="1427">
        <v>10</v>
      </c>
      <c r="L49" s="1433"/>
      <c r="M49" s="1432"/>
      <c r="N49" s="1432"/>
      <c r="O49" s="1432"/>
      <c r="P49" s="1432"/>
      <c r="Q49" s="1154">
        <v>1648227296</v>
      </c>
      <c r="R49" s="1156">
        <v>0</v>
      </c>
      <c r="S49" s="2498" t="s">
        <v>706</v>
      </c>
      <c r="T49" s="2522"/>
      <c r="U49" s="1154">
        <v>36463192</v>
      </c>
      <c r="V49" s="1138">
        <v>62.55</v>
      </c>
      <c r="W49" s="1154">
        <v>0</v>
      </c>
      <c r="X49" s="1138">
        <v>0</v>
      </c>
      <c r="Y49" s="1154">
        <v>17931564</v>
      </c>
      <c r="Z49" s="1137">
        <v>30.76</v>
      </c>
      <c r="AA49" s="1154">
        <v>3899368</v>
      </c>
      <c r="AB49" s="1431">
        <v>6.69</v>
      </c>
      <c r="AC49" s="1082"/>
      <c r="AD49" s="1155">
        <v>58294124</v>
      </c>
      <c r="AE49" s="1154">
        <v>4912666</v>
      </c>
      <c r="AF49" s="1154">
        <v>2551</v>
      </c>
      <c r="AG49" s="1154">
        <v>371437</v>
      </c>
      <c r="AH49" s="1154">
        <v>7224251</v>
      </c>
      <c r="AI49" s="1154">
        <v>-1117747</v>
      </c>
      <c r="AJ49" s="1424">
        <v>-1075738</v>
      </c>
      <c r="AK49" s="1424">
        <v>-56456</v>
      </c>
      <c r="AL49" s="1156">
        <v>44665472</v>
      </c>
    </row>
    <row r="50" spans="1:38" ht="13.5" customHeight="1" x14ac:dyDescent="0.2">
      <c r="A50" s="2488" t="s">
        <v>704</v>
      </c>
      <c r="B50" s="2523"/>
      <c r="C50" s="1151">
        <v>5</v>
      </c>
      <c r="D50" s="1147">
        <v>9</v>
      </c>
      <c r="E50" s="1152" t="s">
        <v>705</v>
      </c>
      <c r="F50" s="1429"/>
      <c r="G50" s="1428"/>
      <c r="H50" s="1145">
        <v>14</v>
      </c>
      <c r="I50" s="1145">
        <v>0</v>
      </c>
      <c r="J50" s="1277">
        <v>0</v>
      </c>
      <c r="K50" s="1427">
        <v>12</v>
      </c>
      <c r="L50" s="1141"/>
      <c r="M50" s="1140"/>
      <c r="N50" s="1140"/>
      <c r="O50" s="1140"/>
      <c r="P50" s="1140"/>
      <c r="Q50" s="1134">
        <v>59338358</v>
      </c>
      <c r="R50" s="1139">
        <v>363764</v>
      </c>
      <c r="S50" s="2488" t="s">
        <v>704</v>
      </c>
      <c r="T50" s="2523"/>
      <c r="U50" s="1134">
        <v>1304704</v>
      </c>
      <c r="V50" s="1138">
        <v>55.849999999999994</v>
      </c>
      <c r="W50" s="1134">
        <v>12156</v>
      </c>
      <c r="X50" s="1138">
        <v>0.52</v>
      </c>
      <c r="Y50" s="1134">
        <v>693082</v>
      </c>
      <c r="Z50" s="1137">
        <v>29.67</v>
      </c>
      <c r="AA50" s="1134">
        <v>325987</v>
      </c>
      <c r="AB50" s="1425">
        <v>13.96</v>
      </c>
      <c r="AC50" s="1082"/>
      <c r="AD50" s="1135">
        <v>2335929</v>
      </c>
      <c r="AE50" s="1134">
        <v>235303</v>
      </c>
      <c r="AF50" s="1134">
        <v>58</v>
      </c>
      <c r="AG50" s="1134">
        <v>4116</v>
      </c>
      <c r="AH50" s="1134">
        <v>221243</v>
      </c>
      <c r="AI50" s="1134">
        <v>-92189</v>
      </c>
      <c r="AJ50" s="1424">
        <v>-100310</v>
      </c>
      <c r="AK50" s="1424">
        <v>-3340</v>
      </c>
      <c r="AL50" s="1139">
        <v>1783020</v>
      </c>
    </row>
    <row r="51" spans="1:38" ht="13.5" customHeight="1" x14ac:dyDescent="0.2">
      <c r="A51" s="2488" t="s">
        <v>702</v>
      </c>
      <c r="B51" s="2523"/>
      <c r="C51" s="1140">
        <v>14</v>
      </c>
      <c r="D51" s="1430">
        <v>19</v>
      </c>
      <c r="E51" s="1152" t="s">
        <v>703</v>
      </c>
      <c r="F51" s="1429"/>
      <c r="G51" s="1428"/>
      <c r="H51" s="1145">
        <v>33</v>
      </c>
      <c r="I51" s="1146">
        <v>0</v>
      </c>
      <c r="J51" s="1277">
        <v>0</v>
      </c>
      <c r="K51" s="1427">
        <v>22</v>
      </c>
      <c r="L51" s="1141"/>
      <c r="M51" s="1140"/>
      <c r="N51" s="1140"/>
      <c r="O51" s="1140"/>
      <c r="P51" s="1140"/>
      <c r="Q51" s="1134">
        <v>1707565654</v>
      </c>
      <c r="R51" s="1139">
        <v>363764</v>
      </c>
      <c r="S51" s="2488" t="s">
        <v>702</v>
      </c>
      <c r="T51" s="2523"/>
      <c r="U51" s="1426">
        <v>37767896</v>
      </c>
      <c r="V51" s="1138">
        <v>62.29</v>
      </c>
      <c r="W51" s="1426">
        <v>12156</v>
      </c>
      <c r="X51" s="1138">
        <v>0.02</v>
      </c>
      <c r="Y51" s="1134">
        <v>18624646</v>
      </c>
      <c r="Z51" s="1137">
        <v>30.72</v>
      </c>
      <c r="AA51" s="1134">
        <v>4225355</v>
      </c>
      <c r="AB51" s="1425">
        <v>6.97</v>
      </c>
      <c r="AC51" s="1082"/>
      <c r="AD51" s="1135">
        <v>60630053</v>
      </c>
      <c r="AE51" s="1134">
        <v>5147969</v>
      </c>
      <c r="AF51" s="1134">
        <v>2609</v>
      </c>
      <c r="AG51" s="1134">
        <v>375553</v>
      </c>
      <c r="AH51" s="1134">
        <v>7445494</v>
      </c>
      <c r="AI51" s="1134">
        <v>-1209936</v>
      </c>
      <c r="AJ51" s="1424">
        <v>-1176048</v>
      </c>
      <c r="AK51" s="1424"/>
      <c r="AL51" s="1139">
        <v>46448492</v>
      </c>
    </row>
    <row r="52" spans="1:38" ht="13.5" customHeight="1" thickBot="1" x14ac:dyDescent="0.25">
      <c r="A52" s="2502" t="s">
        <v>586</v>
      </c>
      <c r="B52" s="2520"/>
      <c r="C52" s="1373">
        <v>6</v>
      </c>
      <c r="D52" s="1423">
        <v>0</v>
      </c>
      <c r="E52" s="1152" t="s">
        <v>701</v>
      </c>
      <c r="F52" s="1422"/>
      <c r="G52" s="1421"/>
      <c r="H52" s="1127" t="s">
        <v>79</v>
      </c>
      <c r="I52" s="1127" t="s">
        <v>79</v>
      </c>
      <c r="J52" s="1294" t="s">
        <v>79</v>
      </c>
      <c r="K52" s="1420" t="s">
        <v>79</v>
      </c>
      <c r="L52" s="1122"/>
      <c r="M52" s="1120"/>
      <c r="N52" s="1121"/>
      <c r="O52" s="1120"/>
      <c r="P52" s="1120"/>
      <c r="Q52" s="1112" t="s">
        <v>79</v>
      </c>
      <c r="R52" s="1119" t="s">
        <v>79</v>
      </c>
      <c r="S52" s="2502" t="s">
        <v>586</v>
      </c>
      <c r="T52" s="2520"/>
      <c r="U52" s="1118" t="s">
        <v>79</v>
      </c>
      <c r="V52" s="1117" t="s">
        <v>79</v>
      </c>
      <c r="W52" s="1118" t="s">
        <v>79</v>
      </c>
      <c r="X52" s="1117" t="s">
        <v>79</v>
      </c>
      <c r="Y52" s="1115" t="s">
        <v>79</v>
      </c>
      <c r="Z52" s="1116" t="s">
        <v>79</v>
      </c>
      <c r="AA52" s="1115" t="s">
        <v>79</v>
      </c>
      <c r="AB52" s="1114" t="s">
        <v>79</v>
      </c>
      <c r="AC52" s="1082"/>
      <c r="AD52" s="1419" t="s">
        <v>79</v>
      </c>
      <c r="AE52" s="1112" t="s">
        <v>79</v>
      </c>
      <c r="AF52" s="1112" t="s">
        <v>79</v>
      </c>
      <c r="AG52" s="1112" t="s">
        <v>79</v>
      </c>
      <c r="AH52" s="1112" t="s">
        <v>79</v>
      </c>
      <c r="AI52" s="1112"/>
      <c r="AJ52" s="1418" t="s">
        <v>79</v>
      </c>
      <c r="AK52" s="1417"/>
      <c r="AL52" s="1119" t="s">
        <v>79</v>
      </c>
    </row>
    <row r="53" spans="1:38" ht="13.5" customHeight="1" thickTop="1" thickBot="1" x14ac:dyDescent="0.25">
      <c r="A53" s="2506" t="s">
        <v>700</v>
      </c>
      <c r="B53" s="2521"/>
      <c r="C53" s="1096">
        <v>20</v>
      </c>
      <c r="D53" s="1416">
        <v>19</v>
      </c>
      <c r="E53" s="1105"/>
      <c r="F53" s="1104"/>
      <c r="G53" s="1103"/>
      <c r="H53" s="1101">
        <v>33</v>
      </c>
      <c r="I53" s="1102">
        <v>0</v>
      </c>
      <c r="J53" s="1100">
        <v>0</v>
      </c>
      <c r="K53" s="1415">
        <v>22</v>
      </c>
      <c r="L53" s="1097"/>
      <c r="M53" s="1096"/>
      <c r="N53" s="1096"/>
      <c r="O53" s="1096"/>
      <c r="P53" s="1096"/>
      <c r="Q53" s="1088">
        <v>1707565654</v>
      </c>
      <c r="R53" s="1095">
        <v>363764</v>
      </c>
      <c r="S53" s="2506" t="s">
        <v>700</v>
      </c>
      <c r="T53" s="2521"/>
      <c r="U53" s="1094">
        <v>37767896</v>
      </c>
      <c r="V53" s="1414">
        <v>62.29</v>
      </c>
      <c r="W53" s="1094">
        <v>12156</v>
      </c>
      <c r="X53" s="1093">
        <v>0.02</v>
      </c>
      <c r="Y53" s="1088">
        <v>18624646</v>
      </c>
      <c r="Z53" s="1413">
        <v>30.72</v>
      </c>
      <c r="AA53" s="1088">
        <v>4225355</v>
      </c>
      <c r="AB53" s="1412">
        <v>6.97</v>
      </c>
      <c r="AC53" s="1090"/>
      <c r="AD53" s="1089">
        <v>60630053</v>
      </c>
      <c r="AE53" s="1088">
        <v>5147969</v>
      </c>
      <c r="AF53" s="1088">
        <v>2609</v>
      </c>
      <c r="AG53" s="1088">
        <v>375553</v>
      </c>
      <c r="AH53" s="1088">
        <v>7445494</v>
      </c>
      <c r="AI53" s="1088">
        <v>-1209936</v>
      </c>
      <c r="AJ53" s="1411">
        <v>-1176048</v>
      </c>
      <c r="AK53" s="1411"/>
      <c r="AL53" s="1095">
        <v>46448492</v>
      </c>
    </row>
    <row r="54" spans="1:38" s="1398" customFormat="1" ht="13.5" customHeight="1" x14ac:dyDescent="0.2">
      <c r="A54" s="1082"/>
      <c r="B54" s="1082"/>
      <c r="C54" s="1082"/>
      <c r="D54" s="1408"/>
      <c r="E54" s="1410"/>
      <c r="F54" s="1409"/>
      <c r="G54" s="1409"/>
      <c r="H54" s="1408"/>
      <c r="I54" s="1082"/>
      <c r="J54" s="1082"/>
      <c r="K54" s="1082"/>
      <c r="L54" s="2508" t="s">
        <v>580</v>
      </c>
      <c r="M54" s="2508"/>
      <c r="N54" s="2508"/>
      <c r="O54" s="2508"/>
      <c r="P54" s="1082"/>
      <c r="Q54" s="1082"/>
      <c r="R54" s="1082"/>
      <c r="S54" s="1082"/>
      <c r="T54" s="1082"/>
      <c r="U54" s="1082"/>
      <c r="V54" s="1082"/>
      <c r="W54" s="1082"/>
      <c r="X54" s="1082"/>
      <c r="Y54" s="1082"/>
      <c r="Z54" s="1082"/>
      <c r="AA54" s="1082"/>
      <c r="AB54" s="1082"/>
      <c r="AC54" s="1082"/>
      <c r="AD54" s="1082"/>
      <c r="AE54" s="1082"/>
      <c r="AF54" s="1082"/>
      <c r="AG54" s="1082"/>
      <c r="AH54" s="1082"/>
      <c r="AI54" s="1082"/>
      <c r="AJ54" s="1407"/>
      <c r="AK54" s="1407"/>
      <c r="AL54" s="1082"/>
    </row>
  </sheetData>
  <mergeCells count="36">
    <mergeCell ref="L54:O54"/>
    <mergeCell ref="A49:B49"/>
    <mergeCell ref="S49:T49"/>
    <mergeCell ref="A50:B50"/>
    <mergeCell ref="S50:T50"/>
    <mergeCell ref="A51:B51"/>
    <mergeCell ref="S51:T51"/>
    <mergeCell ref="U4:V4"/>
    <mergeCell ref="A52:B52"/>
    <mergeCell ref="S52:T52"/>
    <mergeCell ref="A53:B53"/>
    <mergeCell ref="S53:T53"/>
    <mergeCell ref="AL1:AL2"/>
    <mergeCell ref="A3:B5"/>
    <mergeCell ref="C3:D3"/>
    <mergeCell ref="E3:E5"/>
    <mergeCell ref="F3:G3"/>
    <mergeCell ref="H3:J3"/>
    <mergeCell ref="L3:O3"/>
    <mergeCell ref="Q3:R3"/>
    <mergeCell ref="S3:T5"/>
    <mergeCell ref="C4:C5"/>
    <mergeCell ref="D4:D5"/>
    <mergeCell ref="F4:F5"/>
    <mergeCell ref="G4:G5"/>
    <mergeCell ref="J4:J5"/>
    <mergeCell ref="AJ3:AJ5"/>
    <mergeCell ref="U3:AB3"/>
    <mergeCell ref="AK3:AK5"/>
    <mergeCell ref="W4:X4"/>
    <mergeCell ref="Y4:Z4"/>
    <mergeCell ref="AA4:AB4"/>
    <mergeCell ref="AJ1:AK1"/>
    <mergeCell ref="AD3:AD4"/>
    <mergeCell ref="AE3:AE4"/>
    <mergeCell ref="AI3:AI4"/>
  </mergeCells>
  <phoneticPr fontId="5"/>
  <pageMargins left="0.62992125984251968" right="0" top="0.36" bottom="0.44" header="0.19685039370078741" footer="0.42"/>
  <pageSetup paperSize="9" scale="85" orientation="landscape" r:id="rId1"/>
  <headerFooter alignWithMargins="0"/>
  <colBreaks count="1" manualBreakCount="1">
    <brk id="18" max="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>
    <tabColor theme="0"/>
  </sheetPr>
  <dimension ref="A1:AL54"/>
  <sheetViews>
    <sheetView view="pageBreakPreview" zoomScaleNormal="100" zoomScaleSheetLayoutView="100" workbookViewId="0">
      <pane xSplit="2" ySplit="5" topLeftCell="C6" activePane="bottomRight" state="frozen"/>
      <selection activeCell="H59" sqref="H59"/>
      <selection pane="topRight" activeCell="H59" sqref="H59"/>
      <selection pane="bottomLeft" activeCell="H59" sqref="H59"/>
      <selection pane="bottomRight" activeCell="A55" sqref="A55:XFD64"/>
    </sheetView>
  </sheetViews>
  <sheetFormatPr defaultColWidth="11.88671875" defaultRowHeight="10.8" x14ac:dyDescent="0.15"/>
  <cols>
    <col min="1" max="1" width="3.6640625" style="1081" customWidth="1"/>
    <col min="2" max="2" width="10" style="1081" customWidth="1"/>
    <col min="3" max="4" width="4.6640625" style="1081" customWidth="1"/>
    <col min="5" max="5" width="6.109375" style="1081" customWidth="1"/>
    <col min="6" max="6" width="4.6640625" style="1081" customWidth="1"/>
    <col min="7" max="7" width="15.44140625" style="1081" bestFit="1" customWidth="1"/>
    <col min="8" max="8" width="16.21875" style="1081" customWidth="1"/>
    <col min="9" max="11" width="9.6640625" style="1081" hidden="1" customWidth="1"/>
    <col min="12" max="12" width="1.6640625" style="1081" hidden="1" customWidth="1"/>
    <col min="13" max="16" width="9.6640625" style="1081" customWidth="1"/>
    <col min="17" max="17" width="7.88671875" style="1081" customWidth="1"/>
    <col min="18" max="19" width="10.6640625" style="1081" customWidth="1"/>
    <col min="20" max="20" width="3.6640625" style="1079" customWidth="1"/>
    <col min="21" max="21" width="10" style="1079" customWidth="1"/>
    <col min="22" max="22" width="11.6640625" style="1081" customWidth="1"/>
    <col min="23" max="23" width="6.6640625" style="1081" customWidth="1"/>
    <col min="24" max="24" width="10" style="1081" customWidth="1"/>
    <col min="25" max="25" width="6.6640625" style="1081" customWidth="1"/>
    <col min="26" max="26" width="10.6640625" style="1081" customWidth="1"/>
    <col min="27" max="27" width="6.6640625" style="1081" customWidth="1"/>
    <col min="28" max="28" width="11.33203125" style="1081" customWidth="1"/>
    <col min="29" max="29" width="6.88671875" style="1079" customWidth="1"/>
    <col min="30" max="30" width="4.109375" style="1079" hidden="1" customWidth="1"/>
    <col min="31" max="31" width="10.6640625" style="1079" customWidth="1"/>
    <col min="32" max="32" width="10.6640625" style="1081" customWidth="1"/>
    <col min="33" max="33" width="8" style="1081" customWidth="1"/>
    <col min="34" max="34" width="8.6640625" style="1081" customWidth="1"/>
    <col min="35" max="36" width="10.6640625" style="1081" customWidth="1"/>
    <col min="37" max="37" width="11.33203125" style="1081" customWidth="1"/>
    <col min="38" max="16384" width="11.88671875" style="1079"/>
  </cols>
  <sheetData>
    <row r="1" spans="1:38" ht="13.2" x14ac:dyDescent="0.2">
      <c r="A1" s="1402" t="s">
        <v>763</v>
      </c>
      <c r="B1" s="1399"/>
      <c r="D1" s="1399"/>
      <c r="E1" s="1399"/>
      <c r="F1" s="1399"/>
      <c r="G1" s="1399"/>
      <c r="H1" s="1399"/>
      <c r="I1" s="1399"/>
      <c r="J1" s="1082"/>
      <c r="K1" s="1082"/>
      <c r="L1" s="1082"/>
      <c r="M1" s="1399"/>
      <c r="N1" s="1399"/>
      <c r="O1" s="1399"/>
      <c r="P1" s="1399"/>
      <c r="Q1" s="1399"/>
      <c r="R1" s="1399"/>
      <c r="S1" s="1082"/>
      <c r="T1" s="1573" t="s">
        <v>762</v>
      </c>
      <c r="U1" s="1398"/>
      <c r="W1" s="1399"/>
      <c r="X1" s="1082"/>
      <c r="Y1" s="1082"/>
      <c r="Z1" s="1082"/>
      <c r="AB1" s="1082"/>
      <c r="AC1" s="1398"/>
      <c r="AD1" s="1398"/>
      <c r="AE1" s="1404"/>
      <c r="AF1" s="1399"/>
      <c r="AG1" s="1082"/>
      <c r="AH1" s="1082"/>
      <c r="AI1" s="1082"/>
      <c r="AJ1" s="1082"/>
      <c r="AK1" s="2513" t="s">
        <v>736</v>
      </c>
      <c r="AL1" s="1572"/>
    </row>
    <row r="2" spans="1:38" ht="7.5" customHeight="1" thickBot="1" x14ac:dyDescent="0.2">
      <c r="A2" s="1082"/>
      <c r="B2" s="1082"/>
      <c r="C2" s="1082"/>
      <c r="D2" s="1082"/>
      <c r="E2" s="1082"/>
      <c r="F2" s="1082"/>
      <c r="G2" s="1082"/>
      <c r="H2" s="1082"/>
      <c r="I2" s="1397"/>
      <c r="J2" s="1082"/>
      <c r="K2" s="1082"/>
      <c r="L2" s="1397" t="s">
        <v>694</v>
      </c>
      <c r="M2" s="1397"/>
      <c r="N2" s="1082"/>
      <c r="O2" s="1082"/>
      <c r="P2" s="1397"/>
      <c r="Q2" s="1082"/>
      <c r="R2" s="1082"/>
      <c r="S2" s="1397"/>
      <c r="T2" s="1571"/>
      <c r="U2" s="1571"/>
      <c r="V2" s="1082"/>
      <c r="W2" s="1082"/>
      <c r="X2" s="1082"/>
      <c r="Y2" s="1082"/>
      <c r="Z2" s="1082"/>
      <c r="AA2" s="1082"/>
      <c r="AB2" s="1082"/>
      <c r="AC2" s="1398"/>
      <c r="AD2" s="1398"/>
      <c r="AE2" s="1398"/>
      <c r="AF2" s="1082"/>
      <c r="AG2" s="1082"/>
      <c r="AH2" s="1082"/>
      <c r="AI2" s="1082"/>
      <c r="AJ2" s="1082"/>
      <c r="AK2" s="2514"/>
    </row>
    <row r="3" spans="1:38" s="1388" customFormat="1" ht="12" customHeight="1" x14ac:dyDescent="0.2">
      <c r="A3" s="2476" t="s">
        <v>423</v>
      </c>
      <c r="B3" s="2477"/>
      <c r="C3" s="2454" t="s">
        <v>693</v>
      </c>
      <c r="D3" s="2455"/>
      <c r="E3" s="2456" t="s">
        <v>735</v>
      </c>
      <c r="F3" s="2459" t="s">
        <v>691</v>
      </c>
      <c r="G3" s="2515"/>
      <c r="H3" s="2461" t="s">
        <v>761</v>
      </c>
      <c r="I3" s="2473"/>
      <c r="J3" s="2524"/>
      <c r="K3" s="1394" t="s">
        <v>689</v>
      </c>
      <c r="L3" s="1393" t="s">
        <v>688</v>
      </c>
      <c r="M3" s="2464" t="s">
        <v>687</v>
      </c>
      <c r="N3" s="2462"/>
      <c r="O3" s="2462"/>
      <c r="P3" s="2463"/>
      <c r="Q3" s="1511" t="s">
        <v>686</v>
      </c>
      <c r="R3" s="2454" t="s">
        <v>760</v>
      </c>
      <c r="S3" s="2465"/>
      <c r="T3" s="2448" t="s">
        <v>423</v>
      </c>
      <c r="U3" s="2449"/>
      <c r="V3" s="2525" t="s">
        <v>759</v>
      </c>
      <c r="W3" s="2526"/>
      <c r="X3" s="2526"/>
      <c r="Y3" s="2526"/>
      <c r="Z3" s="2526"/>
      <c r="AA3" s="2526"/>
      <c r="AB3" s="2527"/>
      <c r="AC3" s="2528"/>
      <c r="AD3" s="1570"/>
      <c r="AE3" s="2531" t="s">
        <v>758</v>
      </c>
      <c r="AF3" s="2468" t="s">
        <v>757</v>
      </c>
      <c r="AG3" s="1390" t="s">
        <v>681</v>
      </c>
      <c r="AH3" s="1390" t="s">
        <v>385</v>
      </c>
      <c r="AI3" s="1390" t="s">
        <v>680</v>
      </c>
      <c r="AJ3" s="2468" t="s">
        <v>756</v>
      </c>
      <c r="AK3" s="1510" t="s">
        <v>755</v>
      </c>
    </row>
    <row r="4" spans="1:38" ht="12" customHeight="1" x14ac:dyDescent="0.15">
      <c r="A4" s="2478"/>
      <c r="B4" s="2479"/>
      <c r="C4" s="2490" t="s">
        <v>675</v>
      </c>
      <c r="D4" s="2490" t="s">
        <v>674</v>
      </c>
      <c r="E4" s="2457"/>
      <c r="F4" s="2490" t="s">
        <v>673</v>
      </c>
      <c r="G4" s="2490" t="s">
        <v>672</v>
      </c>
      <c r="H4" s="1352" t="s">
        <v>671</v>
      </c>
      <c r="I4" s="1352" t="s">
        <v>670</v>
      </c>
      <c r="J4" s="2490" t="s">
        <v>669</v>
      </c>
      <c r="K4" s="1350" t="s">
        <v>668</v>
      </c>
      <c r="L4" s="1143"/>
      <c r="M4" s="1509" t="s">
        <v>667</v>
      </c>
      <c r="N4" s="1379" t="s">
        <v>666</v>
      </c>
      <c r="O4" s="1379" t="s">
        <v>665</v>
      </c>
      <c r="P4" s="1508" t="s">
        <v>664</v>
      </c>
      <c r="Q4" s="1352" t="s">
        <v>663</v>
      </c>
      <c r="R4" s="1379" t="s">
        <v>653</v>
      </c>
      <c r="S4" s="1380" t="s">
        <v>662</v>
      </c>
      <c r="T4" s="2450"/>
      <c r="U4" s="2451"/>
      <c r="V4" s="2443" t="s">
        <v>754</v>
      </c>
      <c r="W4" s="2442"/>
      <c r="X4" s="2441" t="s">
        <v>753</v>
      </c>
      <c r="Y4" s="2442"/>
      <c r="Z4" s="2441" t="s">
        <v>752</v>
      </c>
      <c r="AA4" s="2443"/>
      <c r="AB4" s="2529" t="s">
        <v>751</v>
      </c>
      <c r="AC4" s="2530"/>
      <c r="AD4" s="1398"/>
      <c r="AE4" s="2532"/>
      <c r="AF4" s="2469"/>
      <c r="AG4" s="1379" t="s">
        <v>657</v>
      </c>
      <c r="AH4" s="1379" t="s">
        <v>657</v>
      </c>
      <c r="AI4" s="1379" t="s">
        <v>721</v>
      </c>
      <c r="AJ4" s="2469"/>
      <c r="AK4" s="1350" t="s">
        <v>655</v>
      </c>
    </row>
    <row r="5" spans="1:38" ht="12" customHeight="1" thickBot="1" x14ac:dyDescent="0.2">
      <c r="A5" s="2480"/>
      <c r="B5" s="2481"/>
      <c r="C5" s="2491"/>
      <c r="D5" s="2491"/>
      <c r="E5" s="2458"/>
      <c r="F5" s="2517"/>
      <c r="G5" s="2517"/>
      <c r="H5" s="1258" t="s">
        <v>654</v>
      </c>
      <c r="I5" s="1258" t="s">
        <v>653</v>
      </c>
      <c r="J5" s="2491"/>
      <c r="K5" s="1257" t="s">
        <v>652</v>
      </c>
      <c r="L5" s="1124"/>
      <c r="M5" s="1369" t="s">
        <v>647</v>
      </c>
      <c r="N5" s="1368" t="s">
        <v>647</v>
      </c>
      <c r="O5" s="1368" t="s">
        <v>651</v>
      </c>
      <c r="P5" s="1376" t="s">
        <v>651</v>
      </c>
      <c r="Q5" s="1376" t="s">
        <v>720</v>
      </c>
      <c r="R5" s="1368" t="s">
        <v>649</v>
      </c>
      <c r="S5" s="1374" t="s">
        <v>649</v>
      </c>
      <c r="T5" s="2452"/>
      <c r="U5" s="2453"/>
      <c r="V5" s="1373" t="s">
        <v>648</v>
      </c>
      <c r="W5" s="1372" t="s">
        <v>647</v>
      </c>
      <c r="X5" s="1258" t="s">
        <v>648</v>
      </c>
      <c r="Y5" s="1372" t="s">
        <v>647</v>
      </c>
      <c r="Z5" s="1258" t="s">
        <v>648</v>
      </c>
      <c r="AA5" s="1371" t="s">
        <v>647</v>
      </c>
      <c r="AB5" s="1258" t="s">
        <v>648</v>
      </c>
      <c r="AC5" s="1569" t="s">
        <v>647</v>
      </c>
      <c r="AD5" s="1568"/>
      <c r="AE5" s="1567" t="s">
        <v>646</v>
      </c>
      <c r="AF5" s="1368" t="s">
        <v>645</v>
      </c>
      <c r="AG5" s="1368" t="s">
        <v>644</v>
      </c>
      <c r="AH5" s="1368" t="s">
        <v>643</v>
      </c>
      <c r="AI5" s="1368" t="s">
        <v>642</v>
      </c>
      <c r="AJ5" s="1368" t="s">
        <v>641</v>
      </c>
      <c r="AK5" s="1507" t="s">
        <v>640</v>
      </c>
    </row>
    <row r="6" spans="1:38" s="1165" customFormat="1" ht="13.5" customHeight="1" thickTop="1" x14ac:dyDescent="0.15">
      <c r="A6" s="1202">
        <v>1</v>
      </c>
      <c r="B6" s="1201" t="s">
        <v>750</v>
      </c>
      <c r="C6" s="1290" t="s">
        <v>622</v>
      </c>
      <c r="D6" s="1321"/>
      <c r="E6" s="1289" t="s">
        <v>638</v>
      </c>
      <c r="F6" s="1289" t="s">
        <v>624</v>
      </c>
      <c r="G6" s="1506" t="s">
        <v>623</v>
      </c>
      <c r="H6" s="1290" t="s">
        <v>622</v>
      </c>
      <c r="I6" s="1358"/>
      <c r="J6" s="1145"/>
      <c r="K6" s="1365" t="s">
        <v>79</v>
      </c>
      <c r="L6" s="1531"/>
      <c r="M6" s="1566">
        <v>2.04</v>
      </c>
      <c r="N6" s="1363" t="s">
        <v>748</v>
      </c>
      <c r="O6" s="1285">
        <v>12450</v>
      </c>
      <c r="P6" s="1363" t="s">
        <v>748</v>
      </c>
      <c r="Q6" s="1565">
        <v>16</v>
      </c>
      <c r="R6" s="1204">
        <v>272087446</v>
      </c>
      <c r="S6" s="1272">
        <v>0</v>
      </c>
      <c r="T6" s="1215">
        <v>1</v>
      </c>
      <c r="U6" s="1214" t="s">
        <v>750</v>
      </c>
      <c r="V6" s="1308">
        <v>5550584</v>
      </c>
      <c r="W6" s="1271">
        <v>64.72</v>
      </c>
      <c r="X6" s="1308">
        <v>0</v>
      </c>
      <c r="Y6" s="1271">
        <v>0</v>
      </c>
      <c r="Z6" s="1308">
        <v>3026234</v>
      </c>
      <c r="AA6" s="1270">
        <v>35.28</v>
      </c>
      <c r="AB6" s="1268">
        <v>0</v>
      </c>
      <c r="AC6" s="1550">
        <v>0</v>
      </c>
      <c r="AD6" s="1493"/>
      <c r="AE6" s="1549">
        <v>8576818</v>
      </c>
      <c r="AF6" s="1308">
        <v>688551</v>
      </c>
      <c r="AG6" s="1308">
        <v>374</v>
      </c>
      <c r="AH6" s="1308">
        <v>114112</v>
      </c>
      <c r="AI6" s="1308">
        <v>1231330</v>
      </c>
      <c r="AJ6" s="1267">
        <v>-184333</v>
      </c>
      <c r="AK6" s="1272">
        <v>6358118</v>
      </c>
    </row>
    <row r="7" spans="1:38" s="1165" customFormat="1" ht="13.5" customHeight="1" x14ac:dyDescent="0.15">
      <c r="A7" s="1202">
        <v>2</v>
      </c>
      <c r="B7" s="1201" t="s">
        <v>379</v>
      </c>
      <c r="C7" s="1281" t="s">
        <v>622</v>
      </c>
      <c r="D7" s="1359"/>
      <c r="E7" s="1280">
        <v>2</v>
      </c>
      <c r="F7" s="1280">
        <v>10</v>
      </c>
      <c r="G7" s="1281" t="s">
        <v>623</v>
      </c>
      <c r="H7" s="1281" t="s">
        <v>622</v>
      </c>
      <c r="I7" s="1358"/>
      <c r="J7" s="1357"/>
      <c r="K7" s="1303" t="s">
        <v>79</v>
      </c>
      <c r="L7" s="1531"/>
      <c r="M7" s="1276">
        <v>2.11</v>
      </c>
      <c r="N7" s="1302" t="s">
        <v>748</v>
      </c>
      <c r="O7" s="1274">
        <v>12587</v>
      </c>
      <c r="P7" s="1280" t="s">
        <v>748</v>
      </c>
      <c r="Q7" s="1564">
        <v>16</v>
      </c>
      <c r="R7" s="1204">
        <v>113898077</v>
      </c>
      <c r="S7" s="1272">
        <v>0</v>
      </c>
      <c r="T7" s="1215">
        <v>2</v>
      </c>
      <c r="U7" s="1214" t="s">
        <v>379</v>
      </c>
      <c r="V7" s="1308">
        <v>2403249</v>
      </c>
      <c r="W7" s="1271">
        <v>66.97999999999999</v>
      </c>
      <c r="X7" s="1308">
        <v>0</v>
      </c>
      <c r="Y7" s="1271">
        <v>0</v>
      </c>
      <c r="Z7" s="1308">
        <v>1184902</v>
      </c>
      <c r="AA7" s="1270">
        <v>33.020000000000003</v>
      </c>
      <c r="AB7" s="1268">
        <v>0</v>
      </c>
      <c r="AC7" s="1550">
        <v>0</v>
      </c>
      <c r="AD7" s="1493"/>
      <c r="AE7" s="1549">
        <v>3588151</v>
      </c>
      <c r="AF7" s="1308">
        <v>235108</v>
      </c>
      <c r="AG7" s="1308">
        <v>197</v>
      </c>
      <c r="AH7" s="1308">
        <v>21142</v>
      </c>
      <c r="AI7" s="1308">
        <v>574202</v>
      </c>
      <c r="AJ7" s="1267">
        <v>49751</v>
      </c>
      <c r="AK7" s="1272">
        <v>2807253</v>
      </c>
    </row>
    <row r="8" spans="1:38" s="1165" customFormat="1" ht="13.5" customHeight="1" x14ac:dyDescent="0.15">
      <c r="A8" s="1202">
        <v>3</v>
      </c>
      <c r="B8" s="1201" t="s">
        <v>378</v>
      </c>
      <c r="C8" s="1281" t="s">
        <v>622</v>
      </c>
      <c r="D8" s="1304"/>
      <c r="E8" s="1280" t="s">
        <v>634</v>
      </c>
      <c r="F8" s="1280">
        <v>10</v>
      </c>
      <c r="G8" s="1281" t="s">
        <v>623</v>
      </c>
      <c r="H8" s="1281" t="s">
        <v>622</v>
      </c>
      <c r="I8" s="1213"/>
      <c r="J8" s="1278"/>
      <c r="K8" s="1303" t="s">
        <v>79</v>
      </c>
      <c r="L8" s="1531"/>
      <c r="M8" s="1349">
        <v>2.21</v>
      </c>
      <c r="N8" s="1302" t="s">
        <v>748</v>
      </c>
      <c r="O8" s="1346">
        <v>7140</v>
      </c>
      <c r="P8" s="1346">
        <v>8270</v>
      </c>
      <c r="Q8" s="1564">
        <v>16</v>
      </c>
      <c r="R8" s="1204">
        <v>22412966</v>
      </c>
      <c r="S8" s="1272">
        <v>0</v>
      </c>
      <c r="T8" s="1215">
        <v>3</v>
      </c>
      <c r="U8" s="1214" t="s">
        <v>378</v>
      </c>
      <c r="V8" s="1317">
        <v>488875</v>
      </c>
      <c r="W8" s="1271">
        <v>53.39</v>
      </c>
      <c r="X8" s="1308">
        <v>0</v>
      </c>
      <c r="Y8" s="1271">
        <v>0</v>
      </c>
      <c r="Z8" s="1308">
        <v>213300</v>
      </c>
      <c r="AA8" s="1270">
        <v>23.29</v>
      </c>
      <c r="AB8" s="1268">
        <v>213581</v>
      </c>
      <c r="AC8" s="1550">
        <v>23.32</v>
      </c>
      <c r="AD8" s="1493"/>
      <c r="AE8" s="1549">
        <v>915756</v>
      </c>
      <c r="AF8" s="1308">
        <v>111192</v>
      </c>
      <c r="AG8" s="1308">
        <v>19</v>
      </c>
      <c r="AH8" s="1308">
        <v>308</v>
      </c>
      <c r="AI8" s="1308">
        <v>50675</v>
      </c>
      <c r="AJ8" s="1267">
        <v>-13923</v>
      </c>
      <c r="AK8" s="1272">
        <v>739639</v>
      </c>
    </row>
    <row r="9" spans="1:38" s="1165" customFormat="1" ht="13.5" customHeight="1" x14ac:dyDescent="0.15">
      <c r="A9" s="1202">
        <v>4</v>
      </c>
      <c r="B9" s="1201" t="s">
        <v>377</v>
      </c>
      <c r="C9" s="1273"/>
      <c r="D9" s="1281" t="s">
        <v>622</v>
      </c>
      <c r="E9" s="1280">
        <v>3</v>
      </c>
      <c r="F9" s="1280" t="s">
        <v>624</v>
      </c>
      <c r="G9" s="1281" t="s">
        <v>623</v>
      </c>
      <c r="H9" s="1281" t="s">
        <v>622</v>
      </c>
      <c r="I9" s="1213"/>
      <c r="J9" s="1278"/>
      <c r="K9" s="1277" t="s">
        <v>622</v>
      </c>
      <c r="L9" s="1531"/>
      <c r="M9" s="1276">
        <v>2.11</v>
      </c>
      <c r="N9" s="1302" t="s">
        <v>748</v>
      </c>
      <c r="O9" s="1274">
        <v>11550</v>
      </c>
      <c r="P9" s="1494">
        <v>6170</v>
      </c>
      <c r="Q9" s="1273">
        <v>16</v>
      </c>
      <c r="R9" s="1204">
        <v>17558797</v>
      </c>
      <c r="S9" s="1272">
        <v>0</v>
      </c>
      <c r="T9" s="1215">
        <v>4</v>
      </c>
      <c r="U9" s="1214" t="s">
        <v>377</v>
      </c>
      <c r="V9" s="1317">
        <v>370486</v>
      </c>
      <c r="W9" s="1271">
        <v>52.42</v>
      </c>
      <c r="X9" s="1308">
        <v>0</v>
      </c>
      <c r="Y9" s="1271">
        <v>0</v>
      </c>
      <c r="Z9" s="1308">
        <v>231751</v>
      </c>
      <c r="AA9" s="1270">
        <v>32.78</v>
      </c>
      <c r="AB9" s="1268">
        <v>104649</v>
      </c>
      <c r="AC9" s="1550">
        <v>14.8</v>
      </c>
      <c r="AD9" s="1493"/>
      <c r="AE9" s="1549">
        <v>706886</v>
      </c>
      <c r="AF9" s="1308">
        <v>68310</v>
      </c>
      <c r="AG9" s="1308">
        <v>24</v>
      </c>
      <c r="AH9" s="1308">
        <v>317</v>
      </c>
      <c r="AI9" s="1308">
        <v>43265</v>
      </c>
      <c r="AJ9" s="1267">
        <v>-49279</v>
      </c>
      <c r="AK9" s="1272">
        <v>545691</v>
      </c>
    </row>
    <row r="10" spans="1:38" s="1165" customFormat="1" ht="13.5" customHeight="1" x14ac:dyDescent="0.15">
      <c r="A10" s="1202">
        <v>5</v>
      </c>
      <c r="B10" s="1201" t="s">
        <v>376</v>
      </c>
      <c r="C10" s="1281" t="s">
        <v>622</v>
      </c>
      <c r="D10" s="1304"/>
      <c r="E10" s="1280" t="s">
        <v>634</v>
      </c>
      <c r="F10" s="1280">
        <v>10</v>
      </c>
      <c r="G10" s="1281" t="s">
        <v>623</v>
      </c>
      <c r="H10" s="1281" t="s">
        <v>622</v>
      </c>
      <c r="I10" s="1213"/>
      <c r="J10" s="1278"/>
      <c r="K10" s="1303" t="s">
        <v>79</v>
      </c>
      <c r="L10" s="1531"/>
      <c r="M10" s="1276">
        <v>2.2000000000000002</v>
      </c>
      <c r="N10" s="1302" t="s">
        <v>748</v>
      </c>
      <c r="O10" s="1274">
        <v>8200</v>
      </c>
      <c r="P10" s="1274">
        <v>4000</v>
      </c>
      <c r="Q10" s="1273">
        <v>16</v>
      </c>
      <c r="R10" s="1204">
        <v>20063373</v>
      </c>
      <c r="S10" s="1272">
        <v>0</v>
      </c>
      <c r="T10" s="1215">
        <v>5</v>
      </c>
      <c r="U10" s="1214" t="s">
        <v>376</v>
      </c>
      <c r="V10" s="1317">
        <v>441390</v>
      </c>
      <c r="W10" s="1271">
        <v>70.09</v>
      </c>
      <c r="X10" s="1308">
        <v>0</v>
      </c>
      <c r="Y10" s="1271">
        <v>0</v>
      </c>
      <c r="Z10" s="1308">
        <v>132946</v>
      </c>
      <c r="AA10" s="1270">
        <v>21.11</v>
      </c>
      <c r="AB10" s="1268">
        <v>55452</v>
      </c>
      <c r="AC10" s="1550">
        <v>8.8000000000000007</v>
      </c>
      <c r="AD10" s="1493"/>
      <c r="AE10" s="1549">
        <v>629788</v>
      </c>
      <c r="AF10" s="1308">
        <v>42798</v>
      </c>
      <c r="AG10" s="1308">
        <v>0</v>
      </c>
      <c r="AH10" s="1308">
        <v>205</v>
      </c>
      <c r="AI10" s="1308">
        <v>113075</v>
      </c>
      <c r="AJ10" s="1267">
        <v>-80505</v>
      </c>
      <c r="AK10" s="1272">
        <v>393205</v>
      </c>
    </row>
    <row r="11" spans="1:38" s="1165" customFormat="1" ht="13.5" customHeight="1" x14ac:dyDescent="0.15">
      <c r="A11" s="1202">
        <v>6</v>
      </c>
      <c r="B11" s="1201" t="s">
        <v>375</v>
      </c>
      <c r="C11" s="1281" t="s">
        <v>622</v>
      </c>
      <c r="D11" s="1304"/>
      <c r="E11" s="1280" t="s">
        <v>634</v>
      </c>
      <c r="F11" s="1280" t="s">
        <v>624</v>
      </c>
      <c r="G11" s="1281" t="s">
        <v>623</v>
      </c>
      <c r="H11" s="1281" t="s">
        <v>622</v>
      </c>
      <c r="I11" s="1358"/>
      <c r="J11" s="1357"/>
      <c r="K11" s="1303" t="s">
        <v>79</v>
      </c>
      <c r="L11" s="1531"/>
      <c r="M11" s="1276">
        <v>2.0699999999999998</v>
      </c>
      <c r="N11" s="1302" t="s">
        <v>748</v>
      </c>
      <c r="O11" s="1274">
        <v>10320</v>
      </c>
      <c r="P11" s="1274">
        <v>5040</v>
      </c>
      <c r="Q11" s="1273">
        <v>16</v>
      </c>
      <c r="R11" s="1204">
        <v>34580002</v>
      </c>
      <c r="S11" s="1272">
        <v>0</v>
      </c>
      <c r="T11" s="1215">
        <v>6</v>
      </c>
      <c r="U11" s="1214" t="s">
        <v>375</v>
      </c>
      <c r="V11" s="1317">
        <v>715801</v>
      </c>
      <c r="W11" s="1271">
        <v>62.49</v>
      </c>
      <c r="X11" s="1308">
        <v>0</v>
      </c>
      <c r="Y11" s="1271">
        <v>0</v>
      </c>
      <c r="Z11" s="1308">
        <v>304512</v>
      </c>
      <c r="AA11" s="1270">
        <v>26.58</v>
      </c>
      <c r="AB11" s="1268">
        <v>125168</v>
      </c>
      <c r="AC11" s="1550">
        <v>10.93</v>
      </c>
      <c r="AD11" s="1493"/>
      <c r="AE11" s="1549">
        <v>1145481</v>
      </c>
      <c r="AF11" s="1308">
        <v>99154</v>
      </c>
      <c r="AG11" s="1308">
        <v>31</v>
      </c>
      <c r="AH11" s="1308">
        <v>201</v>
      </c>
      <c r="AI11" s="1308">
        <v>181534</v>
      </c>
      <c r="AJ11" s="1267">
        <v>-5753</v>
      </c>
      <c r="AK11" s="1272">
        <v>858808</v>
      </c>
    </row>
    <row r="12" spans="1:38" s="1165" customFormat="1" ht="13.5" customHeight="1" x14ac:dyDescent="0.15">
      <c r="A12" s="1202">
        <v>7</v>
      </c>
      <c r="B12" s="1201" t="s">
        <v>374</v>
      </c>
      <c r="C12" s="1281" t="s">
        <v>622</v>
      </c>
      <c r="D12" s="1304"/>
      <c r="E12" s="1280">
        <v>3</v>
      </c>
      <c r="F12" s="1280">
        <v>10</v>
      </c>
      <c r="G12" s="1281" t="s">
        <v>623</v>
      </c>
      <c r="H12" s="1281" t="s">
        <v>622</v>
      </c>
      <c r="I12" s="1145"/>
      <c r="J12" s="1145"/>
      <c r="K12" s="1277" t="s">
        <v>622</v>
      </c>
      <c r="L12" s="1531"/>
      <c r="M12" s="1276">
        <v>2.69</v>
      </c>
      <c r="N12" s="1302" t="s">
        <v>748</v>
      </c>
      <c r="O12" s="1274">
        <v>10245</v>
      </c>
      <c r="P12" s="1274">
        <v>6042</v>
      </c>
      <c r="Q12" s="1273">
        <v>16</v>
      </c>
      <c r="R12" s="1204">
        <v>14060357</v>
      </c>
      <c r="S12" s="1272">
        <v>0</v>
      </c>
      <c r="T12" s="1215">
        <v>7</v>
      </c>
      <c r="U12" s="1214" t="s">
        <v>374</v>
      </c>
      <c r="V12" s="1317">
        <v>381691</v>
      </c>
      <c r="W12" s="1271">
        <v>59.72</v>
      </c>
      <c r="X12" s="1308">
        <v>0</v>
      </c>
      <c r="Y12" s="1271">
        <v>0</v>
      </c>
      <c r="Z12" s="1308">
        <v>170344</v>
      </c>
      <c r="AA12" s="1270">
        <v>26.65</v>
      </c>
      <c r="AB12" s="1268">
        <v>87083</v>
      </c>
      <c r="AC12" s="1550">
        <v>13.63</v>
      </c>
      <c r="AD12" s="1493"/>
      <c r="AE12" s="1549">
        <v>639118</v>
      </c>
      <c r="AF12" s="1308">
        <v>59591</v>
      </c>
      <c r="AG12" s="1308">
        <v>134</v>
      </c>
      <c r="AH12" s="1308">
        <v>262</v>
      </c>
      <c r="AI12" s="1308">
        <v>54935</v>
      </c>
      <c r="AJ12" s="1267">
        <v>-96883</v>
      </c>
      <c r="AK12" s="1272">
        <v>427313</v>
      </c>
    </row>
    <row r="13" spans="1:38" s="1165" customFormat="1" ht="13.5" customHeight="1" x14ac:dyDescent="0.15">
      <c r="A13" s="1202">
        <v>8</v>
      </c>
      <c r="B13" s="1201" t="s">
        <v>373</v>
      </c>
      <c r="C13" s="1281" t="s">
        <v>622</v>
      </c>
      <c r="D13" s="1304"/>
      <c r="E13" s="1280">
        <v>3</v>
      </c>
      <c r="F13" s="1280">
        <v>9</v>
      </c>
      <c r="G13" s="1281" t="s">
        <v>632</v>
      </c>
      <c r="H13" s="1281" t="s">
        <v>622</v>
      </c>
      <c r="I13" s="1213"/>
      <c r="J13" s="1278"/>
      <c r="K13" s="1277" t="s">
        <v>622</v>
      </c>
      <c r="L13" s="1531"/>
      <c r="M13" s="1276">
        <v>2.31</v>
      </c>
      <c r="N13" s="1302" t="s">
        <v>748</v>
      </c>
      <c r="O13" s="1274">
        <v>8400</v>
      </c>
      <c r="P13" s="1274">
        <v>8100</v>
      </c>
      <c r="Q13" s="1273">
        <v>16</v>
      </c>
      <c r="R13" s="1204">
        <v>20093154</v>
      </c>
      <c r="S13" s="1272">
        <v>0</v>
      </c>
      <c r="T13" s="1215">
        <v>8</v>
      </c>
      <c r="U13" s="1214" t="s">
        <v>373</v>
      </c>
      <c r="V13" s="1317">
        <v>464152</v>
      </c>
      <c r="W13" s="1271">
        <v>64.349999999999994</v>
      </c>
      <c r="X13" s="1308">
        <v>0</v>
      </c>
      <c r="Y13" s="1271">
        <v>0</v>
      </c>
      <c r="Z13" s="1308">
        <v>146034</v>
      </c>
      <c r="AA13" s="1270">
        <v>20.25</v>
      </c>
      <c r="AB13" s="1268">
        <v>111091</v>
      </c>
      <c r="AC13" s="1550">
        <v>15.4</v>
      </c>
      <c r="AD13" s="1493"/>
      <c r="AE13" s="1549">
        <v>721277</v>
      </c>
      <c r="AF13" s="1308">
        <v>59812</v>
      </c>
      <c r="AG13" s="1308">
        <v>29</v>
      </c>
      <c r="AH13" s="1308">
        <v>294</v>
      </c>
      <c r="AI13" s="1308">
        <v>140842</v>
      </c>
      <c r="AJ13" s="1267">
        <v>-4542</v>
      </c>
      <c r="AK13" s="1272">
        <v>515758</v>
      </c>
    </row>
    <row r="14" spans="1:38" s="1165" customFormat="1" ht="13.5" customHeight="1" x14ac:dyDescent="0.15">
      <c r="A14" s="1202">
        <v>9</v>
      </c>
      <c r="B14" s="1201" t="s">
        <v>372</v>
      </c>
      <c r="C14" s="1281" t="s">
        <v>622</v>
      </c>
      <c r="D14" s="1304"/>
      <c r="E14" s="1280" t="s">
        <v>634</v>
      </c>
      <c r="F14" s="1280">
        <v>9</v>
      </c>
      <c r="G14" s="1281" t="s">
        <v>632</v>
      </c>
      <c r="H14" s="1281" t="s">
        <v>622</v>
      </c>
      <c r="I14" s="1213"/>
      <c r="J14" s="1278"/>
      <c r="K14" s="1303" t="s">
        <v>79</v>
      </c>
      <c r="L14" s="1531"/>
      <c r="M14" s="1276">
        <v>1.58</v>
      </c>
      <c r="N14" s="1302" t="s">
        <v>748</v>
      </c>
      <c r="O14" s="1274">
        <v>7400</v>
      </c>
      <c r="P14" s="1274">
        <v>4300</v>
      </c>
      <c r="Q14" s="1273">
        <v>16</v>
      </c>
      <c r="R14" s="1204">
        <v>6392013</v>
      </c>
      <c r="S14" s="1272">
        <v>0</v>
      </c>
      <c r="T14" s="1215">
        <v>9</v>
      </c>
      <c r="U14" s="1214" t="s">
        <v>372</v>
      </c>
      <c r="V14" s="1317">
        <v>100993</v>
      </c>
      <c r="W14" s="1271">
        <v>62.03</v>
      </c>
      <c r="X14" s="1308">
        <v>0</v>
      </c>
      <c r="Y14" s="1271">
        <v>0</v>
      </c>
      <c r="Z14" s="1308">
        <v>41351</v>
      </c>
      <c r="AA14" s="1270">
        <v>25.4</v>
      </c>
      <c r="AB14" s="1268">
        <v>20464</v>
      </c>
      <c r="AC14" s="1550">
        <v>12.57</v>
      </c>
      <c r="AD14" s="1493"/>
      <c r="AE14" s="1549">
        <v>162808</v>
      </c>
      <c r="AF14" s="1308">
        <v>11867</v>
      </c>
      <c r="AG14" s="1308">
        <v>0</v>
      </c>
      <c r="AH14" s="1308">
        <v>9</v>
      </c>
      <c r="AI14" s="1308">
        <v>17004</v>
      </c>
      <c r="AJ14" s="1267">
        <v>-27573</v>
      </c>
      <c r="AK14" s="1272">
        <v>106355</v>
      </c>
    </row>
    <row r="15" spans="1:38" s="1165" customFormat="1" ht="13.5" customHeight="1" x14ac:dyDescent="0.15">
      <c r="A15" s="1202">
        <v>10</v>
      </c>
      <c r="B15" s="1201" t="s">
        <v>371</v>
      </c>
      <c r="C15" s="1304"/>
      <c r="D15" s="1281" t="s">
        <v>622</v>
      </c>
      <c r="E15" s="1280">
        <v>3</v>
      </c>
      <c r="F15" s="1280" t="s">
        <v>624</v>
      </c>
      <c r="G15" s="1281" t="s">
        <v>623</v>
      </c>
      <c r="H15" s="1281" t="s">
        <v>622</v>
      </c>
      <c r="I15" s="1213"/>
      <c r="J15" s="1278"/>
      <c r="K15" s="1277" t="s">
        <v>622</v>
      </c>
      <c r="L15" s="1531"/>
      <c r="M15" s="1276">
        <v>1.7</v>
      </c>
      <c r="N15" s="1302" t="s">
        <v>748</v>
      </c>
      <c r="O15" s="1274">
        <v>9000</v>
      </c>
      <c r="P15" s="1274">
        <v>5400</v>
      </c>
      <c r="Q15" s="1273">
        <v>16</v>
      </c>
      <c r="R15" s="1204">
        <v>54293525</v>
      </c>
      <c r="S15" s="1272">
        <v>0</v>
      </c>
      <c r="T15" s="1215">
        <v>10</v>
      </c>
      <c r="U15" s="1214" t="s">
        <v>371</v>
      </c>
      <c r="V15" s="1317">
        <v>922980</v>
      </c>
      <c r="W15" s="1271">
        <v>56.5</v>
      </c>
      <c r="X15" s="1308">
        <v>0</v>
      </c>
      <c r="Y15" s="1271">
        <v>0</v>
      </c>
      <c r="Z15" s="1308">
        <v>469764</v>
      </c>
      <c r="AA15" s="1270">
        <v>28.76</v>
      </c>
      <c r="AB15" s="1268">
        <v>240802</v>
      </c>
      <c r="AC15" s="1550">
        <v>14.74</v>
      </c>
      <c r="AD15" s="1493"/>
      <c r="AE15" s="1549">
        <v>1633546</v>
      </c>
      <c r="AF15" s="1308">
        <v>160565</v>
      </c>
      <c r="AG15" s="1308">
        <v>68</v>
      </c>
      <c r="AH15" s="1308">
        <v>696</v>
      </c>
      <c r="AI15" s="1308">
        <v>141690</v>
      </c>
      <c r="AJ15" s="1267">
        <v>7197</v>
      </c>
      <c r="AK15" s="1272">
        <v>1337724</v>
      </c>
    </row>
    <row r="16" spans="1:38" s="1165" customFormat="1" ht="13.5" customHeight="1" x14ac:dyDescent="0.15">
      <c r="A16" s="1202">
        <v>11</v>
      </c>
      <c r="B16" s="1201" t="s">
        <v>370</v>
      </c>
      <c r="C16" s="1304"/>
      <c r="D16" s="1281" t="s">
        <v>622</v>
      </c>
      <c r="E16" s="1280">
        <v>3</v>
      </c>
      <c r="F16" s="1280" t="s">
        <v>624</v>
      </c>
      <c r="G16" s="1281" t="s">
        <v>623</v>
      </c>
      <c r="H16" s="1281" t="s">
        <v>622</v>
      </c>
      <c r="I16" s="1213"/>
      <c r="J16" s="1278"/>
      <c r="K16" s="1277" t="s">
        <v>622</v>
      </c>
      <c r="L16" s="1531"/>
      <c r="M16" s="1276">
        <v>1.82</v>
      </c>
      <c r="N16" s="1302" t="s">
        <v>748</v>
      </c>
      <c r="O16" s="1274">
        <v>13400</v>
      </c>
      <c r="P16" s="1274">
        <v>1100</v>
      </c>
      <c r="Q16" s="1273">
        <v>16</v>
      </c>
      <c r="R16" s="1204">
        <v>5796345</v>
      </c>
      <c r="S16" s="1272">
        <v>0</v>
      </c>
      <c r="T16" s="1215">
        <v>11</v>
      </c>
      <c r="U16" s="1214" t="s">
        <v>370</v>
      </c>
      <c r="V16" s="1317">
        <v>105492</v>
      </c>
      <c r="W16" s="1271">
        <v>60.83</v>
      </c>
      <c r="X16" s="1308">
        <v>0</v>
      </c>
      <c r="Y16" s="1271">
        <v>0</v>
      </c>
      <c r="Z16" s="1308">
        <v>63757</v>
      </c>
      <c r="AA16" s="1270">
        <v>36.76</v>
      </c>
      <c r="AB16" s="1268">
        <v>4188</v>
      </c>
      <c r="AC16" s="1550">
        <v>2.41</v>
      </c>
      <c r="AD16" s="1493"/>
      <c r="AE16" s="1549">
        <v>173437</v>
      </c>
      <c r="AF16" s="1308">
        <v>14221</v>
      </c>
      <c r="AG16" s="1308">
        <v>0</v>
      </c>
      <c r="AH16" s="1308">
        <v>12</v>
      </c>
      <c r="AI16" s="1308">
        <v>15831</v>
      </c>
      <c r="AJ16" s="1267">
        <v>-3387</v>
      </c>
      <c r="AK16" s="1272">
        <v>139986</v>
      </c>
    </row>
    <row r="17" spans="1:37" s="1165" customFormat="1" ht="13.5" customHeight="1" x14ac:dyDescent="0.15">
      <c r="A17" s="1202">
        <v>12</v>
      </c>
      <c r="B17" s="1201" t="s">
        <v>369</v>
      </c>
      <c r="C17" s="1304"/>
      <c r="D17" s="1281" t="s">
        <v>622</v>
      </c>
      <c r="E17" s="1280">
        <v>3</v>
      </c>
      <c r="F17" s="1280" t="s">
        <v>624</v>
      </c>
      <c r="G17" s="1281" t="s">
        <v>623</v>
      </c>
      <c r="H17" s="1281" t="s">
        <v>622</v>
      </c>
      <c r="I17" s="1213"/>
      <c r="J17" s="1278"/>
      <c r="K17" s="1277" t="s">
        <v>749</v>
      </c>
      <c r="L17" s="1531"/>
      <c r="M17" s="1276">
        <v>1.83</v>
      </c>
      <c r="N17" s="1302" t="s">
        <v>748</v>
      </c>
      <c r="O17" s="1274">
        <v>6400</v>
      </c>
      <c r="P17" s="1274">
        <v>6800</v>
      </c>
      <c r="Q17" s="1273">
        <v>16</v>
      </c>
      <c r="R17" s="1204">
        <v>11924906</v>
      </c>
      <c r="S17" s="1272">
        <v>0</v>
      </c>
      <c r="T17" s="1215">
        <v>12</v>
      </c>
      <c r="U17" s="1214" t="s">
        <v>369</v>
      </c>
      <c r="V17" s="1317">
        <v>218223</v>
      </c>
      <c r="W17" s="1271">
        <v>56.25</v>
      </c>
      <c r="X17" s="1308">
        <v>0</v>
      </c>
      <c r="Y17" s="1271">
        <v>0</v>
      </c>
      <c r="Z17" s="1308">
        <v>88384</v>
      </c>
      <c r="AA17" s="1270">
        <v>22.78</v>
      </c>
      <c r="AB17" s="1268">
        <v>81341</v>
      </c>
      <c r="AC17" s="1550">
        <v>20.97</v>
      </c>
      <c r="AD17" s="1493"/>
      <c r="AE17" s="1549">
        <v>387948</v>
      </c>
      <c r="AF17" s="1308">
        <v>39549</v>
      </c>
      <c r="AG17" s="1308">
        <v>3</v>
      </c>
      <c r="AH17" s="1308">
        <v>0</v>
      </c>
      <c r="AI17" s="1308">
        <v>23472</v>
      </c>
      <c r="AJ17" s="1267">
        <v>-59468</v>
      </c>
      <c r="AK17" s="1272">
        <v>265456</v>
      </c>
    </row>
    <row r="18" spans="1:37" s="1165" customFormat="1" ht="13.5" customHeight="1" x14ac:dyDescent="0.15">
      <c r="A18" s="1202">
        <v>13</v>
      </c>
      <c r="B18" s="1201" t="s">
        <v>368</v>
      </c>
      <c r="C18" s="1281" t="s">
        <v>622</v>
      </c>
      <c r="D18" s="1304"/>
      <c r="E18" s="1280">
        <v>3</v>
      </c>
      <c r="F18" s="1280">
        <v>10</v>
      </c>
      <c r="G18" s="1281" t="s">
        <v>623</v>
      </c>
      <c r="H18" s="1281" t="s">
        <v>622</v>
      </c>
      <c r="I18" s="1213"/>
      <c r="J18" s="1278"/>
      <c r="K18" s="1277" t="s">
        <v>622</v>
      </c>
      <c r="L18" s="1531"/>
      <c r="M18" s="1276">
        <v>1.88</v>
      </c>
      <c r="N18" s="1302" t="s">
        <v>748</v>
      </c>
      <c r="O18" s="1274">
        <v>9313</v>
      </c>
      <c r="P18" s="1274">
        <v>6628</v>
      </c>
      <c r="Q18" s="1273">
        <v>16</v>
      </c>
      <c r="R18" s="1204">
        <v>17455212</v>
      </c>
      <c r="S18" s="1272">
        <v>0</v>
      </c>
      <c r="T18" s="1215">
        <v>13</v>
      </c>
      <c r="U18" s="1214" t="s">
        <v>368</v>
      </c>
      <c r="V18" s="1317">
        <v>313838</v>
      </c>
      <c r="W18" s="1271">
        <v>56.379999999999995</v>
      </c>
      <c r="X18" s="1308">
        <v>0</v>
      </c>
      <c r="Y18" s="1271">
        <v>0</v>
      </c>
      <c r="Z18" s="1308">
        <v>151436</v>
      </c>
      <c r="AA18" s="1270">
        <v>27.21</v>
      </c>
      <c r="AB18" s="1268">
        <v>91333</v>
      </c>
      <c r="AC18" s="1550">
        <v>16.41</v>
      </c>
      <c r="AD18" s="1493"/>
      <c r="AE18" s="1549">
        <v>556607</v>
      </c>
      <c r="AF18" s="1308">
        <v>45887</v>
      </c>
      <c r="AG18" s="1308">
        <v>0</v>
      </c>
      <c r="AH18" s="1308">
        <v>86</v>
      </c>
      <c r="AI18" s="1308">
        <v>47371</v>
      </c>
      <c r="AJ18" s="1267">
        <v>-6004</v>
      </c>
      <c r="AK18" s="1272">
        <v>457259</v>
      </c>
    </row>
    <row r="19" spans="1:37" s="1165" customFormat="1" ht="13.5" customHeight="1" x14ac:dyDescent="0.15">
      <c r="A19" s="1202">
        <v>14</v>
      </c>
      <c r="B19" s="1201" t="s">
        <v>367</v>
      </c>
      <c r="C19" s="1304"/>
      <c r="D19" s="1281" t="s">
        <v>622</v>
      </c>
      <c r="E19" s="1280">
        <v>3</v>
      </c>
      <c r="F19" s="1280" t="s">
        <v>624</v>
      </c>
      <c r="G19" s="1281" t="s">
        <v>623</v>
      </c>
      <c r="H19" s="1281" t="s">
        <v>622</v>
      </c>
      <c r="I19" s="1213"/>
      <c r="J19" s="1278"/>
      <c r="K19" s="1277" t="s">
        <v>622</v>
      </c>
      <c r="L19" s="1531"/>
      <c r="M19" s="1276">
        <v>1.3</v>
      </c>
      <c r="N19" s="1302" t="s">
        <v>748</v>
      </c>
      <c r="O19" s="1274">
        <v>7200</v>
      </c>
      <c r="P19" s="1274">
        <v>4800</v>
      </c>
      <c r="Q19" s="1273">
        <v>16</v>
      </c>
      <c r="R19" s="1204">
        <v>17832018</v>
      </c>
      <c r="S19" s="1272">
        <v>0</v>
      </c>
      <c r="T19" s="1309">
        <v>14</v>
      </c>
      <c r="U19" s="1214" t="s">
        <v>367</v>
      </c>
      <c r="V19" s="1317">
        <v>231812</v>
      </c>
      <c r="W19" s="1271">
        <v>53.980000000000004</v>
      </c>
      <c r="X19" s="1308">
        <v>0</v>
      </c>
      <c r="Y19" s="1271">
        <v>0</v>
      </c>
      <c r="Z19" s="1308">
        <v>126094</v>
      </c>
      <c r="AA19" s="1270">
        <v>29.37</v>
      </c>
      <c r="AB19" s="1268">
        <v>71491</v>
      </c>
      <c r="AC19" s="1550">
        <v>16.649999999999999</v>
      </c>
      <c r="AD19" s="1493"/>
      <c r="AE19" s="1549">
        <v>429397</v>
      </c>
      <c r="AF19" s="1308">
        <v>44380</v>
      </c>
      <c r="AG19" s="1308">
        <v>0</v>
      </c>
      <c r="AH19" s="1308">
        <v>147</v>
      </c>
      <c r="AI19" s="1308">
        <v>27817</v>
      </c>
      <c r="AJ19" s="1267">
        <v>-5870</v>
      </c>
      <c r="AK19" s="1272">
        <v>351183</v>
      </c>
    </row>
    <row r="20" spans="1:37" s="1165" customFormat="1" ht="13.5" customHeight="1" x14ac:dyDescent="0.15">
      <c r="A20" s="1202">
        <v>15</v>
      </c>
      <c r="B20" s="1201" t="s">
        <v>366</v>
      </c>
      <c r="C20" s="1304"/>
      <c r="D20" s="1281" t="s">
        <v>622</v>
      </c>
      <c r="E20" s="1280">
        <v>3</v>
      </c>
      <c r="F20" s="1280">
        <v>12</v>
      </c>
      <c r="G20" s="1281" t="s">
        <v>626</v>
      </c>
      <c r="H20" s="1281" t="s">
        <v>622</v>
      </c>
      <c r="I20" s="1213"/>
      <c r="J20" s="1278"/>
      <c r="K20" s="1277" t="s">
        <v>622</v>
      </c>
      <c r="L20" s="1531"/>
      <c r="M20" s="1276">
        <v>1.94</v>
      </c>
      <c r="N20" s="1563" t="s">
        <v>748</v>
      </c>
      <c r="O20" s="1274">
        <v>7500</v>
      </c>
      <c r="P20" s="1274">
        <v>7200</v>
      </c>
      <c r="Q20" s="1273">
        <v>16</v>
      </c>
      <c r="R20" s="1204">
        <v>6336547</v>
      </c>
      <c r="S20" s="1272">
        <v>0</v>
      </c>
      <c r="T20" s="1309">
        <v>15</v>
      </c>
      <c r="U20" s="1214" t="s">
        <v>366</v>
      </c>
      <c r="V20" s="1317">
        <v>122929</v>
      </c>
      <c r="W20" s="1271">
        <v>57.43</v>
      </c>
      <c r="X20" s="1308">
        <v>0</v>
      </c>
      <c r="Y20" s="1271">
        <v>0</v>
      </c>
      <c r="Z20" s="1308">
        <v>50460</v>
      </c>
      <c r="AA20" s="1270">
        <v>23.57</v>
      </c>
      <c r="AB20" s="1268">
        <v>40666</v>
      </c>
      <c r="AC20" s="1550">
        <v>19</v>
      </c>
      <c r="AD20" s="1493"/>
      <c r="AE20" s="1549">
        <v>214055</v>
      </c>
      <c r="AF20" s="1308">
        <v>20224</v>
      </c>
      <c r="AG20" s="1308">
        <v>0</v>
      </c>
      <c r="AH20" s="1308">
        <v>0</v>
      </c>
      <c r="AI20" s="1308">
        <v>14140</v>
      </c>
      <c r="AJ20" s="1267">
        <v>2441</v>
      </c>
      <c r="AK20" s="1272">
        <v>182132</v>
      </c>
    </row>
    <row r="21" spans="1:37" s="1165" customFormat="1" ht="13.5" customHeight="1" x14ac:dyDescent="0.15">
      <c r="A21" s="1306">
        <v>16</v>
      </c>
      <c r="B21" s="1343" t="s">
        <v>365</v>
      </c>
      <c r="C21" s="1354"/>
      <c r="D21" s="1353" t="s">
        <v>622</v>
      </c>
      <c r="E21" s="1260">
        <v>3</v>
      </c>
      <c r="F21" s="1260">
        <v>10</v>
      </c>
      <c r="G21" s="1353" t="s">
        <v>623</v>
      </c>
      <c r="H21" s="1353" t="s">
        <v>622</v>
      </c>
      <c r="I21" s="1351"/>
      <c r="J21" s="1209"/>
      <c r="K21" s="1350" t="s">
        <v>749</v>
      </c>
      <c r="L21" s="1531"/>
      <c r="M21" s="1349">
        <v>1.42</v>
      </c>
      <c r="N21" s="1562" t="s">
        <v>748</v>
      </c>
      <c r="O21" s="1346">
        <v>8400</v>
      </c>
      <c r="P21" s="1346">
        <v>4500</v>
      </c>
      <c r="Q21" s="1345">
        <v>16</v>
      </c>
      <c r="R21" s="1180">
        <v>9732358</v>
      </c>
      <c r="S21" s="1344">
        <v>0</v>
      </c>
      <c r="T21" s="1309">
        <v>16</v>
      </c>
      <c r="U21" s="1355" t="s">
        <v>365</v>
      </c>
      <c r="V21" s="1338">
        <v>138020</v>
      </c>
      <c r="W21" s="1341">
        <v>55.64</v>
      </c>
      <c r="X21" s="1342">
        <v>0</v>
      </c>
      <c r="Y21" s="1341">
        <v>0</v>
      </c>
      <c r="Z21" s="1342">
        <v>76012</v>
      </c>
      <c r="AA21" s="1339">
        <v>30.64</v>
      </c>
      <c r="AB21" s="1338">
        <v>34047</v>
      </c>
      <c r="AC21" s="1561">
        <v>13.72</v>
      </c>
      <c r="AD21" s="1493"/>
      <c r="AE21" s="1540">
        <v>248079</v>
      </c>
      <c r="AF21" s="1342">
        <v>24306</v>
      </c>
      <c r="AG21" s="1342">
        <v>12</v>
      </c>
      <c r="AH21" s="1342">
        <v>0</v>
      </c>
      <c r="AI21" s="1342">
        <v>21540</v>
      </c>
      <c r="AJ21" s="1194">
        <v>-4738</v>
      </c>
      <c r="AK21" s="1344">
        <v>197483</v>
      </c>
    </row>
    <row r="22" spans="1:37" s="1493" customFormat="1" ht="13.5" customHeight="1" x14ac:dyDescent="0.15">
      <c r="A22" s="1490">
        <v>17</v>
      </c>
      <c r="B22" s="1319" t="s">
        <v>364</v>
      </c>
      <c r="C22" s="1304"/>
      <c r="D22" s="1281" t="s">
        <v>622</v>
      </c>
      <c r="E22" s="1280">
        <v>3</v>
      </c>
      <c r="F22" s="1280">
        <v>10</v>
      </c>
      <c r="G22" s="1281" t="s">
        <v>623</v>
      </c>
      <c r="H22" s="1281" t="s">
        <v>622</v>
      </c>
      <c r="I22" s="1328"/>
      <c r="J22" s="1327"/>
      <c r="K22" s="1329" t="s">
        <v>622</v>
      </c>
      <c r="L22" s="1327"/>
      <c r="M22" s="1275">
        <v>1.7</v>
      </c>
      <c r="N22" s="1305" t="s">
        <v>748</v>
      </c>
      <c r="O22" s="1274">
        <v>7400</v>
      </c>
      <c r="P22" s="1274">
        <v>6200</v>
      </c>
      <c r="Q22" s="1273">
        <v>16</v>
      </c>
      <c r="R22" s="1313">
        <v>10367082</v>
      </c>
      <c r="S22" s="1313">
        <v>0</v>
      </c>
      <c r="T22" s="1559">
        <v>17</v>
      </c>
      <c r="U22" s="1330" t="s">
        <v>364</v>
      </c>
      <c r="V22" s="1313">
        <v>146859</v>
      </c>
      <c r="W22" s="1486">
        <v>53.769999999999996</v>
      </c>
      <c r="X22" s="1313">
        <v>0</v>
      </c>
      <c r="Y22" s="1486">
        <v>0</v>
      </c>
      <c r="Z22" s="1313">
        <v>73519</v>
      </c>
      <c r="AA22" s="1486">
        <v>26.92</v>
      </c>
      <c r="AB22" s="1313">
        <v>52737</v>
      </c>
      <c r="AC22" s="1558">
        <v>19.309999999999999</v>
      </c>
      <c r="AD22" s="1557"/>
      <c r="AE22" s="1556">
        <v>273115</v>
      </c>
      <c r="AF22" s="1313">
        <v>24340</v>
      </c>
      <c r="AG22" s="1313">
        <v>0</v>
      </c>
      <c r="AH22" s="1313">
        <v>0</v>
      </c>
      <c r="AI22" s="1313">
        <v>11496</v>
      </c>
      <c r="AJ22" s="1312">
        <v>-8703</v>
      </c>
      <c r="AK22" s="1313">
        <v>228576</v>
      </c>
    </row>
    <row r="23" spans="1:37" s="1493" customFormat="1" ht="13.5" customHeight="1" x14ac:dyDescent="0.15">
      <c r="A23" s="1490">
        <v>18</v>
      </c>
      <c r="B23" s="1319" t="s">
        <v>363</v>
      </c>
      <c r="C23" s="1281"/>
      <c r="D23" s="1560" t="s">
        <v>622</v>
      </c>
      <c r="E23" s="1280">
        <v>3</v>
      </c>
      <c r="F23" s="1280">
        <v>10</v>
      </c>
      <c r="G23" s="1281" t="s">
        <v>623</v>
      </c>
      <c r="H23" s="1281" t="s">
        <v>622</v>
      </c>
      <c r="I23" s="1328"/>
      <c r="J23" s="1327"/>
      <c r="K23" s="1329" t="s">
        <v>622</v>
      </c>
      <c r="L23" s="1327"/>
      <c r="M23" s="1275">
        <v>1.68</v>
      </c>
      <c r="N23" s="1305" t="s">
        <v>748</v>
      </c>
      <c r="O23" s="1274">
        <v>9920</v>
      </c>
      <c r="P23" s="1274">
        <v>7270</v>
      </c>
      <c r="Q23" s="1273">
        <v>16</v>
      </c>
      <c r="R23" s="1313">
        <v>2355736</v>
      </c>
      <c r="S23" s="1313">
        <v>0</v>
      </c>
      <c r="T23" s="1559">
        <v>18</v>
      </c>
      <c r="U23" s="1330" t="s">
        <v>363</v>
      </c>
      <c r="V23" s="1313">
        <v>39574</v>
      </c>
      <c r="W23" s="1486">
        <v>45.37</v>
      </c>
      <c r="X23" s="1313">
        <v>0</v>
      </c>
      <c r="Y23" s="1486">
        <v>0</v>
      </c>
      <c r="Z23" s="1313">
        <v>29433</v>
      </c>
      <c r="AA23" s="1486">
        <v>33.74</v>
      </c>
      <c r="AB23" s="1313">
        <v>18226</v>
      </c>
      <c r="AC23" s="1558">
        <v>20.89</v>
      </c>
      <c r="AD23" s="1557"/>
      <c r="AE23" s="1556">
        <v>87233</v>
      </c>
      <c r="AF23" s="1313">
        <v>9763</v>
      </c>
      <c r="AG23" s="1313">
        <v>0</v>
      </c>
      <c r="AH23" s="1313">
        <v>3</v>
      </c>
      <c r="AI23" s="1313">
        <v>1579</v>
      </c>
      <c r="AJ23" s="1312">
        <v>-3003</v>
      </c>
      <c r="AK23" s="1313">
        <v>72885</v>
      </c>
    </row>
    <row r="24" spans="1:37" s="1493" customFormat="1" ht="13.5" customHeight="1" x14ac:dyDescent="0.15">
      <c r="A24" s="1490">
        <v>19</v>
      </c>
      <c r="B24" s="1319" t="s">
        <v>362</v>
      </c>
      <c r="C24" s="1281" t="s">
        <v>622</v>
      </c>
      <c r="D24" s="1304"/>
      <c r="E24" s="1280">
        <v>3</v>
      </c>
      <c r="F24" s="1280">
        <v>10</v>
      </c>
      <c r="G24" s="1281" t="s">
        <v>623</v>
      </c>
      <c r="H24" s="1281" t="s">
        <v>622</v>
      </c>
      <c r="I24" s="1329" t="s">
        <v>622</v>
      </c>
      <c r="J24" s="1327"/>
      <c r="K24" s="1329" t="s">
        <v>622</v>
      </c>
      <c r="L24" s="1327"/>
      <c r="M24" s="1275">
        <v>2.4500000000000002</v>
      </c>
      <c r="N24" s="1305" t="s">
        <v>748</v>
      </c>
      <c r="O24" s="1274">
        <v>9400</v>
      </c>
      <c r="P24" s="1274">
        <v>5200</v>
      </c>
      <c r="Q24" s="1273">
        <v>16</v>
      </c>
      <c r="R24" s="1313">
        <v>4558583</v>
      </c>
      <c r="S24" s="1313">
        <v>0</v>
      </c>
      <c r="T24" s="1559">
        <v>19</v>
      </c>
      <c r="U24" s="1330" t="s">
        <v>362</v>
      </c>
      <c r="V24" s="1313">
        <v>111684</v>
      </c>
      <c r="W24" s="1486">
        <v>73.06</v>
      </c>
      <c r="X24" s="1313">
        <v>0</v>
      </c>
      <c r="Y24" s="1486">
        <v>0</v>
      </c>
      <c r="Z24" s="1313">
        <v>28454</v>
      </c>
      <c r="AA24" s="1486">
        <v>18.61</v>
      </c>
      <c r="AB24" s="1313">
        <v>12735</v>
      </c>
      <c r="AC24" s="1558">
        <v>8.33</v>
      </c>
      <c r="AD24" s="1557"/>
      <c r="AE24" s="1556">
        <v>152873</v>
      </c>
      <c r="AF24" s="1313">
        <v>9134</v>
      </c>
      <c r="AG24" s="1313">
        <v>0</v>
      </c>
      <c r="AH24" s="1313">
        <v>49</v>
      </c>
      <c r="AI24" s="1313">
        <v>43528</v>
      </c>
      <c r="AJ24" s="1312">
        <v>-3346</v>
      </c>
      <c r="AK24" s="1313">
        <v>96816</v>
      </c>
    </row>
    <row r="25" spans="1:37" s="1493" customFormat="1" ht="13.5" customHeight="1" x14ac:dyDescent="0.15">
      <c r="A25" s="1490">
        <v>20</v>
      </c>
      <c r="B25" s="1319" t="s">
        <v>361</v>
      </c>
      <c r="C25" s="1281" t="s">
        <v>622</v>
      </c>
      <c r="D25" s="1304"/>
      <c r="E25" s="1280">
        <v>3</v>
      </c>
      <c r="F25" s="1280">
        <v>10</v>
      </c>
      <c r="G25" s="1281" t="s">
        <v>623</v>
      </c>
      <c r="H25" s="1281" t="s">
        <v>622</v>
      </c>
      <c r="I25" s="1328"/>
      <c r="J25" s="1327"/>
      <c r="K25" s="1329" t="s">
        <v>622</v>
      </c>
      <c r="L25" s="1327"/>
      <c r="M25" s="1275">
        <v>2.2000000000000002</v>
      </c>
      <c r="N25" s="1305" t="s">
        <v>748</v>
      </c>
      <c r="O25" s="1274">
        <v>10100</v>
      </c>
      <c r="P25" s="1274">
        <v>7000</v>
      </c>
      <c r="Q25" s="1273">
        <v>16</v>
      </c>
      <c r="R25" s="1313">
        <v>3274373</v>
      </c>
      <c r="S25" s="1313">
        <v>0</v>
      </c>
      <c r="T25" s="1559">
        <v>20</v>
      </c>
      <c r="U25" s="1330" t="s">
        <v>361</v>
      </c>
      <c r="V25" s="1313">
        <v>72036</v>
      </c>
      <c r="W25" s="1486">
        <v>57.63</v>
      </c>
      <c r="X25" s="1313">
        <v>0</v>
      </c>
      <c r="Y25" s="1486">
        <v>0</v>
      </c>
      <c r="Z25" s="1313">
        <v>33542</v>
      </c>
      <c r="AA25" s="1486">
        <v>26.83</v>
      </c>
      <c r="AB25" s="1313">
        <v>19432</v>
      </c>
      <c r="AC25" s="1558">
        <v>15.54</v>
      </c>
      <c r="AD25" s="1557"/>
      <c r="AE25" s="1556">
        <v>125010</v>
      </c>
      <c r="AF25" s="1313">
        <v>11973</v>
      </c>
      <c r="AG25" s="1313">
        <v>0</v>
      </c>
      <c r="AH25" s="1313">
        <v>125</v>
      </c>
      <c r="AI25" s="1313">
        <v>13198</v>
      </c>
      <c r="AJ25" s="1312">
        <v>-4408</v>
      </c>
      <c r="AK25" s="1313">
        <v>95306</v>
      </c>
    </row>
    <row r="26" spans="1:37" s="1493" customFormat="1" ht="13.5" customHeight="1" x14ac:dyDescent="0.15">
      <c r="A26" s="1490">
        <v>21</v>
      </c>
      <c r="B26" s="1319" t="s">
        <v>360</v>
      </c>
      <c r="C26" s="1304"/>
      <c r="D26" s="1281" t="s">
        <v>622</v>
      </c>
      <c r="E26" s="1280">
        <v>3</v>
      </c>
      <c r="F26" s="1280" t="s">
        <v>624</v>
      </c>
      <c r="G26" s="1281" t="s">
        <v>623</v>
      </c>
      <c r="H26" s="1281" t="s">
        <v>622</v>
      </c>
      <c r="I26" s="1328"/>
      <c r="J26" s="1327"/>
      <c r="K26" s="1302" t="s">
        <v>79</v>
      </c>
      <c r="L26" s="1327"/>
      <c r="M26" s="1275">
        <v>1.8</v>
      </c>
      <c r="N26" s="1302" t="s">
        <v>748</v>
      </c>
      <c r="O26" s="1274">
        <v>6000</v>
      </c>
      <c r="P26" s="1274">
        <v>6000</v>
      </c>
      <c r="Q26" s="1273">
        <v>16</v>
      </c>
      <c r="R26" s="1313">
        <v>6207630</v>
      </c>
      <c r="S26" s="1313">
        <v>0</v>
      </c>
      <c r="T26" s="1559">
        <v>21</v>
      </c>
      <c r="U26" s="1330" t="s">
        <v>360</v>
      </c>
      <c r="V26" s="1313">
        <v>116587</v>
      </c>
      <c r="W26" s="1486">
        <v>62.260000000000005</v>
      </c>
      <c r="X26" s="1313">
        <v>0</v>
      </c>
      <c r="Y26" s="1486">
        <v>0</v>
      </c>
      <c r="Z26" s="1313">
        <v>38430</v>
      </c>
      <c r="AA26" s="1486">
        <v>20.52</v>
      </c>
      <c r="AB26" s="1313">
        <v>32256</v>
      </c>
      <c r="AC26" s="1558">
        <v>17.22</v>
      </c>
      <c r="AD26" s="1557"/>
      <c r="AE26" s="1556">
        <v>187273</v>
      </c>
      <c r="AF26" s="1313">
        <v>12937</v>
      </c>
      <c r="AG26" s="1313">
        <v>0</v>
      </c>
      <c r="AH26" s="1313">
        <v>99</v>
      </c>
      <c r="AI26" s="1313">
        <v>20303</v>
      </c>
      <c r="AJ26" s="1312">
        <v>-2467</v>
      </c>
      <c r="AK26" s="1313">
        <v>151467</v>
      </c>
    </row>
    <row r="27" spans="1:37" s="1493" customFormat="1" ht="13.5" customHeight="1" x14ac:dyDescent="0.15">
      <c r="A27" s="1490">
        <v>22</v>
      </c>
      <c r="B27" s="1319" t="s">
        <v>359</v>
      </c>
      <c r="C27" s="1304"/>
      <c r="D27" s="1281" t="s">
        <v>622</v>
      </c>
      <c r="E27" s="1280">
        <v>2</v>
      </c>
      <c r="F27" s="1280">
        <v>10</v>
      </c>
      <c r="G27" s="1281" t="s">
        <v>623</v>
      </c>
      <c r="H27" s="1281" t="s">
        <v>622</v>
      </c>
      <c r="I27" s="1328"/>
      <c r="J27" s="1327"/>
      <c r="K27" s="1329" t="s">
        <v>749</v>
      </c>
      <c r="L27" s="1327"/>
      <c r="M27" s="1275">
        <v>2.2000000000000002</v>
      </c>
      <c r="N27" s="1302" t="s">
        <v>748</v>
      </c>
      <c r="O27" s="1274">
        <v>11500</v>
      </c>
      <c r="P27" s="1280" t="s">
        <v>748</v>
      </c>
      <c r="Q27" s="1273">
        <v>16</v>
      </c>
      <c r="R27" s="1313">
        <v>2962871</v>
      </c>
      <c r="S27" s="1313">
        <v>0</v>
      </c>
      <c r="T27" s="1559">
        <v>22</v>
      </c>
      <c r="U27" s="1330" t="s">
        <v>359</v>
      </c>
      <c r="V27" s="1313">
        <v>65182</v>
      </c>
      <c r="W27" s="1486">
        <v>68.7</v>
      </c>
      <c r="X27" s="1313">
        <v>0</v>
      </c>
      <c r="Y27" s="1486">
        <v>0</v>
      </c>
      <c r="Z27" s="1313">
        <v>29693</v>
      </c>
      <c r="AA27" s="1486">
        <v>31.3</v>
      </c>
      <c r="AB27" s="1313">
        <v>0</v>
      </c>
      <c r="AC27" s="1558">
        <v>0</v>
      </c>
      <c r="AD27" s="1557"/>
      <c r="AE27" s="1556">
        <v>94875</v>
      </c>
      <c r="AF27" s="1313">
        <v>6964</v>
      </c>
      <c r="AG27" s="1313">
        <v>0</v>
      </c>
      <c r="AH27" s="1313">
        <v>0</v>
      </c>
      <c r="AI27" s="1313">
        <v>23014</v>
      </c>
      <c r="AJ27" s="1312">
        <v>-6</v>
      </c>
      <c r="AK27" s="1313">
        <v>64891</v>
      </c>
    </row>
    <row r="28" spans="1:37" s="1493" customFormat="1" ht="13.5" customHeight="1" x14ac:dyDescent="0.15">
      <c r="A28" s="1490">
        <v>23</v>
      </c>
      <c r="B28" s="1319" t="s">
        <v>358</v>
      </c>
      <c r="C28" s="1304"/>
      <c r="D28" s="1281" t="s">
        <v>622</v>
      </c>
      <c r="E28" s="1280">
        <v>2</v>
      </c>
      <c r="F28" s="1280">
        <v>9</v>
      </c>
      <c r="G28" s="1281" t="s">
        <v>632</v>
      </c>
      <c r="H28" s="1281" t="s">
        <v>622</v>
      </c>
      <c r="I28" s="1329"/>
      <c r="J28" s="1327"/>
      <c r="K28" s="1329" t="s">
        <v>749</v>
      </c>
      <c r="L28" s="1327"/>
      <c r="M28" s="1275">
        <v>2</v>
      </c>
      <c r="N28" s="1302" t="s">
        <v>748</v>
      </c>
      <c r="O28" s="1274">
        <v>16000</v>
      </c>
      <c r="P28" s="1280" t="s">
        <v>748</v>
      </c>
      <c r="Q28" s="1273">
        <v>16</v>
      </c>
      <c r="R28" s="1313">
        <v>2097228</v>
      </c>
      <c r="S28" s="1313">
        <v>0</v>
      </c>
      <c r="T28" s="1559">
        <v>23</v>
      </c>
      <c r="U28" s="1330" t="s">
        <v>358</v>
      </c>
      <c r="V28" s="1313">
        <v>41994</v>
      </c>
      <c r="W28" s="1486">
        <v>55.1</v>
      </c>
      <c r="X28" s="1313">
        <v>0</v>
      </c>
      <c r="Y28" s="1486">
        <v>0</v>
      </c>
      <c r="Z28" s="1313">
        <v>34224</v>
      </c>
      <c r="AA28" s="1486">
        <v>44.9</v>
      </c>
      <c r="AB28" s="1313">
        <v>0</v>
      </c>
      <c r="AC28" s="1558">
        <v>0</v>
      </c>
      <c r="AD28" s="1557"/>
      <c r="AE28" s="1556">
        <v>76218</v>
      </c>
      <c r="AF28" s="1313">
        <v>7353</v>
      </c>
      <c r="AG28" s="1313">
        <v>0</v>
      </c>
      <c r="AH28" s="1313">
        <v>14</v>
      </c>
      <c r="AI28" s="1313">
        <v>10304</v>
      </c>
      <c r="AJ28" s="1312">
        <v>-3424</v>
      </c>
      <c r="AK28" s="1313">
        <v>55123</v>
      </c>
    </row>
    <row r="29" spans="1:37" s="1165" customFormat="1" ht="13.5" customHeight="1" x14ac:dyDescent="0.15">
      <c r="A29" s="1202">
        <v>24</v>
      </c>
      <c r="B29" s="1319" t="s">
        <v>357</v>
      </c>
      <c r="C29" s="1304"/>
      <c r="D29" s="1281" t="s">
        <v>622</v>
      </c>
      <c r="E29" s="1280" t="s">
        <v>627</v>
      </c>
      <c r="F29" s="1280">
        <v>6</v>
      </c>
      <c r="G29" s="1281" t="s">
        <v>631</v>
      </c>
      <c r="H29" s="1281" t="s">
        <v>622</v>
      </c>
      <c r="I29" s="1328"/>
      <c r="J29" s="1327"/>
      <c r="K29" s="1329" t="s">
        <v>622</v>
      </c>
      <c r="L29" s="1327"/>
      <c r="M29" s="1275">
        <v>1.68</v>
      </c>
      <c r="N29" s="1305">
        <v>2.25</v>
      </c>
      <c r="O29" s="1274">
        <v>8300</v>
      </c>
      <c r="P29" s="1274">
        <v>7000</v>
      </c>
      <c r="Q29" s="1273">
        <v>16</v>
      </c>
      <c r="R29" s="1313">
        <v>626347</v>
      </c>
      <c r="S29" s="1313">
        <v>32099</v>
      </c>
      <c r="T29" s="1559">
        <v>24</v>
      </c>
      <c r="U29" s="1330" t="s">
        <v>357</v>
      </c>
      <c r="V29" s="1313">
        <v>10522</v>
      </c>
      <c r="W29" s="1486">
        <v>46.83</v>
      </c>
      <c r="X29" s="1313">
        <v>722</v>
      </c>
      <c r="Y29" s="1486">
        <v>3.21</v>
      </c>
      <c r="Z29" s="1313">
        <v>6582</v>
      </c>
      <c r="AA29" s="1486">
        <v>29.3</v>
      </c>
      <c r="AB29" s="1313">
        <v>4641</v>
      </c>
      <c r="AC29" s="1558">
        <v>20.66</v>
      </c>
      <c r="AD29" s="1557"/>
      <c r="AE29" s="1556">
        <v>22467</v>
      </c>
      <c r="AF29" s="1313">
        <v>2328</v>
      </c>
      <c r="AG29" s="1313">
        <v>0</v>
      </c>
      <c r="AH29" s="1313">
        <v>0</v>
      </c>
      <c r="AI29" s="1313">
        <v>675</v>
      </c>
      <c r="AJ29" s="1312">
        <v>-857</v>
      </c>
      <c r="AK29" s="1313">
        <v>18607</v>
      </c>
    </row>
    <row r="30" spans="1:37" s="1165" customFormat="1" ht="13.5" customHeight="1" x14ac:dyDescent="0.15">
      <c r="A30" s="1202">
        <v>25</v>
      </c>
      <c r="B30" s="1319" t="s">
        <v>356</v>
      </c>
      <c r="C30" s="1304"/>
      <c r="D30" s="1281" t="s">
        <v>622</v>
      </c>
      <c r="E30" s="1280">
        <v>3</v>
      </c>
      <c r="F30" s="1280">
        <v>10</v>
      </c>
      <c r="G30" s="1281" t="s">
        <v>630</v>
      </c>
      <c r="H30" s="1281" t="s">
        <v>622</v>
      </c>
      <c r="I30" s="1328"/>
      <c r="J30" s="1327"/>
      <c r="K30" s="1329" t="s">
        <v>622</v>
      </c>
      <c r="L30" s="1327"/>
      <c r="M30" s="1275">
        <v>1.87</v>
      </c>
      <c r="N30" s="1302" t="s">
        <v>748</v>
      </c>
      <c r="O30" s="1274">
        <v>9500</v>
      </c>
      <c r="P30" s="1494">
        <v>8000</v>
      </c>
      <c r="Q30" s="1273">
        <v>16</v>
      </c>
      <c r="R30" s="1313">
        <v>962163</v>
      </c>
      <c r="S30" s="1313">
        <v>0</v>
      </c>
      <c r="T30" s="1559">
        <v>25</v>
      </c>
      <c r="U30" s="1330" t="s">
        <v>356</v>
      </c>
      <c r="V30" s="1313">
        <v>21581</v>
      </c>
      <c r="W30" s="1486">
        <v>48.03</v>
      </c>
      <c r="X30" s="1313">
        <v>0</v>
      </c>
      <c r="Y30" s="1486">
        <v>0</v>
      </c>
      <c r="Z30" s="1313">
        <v>13402</v>
      </c>
      <c r="AA30" s="1486">
        <v>29.83</v>
      </c>
      <c r="AB30" s="1313">
        <v>9948</v>
      </c>
      <c r="AC30" s="1558">
        <v>22.14</v>
      </c>
      <c r="AD30" s="1557"/>
      <c r="AE30" s="1556">
        <v>44931</v>
      </c>
      <c r="AF30" s="1313">
        <v>4421</v>
      </c>
      <c r="AG30" s="1313">
        <v>0</v>
      </c>
      <c r="AH30" s="1313">
        <v>0</v>
      </c>
      <c r="AI30" s="1313">
        <v>1069</v>
      </c>
      <c r="AJ30" s="1312">
        <v>-7023</v>
      </c>
      <c r="AK30" s="1313">
        <v>32418</v>
      </c>
    </row>
    <row r="31" spans="1:37" s="1165" customFormat="1" ht="13.5" customHeight="1" x14ac:dyDescent="0.15">
      <c r="A31" s="1202">
        <v>26</v>
      </c>
      <c r="B31" s="1201" t="s">
        <v>355</v>
      </c>
      <c r="C31" s="1321"/>
      <c r="D31" s="1290" t="s">
        <v>622</v>
      </c>
      <c r="E31" s="1289" t="s">
        <v>627</v>
      </c>
      <c r="F31" s="1289" t="s">
        <v>624</v>
      </c>
      <c r="G31" s="1290" t="s">
        <v>629</v>
      </c>
      <c r="H31" s="1290" t="s">
        <v>622</v>
      </c>
      <c r="I31" s="1213"/>
      <c r="J31" s="1278"/>
      <c r="K31" s="1277" t="s">
        <v>622</v>
      </c>
      <c r="L31" s="1531"/>
      <c r="M31" s="1287">
        <v>1.65</v>
      </c>
      <c r="N31" s="1555">
        <v>8.1199999999999992</v>
      </c>
      <c r="O31" s="1285">
        <v>11000</v>
      </c>
      <c r="P31" s="1554">
        <v>7800</v>
      </c>
      <c r="Q31" s="1284">
        <v>16</v>
      </c>
      <c r="R31" s="1204">
        <v>655226</v>
      </c>
      <c r="S31" s="1272">
        <v>30007</v>
      </c>
      <c r="T31" s="1309">
        <v>26</v>
      </c>
      <c r="U31" s="1214" t="s">
        <v>355</v>
      </c>
      <c r="V31" s="1308">
        <v>10811</v>
      </c>
      <c r="W31" s="1271">
        <v>37.71</v>
      </c>
      <c r="X31" s="1308">
        <v>2437</v>
      </c>
      <c r="Y31" s="1271">
        <v>8.5</v>
      </c>
      <c r="Z31" s="1308">
        <v>9658</v>
      </c>
      <c r="AA31" s="1270">
        <v>33.69</v>
      </c>
      <c r="AB31" s="1268">
        <v>5764</v>
      </c>
      <c r="AC31" s="1550">
        <v>20.100000000000001</v>
      </c>
      <c r="AD31" s="1493"/>
      <c r="AE31" s="1549">
        <v>28670</v>
      </c>
      <c r="AF31" s="1308">
        <v>3788</v>
      </c>
      <c r="AG31" s="1308">
        <v>0</v>
      </c>
      <c r="AH31" s="1308">
        <v>28</v>
      </c>
      <c r="AI31" s="1308">
        <v>528</v>
      </c>
      <c r="AJ31" s="1267">
        <v>-1189</v>
      </c>
      <c r="AK31" s="1272">
        <v>23137</v>
      </c>
    </row>
    <row r="32" spans="1:37" s="1165" customFormat="1" ht="13.5" customHeight="1" x14ac:dyDescent="0.15">
      <c r="A32" s="1202">
        <v>27</v>
      </c>
      <c r="B32" s="1201" t="s">
        <v>354</v>
      </c>
      <c r="C32" s="1304"/>
      <c r="D32" s="1281" t="s">
        <v>622</v>
      </c>
      <c r="E32" s="1280" t="s">
        <v>627</v>
      </c>
      <c r="F32" s="1280">
        <v>8</v>
      </c>
      <c r="G32" s="1281" t="s">
        <v>628</v>
      </c>
      <c r="H32" s="1281" t="s">
        <v>622</v>
      </c>
      <c r="I32" s="1213"/>
      <c r="J32" s="1278"/>
      <c r="K32" s="1277" t="s">
        <v>622</v>
      </c>
      <c r="L32" s="1531"/>
      <c r="M32" s="1276">
        <v>1.3</v>
      </c>
      <c r="N32" s="1305">
        <v>5</v>
      </c>
      <c r="O32" s="1274">
        <v>4200</v>
      </c>
      <c r="P32" s="1274">
        <v>5600</v>
      </c>
      <c r="Q32" s="1273">
        <v>16</v>
      </c>
      <c r="R32" s="1204">
        <v>607245</v>
      </c>
      <c r="S32" s="1272">
        <v>22013</v>
      </c>
      <c r="T32" s="1215">
        <v>27</v>
      </c>
      <c r="U32" s="1214" t="s">
        <v>354</v>
      </c>
      <c r="V32" s="1317">
        <v>7894</v>
      </c>
      <c r="W32" s="1271">
        <v>46.96</v>
      </c>
      <c r="X32" s="1308">
        <v>1101</v>
      </c>
      <c r="Y32" s="1271">
        <v>6.55</v>
      </c>
      <c r="Z32" s="1308">
        <v>3679</v>
      </c>
      <c r="AA32" s="1270">
        <v>21.88</v>
      </c>
      <c r="AB32" s="1268">
        <v>4138</v>
      </c>
      <c r="AC32" s="1550">
        <v>24.61</v>
      </c>
      <c r="AD32" s="1493"/>
      <c r="AE32" s="1549">
        <v>16812</v>
      </c>
      <c r="AF32" s="1308">
        <v>1592</v>
      </c>
      <c r="AG32" s="1308">
        <v>0</v>
      </c>
      <c r="AH32" s="1308">
        <v>0</v>
      </c>
      <c r="AI32" s="1308">
        <v>223</v>
      </c>
      <c r="AJ32" s="1267">
        <v>-1025</v>
      </c>
      <c r="AK32" s="1272">
        <v>13972</v>
      </c>
    </row>
    <row r="33" spans="1:38" s="1165" customFormat="1" ht="13.5" customHeight="1" x14ac:dyDescent="0.15">
      <c r="A33" s="1202">
        <v>28</v>
      </c>
      <c r="B33" s="1201" t="s">
        <v>353</v>
      </c>
      <c r="C33" s="1304"/>
      <c r="D33" s="1281" t="s">
        <v>622</v>
      </c>
      <c r="E33" s="1280">
        <v>3</v>
      </c>
      <c r="F33" s="1280">
        <v>10</v>
      </c>
      <c r="G33" s="1281" t="s">
        <v>623</v>
      </c>
      <c r="H33" s="1281" t="s">
        <v>622</v>
      </c>
      <c r="I33" s="1213"/>
      <c r="J33" s="1278"/>
      <c r="K33" s="1277" t="s">
        <v>622</v>
      </c>
      <c r="L33" s="1531"/>
      <c r="M33" s="1276">
        <v>1.99</v>
      </c>
      <c r="N33" s="1302" t="s">
        <v>748</v>
      </c>
      <c r="O33" s="1274">
        <v>11000</v>
      </c>
      <c r="P33" s="1274">
        <v>4900</v>
      </c>
      <c r="Q33" s="1273">
        <v>16</v>
      </c>
      <c r="R33" s="1204">
        <v>898550</v>
      </c>
      <c r="S33" s="1272">
        <v>0</v>
      </c>
      <c r="T33" s="1215">
        <v>28</v>
      </c>
      <c r="U33" s="1214" t="s">
        <v>353</v>
      </c>
      <c r="V33" s="1317">
        <v>17881</v>
      </c>
      <c r="W33" s="1271">
        <v>52.99</v>
      </c>
      <c r="X33" s="1308">
        <v>0</v>
      </c>
      <c r="Y33" s="1271">
        <v>0</v>
      </c>
      <c r="Z33" s="1308">
        <v>11572</v>
      </c>
      <c r="AA33" s="1270">
        <v>34.29</v>
      </c>
      <c r="AB33" s="1268">
        <v>4292</v>
      </c>
      <c r="AC33" s="1550">
        <v>12.72</v>
      </c>
      <c r="AD33" s="1493"/>
      <c r="AE33" s="1549">
        <v>33745</v>
      </c>
      <c r="AF33" s="1308">
        <v>3271</v>
      </c>
      <c r="AG33" s="1308">
        <v>0</v>
      </c>
      <c r="AH33" s="1308">
        <v>0</v>
      </c>
      <c r="AI33" s="1308">
        <v>1367</v>
      </c>
      <c r="AJ33" s="1267">
        <v>-1080</v>
      </c>
      <c r="AK33" s="1272">
        <v>28027</v>
      </c>
    </row>
    <row r="34" spans="1:38" s="1165" customFormat="1" ht="13.5" customHeight="1" x14ac:dyDescent="0.15">
      <c r="A34" s="1202">
        <v>29</v>
      </c>
      <c r="B34" s="1201" t="s">
        <v>352</v>
      </c>
      <c r="C34" s="1281" t="s">
        <v>622</v>
      </c>
      <c r="D34" s="1304"/>
      <c r="E34" s="1280">
        <v>3</v>
      </c>
      <c r="F34" s="1280">
        <v>10</v>
      </c>
      <c r="G34" s="1281" t="s">
        <v>623</v>
      </c>
      <c r="H34" s="1281" t="s">
        <v>622</v>
      </c>
      <c r="I34" s="1213"/>
      <c r="J34" s="1278"/>
      <c r="K34" s="1277" t="s">
        <v>622</v>
      </c>
      <c r="L34" s="1531"/>
      <c r="M34" s="1276">
        <v>1.88</v>
      </c>
      <c r="N34" s="1302" t="s">
        <v>748</v>
      </c>
      <c r="O34" s="1274">
        <v>7900</v>
      </c>
      <c r="P34" s="1274">
        <v>7160</v>
      </c>
      <c r="Q34" s="1273">
        <v>16</v>
      </c>
      <c r="R34" s="1204">
        <v>1005766</v>
      </c>
      <c r="S34" s="1272">
        <v>0</v>
      </c>
      <c r="T34" s="1215">
        <v>29</v>
      </c>
      <c r="U34" s="1214" t="s">
        <v>352</v>
      </c>
      <c r="V34" s="1317">
        <v>22775</v>
      </c>
      <c r="W34" s="1271">
        <v>56.519999999999996</v>
      </c>
      <c r="X34" s="1308">
        <v>0</v>
      </c>
      <c r="Y34" s="1271">
        <v>0</v>
      </c>
      <c r="Z34" s="1308">
        <v>9685</v>
      </c>
      <c r="AA34" s="1270">
        <v>24.04</v>
      </c>
      <c r="AB34" s="1268">
        <v>7833</v>
      </c>
      <c r="AC34" s="1550">
        <v>19.440000000000001</v>
      </c>
      <c r="AD34" s="1493"/>
      <c r="AE34" s="1549">
        <v>40293</v>
      </c>
      <c r="AF34" s="1308">
        <v>3735</v>
      </c>
      <c r="AG34" s="1308">
        <v>8</v>
      </c>
      <c r="AH34" s="1308">
        <v>194</v>
      </c>
      <c r="AI34" s="1308">
        <v>2884</v>
      </c>
      <c r="AJ34" s="1267">
        <v>-6368</v>
      </c>
      <c r="AK34" s="1272">
        <v>27104</v>
      </c>
    </row>
    <row r="35" spans="1:38" s="1165" customFormat="1" ht="13.5" customHeight="1" x14ac:dyDescent="0.15">
      <c r="A35" s="1202">
        <v>30</v>
      </c>
      <c r="B35" s="1201" t="s">
        <v>351</v>
      </c>
      <c r="C35" s="1304"/>
      <c r="D35" s="1281" t="s">
        <v>622</v>
      </c>
      <c r="E35" s="1280" t="s">
        <v>627</v>
      </c>
      <c r="F35" s="1280">
        <v>12</v>
      </c>
      <c r="G35" s="1281" t="s">
        <v>626</v>
      </c>
      <c r="H35" s="1281" t="s">
        <v>622</v>
      </c>
      <c r="I35" s="1213"/>
      <c r="J35" s="1278"/>
      <c r="K35" s="1277" t="s">
        <v>622</v>
      </c>
      <c r="L35" s="1531"/>
      <c r="M35" s="1276">
        <v>2.76</v>
      </c>
      <c r="N35" s="1305">
        <v>7.77</v>
      </c>
      <c r="O35" s="1274">
        <v>13780</v>
      </c>
      <c r="P35" s="1274">
        <v>8460</v>
      </c>
      <c r="Q35" s="1273">
        <v>16</v>
      </c>
      <c r="R35" s="1204">
        <v>609317</v>
      </c>
      <c r="S35" s="1272">
        <v>14115</v>
      </c>
      <c r="T35" s="1215">
        <v>30</v>
      </c>
      <c r="U35" s="1214" t="s">
        <v>351</v>
      </c>
      <c r="V35" s="1317">
        <v>22195</v>
      </c>
      <c r="W35" s="1271">
        <v>53.21</v>
      </c>
      <c r="X35" s="1308">
        <v>1305</v>
      </c>
      <c r="Y35" s="1271">
        <v>3.13</v>
      </c>
      <c r="Z35" s="1308">
        <v>12016</v>
      </c>
      <c r="AA35" s="1270">
        <v>28.8</v>
      </c>
      <c r="AB35" s="1268">
        <v>6201</v>
      </c>
      <c r="AC35" s="1550">
        <v>14.86</v>
      </c>
      <c r="AD35" s="1493"/>
      <c r="AE35" s="1549">
        <v>41717</v>
      </c>
      <c r="AF35" s="1308">
        <v>4230</v>
      </c>
      <c r="AG35" s="1308">
        <v>8</v>
      </c>
      <c r="AH35" s="1308">
        <v>33</v>
      </c>
      <c r="AI35" s="1308">
        <v>4137</v>
      </c>
      <c r="AJ35" s="1267">
        <v>-6225</v>
      </c>
      <c r="AK35" s="1272">
        <v>27084</v>
      </c>
    </row>
    <row r="36" spans="1:38" s="1165" customFormat="1" ht="13.5" customHeight="1" x14ac:dyDescent="0.15">
      <c r="A36" s="1202">
        <v>31</v>
      </c>
      <c r="B36" s="1201" t="s">
        <v>350</v>
      </c>
      <c r="C36" s="1281" t="s">
        <v>622</v>
      </c>
      <c r="D36" s="1304"/>
      <c r="E36" s="1280">
        <v>3</v>
      </c>
      <c r="F36" s="1280">
        <v>10</v>
      </c>
      <c r="G36" s="1281" t="s">
        <v>623</v>
      </c>
      <c r="H36" s="1281" t="s">
        <v>622</v>
      </c>
      <c r="I36" s="1213"/>
      <c r="J36" s="1278"/>
      <c r="K36" s="1277" t="s">
        <v>622</v>
      </c>
      <c r="L36" s="1531"/>
      <c r="M36" s="1276">
        <v>1.83</v>
      </c>
      <c r="N36" s="1302" t="s">
        <v>748</v>
      </c>
      <c r="O36" s="1274">
        <v>8300</v>
      </c>
      <c r="P36" s="1274">
        <v>4900</v>
      </c>
      <c r="Q36" s="1273">
        <v>16</v>
      </c>
      <c r="R36" s="1204">
        <v>2095888</v>
      </c>
      <c r="S36" s="1272">
        <v>0</v>
      </c>
      <c r="T36" s="1215">
        <v>31</v>
      </c>
      <c r="U36" s="1214" t="s">
        <v>350</v>
      </c>
      <c r="V36" s="1317">
        <v>38354</v>
      </c>
      <c r="W36" s="1271">
        <v>54.92</v>
      </c>
      <c r="X36" s="1308">
        <v>0</v>
      </c>
      <c r="Y36" s="1271">
        <v>0</v>
      </c>
      <c r="Z36" s="1308">
        <v>20908</v>
      </c>
      <c r="AA36" s="1270">
        <v>29.94</v>
      </c>
      <c r="AB36" s="1268">
        <v>10569</v>
      </c>
      <c r="AC36" s="1550">
        <v>15.14</v>
      </c>
      <c r="AD36" s="1493"/>
      <c r="AE36" s="1549">
        <v>69831</v>
      </c>
      <c r="AF36" s="1308">
        <v>6771</v>
      </c>
      <c r="AG36" s="1308">
        <v>0</v>
      </c>
      <c r="AH36" s="1308">
        <v>0</v>
      </c>
      <c r="AI36" s="1308">
        <v>2244</v>
      </c>
      <c r="AJ36" s="1267">
        <v>-2803</v>
      </c>
      <c r="AK36" s="1272">
        <v>58013</v>
      </c>
    </row>
    <row r="37" spans="1:38" s="1165" customFormat="1" ht="13.5" customHeight="1" x14ac:dyDescent="0.15">
      <c r="A37" s="1202">
        <v>32</v>
      </c>
      <c r="B37" s="1201" t="s">
        <v>349</v>
      </c>
      <c r="C37" s="1304"/>
      <c r="D37" s="1281" t="s">
        <v>622</v>
      </c>
      <c r="E37" s="1280">
        <v>3</v>
      </c>
      <c r="F37" s="1280" t="s">
        <v>624</v>
      </c>
      <c r="G37" s="1281" t="s">
        <v>623</v>
      </c>
      <c r="H37" s="1281" t="s">
        <v>622</v>
      </c>
      <c r="I37" s="1213"/>
      <c r="J37" s="1278"/>
      <c r="K37" s="1277" t="s">
        <v>622</v>
      </c>
      <c r="L37" s="1531"/>
      <c r="M37" s="1276">
        <v>1.45</v>
      </c>
      <c r="N37" s="1302" t="s">
        <v>748</v>
      </c>
      <c r="O37" s="1274">
        <v>7000</v>
      </c>
      <c r="P37" s="1274">
        <v>6000</v>
      </c>
      <c r="Q37" s="1273">
        <v>16</v>
      </c>
      <c r="R37" s="1204">
        <v>3069149</v>
      </c>
      <c r="S37" s="1272">
        <v>0</v>
      </c>
      <c r="T37" s="1215">
        <v>32</v>
      </c>
      <c r="U37" s="1214" t="s">
        <v>349</v>
      </c>
      <c r="V37" s="1317">
        <v>55557</v>
      </c>
      <c r="W37" s="1271">
        <v>52.019999999999996</v>
      </c>
      <c r="X37" s="1308">
        <v>0</v>
      </c>
      <c r="Y37" s="1271">
        <v>0</v>
      </c>
      <c r="Z37" s="1308">
        <v>29554</v>
      </c>
      <c r="AA37" s="1270">
        <v>27.67</v>
      </c>
      <c r="AB37" s="1268">
        <v>21696</v>
      </c>
      <c r="AC37" s="1550">
        <v>20.309999999999999</v>
      </c>
      <c r="AD37" s="1493"/>
      <c r="AE37" s="1549">
        <v>106807</v>
      </c>
      <c r="AF37" s="1308">
        <v>10639</v>
      </c>
      <c r="AG37" s="1308">
        <v>0</v>
      </c>
      <c r="AH37" s="1308">
        <v>45</v>
      </c>
      <c r="AI37" s="1308">
        <v>1827</v>
      </c>
      <c r="AJ37" s="1267">
        <v>-18173</v>
      </c>
      <c r="AK37" s="1272">
        <v>76123</v>
      </c>
    </row>
    <row r="38" spans="1:38" s="1165" customFormat="1" ht="13.5" customHeight="1" thickBot="1" x14ac:dyDescent="0.2">
      <c r="A38" s="1178">
        <v>33</v>
      </c>
      <c r="B38" s="1177" t="s">
        <v>345</v>
      </c>
      <c r="C38" s="1262" t="s">
        <v>622</v>
      </c>
      <c r="D38" s="1298"/>
      <c r="E38" s="1261">
        <v>3</v>
      </c>
      <c r="F38" s="1261" t="s">
        <v>624</v>
      </c>
      <c r="G38" s="1262" t="s">
        <v>623</v>
      </c>
      <c r="H38" s="1262" t="s">
        <v>622</v>
      </c>
      <c r="I38" s="1189"/>
      <c r="J38" s="1185"/>
      <c r="K38" s="1257" t="s">
        <v>622</v>
      </c>
      <c r="L38" s="1547"/>
      <c r="M38" s="1256">
        <v>2.0299999999999998</v>
      </c>
      <c r="N38" s="1127" t="s">
        <v>748</v>
      </c>
      <c r="O38" s="1254">
        <v>9400</v>
      </c>
      <c r="P38" s="1254">
        <v>3350</v>
      </c>
      <c r="Q38" s="1253">
        <v>16</v>
      </c>
      <c r="R38" s="1176">
        <v>252005</v>
      </c>
      <c r="S38" s="1251">
        <v>0</v>
      </c>
      <c r="T38" s="1191">
        <v>33</v>
      </c>
      <c r="U38" s="1190" t="s">
        <v>345</v>
      </c>
      <c r="V38" s="1467">
        <v>5115</v>
      </c>
      <c r="W38" s="1250">
        <v>57.67</v>
      </c>
      <c r="X38" s="1466">
        <v>0</v>
      </c>
      <c r="Y38" s="1250">
        <v>0</v>
      </c>
      <c r="Z38" s="1466">
        <v>2933</v>
      </c>
      <c r="AA38" s="1249">
        <v>33.07</v>
      </c>
      <c r="AB38" s="1169">
        <v>821</v>
      </c>
      <c r="AC38" s="1542">
        <v>9.26</v>
      </c>
      <c r="AD38" s="1541"/>
      <c r="AE38" s="1553">
        <v>8869</v>
      </c>
      <c r="AF38" s="1466">
        <v>702</v>
      </c>
      <c r="AG38" s="1466">
        <v>0</v>
      </c>
      <c r="AH38" s="1466">
        <v>0</v>
      </c>
      <c r="AI38" s="1466">
        <v>477</v>
      </c>
      <c r="AJ38" s="1552">
        <v>-408</v>
      </c>
      <c r="AK38" s="1251">
        <v>7282</v>
      </c>
    </row>
    <row r="39" spans="1:38" s="1165" customFormat="1" ht="13.5" hidden="1" customHeight="1" thickTop="1" x14ac:dyDescent="0.15">
      <c r="A39" s="1202">
        <v>34</v>
      </c>
      <c r="B39" s="1201" t="s">
        <v>619</v>
      </c>
      <c r="C39" s="1321"/>
      <c r="D39" s="1290"/>
      <c r="E39" s="1289"/>
      <c r="F39" s="1289"/>
      <c r="G39" s="1290"/>
      <c r="H39" s="1290"/>
      <c r="I39" s="1213"/>
      <c r="J39" s="1278"/>
      <c r="K39" s="1277" t="s">
        <v>622</v>
      </c>
      <c r="L39" s="1531"/>
      <c r="M39" s="1287">
        <v>1.2</v>
      </c>
      <c r="N39" s="1286">
        <v>8.6999999999999993</v>
      </c>
      <c r="O39" s="1285">
        <v>8400</v>
      </c>
      <c r="P39" s="1285">
        <v>5000</v>
      </c>
      <c r="Q39" s="1284">
        <v>10</v>
      </c>
      <c r="R39" s="1204" t="e">
        <f>#REF!</f>
        <v>#REF!</v>
      </c>
      <c r="S39" s="1272" t="e">
        <f>#REF!</f>
        <v>#REF!</v>
      </c>
      <c r="T39" s="1215">
        <v>34</v>
      </c>
      <c r="U39" s="1214" t="s">
        <v>619</v>
      </c>
      <c r="V39" s="1308" t="e">
        <v>#REF!</v>
      </c>
      <c r="W39" s="1271" t="e">
        <v>#REF!</v>
      </c>
      <c r="X39" s="1308" t="e">
        <v>#REF!</v>
      </c>
      <c r="Y39" s="1271" t="e">
        <v>#REF!</v>
      </c>
      <c r="Z39" s="1308" t="e">
        <v>#REF!</v>
      </c>
      <c r="AA39" s="1270" t="e">
        <v>#REF!</v>
      </c>
      <c r="AB39" s="1268" t="e">
        <v>#REF!</v>
      </c>
      <c r="AC39" s="1550" t="e">
        <v>#REF!</v>
      </c>
      <c r="AD39" s="1493"/>
      <c r="AE39" s="1549" t="e">
        <v>#REF!</v>
      </c>
      <c r="AF39" s="1308" t="e">
        <v>#REF!</v>
      </c>
      <c r="AG39" s="1308" t="e">
        <v>#REF!</v>
      </c>
      <c r="AH39" s="1308" t="e">
        <v>#REF!</v>
      </c>
      <c r="AI39" s="1471" t="e">
        <v>#REF!</v>
      </c>
      <c r="AJ39" s="1548" t="e">
        <v>#REF!</v>
      </c>
      <c r="AK39" s="1272" t="e">
        <v>#REF!</v>
      </c>
    </row>
    <row r="40" spans="1:38" s="1165" customFormat="1" ht="13.5" hidden="1" customHeight="1" x14ac:dyDescent="0.15">
      <c r="A40" s="1202"/>
      <c r="B40" s="1201"/>
      <c r="C40" s="1304"/>
      <c r="D40" s="1281"/>
      <c r="E40" s="1280"/>
      <c r="F40" s="1280"/>
      <c r="G40" s="1279"/>
      <c r="H40" s="1145"/>
      <c r="I40" s="1213"/>
      <c r="J40" s="1278"/>
      <c r="K40" s="1277"/>
      <c r="L40" s="1531"/>
      <c r="M40" s="1276">
        <v>1</v>
      </c>
      <c r="N40" s="1551" t="s">
        <v>747</v>
      </c>
      <c r="O40" s="1274">
        <v>5000</v>
      </c>
      <c r="P40" s="1274">
        <v>5800</v>
      </c>
      <c r="Q40" s="1273">
        <v>10</v>
      </c>
      <c r="R40" s="1204"/>
      <c r="S40" s="1272"/>
      <c r="T40" s="1215"/>
      <c r="U40" s="1214"/>
      <c r="V40" s="1317"/>
      <c r="W40" s="1271"/>
      <c r="X40" s="1204"/>
      <c r="Y40" s="1271"/>
      <c r="Z40" s="1268"/>
      <c r="AA40" s="1270"/>
      <c r="AB40" s="1268"/>
      <c r="AC40" s="1550"/>
      <c r="AD40" s="1493"/>
      <c r="AE40" s="1549"/>
      <c r="AF40" s="1268"/>
      <c r="AG40" s="1308"/>
      <c r="AH40" s="1308"/>
      <c r="AI40" s="1471"/>
      <c r="AJ40" s="1548"/>
      <c r="AK40" s="1272"/>
    </row>
    <row r="41" spans="1:38" s="1165" customFormat="1" ht="13.5" hidden="1" customHeight="1" x14ac:dyDescent="0.15">
      <c r="A41" s="1202"/>
      <c r="B41" s="1201"/>
      <c r="C41" s="1304"/>
      <c r="D41" s="1281"/>
      <c r="E41" s="1280"/>
      <c r="F41" s="1280"/>
      <c r="G41" s="1279"/>
      <c r="H41" s="1145"/>
      <c r="I41" s="1213"/>
      <c r="J41" s="1278"/>
      <c r="K41" s="1277"/>
      <c r="L41" s="1531"/>
      <c r="M41" s="1276">
        <v>1.68</v>
      </c>
      <c r="N41" s="1275">
        <v>8.5299999999999994</v>
      </c>
      <c r="O41" s="1274">
        <v>8220</v>
      </c>
      <c r="P41" s="1274">
        <v>3600</v>
      </c>
      <c r="Q41" s="1273">
        <v>10</v>
      </c>
      <c r="R41" s="1204"/>
      <c r="S41" s="1272"/>
      <c r="T41" s="1215"/>
      <c r="U41" s="1214"/>
      <c r="V41" s="1317"/>
      <c r="W41" s="1271"/>
      <c r="X41" s="1204"/>
      <c r="Y41" s="1271"/>
      <c r="Z41" s="1268"/>
      <c r="AA41" s="1270"/>
      <c r="AB41" s="1268"/>
      <c r="AC41" s="1550"/>
      <c r="AD41" s="1493"/>
      <c r="AE41" s="1549"/>
      <c r="AF41" s="1268"/>
      <c r="AG41" s="1308"/>
      <c r="AH41" s="1308"/>
      <c r="AI41" s="1471"/>
      <c r="AJ41" s="1548"/>
      <c r="AK41" s="1272"/>
    </row>
    <row r="42" spans="1:38" s="1165" customFormat="1" ht="13.5" hidden="1" customHeight="1" thickBot="1" x14ac:dyDescent="0.2">
      <c r="A42" s="1178">
        <v>37</v>
      </c>
      <c r="B42" s="1177" t="s">
        <v>618</v>
      </c>
      <c r="C42" s="1298"/>
      <c r="D42" s="1262"/>
      <c r="E42" s="1261"/>
      <c r="F42" s="1261"/>
      <c r="G42" s="1262"/>
      <c r="H42" s="1262"/>
      <c r="I42" s="1189"/>
      <c r="J42" s="1185"/>
      <c r="K42" s="1257" t="s">
        <v>622</v>
      </c>
      <c r="L42" s="1547"/>
      <c r="M42" s="1546"/>
      <c r="N42" s="1545"/>
      <c r="O42" s="1544"/>
      <c r="P42" s="1544"/>
      <c r="Q42" s="1543">
        <v>10</v>
      </c>
      <c r="R42" s="1169" t="e">
        <f>#REF!</f>
        <v>#REF!</v>
      </c>
      <c r="S42" s="1251" t="e">
        <f>#REF!</f>
        <v>#REF!</v>
      </c>
      <c r="T42" s="1191">
        <v>37</v>
      </c>
      <c r="U42" s="1190" t="s">
        <v>618</v>
      </c>
      <c r="V42" s="1467" t="e">
        <v>#REF!</v>
      </c>
      <c r="W42" s="1250" t="e">
        <v>#REF!</v>
      </c>
      <c r="X42" s="1466" t="e">
        <v>#REF!</v>
      </c>
      <c r="Y42" s="1250" t="e">
        <v>#REF!</v>
      </c>
      <c r="Z42" s="1169" t="e">
        <v>#REF!</v>
      </c>
      <c r="AA42" s="1249" t="e">
        <v>#REF!</v>
      </c>
      <c r="AB42" s="1169" t="e">
        <v>#REF!</v>
      </c>
      <c r="AC42" s="1542" t="e">
        <v>#REF!</v>
      </c>
      <c r="AD42" s="1541"/>
      <c r="AE42" s="1540" t="e">
        <v>#REF!</v>
      </c>
      <c r="AF42" s="1169" t="e">
        <v>#REF!</v>
      </c>
      <c r="AG42" s="1466" t="e">
        <v>#REF!</v>
      </c>
      <c r="AH42" s="1466" t="e">
        <v>#REF!</v>
      </c>
      <c r="AI42" s="1465" t="e">
        <v>#REF!</v>
      </c>
      <c r="AJ42" s="1539" t="e">
        <v>#REF!</v>
      </c>
      <c r="AK42" s="1251" t="e">
        <v>#REF!</v>
      </c>
      <c r="AL42" s="1538"/>
    </row>
    <row r="43" spans="1:38" s="1165" customFormat="1" ht="13.5" customHeight="1" thickTop="1" x14ac:dyDescent="0.15">
      <c r="A43" s="1202">
        <v>301</v>
      </c>
      <c r="B43" s="1201" t="s">
        <v>713</v>
      </c>
      <c r="C43" s="1140" t="s">
        <v>622</v>
      </c>
      <c r="D43" s="1535"/>
      <c r="E43" s="1212"/>
      <c r="F43" s="1430" t="s">
        <v>602</v>
      </c>
      <c r="G43" s="1210"/>
      <c r="H43" s="1209"/>
      <c r="I43" s="1209"/>
      <c r="J43" s="1209"/>
      <c r="K43" s="1208"/>
      <c r="L43" s="1531"/>
      <c r="M43" s="1207" t="s">
        <v>746</v>
      </c>
      <c r="N43" s="1206"/>
      <c r="O43" s="1204"/>
      <c r="P43" s="1204"/>
      <c r="Q43" s="1205"/>
      <c r="R43" s="1204"/>
      <c r="S43" s="1203"/>
      <c r="T43" s="1215">
        <v>301</v>
      </c>
      <c r="U43" s="1214" t="s">
        <v>713</v>
      </c>
      <c r="V43" s="1180"/>
      <c r="W43" s="1200"/>
      <c r="X43" s="1180"/>
      <c r="Y43" s="1199"/>
      <c r="Z43" s="1195"/>
      <c r="AA43" s="1198"/>
      <c r="AB43" s="1195"/>
      <c r="AC43" s="1534"/>
      <c r="AD43" s="1493"/>
      <c r="AE43" s="1536">
        <v>449828</v>
      </c>
      <c r="AF43" s="1195"/>
      <c r="AG43" s="1195"/>
      <c r="AH43" s="1195"/>
      <c r="AI43" s="1195"/>
      <c r="AJ43" s="1195"/>
      <c r="AK43" s="1537">
        <v>449828</v>
      </c>
    </row>
    <row r="44" spans="1:38" s="1165" customFormat="1" ht="13.5" customHeight="1" x14ac:dyDescent="0.15">
      <c r="A44" s="1202">
        <v>302</v>
      </c>
      <c r="B44" s="1201" t="s">
        <v>612</v>
      </c>
      <c r="C44" s="1140" t="s">
        <v>622</v>
      </c>
      <c r="D44" s="1535"/>
      <c r="E44" s="1212"/>
      <c r="F44" s="1430" t="s">
        <v>602</v>
      </c>
      <c r="G44" s="1210"/>
      <c r="H44" s="1209"/>
      <c r="I44" s="1209"/>
      <c r="J44" s="1209"/>
      <c r="K44" s="1208"/>
      <c r="L44" s="1531"/>
      <c r="M44" s="1207" t="s">
        <v>745</v>
      </c>
      <c r="N44" s="1206"/>
      <c r="O44" s="1204"/>
      <c r="P44" s="1204"/>
      <c r="Q44" s="1205"/>
      <c r="R44" s="1204"/>
      <c r="S44" s="1203"/>
      <c r="T44" s="1215">
        <v>302</v>
      </c>
      <c r="U44" s="1214" t="s">
        <v>612</v>
      </c>
      <c r="V44" s="1180"/>
      <c r="W44" s="1200"/>
      <c r="X44" s="1180"/>
      <c r="Y44" s="1199"/>
      <c r="Z44" s="1195"/>
      <c r="AA44" s="1198"/>
      <c r="AB44" s="1195"/>
      <c r="AC44" s="1534"/>
      <c r="AD44" s="1493"/>
      <c r="AE44" s="1536">
        <v>361591</v>
      </c>
      <c r="AF44" s="1195"/>
      <c r="AG44" s="1195"/>
      <c r="AH44" s="1195"/>
      <c r="AI44" s="1195"/>
      <c r="AJ44" s="1195"/>
      <c r="AK44" s="1322">
        <v>361591</v>
      </c>
    </row>
    <row r="45" spans="1:38" s="1165" customFormat="1" ht="13.5" customHeight="1" x14ac:dyDescent="0.15">
      <c r="A45" s="1202">
        <v>303</v>
      </c>
      <c r="B45" s="1201" t="s">
        <v>610</v>
      </c>
      <c r="C45" s="1140" t="s">
        <v>622</v>
      </c>
      <c r="D45" s="1535"/>
      <c r="E45" s="1212"/>
      <c r="F45" s="1430" t="s">
        <v>602</v>
      </c>
      <c r="G45" s="1210"/>
      <c r="H45" s="1209"/>
      <c r="I45" s="1209"/>
      <c r="J45" s="1209"/>
      <c r="K45" s="1208"/>
      <c r="L45" s="1531"/>
      <c r="M45" s="1207" t="s">
        <v>744</v>
      </c>
      <c r="N45" s="1206"/>
      <c r="O45" s="1204"/>
      <c r="P45" s="1204"/>
      <c r="Q45" s="1205"/>
      <c r="R45" s="1204"/>
      <c r="S45" s="1203"/>
      <c r="T45" s="1215">
        <v>303</v>
      </c>
      <c r="U45" s="1214" t="s">
        <v>610</v>
      </c>
      <c r="V45" s="1180"/>
      <c r="W45" s="1200"/>
      <c r="X45" s="1180"/>
      <c r="Y45" s="1199"/>
      <c r="Z45" s="1195"/>
      <c r="AA45" s="1198"/>
      <c r="AB45" s="1195"/>
      <c r="AC45" s="1534"/>
      <c r="AD45" s="1493"/>
      <c r="AE45" s="1536">
        <v>217493</v>
      </c>
      <c r="AF45" s="1195"/>
      <c r="AG45" s="1195"/>
      <c r="AH45" s="1195"/>
      <c r="AI45" s="1195"/>
      <c r="AJ45" s="1195"/>
      <c r="AK45" s="1322">
        <v>217493</v>
      </c>
    </row>
    <row r="46" spans="1:38" s="1165" customFormat="1" ht="13.5" customHeight="1" x14ac:dyDescent="0.15">
      <c r="A46" s="1202">
        <v>304</v>
      </c>
      <c r="B46" s="1201" t="s">
        <v>607</v>
      </c>
      <c r="C46" s="1140" t="s">
        <v>622</v>
      </c>
      <c r="D46" s="1535"/>
      <c r="E46" s="1212"/>
      <c r="F46" s="1430" t="s">
        <v>602</v>
      </c>
      <c r="G46" s="1210"/>
      <c r="H46" s="1209"/>
      <c r="I46" s="1209"/>
      <c r="J46" s="1209"/>
      <c r="K46" s="1208"/>
      <c r="L46" s="1531"/>
      <c r="M46" s="1207" t="s">
        <v>743</v>
      </c>
      <c r="N46" s="1206"/>
      <c r="O46" s="1204"/>
      <c r="P46" s="1204"/>
      <c r="Q46" s="1205"/>
      <c r="R46" s="1204"/>
      <c r="S46" s="1203"/>
      <c r="T46" s="1215">
        <v>304</v>
      </c>
      <c r="U46" s="1214" t="s">
        <v>607</v>
      </c>
      <c r="V46" s="1180"/>
      <c r="W46" s="1200"/>
      <c r="X46" s="1180"/>
      <c r="Y46" s="1199"/>
      <c r="Z46" s="1195"/>
      <c r="AA46" s="1198"/>
      <c r="AB46" s="1195"/>
      <c r="AC46" s="1534"/>
      <c r="AD46" s="1493"/>
      <c r="AE46" s="1533">
        <v>122375</v>
      </c>
      <c r="AF46" s="1195"/>
      <c r="AG46" s="1195"/>
      <c r="AH46" s="1195"/>
      <c r="AI46" s="1195"/>
      <c r="AJ46" s="1195"/>
      <c r="AK46" s="1322">
        <v>122375</v>
      </c>
    </row>
    <row r="47" spans="1:38" s="1165" customFormat="1" ht="13.5" customHeight="1" x14ac:dyDescent="0.15">
      <c r="A47" s="1202">
        <v>305</v>
      </c>
      <c r="B47" s="1201" t="s">
        <v>604</v>
      </c>
      <c r="C47" s="1140" t="s">
        <v>622</v>
      </c>
      <c r="D47" s="1535"/>
      <c r="E47" s="1212"/>
      <c r="F47" s="1430" t="s">
        <v>602</v>
      </c>
      <c r="G47" s="1210"/>
      <c r="H47" s="1209"/>
      <c r="I47" s="1209"/>
      <c r="J47" s="1209"/>
      <c r="K47" s="1208"/>
      <c r="L47" s="1531"/>
      <c r="M47" s="1207" t="s">
        <v>742</v>
      </c>
      <c r="N47" s="1206"/>
      <c r="O47" s="1204"/>
      <c r="P47" s="1204"/>
      <c r="Q47" s="1205"/>
      <c r="R47" s="1204"/>
      <c r="S47" s="1203"/>
      <c r="T47" s="1215">
        <v>305</v>
      </c>
      <c r="U47" s="1214" t="s">
        <v>604</v>
      </c>
      <c r="V47" s="1180"/>
      <c r="W47" s="1200"/>
      <c r="X47" s="1180"/>
      <c r="Y47" s="1199"/>
      <c r="Z47" s="1195"/>
      <c r="AA47" s="1198"/>
      <c r="AB47" s="1195"/>
      <c r="AC47" s="1534"/>
      <c r="AD47" s="1493"/>
      <c r="AE47" s="1533">
        <v>108207</v>
      </c>
      <c r="AF47" s="1195"/>
      <c r="AG47" s="1195"/>
      <c r="AH47" s="1195"/>
      <c r="AI47" s="1195"/>
      <c r="AJ47" s="1195"/>
      <c r="AK47" s="1322">
        <v>108207</v>
      </c>
    </row>
    <row r="48" spans="1:38" s="1165" customFormat="1" ht="13.5" customHeight="1" thickBot="1" x14ac:dyDescent="0.2">
      <c r="A48" s="1178">
        <v>306</v>
      </c>
      <c r="B48" s="1177" t="s">
        <v>600</v>
      </c>
      <c r="C48" s="1373" t="s">
        <v>622</v>
      </c>
      <c r="D48" s="1532"/>
      <c r="E48" s="1188"/>
      <c r="F48" s="1443" t="s">
        <v>602</v>
      </c>
      <c r="G48" s="1186"/>
      <c r="H48" s="1185"/>
      <c r="I48" s="1185"/>
      <c r="J48" s="1185"/>
      <c r="K48" s="1184"/>
      <c r="L48" s="1531"/>
      <c r="M48" s="1530" t="s">
        <v>741</v>
      </c>
      <c r="N48" s="1529"/>
      <c r="O48" s="1527"/>
      <c r="P48" s="1527"/>
      <c r="Q48" s="1528"/>
      <c r="R48" s="1527"/>
      <c r="S48" s="1526"/>
      <c r="T48" s="1191">
        <v>306</v>
      </c>
      <c r="U48" s="1190" t="s">
        <v>600</v>
      </c>
      <c r="V48" s="1176"/>
      <c r="W48" s="1175"/>
      <c r="X48" s="1176"/>
      <c r="Y48" s="1174"/>
      <c r="Z48" s="1169"/>
      <c r="AA48" s="1173"/>
      <c r="AB48" s="1169"/>
      <c r="AC48" s="1525"/>
      <c r="AD48" s="1493"/>
      <c r="AE48" s="1524">
        <v>1014408</v>
      </c>
      <c r="AF48" s="1169"/>
      <c r="AG48" s="1169"/>
      <c r="AH48" s="1169"/>
      <c r="AI48" s="1169"/>
      <c r="AJ48" s="1169"/>
      <c r="AK48" s="1523">
        <v>1014408</v>
      </c>
    </row>
    <row r="49" spans="1:37" ht="13.5" customHeight="1" thickTop="1" x14ac:dyDescent="0.2">
      <c r="A49" s="2498" t="s">
        <v>706</v>
      </c>
      <c r="B49" s="2522"/>
      <c r="C49" s="1164">
        <v>9</v>
      </c>
      <c r="D49" s="1147">
        <v>11</v>
      </c>
      <c r="E49" s="1435"/>
      <c r="F49" s="1434"/>
      <c r="G49" s="1428"/>
      <c r="H49" s="1145">
        <v>21</v>
      </c>
      <c r="I49" s="1160">
        <v>0</v>
      </c>
      <c r="J49" s="1145">
        <v>0</v>
      </c>
      <c r="K49" s="1277">
        <v>10</v>
      </c>
      <c r="L49" s="1143"/>
      <c r="M49" s="1433"/>
      <c r="N49" s="1432"/>
      <c r="O49" s="1432"/>
      <c r="P49" s="1432"/>
      <c r="Q49" s="1432"/>
      <c r="R49" s="1154">
        <v>663447544</v>
      </c>
      <c r="S49" s="1156">
        <v>0</v>
      </c>
      <c r="T49" s="2496" t="s">
        <v>706</v>
      </c>
      <c r="U49" s="2533"/>
      <c r="V49" s="1154">
        <v>13273535</v>
      </c>
      <c r="W49" s="1138">
        <v>62.38</v>
      </c>
      <c r="X49" s="1154">
        <v>0</v>
      </c>
      <c r="Y49" s="1138">
        <v>0</v>
      </c>
      <c r="Z49" s="1154">
        <v>6618663</v>
      </c>
      <c r="AA49" s="1137">
        <v>31.11</v>
      </c>
      <c r="AB49" s="1154">
        <v>1384575</v>
      </c>
      <c r="AC49" s="1522">
        <v>6.51</v>
      </c>
      <c r="AD49" s="1398"/>
      <c r="AE49" s="1521">
        <v>21276773</v>
      </c>
      <c r="AF49" s="1154">
        <v>1772555</v>
      </c>
      <c r="AG49" s="1154">
        <v>891</v>
      </c>
      <c r="AH49" s="1154">
        <v>137893</v>
      </c>
      <c r="AI49" s="1154">
        <v>2732101</v>
      </c>
      <c r="AJ49" s="1154">
        <v>-497042</v>
      </c>
      <c r="AK49" s="1156">
        <v>16136291</v>
      </c>
    </row>
    <row r="50" spans="1:37" ht="13.5" customHeight="1" x14ac:dyDescent="0.2">
      <c r="A50" s="2488" t="s">
        <v>704</v>
      </c>
      <c r="B50" s="2523"/>
      <c r="C50" s="1151">
        <v>5</v>
      </c>
      <c r="D50" s="1147">
        <v>8</v>
      </c>
      <c r="E50" s="1152" t="s">
        <v>705</v>
      </c>
      <c r="F50" s="1429"/>
      <c r="G50" s="1428"/>
      <c r="H50" s="1145">
        <v>13</v>
      </c>
      <c r="I50" s="1145">
        <v>0</v>
      </c>
      <c r="J50" s="1145">
        <v>0</v>
      </c>
      <c r="K50" s="1277">
        <v>12</v>
      </c>
      <c r="L50" s="1143"/>
      <c r="M50" s="1141"/>
      <c r="N50" s="1140"/>
      <c r="O50" s="1140"/>
      <c r="P50" s="1140"/>
      <c r="Q50" s="1140"/>
      <c r="R50" s="1134">
        <v>23674711</v>
      </c>
      <c r="S50" s="1139">
        <v>98234</v>
      </c>
      <c r="T50" s="2486" t="s">
        <v>704</v>
      </c>
      <c r="U50" s="2534"/>
      <c r="V50" s="1134">
        <v>503581</v>
      </c>
      <c r="W50" s="1138">
        <v>58.35</v>
      </c>
      <c r="X50" s="1134">
        <v>5565</v>
      </c>
      <c r="Y50" s="1138">
        <v>0.64</v>
      </c>
      <c r="Z50" s="1134">
        <v>245902</v>
      </c>
      <c r="AA50" s="1137">
        <v>28.49</v>
      </c>
      <c r="AB50" s="1134">
        <v>108070</v>
      </c>
      <c r="AC50" s="1520">
        <v>12.52</v>
      </c>
      <c r="AD50" s="1398"/>
      <c r="AE50" s="1519">
        <v>863118</v>
      </c>
      <c r="AF50" s="1134">
        <v>76901</v>
      </c>
      <c r="AG50" s="1134">
        <v>16</v>
      </c>
      <c r="AH50" s="1134">
        <v>488</v>
      </c>
      <c r="AI50" s="1134">
        <v>105475</v>
      </c>
      <c r="AJ50" s="1134">
        <v>-56335</v>
      </c>
      <c r="AK50" s="1139">
        <v>623903</v>
      </c>
    </row>
    <row r="51" spans="1:37" ht="13.5" customHeight="1" x14ac:dyDescent="0.2">
      <c r="A51" s="2488" t="s">
        <v>702</v>
      </c>
      <c r="B51" s="2523"/>
      <c r="C51" s="1140">
        <v>14</v>
      </c>
      <c r="D51" s="1430">
        <v>19</v>
      </c>
      <c r="E51" s="1152" t="s">
        <v>703</v>
      </c>
      <c r="F51" s="1429"/>
      <c r="G51" s="1428"/>
      <c r="H51" s="1145">
        <v>34</v>
      </c>
      <c r="I51" s="1146">
        <v>0</v>
      </c>
      <c r="J51" s="1145">
        <v>0</v>
      </c>
      <c r="K51" s="1277">
        <v>22</v>
      </c>
      <c r="L51" s="1143"/>
      <c r="M51" s="1141"/>
      <c r="N51" s="1140"/>
      <c r="O51" s="1140"/>
      <c r="P51" s="1140"/>
      <c r="Q51" s="1140"/>
      <c r="R51" s="1134">
        <v>687122255</v>
      </c>
      <c r="S51" s="1139">
        <v>98234</v>
      </c>
      <c r="T51" s="2486" t="s">
        <v>702</v>
      </c>
      <c r="U51" s="2534"/>
      <c r="V51" s="1426">
        <v>13777116</v>
      </c>
      <c r="W51" s="1138">
        <v>62.22</v>
      </c>
      <c r="X51" s="1426">
        <v>5565</v>
      </c>
      <c r="Y51" s="1138">
        <v>0.03</v>
      </c>
      <c r="Z51" s="1134">
        <v>6864565</v>
      </c>
      <c r="AA51" s="1137">
        <v>31.01</v>
      </c>
      <c r="AB51" s="1134">
        <v>1492645</v>
      </c>
      <c r="AC51" s="1520">
        <v>6.74</v>
      </c>
      <c r="AD51" s="1398"/>
      <c r="AE51" s="1519">
        <v>22139891</v>
      </c>
      <c r="AF51" s="1134">
        <v>1849456</v>
      </c>
      <c r="AG51" s="1134">
        <v>907</v>
      </c>
      <c r="AH51" s="1134">
        <v>138381</v>
      </c>
      <c r="AI51" s="1134">
        <v>2837576</v>
      </c>
      <c r="AJ51" s="1134">
        <v>-553377</v>
      </c>
      <c r="AK51" s="1139">
        <v>16760194</v>
      </c>
    </row>
    <row r="52" spans="1:37" ht="13.5" customHeight="1" thickBot="1" x14ac:dyDescent="0.25">
      <c r="A52" s="2502" t="s">
        <v>586</v>
      </c>
      <c r="B52" s="2520"/>
      <c r="C52" s="1373">
        <v>6</v>
      </c>
      <c r="D52" s="1423">
        <v>0</v>
      </c>
      <c r="E52" s="1152" t="s">
        <v>740</v>
      </c>
      <c r="F52" s="1422"/>
      <c r="G52" s="1421"/>
      <c r="H52" s="1127" t="s">
        <v>79</v>
      </c>
      <c r="I52" s="1127" t="s">
        <v>79</v>
      </c>
      <c r="J52" s="1127" t="s">
        <v>79</v>
      </c>
      <c r="K52" s="1294" t="s">
        <v>79</v>
      </c>
      <c r="L52" s="1143"/>
      <c r="M52" s="1122"/>
      <c r="N52" s="1120"/>
      <c r="O52" s="1121"/>
      <c r="P52" s="1120"/>
      <c r="Q52" s="1120"/>
      <c r="R52" s="1112" t="s">
        <v>79</v>
      </c>
      <c r="S52" s="1119" t="s">
        <v>79</v>
      </c>
      <c r="T52" s="2500" t="s">
        <v>586</v>
      </c>
      <c r="U52" s="2535"/>
      <c r="V52" s="1118" t="s">
        <v>79</v>
      </c>
      <c r="W52" s="1117" t="s">
        <v>79</v>
      </c>
      <c r="X52" s="1118" t="s">
        <v>79</v>
      </c>
      <c r="Y52" s="1117" t="s">
        <v>79</v>
      </c>
      <c r="Z52" s="1115" t="s">
        <v>79</v>
      </c>
      <c r="AA52" s="1116" t="s">
        <v>79</v>
      </c>
      <c r="AB52" s="1115" t="s">
        <v>79</v>
      </c>
      <c r="AC52" s="1518" t="s">
        <v>79</v>
      </c>
      <c r="AD52" s="1398"/>
      <c r="AE52" s="1517" t="s">
        <v>79</v>
      </c>
      <c r="AF52" s="1112" t="s">
        <v>79</v>
      </c>
      <c r="AG52" s="1112" t="s">
        <v>79</v>
      </c>
      <c r="AH52" s="1112" t="s">
        <v>79</v>
      </c>
      <c r="AI52" s="1112" t="s">
        <v>79</v>
      </c>
      <c r="AJ52" s="1112" t="s">
        <v>79</v>
      </c>
      <c r="AK52" s="1119" t="s">
        <v>79</v>
      </c>
    </row>
    <row r="53" spans="1:37" ht="13.5" customHeight="1" thickTop="1" thickBot="1" x14ac:dyDescent="0.25">
      <c r="A53" s="2506" t="s">
        <v>700</v>
      </c>
      <c r="B53" s="2521"/>
      <c r="C53" s="1096">
        <v>20</v>
      </c>
      <c r="D53" s="1416">
        <v>19</v>
      </c>
      <c r="E53" s="1105"/>
      <c r="F53" s="1104"/>
      <c r="G53" s="1103"/>
      <c r="H53" s="1101">
        <v>33</v>
      </c>
      <c r="I53" s="1102">
        <v>0</v>
      </c>
      <c r="J53" s="1101">
        <v>0</v>
      </c>
      <c r="K53" s="1100">
        <v>22</v>
      </c>
      <c r="L53" s="1099"/>
      <c r="M53" s="1097"/>
      <c r="N53" s="1096"/>
      <c r="O53" s="1096"/>
      <c r="P53" s="1096"/>
      <c r="Q53" s="1096"/>
      <c r="R53" s="1088">
        <v>687122255</v>
      </c>
      <c r="S53" s="1095">
        <v>98234</v>
      </c>
      <c r="T53" s="2504" t="s">
        <v>700</v>
      </c>
      <c r="U53" s="2536"/>
      <c r="V53" s="1094">
        <v>13777116</v>
      </c>
      <c r="W53" s="1093">
        <v>62.22</v>
      </c>
      <c r="X53" s="1094">
        <v>5565</v>
      </c>
      <c r="Y53" s="1093">
        <v>0.03</v>
      </c>
      <c r="Z53" s="1088">
        <v>6864565</v>
      </c>
      <c r="AA53" s="1092">
        <v>31.01</v>
      </c>
      <c r="AB53" s="1088">
        <v>1492645</v>
      </c>
      <c r="AC53" s="1516">
        <v>6.74</v>
      </c>
      <c r="AD53" s="1515"/>
      <c r="AE53" s="1514">
        <v>22139891</v>
      </c>
      <c r="AF53" s="1088">
        <v>1849456</v>
      </c>
      <c r="AG53" s="1088">
        <v>907</v>
      </c>
      <c r="AH53" s="1088">
        <v>138381</v>
      </c>
      <c r="AI53" s="1088">
        <v>2837576</v>
      </c>
      <c r="AJ53" s="1088">
        <v>-553377</v>
      </c>
      <c r="AK53" s="1095">
        <v>16760194</v>
      </c>
    </row>
    <row r="54" spans="1:37" s="1398" customFormat="1" x14ac:dyDescent="0.15">
      <c r="A54" s="1082"/>
      <c r="B54" s="1082"/>
      <c r="C54" s="1082"/>
      <c r="D54" s="1408"/>
      <c r="E54" s="1410"/>
      <c r="F54" s="1409"/>
      <c r="G54" s="1409"/>
      <c r="H54" s="1408"/>
      <c r="I54" s="1082"/>
      <c r="J54" s="1082"/>
      <c r="K54" s="1082"/>
      <c r="L54" s="1082"/>
      <c r="M54" s="1082"/>
      <c r="N54" s="1082"/>
      <c r="O54" s="1513"/>
      <c r="P54" s="1513"/>
      <c r="Q54" s="1082"/>
      <c r="R54" s="1082"/>
      <c r="S54" s="1082"/>
      <c r="V54" s="1082"/>
      <c r="W54" s="1082"/>
      <c r="X54" s="1082"/>
      <c r="Y54" s="1082"/>
      <c r="Z54" s="1082"/>
      <c r="AA54" s="1082"/>
      <c r="AB54" s="1082"/>
      <c r="AF54" s="1082"/>
      <c r="AG54" s="1082"/>
      <c r="AH54" s="1082"/>
      <c r="AI54" s="1082"/>
      <c r="AJ54" s="1082"/>
      <c r="AK54" s="1082"/>
    </row>
  </sheetData>
  <mergeCells count="32">
    <mergeCell ref="A51:B51"/>
    <mergeCell ref="T51:U51"/>
    <mergeCell ref="A52:B52"/>
    <mergeCell ref="T52:U52"/>
    <mergeCell ref="A53:B53"/>
    <mergeCell ref="T53:U53"/>
    <mergeCell ref="A49:B49"/>
    <mergeCell ref="T49:U49"/>
    <mergeCell ref="A50:B50"/>
    <mergeCell ref="T50:U50"/>
    <mergeCell ref="G4:G5"/>
    <mergeCell ref="J4:J5"/>
    <mergeCell ref="A3:B5"/>
    <mergeCell ref="C3:D3"/>
    <mergeCell ref="E3:E5"/>
    <mergeCell ref="F3:G3"/>
    <mergeCell ref="H3:J3"/>
    <mergeCell ref="AJ3:AJ4"/>
    <mergeCell ref="C4:C5"/>
    <mergeCell ref="D4:D5"/>
    <mergeCell ref="F4:F5"/>
    <mergeCell ref="AK1:AK2"/>
    <mergeCell ref="M3:P3"/>
    <mergeCell ref="R3:S3"/>
    <mergeCell ref="T3:U5"/>
    <mergeCell ref="V3:AC3"/>
    <mergeCell ref="AB4:AC4"/>
    <mergeCell ref="V4:W4"/>
    <mergeCell ref="X4:Y4"/>
    <mergeCell ref="Z4:AA4"/>
    <mergeCell ref="AE3:AE4"/>
    <mergeCell ref="AF3:AF4"/>
  </mergeCells>
  <phoneticPr fontId="5"/>
  <printOptions gridLinesSet="0"/>
  <pageMargins left="0.62992125984251968" right="0" top="0.39370078740157483" bottom="0.39370078740157483" header="0.19685039370078741" footer="0.35433070866141736"/>
  <pageSetup paperSize="9" scale="89" orientation="landscape" blackAndWhite="1" r:id="rId1"/>
  <headerFooter alignWithMargins="0"/>
  <colBreaks count="1" manualBreakCount="1">
    <brk id="19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theme="0"/>
  </sheetPr>
  <dimension ref="A1:AB324"/>
  <sheetViews>
    <sheetView showGridLines="0" view="pageBreakPreview" zoomScale="120" zoomScaleNormal="100" zoomScaleSheetLayoutView="120" workbookViewId="0">
      <selection activeCell="H20" sqref="H20"/>
    </sheetView>
  </sheetViews>
  <sheetFormatPr defaultColWidth="9.6640625" defaultRowHeight="9.6" x14ac:dyDescent="0.15"/>
  <cols>
    <col min="1" max="1" width="3.6640625" style="719" customWidth="1"/>
    <col min="2" max="2" width="10" style="719" customWidth="1"/>
    <col min="3" max="3" width="13.88671875" style="719" customWidth="1"/>
    <col min="4" max="4" width="8.109375" style="719" customWidth="1"/>
    <col min="5" max="6" width="11.109375" style="719" customWidth="1"/>
    <col min="7" max="7" width="6.6640625" style="719" customWidth="1"/>
    <col min="8" max="8" width="11.109375" style="719" customWidth="1"/>
    <col min="9" max="9" width="11.88671875" style="719" customWidth="1"/>
    <col min="10" max="11" width="6.6640625" style="719" customWidth="1"/>
    <col min="12" max="13" width="7.44140625" style="719" customWidth="1"/>
    <col min="14" max="14" width="11.88671875" style="719" customWidth="1"/>
    <col min="15" max="15" width="7.6640625" style="719" customWidth="1"/>
    <col min="16" max="16" width="3.88671875" style="719" customWidth="1"/>
    <col min="17" max="17" width="1.44140625" style="719" customWidth="1"/>
    <col min="18" max="18" width="9.6640625" style="719"/>
    <col min="19" max="19" width="16.33203125" style="719" customWidth="1"/>
    <col min="20" max="16384" width="9.6640625" style="719"/>
  </cols>
  <sheetData>
    <row r="1" spans="1:17" ht="14.1" customHeight="1" x14ac:dyDescent="0.2">
      <c r="A1" s="1574" t="s">
        <v>764</v>
      </c>
      <c r="B1" s="1575"/>
      <c r="D1" s="1576"/>
      <c r="E1" s="1576"/>
      <c r="F1" s="1577"/>
      <c r="G1" s="1576"/>
      <c r="H1" s="1577"/>
      <c r="I1" s="1577"/>
      <c r="J1" s="1575"/>
      <c r="K1" s="1575"/>
      <c r="L1" s="1575"/>
      <c r="M1" s="1575"/>
      <c r="N1" s="1578"/>
      <c r="O1" s="1575"/>
      <c r="P1" s="1575"/>
      <c r="Q1" s="1575"/>
    </row>
    <row r="2" spans="1:17" ht="11.1" customHeight="1" thickBot="1" x14ac:dyDescent="0.2">
      <c r="A2" s="1575"/>
      <c r="B2" s="1575"/>
      <c r="C2" s="1577"/>
      <c r="D2" s="1575"/>
      <c r="E2" s="1577"/>
      <c r="F2" s="1575"/>
      <c r="G2" s="1575"/>
      <c r="H2" s="1575"/>
      <c r="I2" s="1575"/>
      <c r="J2" s="1575"/>
      <c r="L2" s="1575"/>
      <c r="M2" s="1579"/>
      <c r="O2" s="1580" t="s">
        <v>765</v>
      </c>
      <c r="P2" s="1575"/>
      <c r="Q2" s="1575"/>
    </row>
    <row r="3" spans="1:17" s="1584" customFormat="1" ht="12" customHeight="1" x14ac:dyDescent="0.15">
      <c r="A3" s="2548" t="s">
        <v>423</v>
      </c>
      <c r="B3" s="2549"/>
      <c r="C3" s="2540" t="s">
        <v>766</v>
      </c>
      <c r="D3" s="2541"/>
      <c r="E3" s="2537" t="s">
        <v>767</v>
      </c>
      <c r="F3" s="2538"/>
      <c r="G3" s="2538"/>
      <c r="H3" s="2539"/>
      <c r="I3" s="2540" t="s">
        <v>768</v>
      </c>
      <c r="J3" s="2541"/>
      <c r="K3" s="2540" t="s">
        <v>769</v>
      </c>
      <c r="L3" s="2542"/>
      <c r="M3" s="1581" t="s">
        <v>770</v>
      </c>
      <c r="N3" s="2540" t="s">
        <v>771</v>
      </c>
      <c r="O3" s="2543"/>
      <c r="P3" s="1582" t="s">
        <v>772</v>
      </c>
      <c r="Q3" s="1583"/>
    </row>
    <row r="4" spans="1:17" ht="11.1" customHeight="1" x14ac:dyDescent="0.15">
      <c r="A4" s="2550"/>
      <c r="B4" s="2551"/>
      <c r="C4" s="682" t="s">
        <v>773</v>
      </c>
      <c r="D4" s="1585" t="s">
        <v>774</v>
      </c>
      <c r="E4" s="1586" t="s">
        <v>773</v>
      </c>
      <c r="F4" s="1586" t="s">
        <v>775</v>
      </c>
      <c r="G4" s="1586" t="s">
        <v>776</v>
      </c>
      <c r="H4" s="1587" t="s">
        <v>777</v>
      </c>
      <c r="I4" s="1586" t="s">
        <v>773</v>
      </c>
      <c r="J4" s="1587" t="s">
        <v>778</v>
      </c>
      <c r="K4" s="1586" t="s">
        <v>779</v>
      </c>
      <c r="L4" s="1586" t="s">
        <v>780</v>
      </c>
      <c r="M4" s="1586" t="s">
        <v>781</v>
      </c>
      <c r="N4" s="1586" t="s">
        <v>782</v>
      </c>
      <c r="O4" s="1588" t="s">
        <v>783</v>
      </c>
      <c r="P4" s="1582" t="s">
        <v>772</v>
      </c>
      <c r="Q4" s="1575"/>
    </row>
    <row r="5" spans="1:17" ht="11.1" customHeight="1" thickBot="1" x14ac:dyDescent="0.2">
      <c r="A5" s="2552"/>
      <c r="B5" s="2553"/>
      <c r="C5" s="1589" t="s">
        <v>784</v>
      </c>
      <c r="D5" s="1590" t="s">
        <v>785</v>
      </c>
      <c r="E5" s="1591" t="s">
        <v>786</v>
      </c>
      <c r="F5" s="1591" t="s">
        <v>787</v>
      </c>
      <c r="G5" s="1591" t="s">
        <v>788</v>
      </c>
      <c r="H5" s="1592" t="s">
        <v>789</v>
      </c>
      <c r="I5" s="1591" t="s">
        <v>790</v>
      </c>
      <c r="J5" s="1592" t="s">
        <v>791</v>
      </c>
      <c r="K5" s="1591" t="s">
        <v>792</v>
      </c>
      <c r="L5" s="1591" t="s">
        <v>793</v>
      </c>
      <c r="M5" s="1591" t="s">
        <v>794</v>
      </c>
      <c r="N5" s="1593" t="s">
        <v>795</v>
      </c>
      <c r="O5" s="1594" t="s">
        <v>796</v>
      </c>
      <c r="P5" s="1575"/>
      <c r="Q5" s="1575"/>
    </row>
    <row r="6" spans="1:17" ht="12.6" customHeight="1" thickTop="1" x14ac:dyDescent="0.15">
      <c r="A6" s="1595">
        <v>1</v>
      </c>
      <c r="B6" s="925" t="s">
        <v>797</v>
      </c>
      <c r="C6" s="1596">
        <v>4696261822</v>
      </c>
      <c r="D6" s="1597">
        <v>6440</v>
      </c>
      <c r="E6" s="1598" t="s">
        <v>79</v>
      </c>
      <c r="F6" s="1598" t="s">
        <v>798</v>
      </c>
      <c r="G6" s="1598" t="s">
        <v>79</v>
      </c>
      <c r="H6" s="1599" t="s">
        <v>79</v>
      </c>
      <c r="I6" s="1600" t="s">
        <v>799</v>
      </c>
      <c r="J6" s="1601">
        <v>0</v>
      </c>
      <c r="K6" s="1602" t="s">
        <v>79</v>
      </c>
      <c r="L6" s="1603">
        <v>0</v>
      </c>
      <c r="M6" s="1602" t="s">
        <v>79</v>
      </c>
      <c r="N6" s="1604" t="s">
        <v>800</v>
      </c>
      <c r="O6" s="1605" t="s">
        <v>303</v>
      </c>
      <c r="P6" s="1577" t="s">
        <v>772</v>
      </c>
      <c r="Q6" s="1606"/>
    </row>
    <row r="7" spans="1:17" ht="12.6" customHeight="1" x14ac:dyDescent="0.15">
      <c r="A7" s="1595">
        <v>2</v>
      </c>
      <c r="B7" s="904" t="s">
        <v>379</v>
      </c>
      <c r="C7" s="1596">
        <v>2519981231</v>
      </c>
      <c r="D7" s="1597">
        <v>9205</v>
      </c>
      <c r="E7" s="1598" t="s">
        <v>79</v>
      </c>
      <c r="F7" s="1598" t="s">
        <v>799</v>
      </c>
      <c r="G7" s="1598" t="s">
        <v>79</v>
      </c>
      <c r="H7" s="1599" t="s">
        <v>79</v>
      </c>
      <c r="I7" s="1600" t="s">
        <v>303</v>
      </c>
      <c r="J7" s="1601">
        <v>0</v>
      </c>
      <c r="K7" s="1602" t="s">
        <v>79</v>
      </c>
      <c r="L7" s="1603">
        <v>0</v>
      </c>
      <c r="M7" s="1602" t="s">
        <v>79</v>
      </c>
      <c r="N7" s="1598" t="s">
        <v>303</v>
      </c>
      <c r="O7" s="1605" t="s">
        <v>801</v>
      </c>
      <c r="P7" s="1577" t="s">
        <v>772</v>
      </c>
      <c r="Q7" s="1606"/>
    </row>
    <row r="8" spans="1:17" ht="12.6" customHeight="1" x14ac:dyDescent="0.15">
      <c r="A8" s="1595">
        <v>3</v>
      </c>
      <c r="B8" s="904" t="s">
        <v>378</v>
      </c>
      <c r="C8" s="1596">
        <v>659307839</v>
      </c>
      <c r="D8" s="1597">
        <v>6802</v>
      </c>
      <c r="E8" s="1598" t="s">
        <v>79</v>
      </c>
      <c r="F8" s="1598" t="s">
        <v>799</v>
      </c>
      <c r="G8" s="1598" t="s">
        <v>79</v>
      </c>
      <c r="H8" s="1599" t="s">
        <v>79</v>
      </c>
      <c r="I8" s="1600" t="s">
        <v>799</v>
      </c>
      <c r="J8" s="1601">
        <v>0</v>
      </c>
      <c r="K8" s="1602" t="s">
        <v>79</v>
      </c>
      <c r="L8" s="1603">
        <v>0</v>
      </c>
      <c r="M8" s="1602" t="s">
        <v>79</v>
      </c>
      <c r="N8" s="1598" t="s">
        <v>799</v>
      </c>
      <c r="O8" s="1605" t="s">
        <v>799</v>
      </c>
      <c r="P8" s="1577" t="s">
        <v>772</v>
      </c>
      <c r="Q8" s="1575"/>
    </row>
    <row r="9" spans="1:17" ht="12.6" customHeight="1" x14ac:dyDescent="0.15">
      <c r="A9" s="1595">
        <v>4</v>
      </c>
      <c r="B9" s="904" t="s">
        <v>377</v>
      </c>
      <c r="C9" s="1596">
        <v>377401803</v>
      </c>
      <c r="D9" s="1597">
        <v>6284</v>
      </c>
      <c r="E9" s="1598" t="s">
        <v>79</v>
      </c>
      <c r="F9" s="1598" t="s">
        <v>802</v>
      </c>
      <c r="G9" s="1598" t="s">
        <v>79</v>
      </c>
      <c r="H9" s="1599" t="s">
        <v>79</v>
      </c>
      <c r="I9" s="1600" t="s">
        <v>803</v>
      </c>
      <c r="J9" s="1601">
        <v>0</v>
      </c>
      <c r="K9" s="1602" t="s">
        <v>79</v>
      </c>
      <c r="L9" s="1603">
        <v>0</v>
      </c>
      <c r="M9" s="1602" t="s">
        <v>79</v>
      </c>
      <c r="N9" s="1598" t="s">
        <v>303</v>
      </c>
      <c r="O9" s="1605" t="s">
        <v>803</v>
      </c>
      <c r="P9" s="1577" t="s">
        <v>772</v>
      </c>
      <c r="Q9" s="1575"/>
    </row>
    <row r="10" spans="1:17" ht="12.6" customHeight="1" x14ac:dyDescent="0.15">
      <c r="A10" s="1595">
        <v>5</v>
      </c>
      <c r="B10" s="904" t="s">
        <v>376</v>
      </c>
      <c r="C10" s="1596">
        <v>207861597</v>
      </c>
      <c r="D10" s="1597">
        <v>5310</v>
      </c>
      <c r="E10" s="1598" t="s">
        <v>79</v>
      </c>
      <c r="F10" s="1598" t="s">
        <v>798</v>
      </c>
      <c r="G10" s="1598" t="s">
        <v>79</v>
      </c>
      <c r="H10" s="1599" t="s">
        <v>79</v>
      </c>
      <c r="I10" s="1600" t="s">
        <v>798</v>
      </c>
      <c r="J10" s="1601">
        <v>0</v>
      </c>
      <c r="K10" s="1602" t="s">
        <v>79</v>
      </c>
      <c r="L10" s="1603">
        <v>0</v>
      </c>
      <c r="M10" s="1602" t="s">
        <v>79</v>
      </c>
      <c r="N10" s="1598" t="s">
        <v>798</v>
      </c>
      <c r="O10" s="1605" t="s">
        <v>798</v>
      </c>
      <c r="P10" s="1577" t="s">
        <v>772</v>
      </c>
      <c r="Q10" s="1575"/>
    </row>
    <row r="11" spans="1:17" ht="12.6" customHeight="1" x14ac:dyDescent="0.15">
      <c r="A11" s="1595">
        <v>6</v>
      </c>
      <c r="B11" s="904" t="s">
        <v>375</v>
      </c>
      <c r="C11" s="1596">
        <v>525006325</v>
      </c>
      <c r="D11" s="1597">
        <v>5884</v>
      </c>
      <c r="E11" s="1598" t="s">
        <v>79</v>
      </c>
      <c r="F11" s="1598" t="s">
        <v>303</v>
      </c>
      <c r="G11" s="1598" t="s">
        <v>79</v>
      </c>
      <c r="H11" s="1599" t="s">
        <v>79</v>
      </c>
      <c r="I11" s="1600" t="s">
        <v>303</v>
      </c>
      <c r="J11" s="1601">
        <v>0</v>
      </c>
      <c r="K11" s="1602" t="s">
        <v>79</v>
      </c>
      <c r="L11" s="1603">
        <v>0</v>
      </c>
      <c r="M11" s="1602" t="s">
        <v>79</v>
      </c>
      <c r="N11" s="1598" t="s">
        <v>303</v>
      </c>
      <c r="O11" s="1605" t="s">
        <v>804</v>
      </c>
      <c r="P11" s="1577" t="s">
        <v>772</v>
      </c>
      <c r="Q11" s="1575"/>
    </row>
    <row r="12" spans="1:17" ht="12.6" customHeight="1" x14ac:dyDescent="0.15">
      <c r="A12" s="1595">
        <v>7</v>
      </c>
      <c r="B12" s="904" t="s">
        <v>374</v>
      </c>
      <c r="C12" s="1596">
        <v>282847374</v>
      </c>
      <c r="D12" s="1597">
        <v>6523</v>
      </c>
      <c r="E12" s="1598" t="s">
        <v>79</v>
      </c>
      <c r="F12" s="1598" t="s">
        <v>804</v>
      </c>
      <c r="G12" s="1598" t="s">
        <v>79</v>
      </c>
      <c r="H12" s="1599" t="s">
        <v>79</v>
      </c>
      <c r="I12" s="1600" t="s">
        <v>804</v>
      </c>
      <c r="J12" s="1601">
        <v>0</v>
      </c>
      <c r="K12" s="1602" t="s">
        <v>79</v>
      </c>
      <c r="L12" s="1603">
        <v>0</v>
      </c>
      <c r="M12" s="1602" t="s">
        <v>79</v>
      </c>
      <c r="N12" s="1598" t="s">
        <v>804</v>
      </c>
      <c r="O12" s="1605" t="s">
        <v>805</v>
      </c>
      <c r="P12" s="1577" t="s">
        <v>772</v>
      </c>
      <c r="Q12" s="1575"/>
    </row>
    <row r="13" spans="1:17" ht="12.6" customHeight="1" x14ac:dyDescent="0.15">
      <c r="A13" s="1595">
        <v>8</v>
      </c>
      <c r="B13" s="904" t="s">
        <v>373</v>
      </c>
      <c r="C13" s="1596">
        <v>338660780</v>
      </c>
      <c r="D13" s="1597">
        <v>6438</v>
      </c>
      <c r="E13" s="1598" t="s">
        <v>79</v>
      </c>
      <c r="F13" s="1598" t="s">
        <v>806</v>
      </c>
      <c r="G13" s="1598" t="s">
        <v>79</v>
      </c>
      <c r="H13" s="1599" t="s">
        <v>79</v>
      </c>
      <c r="I13" s="1600" t="s">
        <v>806</v>
      </c>
      <c r="J13" s="1601">
        <v>0</v>
      </c>
      <c r="K13" s="1602" t="s">
        <v>79</v>
      </c>
      <c r="L13" s="1603">
        <v>0</v>
      </c>
      <c r="M13" s="1602" t="s">
        <v>79</v>
      </c>
      <c r="N13" s="1598" t="s">
        <v>303</v>
      </c>
      <c r="O13" s="1605" t="s">
        <v>806</v>
      </c>
      <c r="P13" s="1577" t="s">
        <v>772</v>
      </c>
      <c r="Q13" s="1575"/>
    </row>
    <row r="14" spans="1:17" ht="12.6" customHeight="1" x14ac:dyDescent="0.15">
      <c r="A14" s="1595">
        <v>9</v>
      </c>
      <c r="B14" s="904" t="s">
        <v>372</v>
      </c>
      <c r="C14" s="1596">
        <v>87859106</v>
      </c>
      <c r="D14" s="1597">
        <v>6359</v>
      </c>
      <c r="E14" s="1598" t="s">
        <v>79</v>
      </c>
      <c r="F14" s="1598" t="s">
        <v>802</v>
      </c>
      <c r="G14" s="1598" t="s">
        <v>79</v>
      </c>
      <c r="H14" s="1599" t="s">
        <v>79</v>
      </c>
      <c r="I14" s="1600" t="s">
        <v>807</v>
      </c>
      <c r="J14" s="1601">
        <v>0</v>
      </c>
      <c r="K14" s="1602" t="s">
        <v>79</v>
      </c>
      <c r="L14" s="1603">
        <v>0</v>
      </c>
      <c r="M14" s="1602" t="s">
        <v>79</v>
      </c>
      <c r="N14" s="1598" t="s">
        <v>808</v>
      </c>
      <c r="O14" s="1605" t="s">
        <v>807</v>
      </c>
      <c r="P14" s="1577" t="s">
        <v>772</v>
      </c>
      <c r="Q14" s="1575"/>
    </row>
    <row r="15" spans="1:17" ht="12.6" customHeight="1" x14ac:dyDescent="0.15">
      <c r="A15" s="1595">
        <v>10</v>
      </c>
      <c r="B15" s="904" t="s">
        <v>371</v>
      </c>
      <c r="C15" s="1596">
        <v>857875668</v>
      </c>
      <c r="D15" s="1597">
        <v>5161</v>
      </c>
      <c r="E15" s="1598" t="s">
        <v>79</v>
      </c>
      <c r="F15" s="1598" t="s">
        <v>805</v>
      </c>
      <c r="G15" s="1598" t="s">
        <v>79</v>
      </c>
      <c r="H15" s="1599" t="s">
        <v>79</v>
      </c>
      <c r="I15" s="1600" t="s">
        <v>303</v>
      </c>
      <c r="J15" s="1601">
        <v>0</v>
      </c>
      <c r="K15" s="1602" t="s">
        <v>79</v>
      </c>
      <c r="L15" s="1603">
        <v>0</v>
      </c>
      <c r="M15" s="1602" t="s">
        <v>79</v>
      </c>
      <c r="N15" s="1598" t="s">
        <v>303</v>
      </c>
      <c r="O15" s="1605" t="s">
        <v>802</v>
      </c>
      <c r="P15" s="1577" t="s">
        <v>772</v>
      </c>
      <c r="Q15" s="1575"/>
    </row>
    <row r="16" spans="1:17" ht="12.6" customHeight="1" x14ac:dyDescent="0.15">
      <c r="A16" s="1595">
        <v>11</v>
      </c>
      <c r="B16" s="904" t="s">
        <v>370</v>
      </c>
      <c r="C16" s="1596">
        <v>82916274</v>
      </c>
      <c r="D16" s="1597">
        <v>6017</v>
      </c>
      <c r="E16" s="1598" t="s">
        <v>79</v>
      </c>
      <c r="F16" s="1598" t="s">
        <v>802</v>
      </c>
      <c r="G16" s="1598" t="s">
        <v>79</v>
      </c>
      <c r="H16" s="1599" t="s">
        <v>79</v>
      </c>
      <c r="I16" s="1600" t="s">
        <v>808</v>
      </c>
      <c r="J16" s="1601">
        <v>0</v>
      </c>
      <c r="K16" s="1602" t="s">
        <v>79</v>
      </c>
      <c r="L16" s="1603">
        <v>0</v>
      </c>
      <c r="M16" s="1602" t="s">
        <v>79</v>
      </c>
      <c r="N16" s="1598" t="s">
        <v>808</v>
      </c>
      <c r="O16" s="1605" t="s">
        <v>802</v>
      </c>
      <c r="P16" s="1577" t="s">
        <v>772</v>
      </c>
      <c r="Q16" s="1575"/>
    </row>
    <row r="17" spans="1:17" ht="12.6" customHeight="1" x14ac:dyDescent="0.15">
      <c r="A17" s="1595">
        <v>12</v>
      </c>
      <c r="B17" s="904" t="s">
        <v>369</v>
      </c>
      <c r="C17" s="1596">
        <v>368629601</v>
      </c>
      <c r="D17" s="1597">
        <v>9170</v>
      </c>
      <c r="E17" s="1598" t="s">
        <v>79</v>
      </c>
      <c r="F17" s="1598" t="s">
        <v>802</v>
      </c>
      <c r="G17" s="1598" t="s">
        <v>79</v>
      </c>
      <c r="H17" s="1599" t="s">
        <v>79</v>
      </c>
      <c r="I17" s="1600" t="s">
        <v>802</v>
      </c>
      <c r="J17" s="1601">
        <v>0</v>
      </c>
      <c r="K17" s="1602" t="s">
        <v>79</v>
      </c>
      <c r="L17" s="1603">
        <v>0</v>
      </c>
      <c r="M17" s="1602" t="s">
        <v>79</v>
      </c>
      <c r="N17" s="1598" t="s">
        <v>802</v>
      </c>
      <c r="O17" s="1605" t="s">
        <v>802</v>
      </c>
      <c r="P17" s="1577" t="s">
        <v>772</v>
      </c>
      <c r="Q17" s="1575"/>
    </row>
    <row r="18" spans="1:17" ht="12.6" customHeight="1" x14ac:dyDescent="0.15">
      <c r="A18" s="1595">
        <v>13</v>
      </c>
      <c r="B18" s="904" t="s">
        <v>368</v>
      </c>
      <c r="C18" s="1596">
        <v>313252334</v>
      </c>
      <c r="D18" s="1597">
        <v>5914</v>
      </c>
      <c r="E18" s="1598" t="s">
        <v>79</v>
      </c>
      <c r="F18" s="1598" t="s">
        <v>802</v>
      </c>
      <c r="G18" s="1598" t="s">
        <v>79</v>
      </c>
      <c r="H18" s="1599" t="s">
        <v>79</v>
      </c>
      <c r="I18" s="1600" t="s">
        <v>809</v>
      </c>
      <c r="J18" s="1601">
        <v>0</v>
      </c>
      <c r="K18" s="1602" t="s">
        <v>79</v>
      </c>
      <c r="L18" s="1603">
        <v>0</v>
      </c>
      <c r="M18" s="1602" t="s">
        <v>79</v>
      </c>
      <c r="N18" s="1598" t="s">
        <v>802</v>
      </c>
      <c r="O18" s="1605" t="s">
        <v>802</v>
      </c>
      <c r="P18" s="1577" t="s">
        <v>772</v>
      </c>
      <c r="Q18" s="1575"/>
    </row>
    <row r="19" spans="1:17" ht="12.6" customHeight="1" x14ac:dyDescent="0.15">
      <c r="A19" s="1595">
        <v>14</v>
      </c>
      <c r="B19" s="904" t="s">
        <v>367</v>
      </c>
      <c r="C19" s="1596">
        <v>224101540</v>
      </c>
      <c r="D19" s="1597">
        <v>4256</v>
      </c>
      <c r="E19" s="1598" t="s">
        <v>79</v>
      </c>
      <c r="F19" s="1598" t="s">
        <v>809</v>
      </c>
      <c r="G19" s="1598" t="s">
        <v>79</v>
      </c>
      <c r="H19" s="1599" t="s">
        <v>79</v>
      </c>
      <c r="I19" s="1600" t="s">
        <v>802</v>
      </c>
      <c r="J19" s="1601">
        <v>0</v>
      </c>
      <c r="K19" s="1602" t="s">
        <v>79</v>
      </c>
      <c r="L19" s="1603">
        <v>0</v>
      </c>
      <c r="M19" s="1602" t="s">
        <v>79</v>
      </c>
      <c r="N19" s="1598" t="s">
        <v>802</v>
      </c>
      <c r="O19" s="1605" t="s">
        <v>809</v>
      </c>
      <c r="P19" s="1577" t="s">
        <v>772</v>
      </c>
      <c r="Q19" s="1575"/>
    </row>
    <row r="20" spans="1:17" ht="12.6" customHeight="1" x14ac:dyDescent="0.15">
      <c r="A20" s="1595">
        <v>15</v>
      </c>
      <c r="B20" s="904" t="s">
        <v>366</v>
      </c>
      <c r="C20" s="1596">
        <v>150240033</v>
      </c>
      <c r="D20" s="1597">
        <v>6852</v>
      </c>
      <c r="E20" s="1598" t="s">
        <v>79</v>
      </c>
      <c r="F20" s="1598" t="s">
        <v>802</v>
      </c>
      <c r="G20" s="1598" t="s">
        <v>79</v>
      </c>
      <c r="H20" s="1599" t="s">
        <v>79</v>
      </c>
      <c r="I20" s="1600" t="s">
        <v>802</v>
      </c>
      <c r="J20" s="1601">
        <v>0</v>
      </c>
      <c r="K20" s="1602" t="s">
        <v>79</v>
      </c>
      <c r="L20" s="1603">
        <v>0</v>
      </c>
      <c r="M20" s="1602" t="s">
        <v>79</v>
      </c>
      <c r="N20" s="1598" t="s">
        <v>802</v>
      </c>
      <c r="O20" s="1605" t="s">
        <v>802</v>
      </c>
      <c r="P20" s="1577" t="s">
        <v>772</v>
      </c>
      <c r="Q20" s="1575"/>
    </row>
    <row r="21" spans="1:17" ht="12.6" customHeight="1" x14ac:dyDescent="0.15">
      <c r="A21" s="1595">
        <v>16</v>
      </c>
      <c r="B21" s="904" t="s">
        <v>365</v>
      </c>
      <c r="C21" s="1596">
        <v>193297119</v>
      </c>
      <c r="D21" s="1597">
        <v>6715</v>
      </c>
      <c r="E21" s="1598" t="s">
        <v>79</v>
      </c>
      <c r="F21" s="1598" t="s">
        <v>802</v>
      </c>
      <c r="G21" s="1598" t="s">
        <v>79</v>
      </c>
      <c r="H21" s="1599" t="s">
        <v>79</v>
      </c>
      <c r="I21" s="1600" t="s">
        <v>809</v>
      </c>
      <c r="J21" s="1601">
        <v>0</v>
      </c>
      <c r="K21" s="1602" t="s">
        <v>79</v>
      </c>
      <c r="L21" s="1603">
        <v>0</v>
      </c>
      <c r="M21" s="1602" t="s">
        <v>79</v>
      </c>
      <c r="N21" s="1598" t="s">
        <v>802</v>
      </c>
      <c r="O21" s="1605" t="s">
        <v>809</v>
      </c>
      <c r="P21" s="1577" t="s">
        <v>772</v>
      </c>
      <c r="Q21" s="1575"/>
    </row>
    <row r="22" spans="1:17" ht="12.6" customHeight="1" x14ac:dyDescent="0.15">
      <c r="A22" s="1595">
        <v>17</v>
      </c>
      <c r="B22" s="904" t="s">
        <v>364</v>
      </c>
      <c r="C22" s="1596">
        <v>308077128</v>
      </c>
      <c r="D22" s="1597">
        <v>10218</v>
      </c>
      <c r="E22" s="1598" t="s">
        <v>79</v>
      </c>
      <c r="F22" s="1598" t="s">
        <v>802</v>
      </c>
      <c r="G22" s="1598" t="s">
        <v>79</v>
      </c>
      <c r="H22" s="1599" t="s">
        <v>79</v>
      </c>
      <c r="I22" s="1600" t="s">
        <v>808</v>
      </c>
      <c r="J22" s="1601">
        <v>0</v>
      </c>
      <c r="K22" s="1602" t="s">
        <v>79</v>
      </c>
      <c r="L22" s="1603">
        <v>0</v>
      </c>
      <c r="M22" s="1602" t="s">
        <v>79</v>
      </c>
      <c r="N22" s="1598" t="s">
        <v>798</v>
      </c>
      <c r="O22" s="1605" t="s">
        <v>802</v>
      </c>
      <c r="P22" s="1577" t="s">
        <v>772</v>
      </c>
      <c r="Q22" s="1575"/>
    </row>
    <row r="23" spans="1:17" ht="12.6" customHeight="1" x14ac:dyDescent="0.15">
      <c r="A23" s="1595">
        <v>18</v>
      </c>
      <c r="B23" s="904" t="s">
        <v>363</v>
      </c>
      <c r="C23" s="1596">
        <v>60460458</v>
      </c>
      <c r="D23" s="1597">
        <v>6554</v>
      </c>
      <c r="E23" s="1598" t="s">
        <v>79</v>
      </c>
      <c r="F23" s="1598" t="s">
        <v>798</v>
      </c>
      <c r="G23" s="1598" t="s">
        <v>79</v>
      </c>
      <c r="H23" s="1599" t="s">
        <v>79</v>
      </c>
      <c r="I23" s="1600" t="s">
        <v>303</v>
      </c>
      <c r="J23" s="1601">
        <v>0</v>
      </c>
      <c r="K23" s="1602" t="s">
        <v>79</v>
      </c>
      <c r="L23" s="1603">
        <v>0</v>
      </c>
      <c r="M23" s="1602" t="s">
        <v>79</v>
      </c>
      <c r="N23" s="1598" t="s">
        <v>798</v>
      </c>
      <c r="O23" s="1605" t="s">
        <v>798</v>
      </c>
      <c r="P23" s="1577" t="s">
        <v>772</v>
      </c>
      <c r="Q23" s="1575"/>
    </row>
    <row r="24" spans="1:17" ht="12.6" customHeight="1" x14ac:dyDescent="0.15">
      <c r="A24" s="1595">
        <v>19</v>
      </c>
      <c r="B24" s="904" t="s">
        <v>362</v>
      </c>
      <c r="C24" s="1596">
        <v>56761400</v>
      </c>
      <c r="D24" s="1597">
        <v>6752</v>
      </c>
      <c r="E24" s="1598" t="s">
        <v>79</v>
      </c>
      <c r="F24" s="1598" t="s">
        <v>303</v>
      </c>
      <c r="G24" s="1598" t="s">
        <v>79</v>
      </c>
      <c r="H24" s="1599" t="s">
        <v>79</v>
      </c>
      <c r="I24" s="1600" t="s">
        <v>798</v>
      </c>
      <c r="J24" s="1601">
        <v>0</v>
      </c>
      <c r="K24" s="1602" t="s">
        <v>79</v>
      </c>
      <c r="L24" s="1603">
        <v>0</v>
      </c>
      <c r="M24" s="1602" t="s">
        <v>79</v>
      </c>
      <c r="N24" s="1598" t="s">
        <v>798</v>
      </c>
      <c r="O24" s="1605" t="s">
        <v>303</v>
      </c>
      <c r="P24" s="1577" t="s">
        <v>772</v>
      </c>
      <c r="Q24" s="1575"/>
    </row>
    <row r="25" spans="1:17" ht="12.6" customHeight="1" x14ac:dyDescent="0.15">
      <c r="A25" s="1595">
        <v>20</v>
      </c>
      <c r="B25" s="904" t="s">
        <v>361</v>
      </c>
      <c r="C25" s="1596">
        <v>70660839</v>
      </c>
      <c r="D25" s="1597">
        <v>6332</v>
      </c>
      <c r="E25" s="1598" t="s">
        <v>79</v>
      </c>
      <c r="F25" s="1598" t="s">
        <v>798</v>
      </c>
      <c r="G25" s="1598" t="s">
        <v>79</v>
      </c>
      <c r="H25" s="1599" t="s">
        <v>79</v>
      </c>
      <c r="I25" s="1600" t="s">
        <v>802</v>
      </c>
      <c r="J25" s="1601">
        <v>0</v>
      </c>
      <c r="K25" s="1602" t="s">
        <v>79</v>
      </c>
      <c r="L25" s="1603">
        <v>0</v>
      </c>
      <c r="M25" s="1602" t="s">
        <v>79</v>
      </c>
      <c r="N25" s="1598" t="s">
        <v>798</v>
      </c>
      <c r="O25" s="1605" t="s">
        <v>798</v>
      </c>
      <c r="P25" s="1577" t="s">
        <v>772</v>
      </c>
      <c r="Q25" s="1575"/>
    </row>
    <row r="26" spans="1:17" ht="12.6" customHeight="1" x14ac:dyDescent="0.15">
      <c r="A26" s="1595">
        <v>21</v>
      </c>
      <c r="B26" s="914" t="s">
        <v>360</v>
      </c>
      <c r="C26" s="1607">
        <v>116930817</v>
      </c>
      <c r="D26" s="1608">
        <v>5576</v>
      </c>
      <c r="E26" s="1609" t="s">
        <v>79</v>
      </c>
      <c r="F26" s="1610" t="s">
        <v>802</v>
      </c>
      <c r="G26" s="1609" t="s">
        <v>79</v>
      </c>
      <c r="H26" s="1610" t="s">
        <v>79</v>
      </c>
      <c r="I26" s="1611" t="s">
        <v>802</v>
      </c>
      <c r="J26" s="1612">
        <v>0</v>
      </c>
      <c r="K26" s="1613" t="s">
        <v>79</v>
      </c>
      <c r="L26" s="1614">
        <v>0</v>
      </c>
      <c r="M26" s="1613" t="s">
        <v>79</v>
      </c>
      <c r="N26" s="1610" t="s">
        <v>802</v>
      </c>
      <c r="O26" s="1615" t="s">
        <v>802</v>
      </c>
      <c r="P26" s="1577" t="s">
        <v>772</v>
      </c>
      <c r="Q26" s="1575"/>
    </row>
    <row r="27" spans="1:17" ht="12.6" customHeight="1" x14ac:dyDescent="0.15">
      <c r="A27" s="1595">
        <v>22</v>
      </c>
      <c r="B27" s="914" t="s">
        <v>359</v>
      </c>
      <c r="C27" s="1607">
        <v>38038560</v>
      </c>
      <c r="D27" s="1608">
        <v>4598</v>
      </c>
      <c r="E27" s="1609" t="s">
        <v>79</v>
      </c>
      <c r="F27" s="1609" t="s">
        <v>802</v>
      </c>
      <c r="G27" s="1609" t="s">
        <v>79</v>
      </c>
      <c r="H27" s="1610" t="s">
        <v>79</v>
      </c>
      <c r="I27" s="1611" t="s">
        <v>802</v>
      </c>
      <c r="J27" s="1612">
        <v>0</v>
      </c>
      <c r="K27" s="1613" t="s">
        <v>79</v>
      </c>
      <c r="L27" s="1616">
        <v>0</v>
      </c>
      <c r="M27" s="1613" t="s">
        <v>79</v>
      </c>
      <c r="N27" s="1609" t="s">
        <v>802</v>
      </c>
      <c r="O27" s="1615" t="s">
        <v>802</v>
      </c>
      <c r="P27" s="1577" t="s">
        <v>772</v>
      </c>
      <c r="Q27" s="1575"/>
    </row>
    <row r="28" spans="1:17" ht="12.6" customHeight="1" x14ac:dyDescent="0.15">
      <c r="A28" s="1595">
        <v>23</v>
      </c>
      <c r="B28" s="904" t="s">
        <v>358</v>
      </c>
      <c r="C28" s="1596">
        <v>41623232</v>
      </c>
      <c r="D28" s="1597">
        <v>6001</v>
      </c>
      <c r="E28" s="1598" t="s">
        <v>79</v>
      </c>
      <c r="F28" s="1598" t="s">
        <v>802</v>
      </c>
      <c r="G28" s="1598" t="s">
        <v>79</v>
      </c>
      <c r="H28" s="1599" t="s">
        <v>79</v>
      </c>
      <c r="I28" s="1600" t="s">
        <v>802</v>
      </c>
      <c r="J28" s="1601">
        <v>0</v>
      </c>
      <c r="K28" s="1602" t="s">
        <v>79</v>
      </c>
      <c r="L28" s="1603">
        <v>0</v>
      </c>
      <c r="M28" s="1602" t="s">
        <v>79</v>
      </c>
      <c r="N28" s="1598" t="s">
        <v>798</v>
      </c>
      <c r="O28" s="1605" t="s">
        <v>303</v>
      </c>
      <c r="P28" s="1577" t="s">
        <v>772</v>
      </c>
      <c r="Q28" s="1575"/>
    </row>
    <row r="29" spans="1:17" ht="12.6" customHeight="1" x14ac:dyDescent="0.15">
      <c r="A29" s="1595">
        <v>24</v>
      </c>
      <c r="B29" s="904" t="s">
        <v>357</v>
      </c>
      <c r="C29" s="1596">
        <v>22324382</v>
      </c>
      <c r="D29" s="1597">
        <v>8580</v>
      </c>
      <c r="E29" s="1598" t="s">
        <v>79</v>
      </c>
      <c r="F29" s="1598" t="s">
        <v>303</v>
      </c>
      <c r="G29" s="1598" t="s">
        <v>79</v>
      </c>
      <c r="H29" s="1599" t="s">
        <v>79</v>
      </c>
      <c r="I29" s="1600" t="s">
        <v>808</v>
      </c>
      <c r="J29" s="1601">
        <v>0</v>
      </c>
      <c r="K29" s="1602" t="s">
        <v>79</v>
      </c>
      <c r="L29" s="1603">
        <v>0</v>
      </c>
      <c r="M29" s="1602" t="s">
        <v>79</v>
      </c>
      <c r="N29" s="1598" t="s">
        <v>802</v>
      </c>
      <c r="O29" s="1605" t="s">
        <v>808</v>
      </c>
      <c r="P29" s="1577" t="s">
        <v>772</v>
      </c>
      <c r="Q29" s="1575"/>
    </row>
    <row r="30" spans="1:17" ht="12.6" customHeight="1" x14ac:dyDescent="0.15">
      <c r="A30" s="1595">
        <v>25</v>
      </c>
      <c r="B30" s="904" t="s">
        <v>356</v>
      </c>
      <c r="C30" s="1596">
        <v>33443419</v>
      </c>
      <c r="D30" s="1597">
        <v>8575</v>
      </c>
      <c r="E30" s="1598" t="s">
        <v>79</v>
      </c>
      <c r="F30" s="1598" t="s">
        <v>303</v>
      </c>
      <c r="G30" s="1598" t="s">
        <v>79</v>
      </c>
      <c r="H30" s="1599" t="s">
        <v>79</v>
      </c>
      <c r="I30" s="1600" t="s">
        <v>303</v>
      </c>
      <c r="J30" s="1601">
        <v>0</v>
      </c>
      <c r="K30" s="1602" t="s">
        <v>79</v>
      </c>
      <c r="L30" s="1603">
        <v>0</v>
      </c>
      <c r="M30" s="1602" t="s">
        <v>79</v>
      </c>
      <c r="N30" s="1598" t="s">
        <v>303</v>
      </c>
      <c r="O30" s="1605" t="s">
        <v>802</v>
      </c>
      <c r="P30" s="1577" t="s">
        <v>772</v>
      </c>
      <c r="Q30" s="1575"/>
    </row>
    <row r="31" spans="1:17" ht="12.6" customHeight="1" x14ac:dyDescent="0.15">
      <c r="A31" s="1595">
        <v>26</v>
      </c>
      <c r="B31" s="904" t="s">
        <v>355</v>
      </c>
      <c r="C31" s="1596">
        <v>32634950</v>
      </c>
      <c r="D31" s="1597">
        <v>12315</v>
      </c>
      <c r="E31" s="1598" t="s">
        <v>79</v>
      </c>
      <c r="F31" s="1598" t="s">
        <v>798</v>
      </c>
      <c r="G31" s="1598" t="s">
        <v>79</v>
      </c>
      <c r="H31" s="1599" t="s">
        <v>79</v>
      </c>
      <c r="I31" s="1600" t="s">
        <v>802</v>
      </c>
      <c r="J31" s="1601">
        <v>0</v>
      </c>
      <c r="K31" s="1602" t="s">
        <v>79</v>
      </c>
      <c r="L31" s="1603">
        <v>0</v>
      </c>
      <c r="M31" s="1602" t="s">
        <v>79</v>
      </c>
      <c r="N31" s="1598" t="s">
        <v>798</v>
      </c>
      <c r="O31" s="1605" t="s">
        <v>798</v>
      </c>
      <c r="P31" s="1577" t="s">
        <v>772</v>
      </c>
      <c r="Q31" s="1575"/>
    </row>
    <row r="32" spans="1:17" ht="12.6" customHeight="1" x14ac:dyDescent="0.15">
      <c r="A32" s="1595">
        <v>27</v>
      </c>
      <c r="B32" s="904" t="s">
        <v>354</v>
      </c>
      <c r="C32" s="1596">
        <v>27351293</v>
      </c>
      <c r="D32" s="1597">
        <v>9761</v>
      </c>
      <c r="E32" s="1598" t="s">
        <v>79</v>
      </c>
      <c r="F32" s="1598" t="s">
        <v>303</v>
      </c>
      <c r="G32" s="1598" t="s">
        <v>79</v>
      </c>
      <c r="H32" s="1599" t="s">
        <v>79</v>
      </c>
      <c r="I32" s="1600" t="s">
        <v>798</v>
      </c>
      <c r="J32" s="1601">
        <v>0</v>
      </c>
      <c r="K32" s="1602" t="s">
        <v>79</v>
      </c>
      <c r="L32" s="1603">
        <v>0</v>
      </c>
      <c r="M32" s="1602" t="s">
        <v>79</v>
      </c>
      <c r="N32" s="1598" t="s">
        <v>798</v>
      </c>
      <c r="O32" s="1605" t="s">
        <v>303</v>
      </c>
      <c r="P32" s="1577" t="s">
        <v>772</v>
      </c>
      <c r="Q32" s="1575"/>
    </row>
    <row r="33" spans="1:17" ht="12.6" customHeight="1" x14ac:dyDescent="0.15">
      <c r="A33" s="1595">
        <v>28</v>
      </c>
      <c r="B33" s="904" t="s">
        <v>353</v>
      </c>
      <c r="C33" s="1596">
        <v>24670671</v>
      </c>
      <c r="D33" s="1597">
        <v>7413</v>
      </c>
      <c r="E33" s="1598" t="s">
        <v>79</v>
      </c>
      <c r="F33" s="1598" t="s">
        <v>798</v>
      </c>
      <c r="G33" s="1598" t="s">
        <v>79</v>
      </c>
      <c r="H33" s="1599" t="s">
        <v>79</v>
      </c>
      <c r="I33" s="1600" t="s">
        <v>798</v>
      </c>
      <c r="J33" s="1601">
        <v>0</v>
      </c>
      <c r="K33" s="1602" t="s">
        <v>79</v>
      </c>
      <c r="L33" s="1603">
        <v>0</v>
      </c>
      <c r="M33" s="1602" t="s">
        <v>79</v>
      </c>
      <c r="N33" s="1598" t="s">
        <v>798</v>
      </c>
      <c r="O33" s="1605" t="s">
        <v>798</v>
      </c>
      <c r="P33" s="1577" t="s">
        <v>772</v>
      </c>
      <c r="Q33" s="1575"/>
    </row>
    <row r="34" spans="1:17" ht="12.6" customHeight="1" x14ac:dyDescent="0.15">
      <c r="A34" s="1617">
        <v>29</v>
      </c>
      <c r="B34" s="1618" t="s">
        <v>352</v>
      </c>
      <c r="C34" s="1619">
        <v>64231098</v>
      </c>
      <c r="D34" s="1620">
        <v>20713</v>
      </c>
      <c r="E34" s="1621" t="s">
        <v>79</v>
      </c>
      <c r="F34" s="1621" t="s">
        <v>798</v>
      </c>
      <c r="G34" s="1621" t="s">
        <v>79</v>
      </c>
      <c r="H34" s="1622" t="s">
        <v>79</v>
      </c>
      <c r="I34" s="1600" t="s">
        <v>798</v>
      </c>
      <c r="J34" s="1623">
        <v>0</v>
      </c>
      <c r="K34" s="1624" t="s">
        <v>79</v>
      </c>
      <c r="L34" s="1625">
        <v>0</v>
      </c>
      <c r="M34" s="1624" t="s">
        <v>79</v>
      </c>
      <c r="N34" s="1621" t="s">
        <v>798</v>
      </c>
      <c r="O34" s="1626" t="s">
        <v>798</v>
      </c>
      <c r="P34" s="1577" t="s">
        <v>772</v>
      </c>
      <c r="Q34" s="1575"/>
    </row>
    <row r="35" spans="1:17" ht="12.6" customHeight="1" x14ac:dyDescent="0.15">
      <c r="A35" s="1617">
        <v>30</v>
      </c>
      <c r="B35" s="1618" t="s">
        <v>351</v>
      </c>
      <c r="C35" s="1619">
        <v>18806455</v>
      </c>
      <c r="D35" s="1620">
        <v>8173</v>
      </c>
      <c r="E35" s="1621" t="s">
        <v>79</v>
      </c>
      <c r="F35" s="1621" t="s">
        <v>798</v>
      </c>
      <c r="G35" s="1621" t="s">
        <v>79</v>
      </c>
      <c r="H35" s="1622" t="s">
        <v>79</v>
      </c>
      <c r="I35" s="1600" t="s">
        <v>798</v>
      </c>
      <c r="J35" s="1623">
        <v>0</v>
      </c>
      <c r="K35" s="1624" t="s">
        <v>79</v>
      </c>
      <c r="L35" s="1625">
        <v>0</v>
      </c>
      <c r="M35" s="1624" t="s">
        <v>79</v>
      </c>
      <c r="N35" s="1621" t="s">
        <v>798</v>
      </c>
      <c r="O35" s="1626" t="s">
        <v>798</v>
      </c>
      <c r="P35" s="1577" t="s">
        <v>772</v>
      </c>
      <c r="Q35" s="1575"/>
    </row>
    <row r="36" spans="1:17" ht="12.6" customHeight="1" x14ac:dyDescent="0.15">
      <c r="A36" s="1617">
        <v>31</v>
      </c>
      <c r="B36" s="1618" t="s">
        <v>350</v>
      </c>
      <c r="C36" s="1619">
        <v>43860847</v>
      </c>
      <c r="D36" s="1620">
        <v>6016</v>
      </c>
      <c r="E36" s="1621" t="s">
        <v>79</v>
      </c>
      <c r="F36" s="1621" t="s">
        <v>798</v>
      </c>
      <c r="G36" s="1621" t="s">
        <v>79</v>
      </c>
      <c r="H36" s="1622" t="s">
        <v>79</v>
      </c>
      <c r="I36" s="1600" t="s">
        <v>798</v>
      </c>
      <c r="J36" s="1623">
        <v>0</v>
      </c>
      <c r="K36" s="1624" t="s">
        <v>79</v>
      </c>
      <c r="L36" s="1625">
        <v>0</v>
      </c>
      <c r="M36" s="1624" t="s">
        <v>79</v>
      </c>
      <c r="N36" s="1621" t="s">
        <v>798</v>
      </c>
      <c r="O36" s="1626" t="s">
        <v>798</v>
      </c>
      <c r="P36" s="1577" t="s">
        <v>772</v>
      </c>
      <c r="Q36" s="1575"/>
    </row>
    <row r="37" spans="1:17" ht="12.6" customHeight="1" x14ac:dyDescent="0.15">
      <c r="A37" s="1617">
        <v>32</v>
      </c>
      <c r="B37" s="1618" t="s">
        <v>349</v>
      </c>
      <c r="C37" s="1619">
        <v>90562466</v>
      </c>
      <c r="D37" s="1620">
        <v>7957</v>
      </c>
      <c r="E37" s="1621" t="s">
        <v>79</v>
      </c>
      <c r="F37" s="1621" t="s">
        <v>798</v>
      </c>
      <c r="G37" s="1621" t="s">
        <v>79</v>
      </c>
      <c r="H37" s="1622" t="s">
        <v>79</v>
      </c>
      <c r="I37" s="1600" t="s">
        <v>798</v>
      </c>
      <c r="J37" s="1623">
        <v>0</v>
      </c>
      <c r="K37" s="1624" t="s">
        <v>79</v>
      </c>
      <c r="L37" s="1625">
        <v>0</v>
      </c>
      <c r="M37" s="1624" t="s">
        <v>79</v>
      </c>
      <c r="N37" s="1621" t="s">
        <v>798</v>
      </c>
      <c r="O37" s="1626" t="s">
        <v>798</v>
      </c>
      <c r="P37" s="1577" t="s">
        <v>772</v>
      </c>
      <c r="Q37" s="1575"/>
    </row>
    <row r="38" spans="1:17" ht="12.6" customHeight="1" thickBot="1" x14ac:dyDescent="0.2">
      <c r="A38" s="1617">
        <v>33</v>
      </c>
      <c r="B38" s="1618" t="s">
        <v>345</v>
      </c>
      <c r="C38" s="1619">
        <v>14255712</v>
      </c>
      <c r="D38" s="1627">
        <v>16424</v>
      </c>
      <c r="E38" s="1621" t="s">
        <v>79</v>
      </c>
      <c r="F38" s="1621" t="s">
        <v>798</v>
      </c>
      <c r="G38" s="1621" t="s">
        <v>79</v>
      </c>
      <c r="H38" s="1622" t="s">
        <v>798</v>
      </c>
      <c r="I38" s="1600" t="s">
        <v>798</v>
      </c>
      <c r="J38" s="1623">
        <v>0</v>
      </c>
      <c r="K38" s="1624" t="s">
        <v>79</v>
      </c>
      <c r="L38" s="1625">
        <v>0</v>
      </c>
      <c r="M38" s="1624" t="s">
        <v>79</v>
      </c>
      <c r="N38" s="1621" t="s">
        <v>798</v>
      </c>
      <c r="O38" s="1626" t="s">
        <v>798</v>
      </c>
      <c r="P38" s="1577" t="s">
        <v>772</v>
      </c>
      <c r="Q38" s="1575"/>
    </row>
    <row r="39" spans="1:17" ht="12.6" hidden="1" customHeight="1" x14ac:dyDescent="0.15">
      <c r="A39" s="1617">
        <v>34</v>
      </c>
      <c r="B39" s="1628" t="s">
        <v>619</v>
      </c>
      <c r="C39" s="1619" t="e">
        <v>#REF!</v>
      </c>
      <c r="D39" s="1629" t="e">
        <v>#REF!</v>
      </c>
      <c r="E39" s="1630" t="s">
        <v>79</v>
      </c>
      <c r="F39" s="1621" t="s">
        <v>303</v>
      </c>
      <c r="G39" s="1621" t="s">
        <v>79</v>
      </c>
      <c r="H39" s="1622" t="s">
        <v>79</v>
      </c>
      <c r="I39" s="1600" t="s">
        <v>798</v>
      </c>
      <c r="J39" s="1623">
        <v>0</v>
      </c>
      <c r="K39" s="1624" t="s">
        <v>79</v>
      </c>
      <c r="L39" s="1625" t="e">
        <v>#REF!</v>
      </c>
      <c r="M39" s="1624" t="s">
        <v>79</v>
      </c>
      <c r="N39" s="1621" t="s">
        <v>798</v>
      </c>
      <c r="O39" s="1626" t="s">
        <v>798</v>
      </c>
      <c r="P39" s="1577" t="s">
        <v>772</v>
      </c>
      <c r="Q39" s="1575"/>
    </row>
    <row r="40" spans="1:17" ht="12.6" hidden="1" customHeight="1" x14ac:dyDescent="0.15">
      <c r="A40" s="1617">
        <v>35</v>
      </c>
      <c r="B40" s="1628" t="s">
        <v>810</v>
      </c>
      <c r="C40" s="1619" t="e">
        <v>#REF!</v>
      </c>
      <c r="D40" s="1620" t="e">
        <v>#REF!</v>
      </c>
      <c r="E40" s="1621" t="s">
        <v>79</v>
      </c>
      <c r="F40" s="1621" t="s">
        <v>798</v>
      </c>
      <c r="G40" s="1621" t="s">
        <v>79</v>
      </c>
      <c r="H40" s="1622" t="s">
        <v>79</v>
      </c>
      <c r="I40" s="1600" t="s">
        <v>798</v>
      </c>
      <c r="J40" s="1623">
        <v>0</v>
      </c>
      <c r="K40" s="1624" t="s">
        <v>79</v>
      </c>
      <c r="L40" s="1625" t="e">
        <v>#REF!</v>
      </c>
      <c r="M40" s="1624" t="s">
        <v>79</v>
      </c>
      <c r="N40" s="1621" t="s">
        <v>798</v>
      </c>
      <c r="O40" s="1626" t="s">
        <v>798</v>
      </c>
      <c r="P40" s="1577" t="s">
        <v>772</v>
      </c>
      <c r="Q40" s="1575"/>
    </row>
    <row r="41" spans="1:17" ht="12.6" hidden="1" customHeight="1" x14ac:dyDescent="0.15">
      <c r="A41" s="1617">
        <v>36</v>
      </c>
      <c r="B41" s="1628" t="s">
        <v>811</v>
      </c>
      <c r="C41" s="1619" t="e">
        <v>#REF!</v>
      </c>
      <c r="D41" s="1620" t="e">
        <v>#REF!</v>
      </c>
      <c r="E41" s="1621" t="s">
        <v>79</v>
      </c>
      <c r="F41" s="1621" t="s">
        <v>798</v>
      </c>
      <c r="G41" s="1621" t="s">
        <v>79</v>
      </c>
      <c r="H41" s="1622" t="s">
        <v>79</v>
      </c>
      <c r="I41" s="1600" t="s">
        <v>798</v>
      </c>
      <c r="J41" s="1623">
        <v>0</v>
      </c>
      <c r="K41" s="1624" t="s">
        <v>79</v>
      </c>
      <c r="L41" s="1625" t="e">
        <v>#REF!</v>
      </c>
      <c r="M41" s="1624" t="s">
        <v>79</v>
      </c>
      <c r="N41" s="1621" t="s">
        <v>798</v>
      </c>
      <c r="O41" s="1626" t="s">
        <v>798</v>
      </c>
      <c r="P41" s="1577" t="s">
        <v>772</v>
      </c>
      <c r="Q41" s="1575"/>
    </row>
    <row r="42" spans="1:17" ht="12.6" hidden="1" customHeight="1" thickBot="1" x14ac:dyDescent="0.2">
      <c r="A42" s="1617">
        <v>37</v>
      </c>
      <c r="B42" s="1631" t="s">
        <v>618</v>
      </c>
      <c r="C42" s="1632" t="e">
        <v>#REF!</v>
      </c>
      <c r="D42" s="1627" t="e">
        <v>#REF!</v>
      </c>
      <c r="E42" s="1633" t="s">
        <v>79</v>
      </c>
      <c r="F42" s="1633" t="s">
        <v>798</v>
      </c>
      <c r="G42" s="1633" t="s">
        <v>79</v>
      </c>
      <c r="H42" s="1634" t="s">
        <v>79</v>
      </c>
      <c r="I42" s="1635" t="s">
        <v>798</v>
      </c>
      <c r="J42" s="1636">
        <v>0</v>
      </c>
      <c r="K42" s="1637" t="s">
        <v>79</v>
      </c>
      <c r="L42" s="1638" t="e">
        <v>#REF!</v>
      </c>
      <c r="M42" s="1637" t="s">
        <v>79</v>
      </c>
      <c r="N42" s="1633" t="s">
        <v>303</v>
      </c>
      <c r="O42" s="1639" t="s">
        <v>303</v>
      </c>
      <c r="P42" s="1577" t="s">
        <v>772</v>
      </c>
      <c r="Q42" s="1575"/>
    </row>
    <row r="43" spans="1:17" s="1667" customFormat="1" ht="12.6" customHeight="1" thickTop="1" thickBot="1" x14ac:dyDescent="0.2">
      <c r="A43" s="2544" t="s">
        <v>343</v>
      </c>
      <c r="B43" s="2545"/>
      <c r="C43" s="1640">
        <v>12950194173</v>
      </c>
      <c r="D43" s="1640">
        <v>6780</v>
      </c>
      <c r="E43" s="1641" t="s">
        <v>79</v>
      </c>
      <c r="F43" s="1642" t="s">
        <v>303</v>
      </c>
      <c r="G43" s="1641" t="s">
        <v>79</v>
      </c>
      <c r="H43" s="1642" t="s">
        <v>79</v>
      </c>
      <c r="I43" s="1643" t="s">
        <v>303</v>
      </c>
      <c r="J43" s="1644">
        <v>0</v>
      </c>
      <c r="K43" s="1645" t="s">
        <v>79</v>
      </c>
      <c r="L43" s="1646">
        <v>0</v>
      </c>
      <c r="M43" s="1645" t="s">
        <v>79</v>
      </c>
      <c r="N43" s="1642" t="s">
        <v>303</v>
      </c>
      <c r="O43" s="1647" t="s">
        <v>798</v>
      </c>
      <c r="P43" s="1666" t="s">
        <v>772</v>
      </c>
    </row>
    <row r="44" spans="1:17" ht="12.6" customHeight="1" thickTop="1" x14ac:dyDescent="0.15">
      <c r="A44" s="1617">
        <v>301</v>
      </c>
      <c r="B44" s="1648" t="s">
        <v>812</v>
      </c>
      <c r="C44" s="1619">
        <v>150749297</v>
      </c>
      <c r="D44" s="1620">
        <v>11471</v>
      </c>
      <c r="E44" s="1649">
        <v>80042973</v>
      </c>
      <c r="F44" s="1649">
        <v>63306033</v>
      </c>
      <c r="G44" s="1650">
        <v>79.09</v>
      </c>
      <c r="H44" s="1651">
        <v>16736940</v>
      </c>
      <c r="I44" s="1652">
        <v>11065400</v>
      </c>
      <c r="J44" s="1651">
        <v>842</v>
      </c>
      <c r="K44" s="1650">
        <v>53.1</v>
      </c>
      <c r="L44" s="1650">
        <v>7.34</v>
      </c>
      <c r="M44" s="1650">
        <v>13.82</v>
      </c>
      <c r="N44" s="1649">
        <v>96954648</v>
      </c>
      <c r="O44" s="1653">
        <v>64.319999999999993</v>
      </c>
      <c r="P44" s="1577" t="s">
        <v>772</v>
      </c>
      <c r="Q44" s="1575"/>
    </row>
    <row r="45" spans="1:17" ht="12.6" customHeight="1" x14ac:dyDescent="0.15">
      <c r="A45" s="1617">
        <v>302</v>
      </c>
      <c r="B45" s="1648" t="s">
        <v>813</v>
      </c>
      <c r="C45" s="1619">
        <v>167152546</v>
      </c>
      <c r="D45" s="1620">
        <v>10147</v>
      </c>
      <c r="E45" s="1620">
        <v>91582281</v>
      </c>
      <c r="F45" s="1649">
        <v>64598614</v>
      </c>
      <c r="G45" s="1650">
        <v>70.540000000000006</v>
      </c>
      <c r="H45" s="1651">
        <v>26983667</v>
      </c>
      <c r="I45" s="1652">
        <v>14397479</v>
      </c>
      <c r="J45" s="1651">
        <v>874</v>
      </c>
      <c r="K45" s="1650">
        <v>54.79</v>
      </c>
      <c r="L45" s="1650">
        <v>8.61</v>
      </c>
      <c r="M45" s="1650">
        <v>15.72</v>
      </c>
      <c r="N45" s="1649">
        <v>64598614</v>
      </c>
      <c r="O45" s="1653">
        <v>38.65</v>
      </c>
      <c r="P45" s="1577" t="s">
        <v>772</v>
      </c>
      <c r="Q45" s="1575"/>
    </row>
    <row r="46" spans="1:17" ht="12.6" customHeight="1" x14ac:dyDescent="0.15">
      <c r="A46" s="1617">
        <v>303</v>
      </c>
      <c r="B46" s="1648" t="s">
        <v>814</v>
      </c>
      <c r="C46" s="1619">
        <v>165996542</v>
      </c>
      <c r="D46" s="1620">
        <v>10918</v>
      </c>
      <c r="E46" s="1620">
        <v>80592353</v>
      </c>
      <c r="F46" s="1649">
        <v>62061118</v>
      </c>
      <c r="G46" s="1650">
        <v>77.010000000000005</v>
      </c>
      <c r="H46" s="1651">
        <v>18531235</v>
      </c>
      <c r="I46" s="1652">
        <v>15723615</v>
      </c>
      <c r="J46" s="1651">
        <v>1034</v>
      </c>
      <c r="K46" s="1650">
        <v>48.55</v>
      </c>
      <c r="L46" s="1650">
        <v>9.4700000000000006</v>
      </c>
      <c r="M46" s="1650">
        <v>19.510000000000002</v>
      </c>
      <c r="N46" s="1649">
        <v>75961729</v>
      </c>
      <c r="O46" s="1653">
        <v>45.76</v>
      </c>
      <c r="P46" s="1577" t="s">
        <v>772</v>
      </c>
      <c r="Q46" s="1575"/>
    </row>
    <row r="47" spans="1:17" ht="12.6" customHeight="1" x14ac:dyDescent="0.15">
      <c r="A47" s="1617">
        <v>304</v>
      </c>
      <c r="B47" s="1648" t="s">
        <v>815</v>
      </c>
      <c r="C47" s="1619">
        <v>75095233</v>
      </c>
      <c r="D47" s="1620">
        <v>18574</v>
      </c>
      <c r="E47" s="1620">
        <v>35107147</v>
      </c>
      <c r="F47" s="1649">
        <v>31432297</v>
      </c>
      <c r="G47" s="1650">
        <v>89.53</v>
      </c>
      <c r="H47" s="1651">
        <v>3674850</v>
      </c>
      <c r="I47" s="1652">
        <v>5602306</v>
      </c>
      <c r="J47" s="1651">
        <v>1386</v>
      </c>
      <c r="K47" s="1650">
        <v>46.75</v>
      </c>
      <c r="L47" s="1650">
        <v>7.46</v>
      </c>
      <c r="M47" s="1650">
        <v>15.96</v>
      </c>
      <c r="N47" s="1649">
        <v>31432297</v>
      </c>
      <c r="O47" s="1653">
        <v>41.86</v>
      </c>
      <c r="P47" s="1577" t="s">
        <v>772</v>
      </c>
      <c r="Q47" s="1575"/>
    </row>
    <row r="48" spans="1:17" ht="12.6" customHeight="1" x14ac:dyDescent="0.15">
      <c r="A48" s="1617">
        <v>305</v>
      </c>
      <c r="B48" s="1648" t="s">
        <v>816</v>
      </c>
      <c r="C48" s="1619">
        <v>142708816</v>
      </c>
      <c r="D48" s="1620">
        <v>17442</v>
      </c>
      <c r="E48" s="1620">
        <v>61870326</v>
      </c>
      <c r="F48" s="1649">
        <v>50579238</v>
      </c>
      <c r="G48" s="1650">
        <v>81.75</v>
      </c>
      <c r="H48" s="1651">
        <v>11291088</v>
      </c>
      <c r="I48" s="1652">
        <v>10105367</v>
      </c>
      <c r="J48" s="1651">
        <v>1235</v>
      </c>
      <c r="K48" s="1650">
        <v>43.35</v>
      </c>
      <c r="L48" s="1650">
        <v>7.08</v>
      </c>
      <c r="M48" s="1650">
        <v>16.329999999999998</v>
      </c>
      <c r="N48" s="1649">
        <v>51324038</v>
      </c>
      <c r="O48" s="1653">
        <v>35.96</v>
      </c>
      <c r="P48" s="1577" t="s">
        <v>772</v>
      </c>
      <c r="Q48" s="1575"/>
    </row>
    <row r="49" spans="1:17" ht="12.6" customHeight="1" thickBot="1" x14ac:dyDescent="0.2">
      <c r="A49" s="1654">
        <v>306</v>
      </c>
      <c r="B49" s="1655" t="s">
        <v>817</v>
      </c>
      <c r="C49" s="1656">
        <v>851622713</v>
      </c>
      <c r="D49" s="1657">
        <v>10741</v>
      </c>
      <c r="E49" s="1657">
        <v>571592616</v>
      </c>
      <c r="F49" s="1658">
        <v>209759207</v>
      </c>
      <c r="G49" s="1659">
        <v>36.700000000000003</v>
      </c>
      <c r="H49" s="1660">
        <v>361833409</v>
      </c>
      <c r="I49" s="1661">
        <v>75377551</v>
      </c>
      <c r="J49" s="1660">
        <v>951</v>
      </c>
      <c r="K49" s="1659">
        <v>67.12</v>
      </c>
      <c r="L49" s="1659">
        <v>8.85</v>
      </c>
      <c r="M49" s="1659">
        <v>13.19</v>
      </c>
      <c r="N49" s="1658">
        <v>328661359</v>
      </c>
      <c r="O49" s="1662">
        <v>38.590000000000003</v>
      </c>
      <c r="P49" s="1577" t="s">
        <v>772</v>
      </c>
      <c r="Q49" s="1575"/>
    </row>
    <row r="50" spans="1:17" s="1668" customFormat="1" ht="12.6" customHeight="1" thickTop="1" thickBot="1" x14ac:dyDescent="0.2">
      <c r="A50" s="2544" t="s">
        <v>818</v>
      </c>
      <c r="B50" s="2545"/>
      <c r="C50" s="1656">
        <v>1553325147</v>
      </c>
      <c r="D50" s="1657">
        <v>11394</v>
      </c>
      <c r="E50" s="1657">
        <v>920787696</v>
      </c>
      <c r="F50" s="1657">
        <v>481736507</v>
      </c>
      <c r="G50" s="1663">
        <v>52.32</v>
      </c>
      <c r="H50" s="1664">
        <v>439051189</v>
      </c>
      <c r="I50" s="1644">
        <v>132271718</v>
      </c>
      <c r="J50" s="1664">
        <v>970</v>
      </c>
      <c r="K50" s="1663">
        <v>59.28</v>
      </c>
      <c r="L50" s="1663">
        <v>8.52</v>
      </c>
      <c r="M50" s="1663">
        <v>14.37</v>
      </c>
      <c r="N50" s="1657">
        <v>648932685</v>
      </c>
      <c r="O50" s="1665">
        <v>41.78</v>
      </c>
      <c r="P50" s="1666" t="s">
        <v>772</v>
      </c>
      <c r="Q50" s="1667"/>
    </row>
    <row r="51" spans="1:17" s="1668" customFormat="1" ht="12.6" customHeight="1" thickTop="1" thickBot="1" x14ac:dyDescent="0.2">
      <c r="A51" s="2546" t="s">
        <v>819</v>
      </c>
      <c r="B51" s="2547"/>
      <c r="C51" s="1669">
        <v>14503519320</v>
      </c>
      <c r="D51" s="1670">
        <v>7088</v>
      </c>
      <c r="E51" s="1670">
        <v>920787696</v>
      </c>
      <c r="F51" s="1670">
        <v>481736507</v>
      </c>
      <c r="G51" s="1671">
        <v>52.32</v>
      </c>
      <c r="H51" s="1672">
        <v>439051189</v>
      </c>
      <c r="I51" s="1670">
        <v>132271718</v>
      </c>
      <c r="J51" s="1673" t="s">
        <v>79</v>
      </c>
      <c r="K51" s="1671">
        <v>6.35</v>
      </c>
      <c r="L51" s="1671">
        <v>0.91</v>
      </c>
      <c r="M51" s="1671">
        <v>14.37</v>
      </c>
      <c r="N51" s="1670">
        <v>648932685</v>
      </c>
      <c r="O51" s="1674">
        <v>4.47</v>
      </c>
      <c r="P51" s="1666" t="s">
        <v>772</v>
      </c>
      <c r="Q51" s="1667"/>
    </row>
    <row r="52" spans="1:17" s="1681" customFormat="1" ht="11.1" customHeight="1" x14ac:dyDescent="0.15">
      <c r="A52" s="1675"/>
      <c r="B52" s="1675"/>
      <c r="C52" s="1676"/>
      <c r="D52" s="1677"/>
      <c r="E52" s="1677"/>
      <c r="F52" s="1677"/>
      <c r="G52" s="1677"/>
      <c r="H52" s="1678"/>
      <c r="I52" s="1678"/>
      <c r="J52" s="1678"/>
      <c r="K52" s="1678"/>
      <c r="L52" s="1678"/>
      <c r="M52" s="1678"/>
      <c r="N52" s="1678"/>
      <c r="O52" s="1678"/>
      <c r="P52" s="1679" t="s">
        <v>772</v>
      </c>
      <c r="Q52" s="1680"/>
    </row>
    <row r="53" spans="1:17" s="1681" customFormat="1" ht="11.1" customHeight="1" x14ac:dyDescent="0.15">
      <c r="A53" s="1675"/>
      <c r="B53" s="1675"/>
      <c r="C53" s="1677"/>
      <c r="D53" s="1677"/>
      <c r="E53" s="1677"/>
      <c r="F53" s="1677"/>
      <c r="G53" s="1677"/>
      <c r="H53" s="1678"/>
      <c r="I53" s="1678"/>
      <c r="J53" s="1678"/>
      <c r="K53" s="1678"/>
      <c r="L53" s="1678"/>
      <c r="M53" s="1678"/>
      <c r="N53" s="1678"/>
      <c r="O53" s="1678"/>
      <c r="P53" s="1682"/>
      <c r="Q53" s="1680"/>
    </row>
    <row r="54" spans="1:17" ht="10.5" customHeight="1" x14ac:dyDescent="0.15">
      <c r="A54" s="1683"/>
      <c r="B54" s="1683"/>
      <c r="C54" s="1684"/>
      <c r="D54" s="1684"/>
      <c r="E54" s="1684"/>
      <c r="F54" s="1684"/>
      <c r="G54" s="1684"/>
      <c r="H54" s="1684"/>
      <c r="I54" s="1684"/>
      <c r="J54" s="1684"/>
      <c r="K54" s="1684"/>
      <c r="L54" s="1684"/>
      <c r="M54" s="1684"/>
      <c r="N54" s="1684"/>
      <c r="O54" s="1684"/>
      <c r="P54" s="1683"/>
    </row>
    <row r="55" spans="1:17" x14ac:dyDescent="0.15">
      <c r="C55" s="1684"/>
      <c r="D55" s="1684"/>
      <c r="E55" s="1685"/>
      <c r="F55" s="1684"/>
      <c r="G55" s="1584"/>
      <c r="H55" s="1584"/>
      <c r="I55" s="1584"/>
      <c r="J55" s="1584"/>
      <c r="K55" s="1685"/>
      <c r="L55" s="1685"/>
      <c r="M55" s="1584"/>
      <c r="N55" s="1584"/>
      <c r="O55" s="1584"/>
    </row>
    <row r="56" spans="1:17" x14ac:dyDescent="0.15">
      <c r="C56" s="1684"/>
      <c r="D56" s="1684"/>
      <c r="E56" s="1685"/>
      <c r="F56" s="1684"/>
      <c r="G56" s="1584"/>
      <c r="H56" s="1584"/>
      <c r="I56" s="1584"/>
      <c r="J56" s="1584"/>
      <c r="K56" s="1685"/>
      <c r="L56" s="1685"/>
      <c r="M56" s="1584"/>
      <c r="N56" s="1584"/>
      <c r="O56" s="1584"/>
    </row>
    <row r="57" spans="1:17" x14ac:dyDescent="0.15">
      <c r="C57" s="1684"/>
      <c r="D57" s="1684"/>
      <c r="E57" s="1685"/>
      <c r="F57" s="1684"/>
      <c r="G57" s="1584"/>
      <c r="H57" s="1584"/>
      <c r="I57" s="1584"/>
      <c r="J57" s="1584"/>
      <c r="K57" s="1685"/>
      <c r="L57" s="1685"/>
      <c r="M57" s="1584"/>
      <c r="N57" s="1584"/>
      <c r="O57" s="1584"/>
    </row>
    <row r="58" spans="1:17" x14ac:dyDescent="0.15">
      <c r="C58" s="1584"/>
      <c r="D58" s="1584"/>
      <c r="E58" s="1584"/>
      <c r="F58" s="1584"/>
      <c r="G58" s="1584"/>
      <c r="H58" s="1584"/>
      <c r="I58" s="1584"/>
      <c r="J58" s="1584"/>
      <c r="K58" s="1685"/>
      <c r="L58" s="1685"/>
      <c r="M58" s="1584"/>
      <c r="N58" s="1584"/>
      <c r="O58" s="1584"/>
    </row>
    <row r="59" spans="1:17" x14ac:dyDescent="0.15">
      <c r="C59" s="1584"/>
      <c r="D59" s="1584"/>
      <c r="E59" s="1584"/>
      <c r="F59" s="1584"/>
      <c r="G59" s="1584"/>
      <c r="H59" s="1584"/>
      <c r="I59" s="1584"/>
      <c r="J59" s="1584"/>
      <c r="K59" s="1685"/>
      <c r="L59" s="1685"/>
      <c r="M59" s="1584"/>
      <c r="N59" s="1584"/>
      <c r="O59" s="1584"/>
    </row>
    <row r="60" spans="1:17" x14ac:dyDescent="0.15">
      <c r="C60" s="1584"/>
      <c r="D60" s="1584"/>
      <c r="E60" s="1584"/>
      <c r="F60" s="1584"/>
      <c r="G60" s="1584"/>
      <c r="H60" s="1584"/>
      <c r="I60" s="1584"/>
      <c r="J60" s="1584"/>
      <c r="K60" s="1685"/>
      <c r="L60" s="1685"/>
      <c r="M60" s="1584"/>
      <c r="N60" s="1584"/>
      <c r="O60" s="1584"/>
    </row>
    <row r="61" spans="1:17" x14ac:dyDescent="0.15">
      <c r="C61" s="1584"/>
      <c r="D61" s="1584"/>
      <c r="E61" s="1584"/>
      <c r="F61" s="1584"/>
      <c r="G61" s="1584"/>
      <c r="H61" s="1584"/>
      <c r="I61" s="1584"/>
      <c r="J61" s="1584"/>
      <c r="K61" s="1685"/>
      <c r="L61" s="1685"/>
      <c r="M61" s="1584"/>
      <c r="N61" s="1584"/>
      <c r="O61" s="1584"/>
    </row>
    <row r="62" spans="1:17" x14ac:dyDescent="0.15">
      <c r="C62" s="1584"/>
      <c r="D62" s="1584"/>
      <c r="E62" s="1584"/>
      <c r="F62" s="1584"/>
      <c r="G62" s="1584"/>
      <c r="H62" s="1584"/>
      <c r="I62" s="1584"/>
      <c r="J62" s="1584"/>
      <c r="K62" s="1685"/>
      <c r="L62" s="1685"/>
      <c r="M62" s="1584"/>
      <c r="N62" s="1584"/>
      <c r="O62" s="1584"/>
    </row>
    <row r="63" spans="1:17" x14ac:dyDescent="0.15">
      <c r="C63" s="1584"/>
      <c r="D63" s="1584"/>
      <c r="E63" s="1584"/>
      <c r="F63" s="1584"/>
      <c r="G63" s="1584"/>
      <c r="H63" s="1584"/>
      <c r="I63" s="1584"/>
      <c r="J63" s="1584"/>
      <c r="K63" s="1685"/>
      <c r="L63" s="1685"/>
      <c r="M63" s="1584"/>
      <c r="N63" s="1584"/>
      <c r="O63" s="1584"/>
    </row>
    <row r="64" spans="1:17" x14ac:dyDescent="0.15">
      <c r="C64" s="1584"/>
      <c r="D64" s="1584"/>
      <c r="E64" s="1584"/>
      <c r="F64" s="1584"/>
      <c r="G64" s="1584"/>
      <c r="H64" s="1584"/>
      <c r="I64" s="1584"/>
      <c r="J64" s="1584"/>
      <c r="K64" s="1685"/>
      <c r="L64" s="1685"/>
      <c r="M64" s="1584"/>
      <c r="N64" s="1584"/>
      <c r="O64" s="1584"/>
    </row>
    <row r="65" spans="3:15" x14ac:dyDescent="0.15">
      <c r="C65" s="1584"/>
      <c r="D65" s="1584"/>
      <c r="E65" s="1584"/>
      <c r="F65" s="1584"/>
      <c r="G65" s="1584"/>
      <c r="H65" s="1584"/>
      <c r="I65" s="1584"/>
      <c r="J65" s="1584"/>
      <c r="K65" s="1685"/>
      <c r="L65" s="1685"/>
      <c r="M65" s="1584"/>
      <c r="N65" s="1584"/>
      <c r="O65" s="1584"/>
    </row>
    <row r="66" spans="3:15" x14ac:dyDescent="0.15">
      <c r="K66" s="1686"/>
      <c r="L66" s="1686"/>
    </row>
    <row r="67" spans="3:15" x14ac:dyDescent="0.15">
      <c r="K67" s="1686"/>
      <c r="L67" s="1686"/>
    </row>
    <row r="68" spans="3:15" x14ac:dyDescent="0.15">
      <c r="K68" s="1686"/>
      <c r="L68" s="1686"/>
    </row>
    <row r="69" spans="3:15" x14ac:dyDescent="0.15">
      <c r="K69" s="1686"/>
      <c r="L69" s="1686"/>
    </row>
    <row r="70" spans="3:15" x14ac:dyDescent="0.15">
      <c r="K70" s="1686"/>
      <c r="L70" s="1686"/>
    </row>
    <row r="71" spans="3:15" x14ac:dyDescent="0.15">
      <c r="K71" s="1686"/>
      <c r="L71" s="1686"/>
    </row>
    <row r="72" spans="3:15" x14ac:dyDescent="0.15">
      <c r="K72" s="1686"/>
      <c r="L72" s="1686"/>
    </row>
    <row r="73" spans="3:15" x14ac:dyDescent="0.15">
      <c r="K73" s="1686"/>
      <c r="L73" s="1686"/>
    </row>
    <row r="74" spans="3:15" x14ac:dyDescent="0.15">
      <c r="K74" s="1686"/>
      <c r="L74" s="1686"/>
    </row>
    <row r="75" spans="3:15" x14ac:dyDescent="0.15">
      <c r="C75" s="1686">
        <f>E140</f>
        <v>0</v>
      </c>
      <c r="D75" s="1686">
        <f>I144</f>
        <v>0</v>
      </c>
      <c r="E75" s="1686">
        <f>E142</f>
        <v>0</v>
      </c>
      <c r="F75" s="1686">
        <f>D154+D156+D251+D253</f>
        <v>0</v>
      </c>
      <c r="G75" s="1686">
        <f>D158+D255</f>
        <v>0</v>
      </c>
      <c r="H75" s="1686">
        <f>E154+E156+E251+E253</f>
        <v>0</v>
      </c>
      <c r="I75" s="1686">
        <f>E158+E255</f>
        <v>0</v>
      </c>
      <c r="J75" s="1686">
        <f>H154+H156+H251+H253</f>
        <v>0</v>
      </c>
      <c r="K75" s="1686">
        <f>H158+H159+H160+H255</f>
        <v>0</v>
      </c>
      <c r="L75" s="1686">
        <f>H154+H156+H251+H253+H158+H159+H160+H255</f>
        <v>0</v>
      </c>
      <c r="M75" s="1686">
        <f>D112</f>
        <v>0</v>
      </c>
    </row>
    <row r="94" spans="2:3" x14ac:dyDescent="0.15">
      <c r="C94" s="1683"/>
    </row>
    <row r="95" spans="2:3" x14ac:dyDescent="0.15">
      <c r="B95" s="1683"/>
    </row>
    <row r="97" spans="2:28" x14ac:dyDescent="0.15">
      <c r="B97" s="1683"/>
      <c r="H97" s="1686"/>
      <c r="I97" s="1683"/>
    </row>
    <row r="98" spans="2:28" x14ac:dyDescent="0.15">
      <c r="C98" s="1683"/>
      <c r="D98" s="1683"/>
      <c r="E98" s="1683"/>
      <c r="H98" s="1686"/>
      <c r="I98" s="1683"/>
    </row>
    <row r="99" spans="2:28" x14ac:dyDescent="0.15">
      <c r="C99" s="1683"/>
      <c r="D99" s="1683"/>
      <c r="E99" s="1683"/>
      <c r="H99" s="1686"/>
      <c r="I99" s="1683"/>
    </row>
    <row r="100" spans="2:28" x14ac:dyDescent="0.15">
      <c r="C100" s="1683"/>
      <c r="D100" s="1686"/>
      <c r="E100" s="1683"/>
      <c r="F100" s="1683"/>
      <c r="G100" s="1683"/>
      <c r="H100" s="1683"/>
      <c r="I100" s="1683"/>
    </row>
    <row r="101" spans="2:28" x14ac:dyDescent="0.15">
      <c r="B101" s="1683"/>
      <c r="C101" s="1683"/>
      <c r="D101" s="1686"/>
      <c r="E101" s="1683"/>
      <c r="F101" s="1683"/>
      <c r="G101" s="1683"/>
      <c r="H101" s="1683"/>
      <c r="I101" s="1683"/>
    </row>
    <row r="102" spans="2:28" x14ac:dyDescent="0.15">
      <c r="C102" s="1683"/>
      <c r="D102" s="1686"/>
      <c r="E102" s="1683"/>
      <c r="F102" s="1683"/>
      <c r="G102" s="1683"/>
      <c r="H102" s="1683"/>
      <c r="I102" s="1686"/>
      <c r="J102" s="1686"/>
      <c r="T102" s="1686"/>
      <c r="U102" s="1683"/>
      <c r="V102" s="1683"/>
      <c r="W102" s="1683"/>
      <c r="X102" s="1683"/>
    </row>
    <row r="103" spans="2:28" x14ac:dyDescent="0.15">
      <c r="B103" s="1683"/>
      <c r="C103" s="1686"/>
      <c r="D103" s="1686"/>
      <c r="E103" s="1683"/>
      <c r="F103" s="1683"/>
      <c r="G103" s="1683"/>
      <c r="H103" s="1683"/>
      <c r="I103" s="1683"/>
      <c r="J103" s="1686"/>
      <c r="T103" s="1686"/>
      <c r="U103" s="1683"/>
      <c r="V103" s="1683"/>
      <c r="W103" s="1683"/>
      <c r="X103" s="1683"/>
    </row>
    <row r="104" spans="2:28" x14ac:dyDescent="0.15">
      <c r="C104" s="1683"/>
      <c r="D104" s="1686"/>
      <c r="E104" s="1683"/>
      <c r="F104" s="1683"/>
      <c r="G104" s="1683"/>
      <c r="H104" s="1683"/>
      <c r="I104" s="1686"/>
      <c r="J104" s="1686"/>
      <c r="T104" s="1686"/>
    </row>
    <row r="105" spans="2:28" x14ac:dyDescent="0.15">
      <c r="C105" s="1686"/>
      <c r="D105" s="1686"/>
      <c r="E105" s="1686"/>
      <c r="F105" s="1686"/>
      <c r="G105" s="1686"/>
      <c r="H105" s="1686"/>
      <c r="I105" s="1683"/>
      <c r="J105" s="1686"/>
      <c r="T105" s="1686"/>
      <c r="U105" s="1683"/>
      <c r="V105" s="1683"/>
      <c r="W105" s="1683"/>
      <c r="X105" s="1683"/>
    </row>
    <row r="106" spans="2:28" x14ac:dyDescent="0.15">
      <c r="B106" s="1683"/>
      <c r="C106" s="1683"/>
      <c r="D106" s="1683"/>
      <c r="E106" s="1683"/>
      <c r="F106" s="1683"/>
      <c r="G106" s="1683"/>
      <c r="H106" s="1683"/>
      <c r="I106" s="1686"/>
      <c r="J106" s="1686"/>
      <c r="K106" s="1686"/>
      <c r="T106" s="1686"/>
      <c r="U106" s="1683"/>
      <c r="V106" s="1683"/>
      <c r="W106" s="1683"/>
      <c r="X106" s="1683"/>
    </row>
    <row r="107" spans="2:28" x14ac:dyDescent="0.15">
      <c r="D107" s="1686"/>
      <c r="E107" s="1686"/>
      <c r="F107" s="1686"/>
      <c r="G107" s="1686"/>
      <c r="H107" s="1686"/>
      <c r="I107" s="1686"/>
      <c r="J107" s="1683"/>
      <c r="K107" s="1686"/>
      <c r="T107" s="1686"/>
    </row>
    <row r="108" spans="2:28" x14ac:dyDescent="0.15">
      <c r="B108" s="1683"/>
      <c r="C108" s="1683"/>
      <c r="D108" s="1683"/>
      <c r="E108" s="1683"/>
      <c r="F108" s="1683"/>
      <c r="G108" s="1683"/>
      <c r="H108" s="1683"/>
      <c r="I108" s="1686"/>
      <c r="J108" s="1683"/>
      <c r="K108" s="1686"/>
      <c r="T108" s="1686"/>
      <c r="U108" s="1683"/>
      <c r="V108" s="1683"/>
      <c r="W108" s="1683"/>
      <c r="X108" s="1683"/>
      <c r="Y108" s="1686"/>
      <c r="AB108" s="1686"/>
    </row>
    <row r="109" spans="2:28" x14ac:dyDescent="0.15">
      <c r="C109" s="1686"/>
      <c r="D109" s="1686"/>
      <c r="E109" s="1686"/>
      <c r="F109" s="1683"/>
      <c r="G109" s="1686"/>
      <c r="T109" s="1686"/>
      <c r="U109" s="1683"/>
      <c r="V109" s="1683"/>
      <c r="W109" s="1683"/>
      <c r="X109" s="1683"/>
      <c r="AB109" s="1686"/>
    </row>
    <row r="110" spans="2:28" x14ac:dyDescent="0.15">
      <c r="B110" s="1683"/>
      <c r="C110" s="1683"/>
      <c r="D110" s="1683"/>
      <c r="E110" s="1683"/>
      <c r="F110" s="1683"/>
      <c r="G110" s="1683"/>
      <c r="H110" s="1683"/>
      <c r="I110" s="1683"/>
      <c r="J110" s="1686"/>
      <c r="U110" s="1683"/>
      <c r="V110" s="1683"/>
      <c r="W110" s="1683"/>
      <c r="X110" s="1683"/>
      <c r="Y110" s="1686"/>
    </row>
    <row r="111" spans="2:28" x14ac:dyDescent="0.15">
      <c r="B111" s="1683"/>
      <c r="U111" s="1683"/>
      <c r="V111" s="1683"/>
      <c r="W111" s="1683"/>
      <c r="X111" s="1683"/>
      <c r="Y111" s="1686"/>
      <c r="AB111" s="1686"/>
    </row>
    <row r="112" spans="2:28" x14ac:dyDescent="0.15">
      <c r="D112" s="1683"/>
      <c r="E112" s="1683"/>
      <c r="F112" s="1686"/>
      <c r="T112" s="1683"/>
      <c r="U112" s="1683"/>
      <c r="V112" s="1683"/>
      <c r="X112" s="1683"/>
      <c r="Z112" s="1686"/>
      <c r="AB112" s="1686"/>
    </row>
    <row r="113" spans="2:26" x14ac:dyDescent="0.15">
      <c r="E113" s="1686"/>
      <c r="U113" s="1683"/>
      <c r="V113" s="1683"/>
      <c r="W113" s="1683"/>
      <c r="X113" s="1683"/>
      <c r="Y113" s="1686"/>
    </row>
    <row r="114" spans="2:26" x14ac:dyDescent="0.15">
      <c r="B114" s="1683"/>
      <c r="C114" s="1686"/>
      <c r="E114" s="1686"/>
      <c r="T114" s="1683"/>
      <c r="V114" s="1686"/>
    </row>
    <row r="115" spans="2:26" x14ac:dyDescent="0.15">
      <c r="C115" s="1686"/>
      <c r="D115" s="1686"/>
      <c r="T115" s="1683"/>
      <c r="U115" s="1683"/>
      <c r="V115" s="1683"/>
      <c r="X115" s="1683"/>
      <c r="Z115" s="1686"/>
    </row>
    <row r="116" spans="2:26" x14ac:dyDescent="0.15">
      <c r="B116" s="1683"/>
      <c r="C116" s="1683"/>
    </row>
    <row r="117" spans="2:26" x14ac:dyDescent="0.15">
      <c r="C117" s="1683"/>
      <c r="E117" s="1686"/>
      <c r="T117" s="1683"/>
      <c r="V117" s="1686"/>
    </row>
    <row r="118" spans="2:26" x14ac:dyDescent="0.15">
      <c r="B118" s="1683"/>
      <c r="C118" s="1686"/>
      <c r="D118" s="1686"/>
      <c r="E118" s="1686"/>
      <c r="I118" s="1686"/>
      <c r="J118" s="1686"/>
    </row>
    <row r="119" spans="2:26" x14ac:dyDescent="0.15">
      <c r="B119" s="1683"/>
      <c r="C119" s="1683"/>
      <c r="D119" s="1683"/>
      <c r="E119" s="1683"/>
      <c r="G119" s="1686"/>
      <c r="H119" s="1683"/>
      <c r="I119" s="1683"/>
      <c r="J119" s="1686"/>
    </row>
    <row r="120" spans="2:26" x14ac:dyDescent="0.15">
      <c r="B120" s="1683"/>
      <c r="C120" s="1683"/>
      <c r="D120" s="1683"/>
      <c r="E120" s="1683"/>
      <c r="H120" s="1683"/>
      <c r="I120" s="1683"/>
    </row>
    <row r="121" spans="2:26" x14ac:dyDescent="0.15">
      <c r="B121" s="1683"/>
      <c r="C121" s="1683"/>
      <c r="D121" s="1686"/>
      <c r="E121" s="1686"/>
      <c r="H121" s="1683"/>
      <c r="I121" s="1683"/>
      <c r="T121" s="1683"/>
      <c r="U121" s="1683"/>
      <c r="X121" s="1683"/>
      <c r="Y121" s="1683"/>
    </row>
    <row r="122" spans="2:26" x14ac:dyDescent="0.15">
      <c r="C122" s="1683"/>
      <c r="D122" s="1683"/>
      <c r="E122" s="1683"/>
      <c r="H122" s="1686"/>
      <c r="I122" s="1686"/>
      <c r="X122" s="1683"/>
      <c r="Y122" s="1683"/>
    </row>
    <row r="123" spans="2:26" x14ac:dyDescent="0.15">
      <c r="B123" s="1683"/>
      <c r="C123" s="1683"/>
      <c r="D123" s="1683"/>
      <c r="E123" s="1683"/>
      <c r="H123" s="1683"/>
      <c r="I123" s="1683"/>
      <c r="T123" s="1686"/>
      <c r="U123" s="1686"/>
      <c r="X123" s="1683"/>
      <c r="Y123" s="1683"/>
    </row>
    <row r="124" spans="2:26" x14ac:dyDescent="0.15">
      <c r="B124" s="1683"/>
      <c r="D124" s="1683"/>
      <c r="E124" s="1683"/>
      <c r="H124" s="1683"/>
      <c r="I124" s="1683"/>
      <c r="J124" s="1686"/>
      <c r="T124" s="1683"/>
      <c r="U124" s="1683"/>
      <c r="X124" s="1683"/>
      <c r="Y124" s="1683"/>
    </row>
    <row r="125" spans="2:26" x14ac:dyDescent="0.15">
      <c r="B125" s="1683"/>
      <c r="D125" s="1683"/>
      <c r="E125" s="1683"/>
      <c r="G125" s="1686"/>
      <c r="H125" s="1683"/>
      <c r="I125" s="1683"/>
      <c r="J125" s="1686"/>
      <c r="T125" s="1683"/>
      <c r="U125" s="1683"/>
      <c r="X125" s="1683"/>
      <c r="Y125" s="1683"/>
    </row>
    <row r="126" spans="2:26" x14ac:dyDescent="0.15">
      <c r="B126" s="1683"/>
      <c r="C126" s="1686"/>
      <c r="D126" s="1683"/>
      <c r="E126" s="1683"/>
      <c r="H126" s="1683"/>
      <c r="I126" s="1683"/>
      <c r="T126" s="1686"/>
      <c r="U126" s="1686"/>
      <c r="X126" s="1683"/>
      <c r="Y126" s="1683"/>
    </row>
    <row r="127" spans="2:26" x14ac:dyDescent="0.15">
      <c r="C127" s="1683"/>
      <c r="D127" s="1683"/>
      <c r="E127" s="1683"/>
      <c r="H127" s="1683"/>
      <c r="I127" s="1683"/>
      <c r="J127" s="1686"/>
      <c r="T127" s="1683"/>
      <c r="U127" s="1683"/>
      <c r="X127" s="1686"/>
      <c r="Y127" s="1686"/>
    </row>
    <row r="128" spans="2:26" x14ac:dyDescent="0.15">
      <c r="C128" s="1683"/>
      <c r="D128" s="1683"/>
      <c r="E128" s="1683"/>
      <c r="G128" s="1686"/>
      <c r="H128" s="1686"/>
      <c r="I128" s="1686"/>
      <c r="J128" s="1686"/>
      <c r="T128" s="1683"/>
      <c r="U128" s="1683"/>
      <c r="X128" s="1683"/>
      <c r="Y128" s="1683"/>
    </row>
    <row r="129" spans="3:25" x14ac:dyDescent="0.15">
      <c r="D129" s="1686"/>
      <c r="E129" s="1686"/>
      <c r="H129" s="1683"/>
      <c r="I129" s="1683"/>
      <c r="J129" s="1686"/>
      <c r="X129" s="1683"/>
      <c r="Y129" s="1683"/>
    </row>
    <row r="130" spans="3:25" x14ac:dyDescent="0.15">
      <c r="C130" s="1683"/>
      <c r="D130" s="1683"/>
      <c r="E130" s="1683"/>
      <c r="G130" s="1686"/>
      <c r="H130" s="1683"/>
      <c r="I130" s="1683"/>
      <c r="J130" s="1686"/>
      <c r="X130" s="1683"/>
      <c r="Y130" s="1683"/>
    </row>
    <row r="131" spans="3:25" x14ac:dyDescent="0.15">
      <c r="C131" s="1683"/>
      <c r="D131" s="1683"/>
      <c r="E131" s="1683"/>
      <c r="H131" s="1686"/>
      <c r="I131" s="1686"/>
      <c r="T131" s="1683"/>
      <c r="U131" s="1683"/>
    </row>
    <row r="132" spans="3:25" x14ac:dyDescent="0.15">
      <c r="C132" s="1683"/>
      <c r="D132" s="1683"/>
      <c r="E132" s="1683"/>
      <c r="H132" s="1683"/>
      <c r="I132" s="1683"/>
      <c r="J132" s="1686"/>
      <c r="X132" s="1683"/>
      <c r="Y132" s="1683"/>
    </row>
    <row r="133" spans="3:25" x14ac:dyDescent="0.15">
      <c r="D133" s="1683"/>
      <c r="E133" s="1683"/>
      <c r="G133" s="1686"/>
      <c r="H133" s="1686"/>
      <c r="I133" s="1686"/>
      <c r="J133" s="1686"/>
      <c r="T133" s="1683"/>
      <c r="U133" s="1683"/>
      <c r="X133" s="1686"/>
      <c r="Y133" s="1686"/>
    </row>
    <row r="134" spans="3:25" x14ac:dyDescent="0.15">
      <c r="D134" s="1683"/>
      <c r="E134" s="1683"/>
      <c r="H134" s="1683"/>
      <c r="I134" s="1683"/>
      <c r="T134" s="1686"/>
      <c r="U134" s="1686"/>
      <c r="X134" s="1683"/>
      <c r="Y134" s="1683"/>
    </row>
    <row r="135" spans="3:25" x14ac:dyDescent="0.15">
      <c r="C135" s="1683"/>
      <c r="D135" s="1683"/>
      <c r="E135" s="1683"/>
      <c r="H135" s="1683"/>
      <c r="I135" s="1683"/>
      <c r="X135" s="1686"/>
      <c r="Y135" s="1686"/>
    </row>
    <row r="136" spans="3:25" x14ac:dyDescent="0.15">
      <c r="C136" s="1683"/>
      <c r="D136" s="1683"/>
      <c r="E136" s="1683"/>
      <c r="F136" s="1686"/>
      <c r="H136" s="1686"/>
      <c r="I136" s="1686"/>
      <c r="T136" s="1683"/>
      <c r="U136" s="1683"/>
      <c r="X136" s="1686"/>
      <c r="Y136" s="1686"/>
    </row>
    <row r="137" spans="3:25" x14ac:dyDescent="0.15">
      <c r="C137" s="1686"/>
      <c r="D137" s="1683"/>
      <c r="E137" s="1683"/>
      <c r="F137" s="1686"/>
      <c r="H137" s="1683"/>
      <c r="I137" s="1683"/>
      <c r="X137" s="1683"/>
      <c r="Y137" s="1683"/>
    </row>
    <row r="138" spans="3:25" x14ac:dyDescent="0.15">
      <c r="D138" s="1683"/>
      <c r="E138" s="1683"/>
      <c r="F138" s="1686"/>
      <c r="H138" s="1683"/>
      <c r="I138" s="1683"/>
      <c r="X138" s="1686"/>
      <c r="Y138" s="1686"/>
    </row>
    <row r="139" spans="3:25" x14ac:dyDescent="0.15">
      <c r="D139" s="1683"/>
      <c r="E139" s="1683"/>
      <c r="H139" s="1683"/>
      <c r="I139" s="1683"/>
      <c r="X139" s="1683"/>
      <c r="Y139" s="1683"/>
    </row>
    <row r="140" spans="3:25" x14ac:dyDescent="0.15">
      <c r="D140" s="1686"/>
      <c r="E140" s="1686"/>
      <c r="H140" s="1683"/>
      <c r="I140" s="1683"/>
      <c r="T140" s="1683"/>
      <c r="U140" s="1683"/>
      <c r="X140" s="1683"/>
      <c r="Y140" s="1683"/>
    </row>
    <row r="141" spans="3:25" x14ac:dyDescent="0.15">
      <c r="H141" s="1683"/>
      <c r="I141" s="1683"/>
      <c r="J141" s="1686"/>
      <c r="T141" s="1683"/>
      <c r="U141" s="1683"/>
      <c r="X141" s="1686"/>
      <c r="Y141" s="1686"/>
    </row>
    <row r="142" spans="3:25" x14ac:dyDescent="0.15">
      <c r="E142" s="1683"/>
      <c r="G142" s="1686"/>
      <c r="H142" s="1683"/>
      <c r="I142" s="1683"/>
      <c r="J142" s="1683"/>
      <c r="T142" s="1686"/>
      <c r="U142" s="1686"/>
    </row>
    <row r="143" spans="3:25" x14ac:dyDescent="0.15">
      <c r="E143" s="1683"/>
      <c r="H143" s="1683"/>
      <c r="J143" s="1683"/>
      <c r="T143" s="1683"/>
      <c r="U143" s="1683"/>
      <c r="X143" s="1683"/>
      <c r="Y143" s="1683"/>
    </row>
    <row r="144" spans="3:25" x14ac:dyDescent="0.15">
      <c r="E144" s="1683"/>
      <c r="H144" s="1686"/>
      <c r="I144" s="1686"/>
      <c r="T144" s="1683"/>
      <c r="U144" s="1683"/>
    </row>
    <row r="145" spans="2:25" x14ac:dyDescent="0.15">
      <c r="B145" s="1683"/>
      <c r="J145" s="1686"/>
      <c r="T145" s="1686"/>
      <c r="U145" s="1686"/>
      <c r="X145" s="1683"/>
    </row>
    <row r="146" spans="2:25" x14ac:dyDescent="0.15">
      <c r="C146" s="1686"/>
      <c r="E146" s="1686"/>
      <c r="H146" s="1686"/>
      <c r="J146" s="1686"/>
      <c r="X146" s="1683"/>
      <c r="Y146" s="1683"/>
    </row>
    <row r="147" spans="2:25" x14ac:dyDescent="0.15">
      <c r="C147" s="1686"/>
      <c r="E147" s="1686"/>
      <c r="H147" s="1686"/>
      <c r="J147" s="1686"/>
      <c r="U147" s="1686"/>
    </row>
    <row r="148" spans="2:25" x14ac:dyDescent="0.15">
      <c r="C148" s="1686"/>
      <c r="D148" s="1686"/>
      <c r="E148" s="1683"/>
      <c r="F148" s="1683"/>
      <c r="G148" s="1683"/>
      <c r="H148" s="1683"/>
      <c r="I148" s="1686"/>
      <c r="J148" s="1686"/>
      <c r="X148" s="1683"/>
    </row>
    <row r="149" spans="2:25" x14ac:dyDescent="0.15">
      <c r="D149" s="1686"/>
      <c r="E149" s="1683"/>
      <c r="F149" s="1683"/>
      <c r="G149" s="1683"/>
      <c r="H149" s="1683"/>
      <c r="I149" s="1686"/>
      <c r="X149" s="1686"/>
      <c r="Y149" s="1686"/>
    </row>
    <row r="150" spans="2:25" x14ac:dyDescent="0.15">
      <c r="B150" s="1683"/>
      <c r="D150" s="1686"/>
      <c r="E150" s="1683"/>
      <c r="F150" s="1683"/>
      <c r="G150" s="1683"/>
      <c r="H150" s="1683"/>
      <c r="I150" s="1686"/>
      <c r="T150" s="1686"/>
      <c r="U150" s="1683"/>
      <c r="Y150" s="1686"/>
    </row>
    <row r="151" spans="2:25" x14ac:dyDescent="0.15">
      <c r="T151" s="1686"/>
    </row>
    <row r="152" spans="2:25" x14ac:dyDescent="0.15">
      <c r="B152" s="1683"/>
      <c r="T152" s="1686"/>
      <c r="U152" s="1686"/>
      <c r="V152" s="1686"/>
      <c r="W152" s="1686"/>
      <c r="X152" s="1686"/>
      <c r="Y152" s="1686"/>
    </row>
    <row r="153" spans="2:25" x14ac:dyDescent="0.15">
      <c r="T153" s="1686"/>
      <c r="U153" s="1683"/>
      <c r="Y153" s="1686"/>
    </row>
    <row r="154" spans="2:25" x14ac:dyDescent="0.15">
      <c r="B154" s="1683"/>
      <c r="E154" s="1683"/>
      <c r="F154" s="1683"/>
      <c r="G154" s="1683"/>
      <c r="H154" s="1683"/>
      <c r="T154" s="1686"/>
    </row>
    <row r="155" spans="2:25" x14ac:dyDescent="0.15">
      <c r="E155" s="1683"/>
      <c r="F155" s="1683"/>
      <c r="G155" s="1683"/>
      <c r="H155" s="1683"/>
      <c r="T155" s="1686"/>
      <c r="U155" s="1686"/>
      <c r="V155" s="1686"/>
      <c r="W155" s="1686"/>
      <c r="X155" s="1686"/>
      <c r="Y155" s="1686"/>
    </row>
    <row r="156" spans="2:25" x14ac:dyDescent="0.15">
      <c r="E156" s="1683"/>
      <c r="F156" s="1683"/>
      <c r="G156" s="1683"/>
      <c r="H156" s="1683"/>
      <c r="U156" s="1683"/>
      <c r="V156" s="1683"/>
    </row>
    <row r="157" spans="2:25" x14ac:dyDescent="0.15">
      <c r="E157" s="1683"/>
      <c r="F157" s="1683"/>
      <c r="G157" s="1683"/>
      <c r="H157" s="1683"/>
      <c r="U157" s="1683"/>
      <c r="V157" s="1683"/>
    </row>
    <row r="158" spans="2:25" x14ac:dyDescent="0.15">
      <c r="B158" s="1683"/>
      <c r="E158" s="1683"/>
      <c r="F158" s="1683"/>
      <c r="G158" s="1683"/>
      <c r="H158" s="1683"/>
      <c r="U158" s="1683"/>
      <c r="V158" s="1683"/>
    </row>
    <row r="159" spans="2:25" x14ac:dyDescent="0.15">
      <c r="E159" s="1683"/>
      <c r="F159" s="1683"/>
      <c r="G159" s="1683"/>
      <c r="H159" s="1683"/>
      <c r="U159" s="1683"/>
      <c r="V159" s="1683"/>
    </row>
    <row r="160" spans="2:25" x14ac:dyDescent="0.15">
      <c r="E160" s="1683"/>
      <c r="H160" s="1683"/>
      <c r="U160" s="1683"/>
      <c r="V160" s="1683"/>
    </row>
    <row r="161" spans="2:25" x14ac:dyDescent="0.15">
      <c r="B161" s="1683"/>
      <c r="U161" s="1683"/>
      <c r="V161" s="1683"/>
    </row>
    <row r="162" spans="2:25" x14ac:dyDescent="0.15">
      <c r="B162" s="1683"/>
      <c r="U162" s="1683"/>
      <c r="V162" s="1683"/>
    </row>
    <row r="163" spans="2:25" x14ac:dyDescent="0.15">
      <c r="U163" s="1683"/>
    </row>
    <row r="164" spans="2:25" x14ac:dyDescent="0.15">
      <c r="B164" s="1683"/>
      <c r="U164" s="1683"/>
    </row>
    <row r="165" spans="2:25" x14ac:dyDescent="0.15">
      <c r="U165" s="1683"/>
    </row>
    <row r="166" spans="2:25" x14ac:dyDescent="0.15">
      <c r="B166" s="1683"/>
    </row>
    <row r="167" spans="2:25" x14ac:dyDescent="0.15">
      <c r="B167" s="1683"/>
      <c r="D167" s="1683"/>
      <c r="F167" s="1683"/>
      <c r="G167" s="1683"/>
      <c r="H167" s="1683"/>
      <c r="I167" s="1683"/>
    </row>
    <row r="168" spans="2:25" x14ac:dyDescent="0.15">
      <c r="D168" s="1683"/>
      <c r="F168" s="1683"/>
      <c r="G168" s="1683"/>
      <c r="H168" s="1683"/>
      <c r="I168" s="1683"/>
    </row>
    <row r="169" spans="2:25" x14ac:dyDescent="0.15">
      <c r="B169" s="1683"/>
      <c r="D169" s="1683"/>
      <c r="F169" s="1683"/>
      <c r="G169" s="1683"/>
      <c r="H169" s="1683"/>
      <c r="I169" s="1683"/>
      <c r="T169" s="1683"/>
      <c r="V169" s="1683"/>
      <c r="W169" s="1683"/>
      <c r="X169" s="1683"/>
      <c r="Y169" s="1683"/>
    </row>
    <row r="170" spans="2:25" x14ac:dyDescent="0.15">
      <c r="B170" s="1683"/>
      <c r="D170" s="1683"/>
      <c r="T170" s="1683"/>
      <c r="V170" s="1683"/>
      <c r="W170" s="1683"/>
    </row>
    <row r="171" spans="2:25" x14ac:dyDescent="0.15">
      <c r="B171" s="1683"/>
      <c r="D171" s="1683"/>
      <c r="F171" s="1683"/>
      <c r="G171" s="1683"/>
      <c r="H171" s="1683"/>
      <c r="I171" s="1683"/>
      <c r="T171" s="1683"/>
      <c r="V171" s="1683"/>
      <c r="W171" s="1683"/>
    </row>
    <row r="172" spans="2:25" x14ac:dyDescent="0.15">
      <c r="T172" s="1683"/>
      <c r="V172" s="1683"/>
      <c r="W172" s="1683"/>
      <c r="X172" s="1683"/>
      <c r="Y172" s="1683"/>
    </row>
    <row r="173" spans="2:25" x14ac:dyDescent="0.15">
      <c r="B173" s="1683"/>
      <c r="T173" s="1683"/>
      <c r="V173" s="1683"/>
      <c r="W173" s="1683"/>
    </row>
    <row r="174" spans="2:25" x14ac:dyDescent="0.15">
      <c r="B174" s="1683"/>
      <c r="T174" s="1683"/>
      <c r="V174" s="1683"/>
      <c r="W174" s="1683"/>
    </row>
    <row r="176" spans="2:25" x14ac:dyDescent="0.15">
      <c r="D176" s="1683"/>
      <c r="E176" s="1683"/>
      <c r="F176" s="1683"/>
      <c r="G176" s="1683"/>
      <c r="H176" s="1683"/>
    </row>
    <row r="177" spans="2:25" x14ac:dyDescent="0.15">
      <c r="D177" s="1683"/>
      <c r="E177" s="1683"/>
      <c r="F177" s="1683"/>
      <c r="G177" s="1683"/>
      <c r="H177" s="1683"/>
    </row>
    <row r="178" spans="2:25" x14ac:dyDescent="0.15">
      <c r="B178" s="1683"/>
      <c r="D178" s="1683"/>
      <c r="E178" s="1683"/>
      <c r="F178" s="1683"/>
      <c r="G178" s="1683"/>
      <c r="H178" s="1683"/>
      <c r="U178" s="1683"/>
      <c r="V178" s="1683"/>
      <c r="W178" s="1683"/>
      <c r="X178" s="1683"/>
    </row>
    <row r="179" spans="2:25" x14ac:dyDescent="0.15">
      <c r="D179" s="1683"/>
      <c r="E179" s="1683"/>
      <c r="F179" s="1683"/>
      <c r="H179" s="1683"/>
      <c r="U179" s="1683"/>
      <c r="V179" s="1683"/>
      <c r="W179" s="1683"/>
      <c r="X179" s="1683"/>
    </row>
    <row r="180" spans="2:25" x14ac:dyDescent="0.15">
      <c r="D180" s="1683"/>
      <c r="E180" s="1683"/>
      <c r="F180" s="1683"/>
      <c r="H180" s="1683"/>
      <c r="U180" s="1683"/>
      <c r="V180" s="1683"/>
      <c r="W180" s="1683"/>
      <c r="X180" s="1683"/>
    </row>
    <row r="181" spans="2:25" x14ac:dyDescent="0.15">
      <c r="D181" s="1683"/>
      <c r="E181" s="1683"/>
      <c r="F181" s="1683"/>
      <c r="H181" s="1683"/>
      <c r="U181" s="1683"/>
      <c r="V181" s="1683"/>
      <c r="W181" s="1683"/>
      <c r="X181" s="1683"/>
    </row>
    <row r="182" spans="2:25" x14ac:dyDescent="0.15">
      <c r="B182" s="1683"/>
      <c r="U182" s="1683"/>
      <c r="V182" s="1683"/>
      <c r="W182" s="1683"/>
      <c r="X182" s="1683"/>
    </row>
    <row r="183" spans="2:25" x14ac:dyDescent="0.15">
      <c r="B183" s="1683"/>
      <c r="U183" s="1683"/>
      <c r="V183" s="1683"/>
      <c r="W183" s="1683"/>
      <c r="X183" s="1683"/>
    </row>
    <row r="185" spans="2:25" x14ac:dyDescent="0.15">
      <c r="B185" s="1683"/>
      <c r="D185" s="1683"/>
      <c r="E185" s="1683"/>
      <c r="F185" s="1683"/>
      <c r="G185" s="1683"/>
    </row>
    <row r="186" spans="2:25" x14ac:dyDescent="0.15">
      <c r="B186" s="1683"/>
      <c r="D186" s="1683"/>
      <c r="E186" s="1683"/>
      <c r="F186" s="1683"/>
      <c r="G186" s="1683"/>
    </row>
    <row r="187" spans="2:25" x14ac:dyDescent="0.15">
      <c r="T187" s="1683"/>
      <c r="U187" s="1683"/>
      <c r="W187" s="1683"/>
      <c r="Y187" s="1683"/>
    </row>
    <row r="188" spans="2:25" x14ac:dyDescent="0.15">
      <c r="T188" s="1683"/>
      <c r="U188" s="1683"/>
      <c r="W188" s="1683"/>
    </row>
    <row r="189" spans="2:25" x14ac:dyDescent="0.15">
      <c r="B189" s="1683"/>
    </row>
    <row r="190" spans="2:25" x14ac:dyDescent="0.15">
      <c r="D190" s="1683"/>
      <c r="E190" s="1683"/>
      <c r="F190" s="1683"/>
      <c r="T190" s="1683"/>
      <c r="U190" s="1683"/>
      <c r="W190" s="1683"/>
    </row>
    <row r="191" spans="2:25" x14ac:dyDescent="0.15">
      <c r="D191" s="1683"/>
      <c r="E191" s="1683"/>
      <c r="F191" s="1683"/>
      <c r="T191" s="1683"/>
      <c r="U191" s="1683"/>
      <c r="W191" s="1683"/>
    </row>
    <row r="192" spans="2:25" x14ac:dyDescent="0.15">
      <c r="B192" s="1683"/>
      <c r="D192" s="1683"/>
      <c r="E192" s="1683"/>
      <c r="F192" s="1683"/>
      <c r="H192" s="1683"/>
      <c r="I192" s="1683"/>
      <c r="T192" s="1683"/>
      <c r="U192" s="1683"/>
      <c r="V192" s="1683"/>
    </row>
    <row r="193" spans="2:24" x14ac:dyDescent="0.15">
      <c r="C193" s="1683"/>
      <c r="G193" s="1683"/>
      <c r="H193" s="1683"/>
      <c r="I193" s="1683"/>
      <c r="T193" s="1683"/>
      <c r="U193" s="1683"/>
      <c r="V193" s="1683"/>
    </row>
    <row r="194" spans="2:24" x14ac:dyDescent="0.15">
      <c r="B194" s="1683"/>
      <c r="C194" s="1683"/>
      <c r="D194" s="1683"/>
      <c r="E194" s="1683"/>
      <c r="F194" s="1683"/>
      <c r="G194" s="1683"/>
      <c r="H194" s="1683"/>
      <c r="T194" s="1683"/>
      <c r="U194" s="1683"/>
      <c r="V194" s="1683"/>
    </row>
    <row r="195" spans="2:24" x14ac:dyDescent="0.15">
      <c r="C195" s="1683"/>
      <c r="T195" s="1683"/>
      <c r="U195" s="1683"/>
      <c r="V195" s="1683"/>
    </row>
    <row r="196" spans="2:24" x14ac:dyDescent="0.15">
      <c r="B196" s="1683"/>
      <c r="T196" s="1683"/>
      <c r="U196" s="1683"/>
      <c r="V196" s="1683"/>
    </row>
    <row r="197" spans="2:24" x14ac:dyDescent="0.15">
      <c r="T197" s="1683"/>
      <c r="U197" s="1683"/>
      <c r="V197" s="1683"/>
    </row>
    <row r="198" spans="2:24" x14ac:dyDescent="0.15">
      <c r="B198" s="1683"/>
    </row>
    <row r="199" spans="2:24" x14ac:dyDescent="0.15">
      <c r="B199" s="1683"/>
      <c r="T199" s="1683"/>
      <c r="U199" s="1683"/>
      <c r="V199" s="1683"/>
    </row>
    <row r="201" spans="2:24" x14ac:dyDescent="0.15">
      <c r="B201" s="1683"/>
      <c r="D201" s="1683"/>
      <c r="F201" s="1683"/>
      <c r="G201" s="1683"/>
      <c r="H201" s="1683"/>
    </row>
    <row r="202" spans="2:24" x14ac:dyDescent="0.15">
      <c r="B202" s="1683"/>
      <c r="C202" s="1683"/>
      <c r="D202" s="1683"/>
      <c r="F202" s="1683"/>
      <c r="G202" s="1683"/>
      <c r="H202" s="1683"/>
    </row>
    <row r="203" spans="2:24" x14ac:dyDescent="0.15">
      <c r="C203" s="1683"/>
      <c r="D203" s="1683"/>
      <c r="F203" s="1683"/>
      <c r="G203" s="1683"/>
      <c r="H203" s="1683"/>
      <c r="T203" s="1683"/>
      <c r="V203" s="1683"/>
      <c r="W203" s="1683"/>
    </row>
    <row r="204" spans="2:24" x14ac:dyDescent="0.15">
      <c r="B204" s="1683"/>
      <c r="C204" s="1683"/>
      <c r="T204" s="1683"/>
      <c r="V204" s="1683"/>
      <c r="W204" s="1683"/>
    </row>
    <row r="205" spans="2:24" x14ac:dyDescent="0.15">
      <c r="B205" s="1683"/>
      <c r="T205" s="1683"/>
      <c r="V205" s="1683"/>
      <c r="W205" s="1683"/>
    </row>
    <row r="206" spans="2:24" x14ac:dyDescent="0.15">
      <c r="C206" s="1683"/>
      <c r="E206" s="1683"/>
      <c r="H206" s="1683"/>
      <c r="T206" s="1683"/>
      <c r="V206" s="1683"/>
      <c r="W206" s="1683"/>
    </row>
    <row r="207" spans="2:24" x14ac:dyDescent="0.15">
      <c r="B207" s="1683"/>
      <c r="C207" s="1683"/>
      <c r="E207" s="1683"/>
      <c r="H207" s="1683"/>
      <c r="T207" s="1683"/>
      <c r="V207" s="1683"/>
      <c r="W207" s="1683"/>
    </row>
    <row r="208" spans="2:24" x14ac:dyDescent="0.15">
      <c r="C208" s="1683"/>
      <c r="T208" s="1683"/>
      <c r="V208" s="1683"/>
      <c r="W208" s="1683"/>
      <c r="X208" s="1683"/>
    </row>
    <row r="209" spans="2:24" x14ac:dyDescent="0.15">
      <c r="B209" s="1683"/>
    </row>
    <row r="211" spans="2:24" x14ac:dyDescent="0.15">
      <c r="B211" s="1683"/>
      <c r="D211" s="1683"/>
      <c r="E211" s="1683"/>
      <c r="F211" s="1683"/>
      <c r="X211" s="1683"/>
    </row>
    <row r="212" spans="2:24" x14ac:dyDescent="0.15">
      <c r="D212" s="1683"/>
      <c r="E212" s="1683"/>
      <c r="F212" s="1683"/>
      <c r="X212" s="1683"/>
    </row>
    <row r="213" spans="2:24" x14ac:dyDescent="0.15">
      <c r="D213" s="1683"/>
      <c r="E213" s="1683"/>
      <c r="F213" s="1683"/>
      <c r="T213" s="1683"/>
      <c r="U213" s="1683"/>
      <c r="V213" s="1683"/>
    </row>
    <row r="214" spans="2:24" x14ac:dyDescent="0.15">
      <c r="B214" s="1683"/>
      <c r="I214" s="1683"/>
      <c r="T214" s="1683"/>
      <c r="U214" s="1683"/>
      <c r="V214" s="1683"/>
    </row>
    <row r="215" spans="2:24" x14ac:dyDescent="0.15">
      <c r="C215" s="1683"/>
      <c r="D215" s="1683"/>
      <c r="E215" s="1683"/>
      <c r="F215" s="1683"/>
      <c r="I215" s="1683"/>
      <c r="T215" s="1683"/>
      <c r="U215" s="1683"/>
      <c r="V215" s="1683"/>
    </row>
    <row r="216" spans="2:24" x14ac:dyDescent="0.15">
      <c r="B216" s="1683"/>
      <c r="C216" s="1683"/>
      <c r="D216" s="1683"/>
      <c r="E216" s="1683"/>
      <c r="F216" s="1683"/>
      <c r="I216" s="1683"/>
      <c r="T216" s="1683"/>
      <c r="U216" s="1683"/>
      <c r="V216" s="1683"/>
    </row>
    <row r="217" spans="2:24" x14ac:dyDescent="0.15">
      <c r="C217" s="1683"/>
      <c r="D217" s="1683"/>
      <c r="E217" s="1683"/>
      <c r="F217" s="1683"/>
      <c r="G217" s="1683"/>
      <c r="I217" s="1683"/>
      <c r="T217" s="1683"/>
      <c r="U217" s="1683"/>
      <c r="V217" s="1683"/>
    </row>
    <row r="218" spans="2:24" x14ac:dyDescent="0.15">
      <c r="C218" s="1683"/>
      <c r="G218" s="1683"/>
      <c r="T218" s="1683"/>
      <c r="U218" s="1683"/>
      <c r="V218" s="1683"/>
    </row>
    <row r="220" spans="2:24" x14ac:dyDescent="0.15">
      <c r="T220" s="1683"/>
      <c r="U220" s="1683"/>
      <c r="V220" s="1683"/>
    </row>
    <row r="221" spans="2:24" x14ac:dyDescent="0.15">
      <c r="B221" s="1683"/>
    </row>
    <row r="225" spans="2:10" x14ac:dyDescent="0.15">
      <c r="E225" s="1683"/>
      <c r="F225" s="1683"/>
      <c r="G225" s="1683"/>
      <c r="H225" s="1683"/>
    </row>
    <row r="226" spans="2:10" x14ac:dyDescent="0.15">
      <c r="E226" s="1683"/>
      <c r="F226" s="1683"/>
      <c r="G226" s="1683"/>
      <c r="H226" s="1683"/>
    </row>
    <row r="227" spans="2:10" x14ac:dyDescent="0.15">
      <c r="E227" s="1683"/>
      <c r="F227" s="1683"/>
      <c r="G227" s="1683"/>
      <c r="H227" s="1683"/>
    </row>
    <row r="228" spans="2:10" x14ac:dyDescent="0.15">
      <c r="E228" s="1683"/>
      <c r="F228" s="1683"/>
      <c r="G228" s="1683"/>
      <c r="H228" s="1683"/>
    </row>
    <row r="230" spans="2:10" x14ac:dyDescent="0.15">
      <c r="B230" s="1683"/>
    </row>
    <row r="232" spans="2:10" x14ac:dyDescent="0.15">
      <c r="B232" s="1683"/>
      <c r="J232" s="1686"/>
    </row>
    <row r="233" spans="2:10" x14ac:dyDescent="0.15">
      <c r="C233" s="1686"/>
      <c r="E233" s="1686"/>
      <c r="H233" s="1686"/>
      <c r="J233" s="1686"/>
    </row>
    <row r="234" spans="2:10" x14ac:dyDescent="0.15">
      <c r="C234" s="1686"/>
      <c r="D234" s="1683"/>
      <c r="E234" s="1683"/>
      <c r="F234" s="1686"/>
      <c r="G234" s="1686"/>
      <c r="H234" s="1683"/>
      <c r="I234" s="1683"/>
      <c r="J234" s="1686"/>
    </row>
    <row r="235" spans="2:10" x14ac:dyDescent="0.15">
      <c r="C235" s="1686"/>
      <c r="D235" s="1683"/>
      <c r="E235" s="1683"/>
      <c r="F235" s="1686"/>
      <c r="G235" s="1686"/>
      <c r="H235" s="1683"/>
      <c r="I235" s="1683"/>
    </row>
    <row r="236" spans="2:10" x14ac:dyDescent="0.15">
      <c r="D236" s="1683"/>
      <c r="E236" s="1683"/>
    </row>
    <row r="237" spans="2:10" x14ac:dyDescent="0.15">
      <c r="B237" s="1683"/>
      <c r="D237" s="1683"/>
      <c r="E237" s="1683"/>
      <c r="H237" s="1683"/>
      <c r="I237" s="1683"/>
      <c r="J237" s="1686"/>
    </row>
    <row r="238" spans="2:10" x14ac:dyDescent="0.15">
      <c r="J238" s="1686"/>
    </row>
    <row r="239" spans="2:10" x14ac:dyDescent="0.15">
      <c r="B239" s="1683"/>
      <c r="F239" s="1686"/>
      <c r="G239" s="1686"/>
      <c r="H239" s="1683"/>
      <c r="I239" s="1683"/>
      <c r="J239" s="1686"/>
    </row>
    <row r="240" spans="2:10" x14ac:dyDescent="0.15">
      <c r="H240" s="1683"/>
      <c r="I240" s="1683"/>
    </row>
    <row r="241" spans="2:25" x14ac:dyDescent="0.15">
      <c r="B241" s="1683"/>
    </row>
    <row r="242" spans="2:25" x14ac:dyDescent="0.15">
      <c r="X242" s="1683"/>
      <c r="Y242" s="1683"/>
    </row>
    <row r="243" spans="2:25" x14ac:dyDescent="0.15">
      <c r="B243" s="1683"/>
    </row>
    <row r="245" spans="2:25" x14ac:dyDescent="0.15">
      <c r="D245" s="1686"/>
      <c r="E245" s="1683"/>
      <c r="F245" s="1683"/>
      <c r="G245" s="1683"/>
      <c r="H245" s="1683"/>
      <c r="I245" s="1686"/>
      <c r="X245" s="1683"/>
      <c r="Y245" s="1683"/>
    </row>
    <row r="246" spans="2:25" x14ac:dyDescent="0.15">
      <c r="B246" s="1683"/>
      <c r="D246" s="1686"/>
      <c r="E246" s="1683"/>
      <c r="F246" s="1683"/>
      <c r="G246" s="1683"/>
      <c r="H246" s="1683"/>
      <c r="I246" s="1686"/>
    </row>
    <row r="247" spans="2:25" x14ac:dyDescent="0.15">
      <c r="B247" s="1683"/>
      <c r="D247" s="1686"/>
      <c r="E247" s="1686"/>
      <c r="F247" s="1686"/>
      <c r="G247" s="1686"/>
      <c r="H247" s="1686"/>
      <c r="I247" s="1686"/>
      <c r="T247" s="1686"/>
    </row>
    <row r="248" spans="2:25" x14ac:dyDescent="0.15">
      <c r="T248" s="1686"/>
    </row>
    <row r="249" spans="2:25" x14ac:dyDescent="0.15">
      <c r="B249" s="1683"/>
      <c r="T249" s="1686"/>
      <c r="U249" s="1686"/>
      <c r="V249" s="1686"/>
      <c r="W249" s="1686"/>
      <c r="X249" s="1686"/>
    </row>
    <row r="250" spans="2:25" x14ac:dyDescent="0.15">
      <c r="T250" s="1686"/>
    </row>
    <row r="251" spans="2:25" x14ac:dyDescent="0.15">
      <c r="B251" s="1683"/>
      <c r="E251" s="1683"/>
      <c r="F251" s="1683"/>
      <c r="G251" s="1683"/>
      <c r="H251" s="1683"/>
      <c r="T251" s="1686"/>
    </row>
    <row r="252" spans="2:25" x14ac:dyDescent="0.15">
      <c r="B252" s="1683"/>
      <c r="E252" s="1683"/>
      <c r="F252" s="1683"/>
      <c r="G252" s="1683"/>
      <c r="H252" s="1683"/>
      <c r="T252" s="1686"/>
      <c r="U252" s="1686"/>
      <c r="V252" s="1686"/>
      <c r="W252" s="1686"/>
      <c r="X252" s="1686"/>
    </row>
    <row r="253" spans="2:25" x14ac:dyDescent="0.15">
      <c r="E253" s="1683"/>
      <c r="F253" s="1683"/>
      <c r="G253" s="1683"/>
      <c r="H253" s="1683"/>
    </row>
    <row r="254" spans="2:25" x14ac:dyDescent="0.15">
      <c r="B254" s="1683"/>
      <c r="E254" s="1683"/>
      <c r="F254" s="1683"/>
      <c r="G254" s="1683"/>
      <c r="H254" s="1683"/>
    </row>
    <row r="255" spans="2:25" x14ac:dyDescent="0.15">
      <c r="B255" s="1683"/>
      <c r="E255" s="1683"/>
      <c r="F255" s="1683"/>
      <c r="G255" s="1683"/>
      <c r="H255" s="1683"/>
    </row>
    <row r="256" spans="2:25" x14ac:dyDescent="0.15">
      <c r="B256" s="1683"/>
    </row>
    <row r="258" spans="2:9" x14ac:dyDescent="0.15">
      <c r="B258" s="1683"/>
    </row>
    <row r="259" spans="2:9" x14ac:dyDescent="0.15">
      <c r="B259" s="1683"/>
    </row>
    <row r="262" spans="2:9" x14ac:dyDescent="0.15">
      <c r="D262" s="1683"/>
      <c r="F262" s="1683"/>
      <c r="G262" s="1683"/>
      <c r="H262" s="1683"/>
      <c r="I262" s="1683"/>
    </row>
    <row r="263" spans="2:9" x14ac:dyDescent="0.15">
      <c r="B263" s="1683"/>
      <c r="D263" s="1683"/>
      <c r="F263" s="1683"/>
      <c r="G263" s="1683"/>
      <c r="H263" s="1683"/>
      <c r="I263" s="1683"/>
    </row>
    <row r="264" spans="2:9" x14ac:dyDescent="0.15">
      <c r="B264" s="1683"/>
      <c r="D264" s="1683"/>
      <c r="F264" s="1683"/>
      <c r="G264" s="1683"/>
      <c r="H264" s="1683"/>
      <c r="I264" s="1683"/>
    </row>
    <row r="266" spans="2:9" x14ac:dyDescent="0.15">
      <c r="B266" s="1683"/>
    </row>
    <row r="267" spans="2:9" x14ac:dyDescent="0.15">
      <c r="B267" s="1683"/>
    </row>
    <row r="270" spans="2:9" x14ac:dyDescent="0.15">
      <c r="B270" s="1683"/>
    </row>
    <row r="271" spans="2:9" x14ac:dyDescent="0.15">
      <c r="D271" s="1683"/>
      <c r="E271" s="1683"/>
      <c r="F271" s="1683"/>
      <c r="G271" s="1683"/>
      <c r="H271" s="1683"/>
    </row>
    <row r="272" spans="2:9" x14ac:dyDescent="0.15">
      <c r="B272" s="1683"/>
      <c r="D272" s="1683"/>
      <c r="E272" s="1683"/>
      <c r="F272" s="1683"/>
      <c r="G272" s="1683"/>
      <c r="H272" s="1683"/>
    </row>
    <row r="273" spans="2:8" x14ac:dyDescent="0.15">
      <c r="B273" s="1683"/>
      <c r="D273" s="1683"/>
      <c r="E273" s="1683"/>
      <c r="F273" s="1683"/>
      <c r="G273" s="1683"/>
      <c r="H273" s="1683"/>
    </row>
    <row r="274" spans="2:8" x14ac:dyDescent="0.15">
      <c r="D274" s="1683"/>
      <c r="E274" s="1683"/>
      <c r="F274" s="1683"/>
      <c r="G274" s="1683"/>
      <c r="H274" s="1683"/>
    </row>
    <row r="275" spans="2:8" x14ac:dyDescent="0.15">
      <c r="D275" s="1683"/>
      <c r="E275" s="1683"/>
      <c r="F275" s="1683"/>
      <c r="G275" s="1683"/>
      <c r="H275" s="1683"/>
    </row>
    <row r="276" spans="2:8" x14ac:dyDescent="0.15">
      <c r="D276" s="1683"/>
      <c r="E276" s="1683"/>
      <c r="F276" s="1683"/>
      <c r="G276" s="1683"/>
      <c r="H276" s="1683"/>
    </row>
    <row r="280" spans="2:8" x14ac:dyDescent="0.15">
      <c r="D280" s="1683"/>
      <c r="E280" s="1683"/>
      <c r="F280" s="1683"/>
    </row>
    <row r="281" spans="2:8" x14ac:dyDescent="0.15">
      <c r="D281" s="1683"/>
      <c r="E281" s="1683"/>
      <c r="F281" s="1683"/>
    </row>
    <row r="282" spans="2:8" x14ac:dyDescent="0.15">
      <c r="D282" s="1683"/>
      <c r="E282" s="1683"/>
      <c r="F282" s="1683"/>
    </row>
    <row r="284" spans="2:8" x14ac:dyDescent="0.15">
      <c r="D284" s="1683"/>
      <c r="E284" s="1683"/>
      <c r="F284" s="1683"/>
    </row>
    <row r="286" spans="2:8" x14ac:dyDescent="0.15">
      <c r="D286" s="1683"/>
      <c r="E286" s="1683"/>
      <c r="F286" s="1683"/>
    </row>
    <row r="287" spans="2:8" x14ac:dyDescent="0.15">
      <c r="D287" s="1683"/>
      <c r="E287" s="1683"/>
      <c r="F287" s="1683"/>
    </row>
    <row r="288" spans="2:8" x14ac:dyDescent="0.15">
      <c r="D288" s="1683"/>
      <c r="E288" s="1683"/>
      <c r="F288" s="1683"/>
    </row>
    <row r="290" spans="4:24" x14ac:dyDescent="0.15">
      <c r="D290" s="1683"/>
      <c r="E290" s="1683"/>
      <c r="F290" s="1683"/>
    </row>
    <row r="298" spans="4:24" x14ac:dyDescent="0.15">
      <c r="D298" s="1686"/>
      <c r="E298" s="1683"/>
    </row>
    <row r="299" spans="4:24" x14ac:dyDescent="0.15">
      <c r="D299" s="1686"/>
      <c r="E299" s="1683"/>
    </row>
    <row r="300" spans="4:24" x14ac:dyDescent="0.15">
      <c r="D300" s="1686"/>
      <c r="E300" s="1686"/>
      <c r="F300" s="1686"/>
      <c r="G300" s="1686"/>
      <c r="H300" s="1686"/>
      <c r="T300" s="1686"/>
    </row>
    <row r="301" spans="4:24" x14ac:dyDescent="0.15">
      <c r="T301" s="1686"/>
    </row>
    <row r="302" spans="4:24" x14ac:dyDescent="0.15">
      <c r="T302" s="1686"/>
      <c r="U302" s="1686"/>
      <c r="V302" s="1686"/>
      <c r="W302" s="1686"/>
      <c r="X302" s="1686"/>
    </row>
    <row r="303" spans="4:24" x14ac:dyDescent="0.15">
      <c r="T303" s="1686"/>
    </row>
    <row r="304" spans="4:24" x14ac:dyDescent="0.15">
      <c r="E304" s="1683"/>
      <c r="T304" s="1686"/>
    </row>
    <row r="305" spans="4:24" x14ac:dyDescent="0.15">
      <c r="E305" s="1683"/>
      <c r="T305" s="1686"/>
      <c r="U305" s="1686"/>
      <c r="V305" s="1686"/>
      <c r="W305" s="1686"/>
      <c r="X305" s="1686"/>
    </row>
    <row r="313" spans="4:24" x14ac:dyDescent="0.15">
      <c r="D313" s="1683"/>
      <c r="F313" s="1683"/>
      <c r="G313" s="1683"/>
    </row>
    <row r="314" spans="4:24" x14ac:dyDescent="0.15">
      <c r="D314" s="1683"/>
      <c r="F314" s="1683"/>
      <c r="G314" s="1683"/>
    </row>
    <row r="320" spans="4:24" x14ac:dyDescent="0.15">
      <c r="D320" s="1683"/>
      <c r="E320" s="1683"/>
      <c r="F320" s="1683"/>
    </row>
    <row r="321" spans="4:6" x14ac:dyDescent="0.15">
      <c r="D321" s="1683"/>
      <c r="E321" s="1683"/>
      <c r="F321" s="1683"/>
    </row>
    <row r="322" spans="4:6" x14ac:dyDescent="0.15">
      <c r="D322" s="1683"/>
      <c r="E322" s="1683"/>
      <c r="F322" s="1683"/>
    </row>
    <row r="324" spans="4:6" x14ac:dyDescent="0.15">
      <c r="D324" s="1683"/>
      <c r="E324" s="1683"/>
      <c r="F324" s="1683"/>
    </row>
  </sheetData>
  <mergeCells count="9">
    <mergeCell ref="A50:B50"/>
    <mergeCell ref="A51:B51"/>
    <mergeCell ref="A3:B5"/>
    <mergeCell ref="C3:D3"/>
    <mergeCell ref="E3:H3"/>
    <mergeCell ref="I3:J3"/>
    <mergeCell ref="K3:L3"/>
    <mergeCell ref="N3:O3"/>
    <mergeCell ref="A43:B43"/>
  </mergeCells>
  <phoneticPr fontId="5"/>
  <printOptions gridLinesSet="0"/>
  <pageMargins left="0.82677165354330717" right="0.27559055118110237" top="0.55118110236220474" bottom="0.31496062992125984" header="0.31496062992125984" footer="0.19685039370078741"/>
  <pageSetup paperSize="9" scale="9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16</vt:i4>
      </vt:variant>
    </vt:vector>
  </HeadingPairs>
  <TitlesOfParts>
    <vt:vector size="27" baseType="lpstr">
      <vt:lpstr>第6－１～６－３表 （市町村・組合）</vt:lpstr>
      <vt:lpstr>第6－４～６－５表（県）</vt:lpstr>
      <vt:lpstr>第7－１表</vt:lpstr>
      <vt:lpstr>第７－２・７－３表</vt:lpstr>
      <vt:lpstr>第８表</vt:lpstr>
      <vt:lpstr>第9-1表（医療）</vt:lpstr>
      <vt:lpstr>第9-2表（後期）</vt:lpstr>
      <vt:lpstr>第9-3表（介護）</vt:lpstr>
      <vt:lpstr>第10表</vt:lpstr>
      <vt:lpstr>第11表</vt:lpstr>
      <vt:lpstr>第12表</vt:lpstr>
      <vt:lpstr>第10表!\a</vt:lpstr>
      <vt:lpstr>第10表!Print_Area</vt:lpstr>
      <vt:lpstr>第11表!Print_Area</vt:lpstr>
      <vt:lpstr>第12表!Print_Area</vt:lpstr>
      <vt:lpstr>'第6－１～６－３表 （市町村・組合）'!Print_Area</vt:lpstr>
      <vt:lpstr>'第6－４～６－５表（県）'!Print_Area</vt:lpstr>
      <vt:lpstr>'第7－１表'!Print_Area</vt:lpstr>
      <vt:lpstr>'第７－２・７－３表'!Print_Area</vt:lpstr>
      <vt:lpstr>'第9-1表（医療）'!Print_Area</vt:lpstr>
      <vt:lpstr>'第9-2表（後期）'!Print_Area</vt:lpstr>
      <vt:lpstr>'第9-3表（介護）'!Print_Area</vt:lpstr>
      <vt:lpstr>第10表!Print_Area_MI</vt:lpstr>
      <vt:lpstr>第12表!Print_Area_MI</vt:lpstr>
      <vt:lpstr>'第9-1表（医療）'!Print_Area_MI</vt:lpstr>
      <vt:lpstr>'第9-3表（介護）'!Print_Area_MI</vt:lpstr>
      <vt:lpstr>第10表!Print_Titles_MI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2020-09-02T08:10:31Z</dcterms:created>
  <dcterms:modified xsi:type="dcterms:W3CDTF">2020-09-04T02:41:39Z</dcterms:modified>
</cp:coreProperties>
</file>