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013保健福祉課\１班\R2栄養\4特定給食等指導\1給食施設栄養指導票\実地中止＆書類提出依頼\８月事業所71施設\"/>
    </mc:Choice>
  </mc:AlternateContent>
  <bookViews>
    <workbookView xWindow="0" yWindow="0" windowWidth="23040" windowHeight="9360"/>
  </bookViews>
  <sheets>
    <sheet name="リーフレット" sheetId="7" r:id="rId1"/>
    <sheet name="食事摂取基準18～29歳" sheetId="19" r:id="rId2"/>
    <sheet name="食事摂取基準30～49歳" sheetId="20" r:id="rId3"/>
    <sheet name="食事摂取基準50～64歳" sheetId="21" r:id="rId4"/>
    <sheet name="目標設定①入力・算出シート" sheetId="10" r:id="rId5"/>
    <sheet name="目標設定②検討シート " sheetId="13" r:id="rId6"/>
  </sheets>
  <definedNames>
    <definedName name="_xlnm.Print_Area" localSheetId="0">リーフレット!$A$1:$J$34</definedName>
    <definedName name="_xlnm.Print_Area" localSheetId="1">'食事摂取基準18～29歳'!$A$1:$M$47</definedName>
    <definedName name="_xlnm.Print_Area" localSheetId="4">目標設定①入力・算出シート!$A$1:$L$148</definedName>
    <definedName name="_xlnm.Print_Area" localSheetId="5">'目標設定②検討シート '!$A$1:$L$32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 i="13" l="1"/>
  <c r="K19" i="13"/>
  <c r="K18" i="13" s="1"/>
  <c r="E14" i="10"/>
  <c r="F14" i="10"/>
  <c r="G14" i="10"/>
  <c r="H14" i="10"/>
  <c r="I14" i="10"/>
  <c r="J14" i="10"/>
  <c r="K14" i="10"/>
  <c r="G33" i="10" l="1"/>
  <c r="H33" i="10"/>
  <c r="I33" i="10"/>
  <c r="J33" i="10"/>
  <c r="K33" i="10"/>
  <c r="K32" i="10"/>
  <c r="J32" i="10"/>
  <c r="I32" i="10"/>
  <c r="H32" i="10"/>
  <c r="G32" i="10"/>
  <c r="F33" i="10"/>
  <c r="F32" i="10"/>
  <c r="E33" i="10"/>
  <c r="E32" i="10"/>
  <c r="K31" i="10"/>
  <c r="J31" i="10"/>
  <c r="I31" i="10"/>
  <c r="H31" i="10"/>
  <c r="G31" i="10"/>
  <c r="F31" i="10"/>
  <c r="E31" i="10"/>
  <c r="D31" i="10"/>
  <c r="D33" i="10"/>
  <c r="D32" i="10"/>
  <c r="G63" i="10"/>
  <c r="D14" i="10"/>
  <c r="K34" i="10" l="1"/>
  <c r="J34" i="10"/>
  <c r="I77" i="10" s="1"/>
  <c r="D34" i="10"/>
  <c r="E34" i="10"/>
  <c r="F34" i="10"/>
  <c r="G34" i="10"/>
  <c r="H34" i="10"/>
  <c r="G77" i="10" s="1"/>
  <c r="I34" i="10"/>
  <c r="E57" i="10"/>
  <c r="G57" i="10"/>
  <c r="E75" i="10"/>
  <c r="D119" i="10"/>
  <c r="D121" i="10" s="1"/>
  <c r="D112" i="10"/>
  <c r="D114" i="10" s="1"/>
  <c r="D126" i="10"/>
  <c r="D128" i="10" s="1"/>
  <c r="D105" i="10"/>
  <c r="D107" i="10" s="1"/>
  <c r="D133" i="10"/>
  <c r="D135" i="10" s="1"/>
  <c r="E105" i="10"/>
  <c r="E107" i="10" s="1"/>
  <c r="E112" i="10"/>
  <c r="E114" i="10" s="1"/>
  <c r="E126" i="10"/>
  <c r="E128" i="10" s="1"/>
  <c r="E119" i="10"/>
  <c r="E121" i="10" s="1"/>
  <c r="E133" i="10"/>
  <c r="E135" i="10" s="1"/>
  <c r="E63" i="10"/>
  <c r="F112" i="10"/>
  <c r="F114" i="10" s="1"/>
  <c r="F119" i="10"/>
  <c r="F121" i="10" s="1"/>
  <c r="F105" i="10"/>
  <c r="F107" i="10" s="1"/>
  <c r="F133" i="10"/>
  <c r="F135" i="10" s="1"/>
  <c r="F126" i="10"/>
  <c r="F128" i="10" s="1"/>
  <c r="H83" i="10"/>
  <c r="H85" i="10" s="1"/>
  <c r="H105" i="10"/>
  <c r="H107" i="10" s="1"/>
  <c r="H133" i="10"/>
  <c r="H135" i="10" s="1"/>
  <c r="H126" i="10"/>
  <c r="H128" i="10" s="1"/>
  <c r="H119" i="10"/>
  <c r="H121" i="10" s="1"/>
  <c r="H112" i="10"/>
  <c r="H114" i="10" s="1"/>
  <c r="E69" i="10"/>
  <c r="J63" i="10"/>
  <c r="J133" i="10"/>
  <c r="J135" i="10" s="1"/>
  <c r="J105" i="10"/>
  <c r="J107" i="10" s="1"/>
  <c r="J126" i="10"/>
  <c r="J128" i="10" s="1"/>
  <c r="J119" i="10"/>
  <c r="J121" i="10" s="1"/>
  <c r="J112" i="10"/>
  <c r="J114" i="10" s="1"/>
  <c r="C126" i="10"/>
  <c r="C119" i="10"/>
  <c r="C133" i="10"/>
  <c r="C112" i="10"/>
  <c r="C105" i="10"/>
  <c r="D83" i="10"/>
  <c r="D85" i="10" s="1"/>
  <c r="G83" i="10"/>
  <c r="G85" i="10" s="1"/>
  <c r="G112" i="10"/>
  <c r="G114" i="10" s="1"/>
  <c r="G105" i="10"/>
  <c r="G107" i="10" s="1"/>
  <c r="G133" i="10"/>
  <c r="G135" i="10" s="1"/>
  <c r="G126" i="10"/>
  <c r="G128" i="10" s="1"/>
  <c r="G119" i="10"/>
  <c r="G121" i="10" s="1"/>
  <c r="D69" i="10"/>
  <c r="I133" i="10"/>
  <c r="I135" i="10" s="1"/>
  <c r="I69" i="10"/>
  <c r="I97" i="10"/>
  <c r="I99" i="10" s="1"/>
  <c r="I83" i="10"/>
  <c r="I85" i="10" s="1"/>
  <c r="I75" i="10"/>
  <c r="I119" i="10"/>
  <c r="I121" i="10" s="1"/>
  <c r="I112" i="10"/>
  <c r="I114" i="10" s="1"/>
  <c r="I126" i="10"/>
  <c r="I128" i="10" s="1"/>
  <c r="I105" i="10"/>
  <c r="I107" i="10" s="1"/>
  <c r="I90" i="10"/>
  <c r="I92" i="10" s="1"/>
  <c r="I57" i="10"/>
  <c r="I63" i="10"/>
  <c r="D75" i="10"/>
  <c r="C90" i="10"/>
  <c r="C97" i="10"/>
  <c r="C37" i="10"/>
  <c r="D90" i="10"/>
  <c r="D92" i="10" s="1"/>
  <c r="D97" i="10"/>
  <c r="D99" i="10" s="1"/>
  <c r="C57" i="10"/>
  <c r="C63" i="10"/>
  <c r="G69" i="10"/>
  <c r="F75" i="10"/>
  <c r="F83" i="10"/>
  <c r="F85" i="10" s="1"/>
  <c r="F69" i="10"/>
  <c r="E90" i="10"/>
  <c r="E92" i="10" s="1"/>
  <c r="E97" i="10"/>
  <c r="E99" i="10" s="1"/>
  <c r="D57" i="10"/>
  <c r="D63" i="10"/>
  <c r="H69" i="10"/>
  <c r="G75" i="10"/>
  <c r="J90" i="10"/>
  <c r="J92" i="10" s="1"/>
  <c r="J97" i="10"/>
  <c r="J99" i="10" s="1"/>
  <c r="F90" i="10"/>
  <c r="F92" i="10" s="1"/>
  <c r="F97" i="10"/>
  <c r="F99" i="10" s="1"/>
  <c r="H75" i="10"/>
  <c r="J57" i="10"/>
  <c r="G97" i="10"/>
  <c r="G99" i="10" s="1"/>
  <c r="G90" i="10"/>
  <c r="G92" i="10" s="1"/>
  <c r="F57" i="10"/>
  <c r="F63" i="10"/>
  <c r="J69" i="10"/>
  <c r="C69" i="10"/>
  <c r="J75" i="10"/>
  <c r="J83" i="10"/>
  <c r="J85" i="10" s="1"/>
  <c r="H97" i="10"/>
  <c r="H99" i="10" s="1"/>
  <c r="H90" i="10"/>
  <c r="H92" i="10" s="1"/>
  <c r="H57" i="10"/>
  <c r="H63" i="10"/>
  <c r="C75" i="10"/>
  <c r="C83" i="10"/>
  <c r="E83" i="10"/>
  <c r="E85" i="10" s="1"/>
  <c r="G37" i="10"/>
  <c r="I71" i="10" l="1"/>
  <c r="I59" i="10"/>
  <c r="G59" i="10"/>
  <c r="G65" i="10"/>
  <c r="G71" i="10"/>
  <c r="J37" i="10"/>
  <c r="D7" i="13" s="1"/>
  <c r="C114" i="10"/>
  <c r="K112" i="10"/>
  <c r="K83" i="10"/>
  <c r="K75" i="10"/>
  <c r="K63" i="10"/>
  <c r="K97" i="10"/>
  <c r="C121" i="10"/>
  <c r="K119" i="10"/>
  <c r="K90" i="10"/>
  <c r="K126" i="10"/>
  <c r="C128" i="10"/>
  <c r="I65" i="10"/>
  <c r="K69" i="10"/>
  <c r="K105" i="10"/>
  <c r="C107" i="10"/>
  <c r="K57" i="10"/>
  <c r="K133" i="10"/>
  <c r="C135" i="10"/>
  <c r="E59" i="10"/>
  <c r="E71" i="10"/>
  <c r="E65" i="10"/>
  <c r="E77" i="10"/>
  <c r="C99" i="10"/>
  <c r="C77" i="10"/>
  <c r="C65" i="10"/>
  <c r="C71" i="10"/>
  <c r="C59" i="10"/>
  <c r="J59" i="10"/>
  <c r="J65" i="10"/>
  <c r="J71" i="10"/>
  <c r="J77" i="10"/>
  <c r="C85" i="10"/>
  <c r="H77" i="10"/>
  <c r="H71" i="10"/>
  <c r="H59" i="10"/>
  <c r="H65" i="10"/>
  <c r="C92" i="10"/>
  <c r="D59" i="10"/>
  <c r="D65" i="10"/>
  <c r="D77" i="10"/>
  <c r="D71" i="10"/>
  <c r="F59" i="10"/>
  <c r="F71" i="10"/>
  <c r="F77" i="10"/>
  <c r="F65" i="10"/>
  <c r="K71" i="10" l="1"/>
  <c r="K77" i="10"/>
  <c r="F9" i="13" s="1"/>
  <c r="K59" i="10"/>
  <c r="D8" i="13" s="1"/>
  <c r="G8" i="13" s="1"/>
  <c r="K65" i="10"/>
  <c r="F8" i="13" s="1"/>
  <c r="K114" i="10"/>
  <c r="D14" i="13" s="1"/>
  <c r="G7" i="13"/>
  <c r="K85" i="10"/>
  <c r="D10" i="13" s="1"/>
  <c r="K135" i="10"/>
  <c r="D17" i="13" s="1"/>
  <c r="K128" i="10"/>
  <c r="D16" i="13" s="1"/>
  <c r="K107" i="10"/>
  <c r="D13" i="13" s="1"/>
  <c r="K92" i="10"/>
  <c r="D11" i="13" s="1"/>
  <c r="K99" i="10"/>
  <c r="D12" i="13" s="1"/>
  <c r="K121" i="10"/>
  <c r="D15" i="13" s="1"/>
  <c r="I16" i="13" l="1"/>
  <c r="G16" i="13"/>
  <c r="I11" i="13"/>
  <c r="G11" i="13"/>
  <c r="I13" i="13"/>
  <c r="G13" i="13"/>
  <c r="I10" i="13"/>
  <c r="G10" i="13"/>
  <c r="I15" i="13"/>
  <c r="G15" i="13"/>
  <c r="I12" i="13"/>
  <c r="G12" i="13"/>
  <c r="I14" i="13"/>
  <c r="G14" i="13"/>
  <c r="D9" i="13"/>
  <c r="G9" i="13" s="1"/>
  <c r="G17" i="13"/>
</calcChain>
</file>

<file path=xl/sharedStrings.xml><?xml version="1.0" encoding="utf-8"?>
<sst xmlns="http://schemas.openxmlformats.org/spreadsheetml/2006/main" count="1298" uniqueCount="265">
  <si>
    <t>18～29歳</t>
    <rPh sb="5" eb="6">
      <t>サイ</t>
    </rPh>
    <phoneticPr fontId="2"/>
  </si>
  <si>
    <t>30～49歳</t>
    <rPh sb="5" eb="6">
      <t>サイ</t>
    </rPh>
    <phoneticPr fontId="2"/>
  </si>
  <si>
    <t>50～64歳</t>
    <rPh sb="5" eb="6">
      <t>サイ</t>
    </rPh>
    <phoneticPr fontId="2"/>
  </si>
  <si>
    <t>男</t>
    <rPh sb="0" eb="1">
      <t>オトコ</t>
    </rPh>
    <phoneticPr fontId="2"/>
  </si>
  <si>
    <t>女</t>
    <rPh sb="0" eb="1">
      <t>オンナ</t>
    </rPh>
    <phoneticPr fontId="2"/>
  </si>
  <si>
    <t>身体活動レベル</t>
    <rPh sb="0" eb="4">
      <t>シンタイカツドウ</t>
    </rPh>
    <phoneticPr fontId="2"/>
  </si>
  <si>
    <t>・</t>
    <phoneticPr fontId="2"/>
  </si>
  <si>
    <t>摂取不足の回避</t>
    <rPh sb="0" eb="2">
      <t>セッシュ</t>
    </rPh>
    <rPh sb="2" eb="4">
      <t>ブソク</t>
    </rPh>
    <rPh sb="5" eb="7">
      <t>カイヒ</t>
    </rPh>
    <phoneticPr fontId="2"/>
  </si>
  <si>
    <t>過剰摂取による
健康障害の回避</t>
    <rPh sb="0" eb="2">
      <t>カジョウ</t>
    </rPh>
    <rPh sb="2" eb="4">
      <t>セッシュ</t>
    </rPh>
    <rPh sb="8" eb="10">
      <t>ケンコウ</t>
    </rPh>
    <rPh sb="10" eb="12">
      <t>ショウガイ</t>
    </rPh>
    <rPh sb="13" eb="15">
      <t>カイヒ</t>
    </rPh>
    <phoneticPr fontId="2"/>
  </si>
  <si>
    <t>生活習慣病の発症予防や重症化予防</t>
    <rPh sb="0" eb="2">
      <t>セイカツ</t>
    </rPh>
    <rPh sb="2" eb="4">
      <t>シュウカン</t>
    </rPh>
    <rPh sb="4" eb="5">
      <t>ビョウ</t>
    </rPh>
    <rPh sb="6" eb="8">
      <t>ハッショウ</t>
    </rPh>
    <rPh sb="8" eb="10">
      <t>ヨボウ</t>
    </rPh>
    <rPh sb="11" eb="14">
      <t>ジュウショウカ</t>
    </rPh>
    <rPh sb="14" eb="16">
      <t>ヨボウ</t>
    </rPh>
    <phoneticPr fontId="2"/>
  </si>
  <si>
    <r>
      <t>→　</t>
    </r>
    <r>
      <rPr>
        <sz val="14"/>
        <color theme="1"/>
        <rFont val="HGPｺﾞｼｯｸM"/>
        <family val="3"/>
        <charset val="128"/>
      </rPr>
      <t>推定平均必要量</t>
    </r>
    <r>
      <rPr>
        <sz val="11"/>
        <color theme="1"/>
        <rFont val="ＭＳ 明朝"/>
        <family val="1"/>
        <charset val="128"/>
      </rPr>
      <t>（不足のリスク50％）</t>
    </r>
    <rPh sb="2" eb="4">
      <t>スイテイ</t>
    </rPh>
    <rPh sb="4" eb="6">
      <t>ヘイキン</t>
    </rPh>
    <rPh sb="6" eb="8">
      <t>ヒツヨウ</t>
    </rPh>
    <rPh sb="8" eb="9">
      <t>リョウ</t>
    </rPh>
    <rPh sb="10" eb="12">
      <t>フソク</t>
    </rPh>
    <phoneticPr fontId="2"/>
  </si>
  <si>
    <r>
      <t>→　</t>
    </r>
    <r>
      <rPr>
        <sz val="14"/>
        <color theme="1"/>
        <rFont val="HGPｺﾞｼｯｸM"/>
        <family val="3"/>
        <charset val="128"/>
      </rPr>
      <t>推奨量</t>
    </r>
    <r>
      <rPr>
        <sz val="11"/>
        <color theme="1"/>
        <rFont val="ＭＳ 明朝"/>
        <family val="1"/>
        <charset val="128"/>
      </rPr>
      <t>（不足のリスク２～３％）</t>
    </r>
    <rPh sb="2" eb="4">
      <t>スイショウ</t>
    </rPh>
    <rPh sb="4" eb="5">
      <t>リョウ</t>
    </rPh>
    <rPh sb="6" eb="8">
      <t>フソク</t>
    </rPh>
    <phoneticPr fontId="2"/>
  </si>
  <si>
    <r>
      <t>→　</t>
    </r>
    <r>
      <rPr>
        <sz val="14"/>
        <color theme="1"/>
        <rFont val="HGPｺﾞｼｯｸM"/>
        <family val="3"/>
        <charset val="128"/>
      </rPr>
      <t>耐容上限量</t>
    </r>
    <rPh sb="2" eb="7">
      <t>タイヨウジョウゲンリョウ</t>
    </rPh>
    <phoneticPr fontId="2"/>
  </si>
  <si>
    <r>
      <t>→　</t>
    </r>
    <r>
      <rPr>
        <sz val="14"/>
        <color theme="1"/>
        <rFont val="HGPｺﾞｼｯｸM"/>
        <family val="3"/>
        <charset val="128"/>
      </rPr>
      <t>目標量</t>
    </r>
    <rPh sb="2" eb="4">
      <t>モクヒョウ</t>
    </rPh>
    <rPh sb="4" eb="5">
      <t>リョウ</t>
    </rPh>
    <phoneticPr fontId="2"/>
  </si>
  <si>
    <t>高い</t>
    <rPh sb="0" eb="1">
      <t>タカ</t>
    </rPh>
    <phoneticPr fontId="2"/>
  </si>
  <si>
    <t>入社式後や健康診断時等の機会をとらえ、各人数を確認します。</t>
    <rPh sb="0" eb="2">
      <t>ニュウシャ</t>
    </rPh>
    <rPh sb="2" eb="3">
      <t>シキ</t>
    </rPh>
    <rPh sb="3" eb="4">
      <t>ゴ</t>
    </rPh>
    <rPh sb="5" eb="9">
      <t>ケンコウシンダン</t>
    </rPh>
    <rPh sb="9" eb="10">
      <t>ジ</t>
    </rPh>
    <rPh sb="10" eb="11">
      <t>ナド</t>
    </rPh>
    <rPh sb="12" eb="14">
      <t>キカイ</t>
    </rPh>
    <rPh sb="19" eb="20">
      <t>カク</t>
    </rPh>
    <rPh sb="20" eb="22">
      <t>ニンズウ</t>
    </rPh>
    <rPh sb="23" eb="25">
      <t>カクニン</t>
    </rPh>
    <phoneticPr fontId="2"/>
  </si>
  <si>
    <t>　　　人の身体は、食べたものでできています。１日１回の食事でも社員の健康を支えることができます。</t>
    <rPh sb="3" eb="4">
      <t>ヒト</t>
    </rPh>
    <rPh sb="5" eb="7">
      <t>カラダ</t>
    </rPh>
    <rPh sb="9" eb="10">
      <t>タ</t>
    </rPh>
    <phoneticPr fontId="2"/>
  </si>
  <si>
    <t>　　　</t>
    <phoneticPr fontId="2"/>
  </si>
  <si>
    <t>　　　隣の食堂や別工場の食堂とは、食事が違って当然！　～みんなちがって、みんないい～</t>
    <rPh sb="3" eb="4">
      <t>トナリ</t>
    </rPh>
    <rPh sb="5" eb="7">
      <t>ショクドウ</t>
    </rPh>
    <rPh sb="8" eb="9">
      <t>ベツ</t>
    </rPh>
    <rPh sb="9" eb="11">
      <t>コウジョウ</t>
    </rPh>
    <rPh sb="12" eb="14">
      <t>ショクドウ</t>
    </rPh>
    <rPh sb="17" eb="19">
      <t>ショクジ</t>
    </rPh>
    <rPh sb="20" eb="21">
      <t>チガ</t>
    </rPh>
    <rPh sb="23" eb="25">
      <t>トウゼン</t>
    </rPh>
    <phoneticPr fontId="2"/>
  </si>
  <si>
    <r>
      <rPr>
        <sz val="16"/>
        <color theme="1"/>
        <rFont val="HG丸ｺﾞｼｯｸM-PRO"/>
        <family val="3"/>
        <charset val="128"/>
      </rPr>
      <t>10,400</t>
    </r>
    <r>
      <rPr>
        <sz val="11"/>
        <color theme="1"/>
        <rFont val="HG丸ｺﾞｼｯｸM-PRO"/>
        <family val="3"/>
        <charset val="128"/>
      </rPr>
      <t>食</t>
    </r>
    <rPh sb="6" eb="7">
      <t>ショク</t>
    </rPh>
    <phoneticPr fontId="2"/>
  </si>
  <si>
    <t>累計</t>
    <rPh sb="0" eb="2">
      <t>ルイケイ</t>
    </rPh>
    <phoneticPr fontId="2"/>
  </si>
  <si>
    <t>Ａ食堂（研究所）</t>
    <rPh sb="1" eb="3">
      <t>ショクドウ</t>
    </rPh>
    <rPh sb="4" eb="7">
      <t>ケンキュウショ</t>
    </rPh>
    <phoneticPr fontId="2"/>
  </si>
  <si>
    <t>Ｂ食堂（製造業）</t>
    <rPh sb="1" eb="3">
      <t>ショクドウ</t>
    </rPh>
    <rPh sb="4" eb="7">
      <t>セイゾウギョウ</t>
    </rPh>
    <phoneticPr fontId="2"/>
  </si>
  <si>
    <r>
      <rPr>
        <sz val="16"/>
        <color theme="1"/>
        <rFont val="HG丸ｺﾞｼｯｸM-PRO"/>
        <family val="3"/>
        <charset val="128"/>
      </rPr>
      <t>　2,600</t>
    </r>
    <r>
      <rPr>
        <sz val="11"/>
        <color theme="1"/>
        <rFont val="HG丸ｺﾞｼｯｸM-PRO"/>
        <family val="3"/>
        <charset val="128"/>
      </rPr>
      <t>食</t>
    </r>
    <rPh sb="6" eb="7">
      <t>ショク</t>
    </rPh>
    <phoneticPr fontId="2"/>
  </si>
  <si>
    <r>
      <t>　　　勤続40年、毎日食堂を利用すると、その食事は、</t>
    </r>
    <r>
      <rPr>
        <sz val="20"/>
        <color theme="1"/>
        <rFont val="HGSｺﾞｼｯｸM"/>
        <family val="3"/>
        <charset val="128"/>
      </rPr>
      <t>10,000</t>
    </r>
    <r>
      <rPr>
        <sz val="11"/>
        <color theme="1"/>
        <rFont val="HGSｺﾞｼｯｸM"/>
        <family val="3"/>
        <charset val="128"/>
      </rPr>
      <t>食を超えます。</t>
    </r>
    <rPh sb="3" eb="5">
      <t>キンゾク</t>
    </rPh>
    <rPh sb="7" eb="8">
      <t>ネン</t>
    </rPh>
    <rPh sb="9" eb="11">
      <t>マイニチ</t>
    </rPh>
    <rPh sb="11" eb="13">
      <t>ショクドウ</t>
    </rPh>
    <rPh sb="14" eb="16">
      <t>リヨウ</t>
    </rPh>
    <rPh sb="22" eb="24">
      <t>ショクジ</t>
    </rPh>
    <rPh sb="32" eb="33">
      <t>ショク</t>
    </rPh>
    <rPh sb="34" eb="35">
      <t>コ</t>
    </rPh>
    <phoneticPr fontId="2"/>
  </si>
  <si>
    <r>
      <t>ビビンバ定食　</t>
    </r>
    <r>
      <rPr>
        <sz val="16"/>
        <color theme="1"/>
        <rFont val="HGPｺﾞｼｯｸM"/>
        <family val="3"/>
        <charset val="128"/>
      </rPr>
      <t>700kcal</t>
    </r>
    <r>
      <rPr>
        <sz val="12"/>
        <color theme="1"/>
        <rFont val="HGPｺﾞｼｯｸM"/>
        <family val="3"/>
        <charset val="128"/>
      </rPr>
      <t>　（普通盛ご飯150ｇ）</t>
    </r>
    <rPh sb="4" eb="6">
      <t>テイショク</t>
    </rPh>
    <rPh sb="16" eb="18">
      <t>フツウ</t>
    </rPh>
    <rPh sb="18" eb="19">
      <t>モリ</t>
    </rPh>
    <rPh sb="20" eb="21">
      <t>ハン</t>
    </rPh>
    <phoneticPr fontId="2"/>
  </si>
  <si>
    <r>
      <t xml:space="preserve">　食堂利用１年で </t>
    </r>
    <r>
      <rPr>
        <sz val="16"/>
        <color theme="1"/>
        <rFont val="HG丸ｺﾞｼｯｸM-PRO"/>
        <family val="3"/>
        <charset val="128"/>
      </rPr>
      <t>260</t>
    </r>
    <r>
      <rPr>
        <sz val="11"/>
        <color theme="1"/>
        <rFont val="HG丸ｺﾞｼｯｸM-PRO"/>
        <family val="3"/>
        <charset val="128"/>
      </rPr>
      <t>食</t>
    </r>
    <rPh sb="1" eb="3">
      <t>ショクドウ</t>
    </rPh>
    <rPh sb="3" eb="5">
      <t>リヨウ</t>
    </rPh>
    <rPh sb="6" eb="7">
      <t>ネン</t>
    </rPh>
    <phoneticPr fontId="2"/>
  </si>
  <si>
    <r>
      <t>酢鶏定食　</t>
    </r>
    <r>
      <rPr>
        <sz val="16"/>
        <color theme="1"/>
        <rFont val="HGSｺﾞｼｯｸM"/>
        <family val="3"/>
        <charset val="128"/>
      </rPr>
      <t xml:space="preserve">900kcal </t>
    </r>
    <r>
      <rPr>
        <sz val="12"/>
        <color theme="1"/>
        <rFont val="HGSｺﾞｼｯｸM"/>
        <family val="3"/>
        <charset val="128"/>
      </rPr>
      <t>（普通盛ご飯250g）</t>
    </r>
    <rPh sb="0" eb="1">
      <t>ス</t>
    </rPh>
    <rPh sb="1" eb="2">
      <t>トリ</t>
    </rPh>
    <rPh sb="2" eb="4">
      <t>テイショク</t>
    </rPh>
    <rPh sb="14" eb="16">
      <t>フツウ</t>
    </rPh>
    <rPh sb="16" eb="17">
      <t>モリ</t>
    </rPh>
    <rPh sb="18" eb="19">
      <t>ハン</t>
    </rPh>
    <phoneticPr fontId="2"/>
  </si>
  <si>
    <t>等を確認して、給食提供時には、その１人に必要な食事量（目標栄養量）を設定していただいています。目標栄養量を設定するために国が示している基準（日本人の食事摂取基準）が今年度改定されましたので、社員食堂で使用する年齢区分の設定値を一覧にまとめました。</t>
    <rPh sb="0" eb="1">
      <t>ナド</t>
    </rPh>
    <rPh sb="2" eb="4">
      <t>カクニン</t>
    </rPh>
    <rPh sb="7" eb="9">
      <t>キュウショク</t>
    </rPh>
    <rPh sb="9" eb="11">
      <t>テイキョウ</t>
    </rPh>
    <rPh sb="11" eb="12">
      <t>ジ</t>
    </rPh>
    <rPh sb="18" eb="19">
      <t>ニン</t>
    </rPh>
    <rPh sb="20" eb="22">
      <t>ヒツヨウ</t>
    </rPh>
    <rPh sb="23" eb="25">
      <t>ショクジ</t>
    </rPh>
    <rPh sb="25" eb="26">
      <t>リョウ</t>
    </rPh>
    <rPh sb="27" eb="29">
      <t>モクヒョウ</t>
    </rPh>
    <rPh sb="29" eb="31">
      <t>エイヨウ</t>
    </rPh>
    <rPh sb="31" eb="32">
      <t>リョウ</t>
    </rPh>
    <rPh sb="34" eb="36">
      <t>セッテイ</t>
    </rPh>
    <rPh sb="60" eb="61">
      <t>クニ</t>
    </rPh>
    <rPh sb="62" eb="63">
      <t>シメ</t>
    </rPh>
    <rPh sb="67" eb="69">
      <t>キジュン</t>
    </rPh>
    <rPh sb="70" eb="73">
      <t>ニホンジン</t>
    </rPh>
    <rPh sb="74" eb="80">
      <t>ショクジセッシュキジュン</t>
    </rPh>
    <rPh sb="82" eb="85">
      <t>コンネンド</t>
    </rPh>
    <rPh sb="85" eb="87">
      <t>カイテイ</t>
    </rPh>
    <rPh sb="95" eb="97">
      <t>シャイン</t>
    </rPh>
    <rPh sb="97" eb="99">
      <t>ショクドウ</t>
    </rPh>
    <rPh sb="100" eb="102">
      <t>シヨウ</t>
    </rPh>
    <rPh sb="104" eb="106">
      <t>ネンレイ</t>
    </rPh>
    <rPh sb="106" eb="108">
      <t>クブン</t>
    </rPh>
    <rPh sb="109" eb="111">
      <t>セッテイ</t>
    </rPh>
    <rPh sb="111" eb="112">
      <t>チ</t>
    </rPh>
    <rPh sb="113" eb="115">
      <t>イチラン</t>
    </rPh>
    <phoneticPr fontId="2"/>
  </si>
  <si>
    <r>
      <t>　　　　　仕事の内容によって、活動量が異なり、1人に必要な食事量、特にご飯量は、大きく異なります。
  　　　　</t>
    </r>
    <r>
      <rPr>
        <sz val="16"/>
        <color theme="1"/>
        <rFont val="HGPｺﾞｼｯｸM"/>
        <family val="3"/>
        <charset val="128"/>
      </rPr>
      <t>ご飯１００ｇ</t>
    </r>
    <r>
      <rPr>
        <sz val="12"/>
        <color theme="1"/>
        <rFont val="HGPｺﾞｼｯｸM"/>
        <family val="3"/>
        <charset val="128"/>
      </rPr>
      <t>を毎日余分に食べると、１年で</t>
    </r>
    <r>
      <rPr>
        <sz val="16"/>
        <color theme="1"/>
        <rFont val="HGPｺﾞｼｯｸM"/>
        <family val="3"/>
        <charset val="128"/>
      </rPr>
      <t>4.6</t>
    </r>
    <r>
      <rPr>
        <sz val="12"/>
        <color theme="1"/>
        <rFont val="HGPｺﾞｼｯｸM"/>
        <family val="3"/>
        <charset val="128"/>
      </rPr>
      <t>kg、10年で</t>
    </r>
    <r>
      <rPr>
        <sz val="16"/>
        <color theme="1"/>
        <rFont val="HGPｺﾞｼｯｸM"/>
        <family val="3"/>
        <charset val="128"/>
      </rPr>
      <t>46</t>
    </r>
    <r>
      <rPr>
        <sz val="12"/>
        <color theme="1"/>
        <rFont val="HGPｺﾞｼｯｸM"/>
        <family val="3"/>
        <charset val="128"/>
      </rPr>
      <t>ｋｇ、40年で</t>
    </r>
    <r>
      <rPr>
        <sz val="16"/>
        <color theme="1"/>
        <rFont val="HGPｺﾞｼｯｸM"/>
        <family val="3"/>
        <charset val="128"/>
      </rPr>
      <t>184</t>
    </r>
    <r>
      <rPr>
        <sz val="12"/>
        <color theme="1"/>
        <rFont val="HGPｺﾞｼｯｸM"/>
        <family val="3"/>
        <charset val="128"/>
      </rPr>
      <t>kg成長します。
 　　　　だからこそ！　食べる人に合わせた、オリジナルの給食が重要になります。</t>
    </r>
    <rPh sb="5" eb="7">
      <t>シゴト</t>
    </rPh>
    <rPh sb="8" eb="10">
      <t>ナイヨウ</t>
    </rPh>
    <rPh sb="15" eb="18">
      <t>カツドウリョウ</t>
    </rPh>
    <rPh sb="19" eb="20">
      <t>コト</t>
    </rPh>
    <rPh sb="23" eb="25">
      <t>ヒトリ</t>
    </rPh>
    <rPh sb="26" eb="28">
      <t>ヒツヨウ</t>
    </rPh>
    <rPh sb="29" eb="31">
      <t>ショクジ</t>
    </rPh>
    <rPh sb="31" eb="32">
      <t>リョウ</t>
    </rPh>
    <rPh sb="33" eb="34">
      <t>トク</t>
    </rPh>
    <rPh sb="36" eb="37">
      <t>ハン</t>
    </rPh>
    <rPh sb="37" eb="38">
      <t>リョウ</t>
    </rPh>
    <rPh sb="40" eb="41">
      <t>オオ</t>
    </rPh>
    <rPh sb="43" eb="44">
      <t>コト</t>
    </rPh>
    <rPh sb="57" eb="58">
      <t>ハン</t>
    </rPh>
    <rPh sb="63" eb="65">
      <t>マイニチ</t>
    </rPh>
    <rPh sb="65" eb="67">
      <t>ヨブン</t>
    </rPh>
    <rPh sb="68" eb="69">
      <t>タ</t>
    </rPh>
    <rPh sb="74" eb="75">
      <t>ネン</t>
    </rPh>
    <rPh sb="84" eb="85">
      <t>ネン</t>
    </rPh>
    <rPh sb="135" eb="137">
      <t>キュウショク</t>
    </rPh>
    <phoneticPr fontId="2"/>
  </si>
  <si>
    <r>
      <t xml:space="preserve">仕事内容
</t>
    </r>
    <r>
      <rPr>
        <sz val="11"/>
        <color theme="1"/>
        <rFont val="ＭＳ 明朝"/>
        <family val="1"/>
        <charset val="128"/>
      </rPr>
      <t>（身体活動レベル）</t>
    </r>
    <rPh sb="0" eb="2">
      <t>シゴト</t>
    </rPh>
    <rPh sb="2" eb="4">
      <t>ナイヨウ</t>
    </rPh>
    <rPh sb="6" eb="10">
      <t>シンタイカツドウ</t>
    </rPh>
    <phoneticPr fontId="2"/>
  </si>
  <si>
    <t>65～74歳</t>
    <rPh sb="5" eb="6">
      <t>サイ</t>
    </rPh>
    <phoneticPr fontId="2"/>
  </si>
  <si>
    <t>低い</t>
    <rPh sb="0" eb="1">
      <t>ヒク</t>
    </rPh>
    <phoneticPr fontId="2"/>
  </si>
  <si>
    <t>普通</t>
    <rPh sb="0" eb="2">
      <t>フツウ</t>
    </rPh>
    <phoneticPr fontId="2"/>
  </si>
  <si>
    <t>自宅や施設にいて、
ほぼ外出しない者
（低い）</t>
    <rPh sb="0" eb="2">
      <t>ジタク</t>
    </rPh>
    <rPh sb="3" eb="5">
      <t>シセツ</t>
    </rPh>
    <rPh sb="12" eb="14">
      <t>ガイシュツ</t>
    </rPh>
    <rPh sb="17" eb="18">
      <t>モノ</t>
    </rPh>
    <rPh sb="20" eb="21">
      <t>ヒク</t>
    </rPh>
    <phoneticPr fontId="2"/>
  </si>
  <si>
    <t>自立している者
座位中心の仕事
（普通）</t>
    <rPh sb="0" eb="2">
      <t>ジリツ</t>
    </rPh>
    <rPh sb="6" eb="7">
      <t>モノ</t>
    </rPh>
    <rPh sb="8" eb="10">
      <t>ザイ</t>
    </rPh>
    <rPh sb="10" eb="12">
      <t>チュウシン</t>
    </rPh>
    <rPh sb="13" eb="15">
      <t>シゴト</t>
    </rPh>
    <rPh sb="17" eb="19">
      <t>フツウ</t>
    </rPh>
    <phoneticPr fontId="2"/>
  </si>
  <si>
    <t>移動や立位の
多い仕事
（高い）</t>
    <rPh sb="0" eb="2">
      <t>イドウ</t>
    </rPh>
    <rPh sb="3" eb="5">
      <t>リツイ</t>
    </rPh>
    <rPh sb="7" eb="8">
      <t>オオ</t>
    </rPh>
    <rPh sb="9" eb="11">
      <t>シゴト</t>
    </rPh>
    <rPh sb="13" eb="14">
      <t>タカ</t>
    </rPh>
    <phoneticPr fontId="2"/>
  </si>
  <si>
    <t>÷</t>
    <phoneticPr fontId="2"/>
  </si>
  <si>
    <t>＝</t>
    <phoneticPr fontId="2"/>
  </si>
  <si>
    <t>（人）</t>
    <rPh sb="1" eb="2">
      <t>ニン</t>
    </rPh>
    <phoneticPr fontId="2"/>
  </si>
  <si>
    <t>(kcal/日)</t>
    <rPh sb="6" eb="7">
      <t>ニチ</t>
    </rPh>
    <phoneticPr fontId="2"/>
  </si>
  <si>
    <t>たんぱく質</t>
    <rPh sb="4" eb="5">
      <t>シツ</t>
    </rPh>
    <phoneticPr fontId="2"/>
  </si>
  <si>
    <t>各区分の平均</t>
    <rPh sb="0" eb="1">
      <t>カク</t>
    </rPh>
    <rPh sb="1" eb="3">
      <t>クブン</t>
    </rPh>
    <rPh sb="4" eb="6">
      <t>ヘイキン</t>
    </rPh>
    <phoneticPr fontId="2"/>
  </si>
  <si>
    <t>各区分の必要量</t>
    <rPh sb="0" eb="1">
      <t>カク</t>
    </rPh>
    <rPh sb="1" eb="3">
      <t>クブン</t>
    </rPh>
    <rPh sb="4" eb="6">
      <t>ヒツヨウ</t>
    </rPh>
    <rPh sb="6" eb="7">
      <t>リョウ</t>
    </rPh>
    <phoneticPr fontId="2"/>
  </si>
  <si>
    <t>目標量
下限値</t>
    <rPh sb="0" eb="2">
      <t>モクヒョウ</t>
    </rPh>
    <rPh sb="2" eb="3">
      <t>リョウ</t>
    </rPh>
    <rPh sb="4" eb="7">
      <t>カゲンチ</t>
    </rPh>
    <phoneticPr fontId="2"/>
  </si>
  <si>
    <t>対象者数
(step1)</t>
    <rPh sb="0" eb="3">
      <t>タイショウシャ</t>
    </rPh>
    <rPh sb="3" eb="4">
      <t>スウ</t>
    </rPh>
    <phoneticPr fontId="2"/>
  </si>
  <si>
    <t>対象者数合計</t>
    <rPh sb="0" eb="3">
      <t>タイショウシャ</t>
    </rPh>
    <rPh sb="3" eb="4">
      <t>スウ</t>
    </rPh>
    <rPh sb="4" eb="6">
      <t>ゴウケイ</t>
    </rPh>
    <phoneticPr fontId="2"/>
  </si>
  <si>
    <t>人</t>
    <rPh sb="0" eb="1">
      <t>ニン</t>
    </rPh>
    <phoneticPr fontId="2"/>
  </si>
  <si>
    <t>g</t>
    <phoneticPr fontId="2"/>
  </si>
  <si>
    <t>目標量
上限値</t>
    <rPh sb="0" eb="2">
      <t>モクヒョウ</t>
    </rPh>
    <rPh sb="2" eb="3">
      <t>リョウ</t>
    </rPh>
    <rPh sb="4" eb="5">
      <t>ウエ</t>
    </rPh>
    <rPh sb="5" eb="6">
      <t>カギ</t>
    </rPh>
    <rPh sb="6" eb="7">
      <t>チ</t>
    </rPh>
    <phoneticPr fontId="2"/>
  </si>
  <si>
    <t>脂質</t>
    <rPh sb="0" eb="2">
      <t>シシツ</t>
    </rPh>
    <phoneticPr fontId="2"/>
  </si>
  <si>
    <t>本県の給食施設栄養管理報告書で報告を求めている栄養素について、計算をしています。</t>
    <rPh sb="0" eb="2">
      <t>ホンケン</t>
    </rPh>
    <rPh sb="3" eb="5">
      <t>キュウショク</t>
    </rPh>
    <rPh sb="5" eb="7">
      <t>シセツ</t>
    </rPh>
    <rPh sb="7" eb="11">
      <t>エイヨウカンリ</t>
    </rPh>
    <rPh sb="11" eb="14">
      <t>ホウコクショ</t>
    </rPh>
    <rPh sb="15" eb="17">
      <t>ホウコク</t>
    </rPh>
    <rPh sb="18" eb="19">
      <t>モト</t>
    </rPh>
    <rPh sb="23" eb="25">
      <t>エイヨウ</t>
    </rPh>
    <rPh sb="25" eb="26">
      <t>ソ</t>
    </rPh>
    <rPh sb="31" eb="33">
      <t>ケイサン</t>
    </rPh>
    <phoneticPr fontId="2"/>
  </si>
  <si>
    <t>各区分の必要量計</t>
    <rPh sb="0" eb="1">
      <t>カク</t>
    </rPh>
    <rPh sb="1" eb="3">
      <t>クブン</t>
    </rPh>
    <rPh sb="4" eb="6">
      <t>ヒツヨウ</t>
    </rPh>
    <rPh sb="6" eb="7">
      <t>リョウ</t>
    </rPh>
    <rPh sb="7" eb="8">
      <t>ケイ</t>
    </rPh>
    <phoneticPr fontId="2"/>
  </si>
  <si>
    <t>mg</t>
    <phoneticPr fontId="2"/>
  </si>
  <si>
    <t>１日
１人当たり</t>
    <rPh sb="1" eb="2">
      <t>ニチ</t>
    </rPh>
    <rPh sb="4" eb="6">
      <t>ニンア</t>
    </rPh>
    <phoneticPr fontId="2"/>
  </si>
  <si>
    <r>
      <t>ビタミンＢ</t>
    </r>
    <r>
      <rPr>
        <vertAlign val="subscript"/>
        <sz val="11"/>
        <color theme="1"/>
        <rFont val="ＭＳ 明朝"/>
        <family val="1"/>
        <charset val="128"/>
      </rPr>
      <t>2</t>
    </r>
    <phoneticPr fontId="2"/>
  </si>
  <si>
    <r>
      <t>ビタミンＢ</t>
    </r>
    <r>
      <rPr>
        <vertAlign val="subscript"/>
        <sz val="11"/>
        <color theme="1"/>
        <rFont val="ＭＳ 明朝"/>
        <family val="1"/>
        <charset val="128"/>
      </rPr>
      <t>1</t>
    </r>
    <phoneticPr fontId="2"/>
  </si>
  <si>
    <t>µg</t>
    <phoneticPr fontId="2"/>
  </si>
  <si>
    <t>食物繊維</t>
    <rPh sb="0" eb="2">
      <t>ショクモツ</t>
    </rPh>
    <rPh sb="2" eb="4">
      <t>センイ</t>
    </rPh>
    <phoneticPr fontId="2"/>
  </si>
  <si>
    <t>ｇ以上</t>
    <rPh sb="1" eb="3">
      <t>イジョウ</t>
    </rPh>
    <phoneticPr fontId="2"/>
  </si>
  <si>
    <t>ｇ未満</t>
    <rPh sb="1" eb="3">
      <t>ミマン</t>
    </rPh>
    <phoneticPr fontId="2"/>
  </si>
  <si>
    <r>
      <t xml:space="preserve">Step２   </t>
    </r>
    <r>
      <rPr>
        <sz val="14"/>
        <color theme="1"/>
        <rFont val="HGSｺﾞｼｯｸM"/>
        <family val="3"/>
        <charset val="128"/>
      </rPr>
      <t>１日１人当たりに必要な</t>
    </r>
    <r>
      <rPr>
        <sz val="20"/>
        <color theme="1"/>
        <rFont val="HGSｺﾞｼｯｸM"/>
        <family val="3"/>
        <charset val="128"/>
      </rPr>
      <t>エネルギー量</t>
    </r>
    <r>
      <rPr>
        <sz val="14"/>
        <color theme="1"/>
        <rFont val="HGSｺﾞｼｯｸM"/>
        <family val="3"/>
        <charset val="128"/>
      </rPr>
      <t>を計算します</t>
    </r>
    <rPh sb="9" eb="10">
      <t>ニチ</t>
    </rPh>
    <rPh sb="11" eb="12">
      <t>ニン</t>
    </rPh>
    <rPh sb="12" eb="13">
      <t>ア</t>
    </rPh>
    <rPh sb="16" eb="18">
      <t>ヒツヨウ</t>
    </rPh>
    <rPh sb="24" eb="25">
      <t>リョウ</t>
    </rPh>
    <rPh sb="26" eb="28">
      <t>ケイサン</t>
    </rPh>
    <phoneticPr fontId="2"/>
  </si>
  <si>
    <r>
      <t xml:space="preserve">Step３   </t>
    </r>
    <r>
      <rPr>
        <sz val="14"/>
        <color theme="1"/>
        <rFont val="HGSｺﾞｼｯｸM"/>
        <family val="3"/>
        <charset val="128"/>
      </rPr>
      <t>１日１人当たりに必要な</t>
    </r>
    <r>
      <rPr>
        <sz val="20"/>
        <color theme="1"/>
        <rFont val="HGSｺﾞｼｯｸM"/>
        <family val="3"/>
        <charset val="128"/>
      </rPr>
      <t>栄養量</t>
    </r>
    <r>
      <rPr>
        <sz val="14"/>
        <color theme="1"/>
        <rFont val="HGSｺﾞｼｯｸM"/>
        <family val="3"/>
        <charset val="128"/>
      </rPr>
      <t>を計算します</t>
    </r>
    <rPh sb="9" eb="10">
      <t>ニチ</t>
    </rPh>
    <rPh sb="11" eb="12">
      <t>ヒト</t>
    </rPh>
    <rPh sb="12" eb="13">
      <t>ア</t>
    </rPh>
    <rPh sb="16" eb="18">
      <t>ヒツヨウ</t>
    </rPh>
    <rPh sb="19" eb="21">
      <t>エイヨウ</t>
    </rPh>
    <rPh sb="21" eb="22">
      <t>リョウ</t>
    </rPh>
    <rPh sb="23" eb="25">
      <t>ケイサン</t>
    </rPh>
    <phoneticPr fontId="2"/>
  </si>
  <si>
    <t>Step１　 給食の対象者を性別・年齢・仕事内容別に確認します</t>
    <rPh sb="7" eb="9">
      <t>キュウショク</t>
    </rPh>
    <rPh sb="10" eb="12">
      <t>タイショウ</t>
    </rPh>
    <rPh sb="12" eb="13">
      <t>シャ</t>
    </rPh>
    <rPh sb="14" eb="16">
      <t>セイベツ</t>
    </rPh>
    <rPh sb="17" eb="19">
      <t>ネンレイ</t>
    </rPh>
    <rPh sb="20" eb="22">
      <t>シゴト</t>
    </rPh>
    <rPh sb="22" eb="24">
      <t>ナイヨウ</t>
    </rPh>
    <rPh sb="24" eb="25">
      <t>ベツ</t>
    </rPh>
    <rPh sb="26" eb="28">
      <t>カクニン</t>
    </rPh>
    <phoneticPr fontId="2"/>
  </si>
  <si>
    <t>栄養素により設定された指標が異なります。それぞれの主旨は、次のとおりです。</t>
    <rPh sb="0" eb="2">
      <t>エイヨウ</t>
    </rPh>
    <rPh sb="2" eb="3">
      <t>ソ</t>
    </rPh>
    <rPh sb="6" eb="8">
      <t>セッテイ</t>
    </rPh>
    <rPh sb="11" eb="13">
      <t>シヒョウ</t>
    </rPh>
    <rPh sb="14" eb="15">
      <t>コト</t>
    </rPh>
    <rPh sb="25" eb="27">
      <t>シュシ</t>
    </rPh>
    <rPh sb="29" eb="30">
      <t>ツギ</t>
    </rPh>
    <phoneticPr fontId="2"/>
  </si>
  <si>
    <r>
      <t>→　</t>
    </r>
    <r>
      <rPr>
        <sz val="14"/>
        <color theme="1"/>
        <rFont val="HGPｺﾞｼｯｸM"/>
        <family val="3"/>
        <charset val="128"/>
      </rPr>
      <t>目安量</t>
    </r>
    <r>
      <rPr>
        <sz val="11"/>
        <color theme="1"/>
        <rFont val="ＭＳ 明朝"/>
        <family val="1"/>
        <charset val="128"/>
      </rPr>
      <t>（不足のリスクほぼなし）</t>
    </r>
    <rPh sb="2" eb="4">
      <t>メヤス</t>
    </rPh>
    <rPh sb="4" eb="5">
      <t>リョウ</t>
    </rPh>
    <rPh sb="6" eb="8">
      <t>フソク</t>
    </rPh>
    <phoneticPr fontId="2"/>
  </si>
  <si>
    <t>設定根拠が少ない場合</t>
    <rPh sb="0" eb="2">
      <t>セッテイ</t>
    </rPh>
    <rPh sb="2" eb="4">
      <t>コンキョ</t>
    </rPh>
    <rPh sb="5" eb="6">
      <t>スク</t>
    </rPh>
    <rPh sb="8" eb="10">
      <t>バアイ</t>
    </rPh>
    <phoneticPr fontId="2"/>
  </si>
  <si>
    <r>
      <t>日本人の食事摂取基準を活用した</t>
    </r>
    <r>
      <rPr>
        <sz val="22"/>
        <rFont val="HGSｺﾞｼｯｸM"/>
        <family val="3"/>
        <charset val="128"/>
      </rPr>
      <t>目標栄養量の設定①　</t>
    </r>
    <r>
      <rPr>
        <sz val="16"/>
        <rFont val="HGSｺﾞｼｯｸM"/>
        <family val="3"/>
        <charset val="128"/>
      </rPr>
      <t>入力・算出シート</t>
    </r>
    <rPh sb="0" eb="3">
      <t>ニホンジン</t>
    </rPh>
    <rPh sb="4" eb="10">
      <t>ショクジセッシュキジュン</t>
    </rPh>
    <rPh sb="11" eb="13">
      <t>カツヨウ</t>
    </rPh>
    <rPh sb="15" eb="17">
      <t>モクヒョウ</t>
    </rPh>
    <rPh sb="17" eb="19">
      <t>エイヨウ</t>
    </rPh>
    <rPh sb="19" eb="20">
      <t>リョウ</t>
    </rPh>
    <rPh sb="21" eb="23">
      <t>セッテイ</t>
    </rPh>
    <rPh sb="25" eb="27">
      <t>ニュウリョク</t>
    </rPh>
    <rPh sb="28" eb="30">
      <t>サンシュツ</t>
    </rPh>
    <phoneticPr fontId="2"/>
  </si>
  <si>
    <r>
      <t>日本人の食事摂取基準を活用した</t>
    </r>
    <r>
      <rPr>
        <sz val="22"/>
        <rFont val="HGSｺﾞｼｯｸM"/>
        <family val="3"/>
        <charset val="128"/>
      </rPr>
      <t>目標栄養量の設定②　</t>
    </r>
    <r>
      <rPr>
        <sz val="16"/>
        <rFont val="HGSｺﾞｼｯｸM"/>
        <family val="3"/>
        <charset val="128"/>
      </rPr>
      <t>施設検討用シート</t>
    </r>
    <rPh sb="0" eb="3">
      <t>ニホンジン</t>
    </rPh>
    <rPh sb="4" eb="10">
      <t>ショクジセッシュキジュン</t>
    </rPh>
    <rPh sb="11" eb="13">
      <t>カツヨウ</t>
    </rPh>
    <rPh sb="15" eb="17">
      <t>モクヒョウ</t>
    </rPh>
    <rPh sb="17" eb="19">
      <t>エイヨウ</t>
    </rPh>
    <rPh sb="19" eb="20">
      <t>リョウ</t>
    </rPh>
    <rPh sb="21" eb="23">
      <t>セッテイ</t>
    </rPh>
    <rPh sb="25" eb="27">
      <t>シセツ</t>
    </rPh>
    <rPh sb="27" eb="29">
      <t>ケントウ</t>
    </rPh>
    <rPh sb="29" eb="30">
      <t>ヨウ</t>
    </rPh>
    <phoneticPr fontId="2"/>
  </si>
  <si>
    <t>エネルギー
栄養素</t>
    <rPh sb="6" eb="8">
      <t>エイヨウ</t>
    </rPh>
    <rPh sb="8" eb="9">
      <t>ソ</t>
    </rPh>
    <phoneticPr fontId="2"/>
  </si>
  <si>
    <t>エネルギー
(kcal)</t>
    <phoneticPr fontId="2"/>
  </si>
  <si>
    <t>たんぱく質
(g)</t>
    <phoneticPr fontId="2"/>
  </si>
  <si>
    <t>脂質
(g)</t>
    <phoneticPr fontId="2"/>
  </si>
  <si>
    <t>カルシウム
(mg)</t>
    <phoneticPr fontId="2"/>
  </si>
  <si>
    <t>鉄
(mg)</t>
    <phoneticPr fontId="2"/>
  </si>
  <si>
    <t>ビタミンＡ
(μg)</t>
    <phoneticPr fontId="2"/>
  </si>
  <si>
    <t>食物繊維
(ｇ)</t>
    <phoneticPr fontId="2"/>
  </si>
  <si>
    <t>ビタミンＣ
(mg)</t>
    <phoneticPr fontId="2"/>
  </si>
  <si>
    <t>塩分</t>
    <rPh sb="0" eb="2">
      <t>エンブン</t>
    </rPh>
    <phoneticPr fontId="2"/>
  </si>
  <si>
    <t>施設の
目標栄養量</t>
    <rPh sb="0" eb="2">
      <t>シセツ</t>
    </rPh>
    <rPh sb="4" eb="6">
      <t>モクヒョウ</t>
    </rPh>
    <rPh sb="6" eb="8">
      <t>エイヨウ</t>
    </rPh>
    <rPh sb="8" eb="9">
      <t>リョウ</t>
    </rPh>
    <phoneticPr fontId="2"/>
  </si>
  <si>
    <t>炭水化物エネルギー比(％)</t>
    <rPh sb="0" eb="4">
      <t>タンスイカブツ</t>
    </rPh>
    <rPh sb="9" eb="10">
      <t>ヒ</t>
    </rPh>
    <phoneticPr fontId="2"/>
  </si>
  <si>
    <t>たんぱく質エネルギー比(％)</t>
    <rPh sb="10" eb="11">
      <t>ヒ</t>
    </rPh>
    <phoneticPr fontId="2"/>
  </si>
  <si>
    <t>脂質エネルギー比(％)</t>
    <rPh sb="7" eb="8">
      <t>ヒ</t>
    </rPh>
    <phoneticPr fontId="2"/>
  </si>
  <si>
    <t>目標量が設定されている場合は目標量、次に推奨量や目安量を使用して、設定します。</t>
    <rPh sb="0" eb="3">
      <t>モクヒョウリョウ</t>
    </rPh>
    <rPh sb="4" eb="6">
      <t>セッテイ</t>
    </rPh>
    <rPh sb="11" eb="13">
      <t>バアイ</t>
    </rPh>
    <rPh sb="14" eb="17">
      <t>モクヒョウリョウ</t>
    </rPh>
    <rPh sb="18" eb="19">
      <t>ツギ</t>
    </rPh>
    <rPh sb="20" eb="22">
      <t>スイショウ</t>
    </rPh>
    <rPh sb="22" eb="23">
      <t>リョウ</t>
    </rPh>
    <rPh sb="24" eb="26">
      <t>メヤス</t>
    </rPh>
    <rPh sb="26" eb="27">
      <t>リョウ</t>
    </rPh>
    <rPh sb="28" eb="30">
      <t>シヨウ</t>
    </rPh>
    <rPh sb="33" eb="35">
      <t>セッテイ</t>
    </rPh>
    <phoneticPr fontId="2"/>
  </si>
  <si>
    <t>～</t>
    <phoneticPr fontId="2"/>
  </si>
  <si>
    <t>カルシウム</t>
    <phoneticPr fontId="2"/>
  </si>
  <si>
    <t>鉄</t>
    <rPh sb="0" eb="1">
      <t>テツ</t>
    </rPh>
    <phoneticPr fontId="2"/>
  </si>
  <si>
    <t>ビタミンＡ</t>
    <phoneticPr fontId="2"/>
  </si>
  <si>
    <t>ビタミンＣ</t>
    <phoneticPr fontId="2"/>
  </si>
  <si>
    <r>
      <t xml:space="preserve">推奨量
</t>
    </r>
    <r>
      <rPr>
        <sz val="9"/>
        <color theme="1"/>
        <rFont val="ＭＳ 明朝"/>
        <family val="1"/>
        <charset val="128"/>
      </rPr>
      <t>（各区分の必要量）</t>
    </r>
    <rPh sb="0" eb="2">
      <t>スイショウ</t>
    </rPh>
    <rPh sb="2" eb="3">
      <t>リョウ</t>
    </rPh>
    <rPh sb="5" eb="8">
      <t>カククブン</t>
    </rPh>
    <rPh sb="9" eb="11">
      <t>ヒツヨウ</t>
    </rPh>
    <rPh sb="11" eb="12">
      <t>リョウ</t>
    </rPh>
    <phoneticPr fontId="2"/>
  </si>
  <si>
    <t>目標栄養量を設定する際に
補正するポイント</t>
    <rPh sb="0" eb="2">
      <t>モクヒョウ</t>
    </rPh>
    <rPh sb="2" eb="4">
      <t>エイヨウ</t>
    </rPh>
    <rPh sb="4" eb="5">
      <t>リョウ</t>
    </rPh>
    <rPh sb="6" eb="8">
      <t>セッテイ</t>
    </rPh>
    <rPh sb="10" eb="11">
      <t>サイ</t>
    </rPh>
    <rPh sb="13" eb="15">
      <t>ホセイ</t>
    </rPh>
    <phoneticPr fontId="2"/>
  </si>
  <si>
    <r>
      <t>塩分</t>
    </r>
    <r>
      <rPr>
        <sz val="8"/>
        <color theme="1"/>
        <rFont val="ＭＳ 明朝"/>
        <family val="1"/>
        <charset val="128"/>
      </rPr>
      <t>(食塩相当量)</t>
    </r>
    <r>
      <rPr>
        <sz val="11"/>
        <color theme="1"/>
        <rFont val="ＭＳ 明朝"/>
        <family val="1"/>
        <charset val="128"/>
      </rPr>
      <t xml:space="preserve">
(ｇ)</t>
    </r>
    <phoneticPr fontId="2"/>
  </si>
  <si>
    <t>【　</t>
    <phoneticPr fontId="2"/>
  </si>
  <si>
    <t>現在】</t>
    <rPh sb="0" eb="2">
      <t>ゲンザイ</t>
    </rPh>
    <phoneticPr fontId="2"/>
  </si>
  <si>
    <r>
      <t>ビタミンＢ</t>
    </r>
    <r>
      <rPr>
        <vertAlign val="subscript"/>
        <sz val="11"/>
        <color theme="1"/>
        <rFont val="ＭＳ 明朝"/>
        <family val="1"/>
        <charset val="128"/>
      </rPr>
      <t>１</t>
    </r>
    <r>
      <rPr>
        <sz val="11"/>
        <color theme="1"/>
        <rFont val="ＭＳ 明朝"/>
        <family val="1"/>
        <charset val="128"/>
      </rPr>
      <t xml:space="preserve">
(mg)</t>
    </r>
    <phoneticPr fontId="2"/>
  </si>
  <si>
    <r>
      <t>ビタミンＢ</t>
    </r>
    <r>
      <rPr>
        <vertAlign val="subscript"/>
        <sz val="11"/>
        <color theme="1"/>
        <rFont val="ＭＳ 明朝"/>
        <family val="1"/>
        <charset val="128"/>
      </rPr>
      <t>２</t>
    </r>
    <r>
      <rPr>
        <sz val="11"/>
        <color theme="1"/>
        <rFont val="ＭＳ 明朝"/>
        <family val="1"/>
        <charset val="128"/>
      </rPr>
      <t xml:space="preserve">
(mg)</t>
    </r>
    <phoneticPr fontId="2"/>
  </si>
  <si>
    <t>上段のエネルギー、たんぱく質、脂質を設定すると自動で計算されます。
目標エネルギー量は、この３つのバランスも重要です。</t>
    <rPh sb="0" eb="2">
      <t>ジョウダン</t>
    </rPh>
    <rPh sb="13" eb="14">
      <t>シツ</t>
    </rPh>
    <rPh sb="15" eb="17">
      <t>シシツ</t>
    </rPh>
    <rPh sb="18" eb="20">
      <t>セッテイ</t>
    </rPh>
    <rPh sb="23" eb="25">
      <t>ジドウ</t>
    </rPh>
    <rPh sb="26" eb="28">
      <t>ケイサン</t>
    </rPh>
    <rPh sb="34" eb="36">
      <t>モクヒョウ</t>
    </rPh>
    <rPh sb="41" eb="42">
      <t>リョウ</t>
    </rPh>
    <rPh sb="54" eb="56">
      <t>ジュウヨウ</t>
    </rPh>
    <phoneticPr fontId="2"/>
  </si>
  <si>
    <t>合計(人）</t>
    <rPh sb="0" eb="2">
      <t>ゴウケイ</t>
    </rPh>
    <rPh sb="3" eb="4">
      <t>ニン</t>
    </rPh>
    <phoneticPr fontId="2"/>
  </si>
  <si>
    <t>性別・年代・仕事内容により異なる各人の「１日に必要なエネルギー量」に、同じ区分の人数を</t>
    <rPh sb="0" eb="1">
      <t>セイ</t>
    </rPh>
    <rPh sb="1" eb="2">
      <t>ベツ</t>
    </rPh>
    <rPh sb="3" eb="5">
      <t>ネンダイ</t>
    </rPh>
    <rPh sb="6" eb="8">
      <t>シゴト</t>
    </rPh>
    <rPh sb="8" eb="10">
      <t>ナイヨウ</t>
    </rPh>
    <rPh sb="13" eb="14">
      <t>コト</t>
    </rPh>
    <rPh sb="16" eb="18">
      <t>カクジン</t>
    </rPh>
    <rPh sb="21" eb="22">
      <t>ニチ</t>
    </rPh>
    <rPh sb="23" eb="25">
      <t>ヒツヨウ</t>
    </rPh>
    <rPh sb="31" eb="32">
      <t>リョウ</t>
    </rPh>
    <rPh sb="35" eb="36">
      <t>オナ</t>
    </rPh>
    <rPh sb="37" eb="39">
      <t>クブン</t>
    </rPh>
    <rPh sb="40" eb="42">
      <t>ニンズウ</t>
    </rPh>
    <phoneticPr fontId="2"/>
  </si>
  <si>
    <t>対象者全員の人数</t>
    <rPh sb="0" eb="3">
      <t>タイショウシャ</t>
    </rPh>
    <rPh sb="3" eb="5">
      <t>ゼンイン</t>
    </rPh>
    <rPh sb="6" eb="8">
      <t>ニンズウ</t>
    </rPh>
    <phoneticPr fontId="2"/>
  </si>
  <si>
    <t>かけて、対象者全員分の「１日に必要なエネルギー量」の合計を算出します。さらに、その合計を</t>
    <rPh sb="4" eb="7">
      <t>タイショウシャ</t>
    </rPh>
    <rPh sb="7" eb="9">
      <t>ゼンイン</t>
    </rPh>
    <rPh sb="9" eb="10">
      <t>ブン</t>
    </rPh>
    <rPh sb="13" eb="14">
      <t>ニチ</t>
    </rPh>
    <rPh sb="15" eb="17">
      <t>ヒツヨウ</t>
    </rPh>
    <rPh sb="23" eb="24">
      <t>リョウ</t>
    </rPh>
    <rPh sb="26" eb="28">
      <t>ゴウケイ</t>
    </rPh>
    <rPh sb="29" eb="31">
      <t>サンシュツ</t>
    </rPh>
    <rPh sb="41" eb="43">
      <t>ゴウケイ</t>
    </rPh>
    <phoneticPr fontId="2"/>
  </si>
  <si>
    <t>対象者全員分の
１日に必要なエネルギー量合計</t>
    <rPh sb="0" eb="3">
      <t>タイショウシャ</t>
    </rPh>
    <rPh sb="3" eb="5">
      <t>ゼンイン</t>
    </rPh>
    <rPh sb="5" eb="6">
      <t>ブン</t>
    </rPh>
    <rPh sb="9" eb="10">
      <t>ニチ</t>
    </rPh>
    <rPh sb="11" eb="13">
      <t>ヒツヨウ</t>
    </rPh>
    <rPh sb="19" eb="20">
      <t>リョウ</t>
    </rPh>
    <rPh sb="20" eb="22">
      <t>ゴウケイ</t>
    </rPh>
    <phoneticPr fontId="2"/>
  </si>
  <si>
    <t>１日１人当たりの
必要なエネルギー量</t>
    <rPh sb="1" eb="2">
      <t>ニチ</t>
    </rPh>
    <rPh sb="3" eb="4">
      <t>ニン</t>
    </rPh>
    <rPh sb="4" eb="5">
      <t>ア</t>
    </rPh>
    <rPh sb="9" eb="11">
      <t>ヒツヨウ</t>
    </rPh>
    <rPh sb="17" eb="18">
      <t>リョウ</t>
    </rPh>
    <phoneticPr fontId="2"/>
  </si>
  <si>
    <t>■Step1対象者数全員分の「1日に必要なエネルギー量」（kcal/日）</t>
    <rPh sb="6" eb="9">
      <t>タイショウシャ</t>
    </rPh>
    <rPh sb="9" eb="10">
      <t>スウ</t>
    </rPh>
    <rPh sb="10" eb="12">
      <t>ゼンイン</t>
    </rPh>
    <rPh sb="12" eb="13">
      <t>ブン</t>
    </rPh>
    <rPh sb="16" eb="17">
      <t>ニチ</t>
    </rPh>
    <rPh sb="18" eb="20">
      <t>ヒツヨウ</t>
    </rPh>
    <rPh sb="26" eb="27">
      <t>リョウ</t>
    </rPh>
    <rPh sb="34" eb="35">
      <t>ニチ</t>
    </rPh>
    <phoneticPr fontId="2"/>
  </si>
  <si>
    <r>
      <t>■性別・年代・仕事内容による「１日に必要なエネルギー量」</t>
    </r>
    <r>
      <rPr>
        <sz val="9"/>
        <color theme="1"/>
        <rFont val="ＭＳ 明朝"/>
        <family val="1"/>
        <charset val="128"/>
      </rPr>
      <t>（kcal/日）</t>
    </r>
    <r>
      <rPr>
        <sz val="6"/>
        <color theme="1"/>
        <rFont val="ＭＳ 明朝"/>
        <family val="1"/>
        <charset val="128"/>
      </rPr>
      <t>【日本人の食事摂取基準（2020年版）による推定エネルギー必要量】</t>
    </r>
    <rPh sb="1" eb="2">
      <t>セイ</t>
    </rPh>
    <rPh sb="2" eb="3">
      <t>ベツ</t>
    </rPh>
    <rPh sb="4" eb="6">
      <t>ネンダイ</t>
    </rPh>
    <rPh sb="7" eb="9">
      <t>シゴト</t>
    </rPh>
    <rPh sb="9" eb="11">
      <t>ナイヨウ</t>
    </rPh>
    <rPh sb="16" eb="17">
      <t>ニチ</t>
    </rPh>
    <rPh sb="18" eb="20">
      <t>ヒツヨウ</t>
    </rPh>
    <rPh sb="26" eb="27">
      <t>リョウ</t>
    </rPh>
    <rPh sb="37" eb="40">
      <t>ニホンジン</t>
    </rPh>
    <rPh sb="41" eb="47">
      <t>ショクジセッシュキジュン</t>
    </rPh>
    <rPh sb="52" eb="53">
      <t>ネン</t>
    </rPh>
    <rPh sb="53" eb="54">
      <t>バン</t>
    </rPh>
    <rPh sb="58" eb="60">
      <t>スイテイ</t>
    </rPh>
    <rPh sb="65" eb="68">
      <t>ヒツヨウリョウ</t>
    </rPh>
    <phoneticPr fontId="2"/>
  </si>
  <si>
    <t>　目標設定①シートにて、入力していただいた対象者数により、計算したものです</t>
    <rPh sb="1" eb="3">
      <t>モクヒョウ</t>
    </rPh>
    <rPh sb="3" eb="5">
      <t>セッテイ</t>
    </rPh>
    <rPh sb="12" eb="14">
      <t>ニュウリョク</t>
    </rPh>
    <rPh sb="21" eb="24">
      <t>タイショウシャ</t>
    </rPh>
    <rPh sb="24" eb="25">
      <t>スウ</t>
    </rPh>
    <rPh sb="29" eb="31">
      <t>ケイサン</t>
    </rPh>
    <phoneticPr fontId="2"/>
  </si>
  <si>
    <t>食べ過ぎてしまう栄養素のため、最低限の必要量を示しています。食べ過ぎは、腎臓に負担をかけ、不足すると筋力低下（虚弱・フレイル）につながります。</t>
    <rPh sb="30" eb="31">
      <t>タ</t>
    </rPh>
    <rPh sb="32" eb="33">
      <t>ス</t>
    </rPh>
    <rPh sb="36" eb="38">
      <t>ジンゾウ</t>
    </rPh>
    <rPh sb="39" eb="41">
      <t>フタン</t>
    </rPh>
    <rPh sb="45" eb="47">
      <t>フソク</t>
    </rPh>
    <rPh sb="50" eb="52">
      <t>キンリョク</t>
    </rPh>
    <rPh sb="52" eb="54">
      <t>テイカ</t>
    </rPh>
    <rPh sb="55" eb="57">
      <t>キョジャク</t>
    </rPh>
    <phoneticPr fontId="2"/>
  </si>
  <si>
    <t>・その他の栄養素は、</t>
    <rPh sb="3" eb="4">
      <t>ホカ</t>
    </rPh>
    <rPh sb="5" eb="7">
      <t>エイヨウ</t>
    </rPh>
    <rPh sb="7" eb="8">
      <t>ソ</t>
    </rPh>
    <phoneticPr fontId="2"/>
  </si>
  <si>
    <t>　朝食欠食者が多い場合、昼食と夕食で１日分の必要量を摂取するため、１日の1/2量や2/5量と設定します。</t>
    <rPh sb="1" eb="3">
      <t>チョウショク</t>
    </rPh>
    <rPh sb="3" eb="5">
      <t>ケッショク</t>
    </rPh>
    <rPh sb="5" eb="6">
      <t>シャ</t>
    </rPh>
    <rPh sb="7" eb="8">
      <t>オオ</t>
    </rPh>
    <rPh sb="9" eb="11">
      <t>バアイ</t>
    </rPh>
    <rPh sb="12" eb="13">
      <t>ヒル</t>
    </rPh>
    <rPh sb="13" eb="14">
      <t>ショク</t>
    </rPh>
    <rPh sb="15" eb="17">
      <t>ユウショク</t>
    </rPh>
    <rPh sb="19" eb="20">
      <t>ニチ</t>
    </rPh>
    <rPh sb="20" eb="21">
      <t>ブン</t>
    </rPh>
    <rPh sb="22" eb="24">
      <t>ヒツヨウ</t>
    </rPh>
    <rPh sb="24" eb="25">
      <t>リョウ</t>
    </rPh>
    <rPh sb="26" eb="28">
      <t>セッシュ</t>
    </rPh>
    <rPh sb="34" eb="35">
      <t>ニチ</t>
    </rPh>
    <rPh sb="39" eb="40">
      <t>リョウ</t>
    </rPh>
    <rPh sb="44" eb="45">
      <t>リョウ</t>
    </rPh>
    <rPh sb="46" eb="48">
      <t>セッテイ</t>
    </rPh>
    <phoneticPr fontId="2"/>
  </si>
  <si>
    <t>　対象者の給食以外の食事内容も評価して、給食で提供する目標栄養量を検討します。</t>
    <rPh sb="1" eb="4">
      <t>タイショウシャ</t>
    </rPh>
    <rPh sb="15" eb="17">
      <t>ヒョウカ</t>
    </rPh>
    <rPh sb="20" eb="22">
      <t>キュウショク</t>
    </rPh>
    <rPh sb="23" eb="25">
      <t>テイキョウ</t>
    </rPh>
    <rPh sb="27" eb="29">
      <t>モクヒョウ</t>
    </rPh>
    <rPh sb="29" eb="31">
      <t>エイヨウ</t>
    </rPh>
    <rPh sb="31" eb="32">
      <t>リョウ</t>
    </rPh>
    <rPh sb="33" eb="35">
      <t>ケントウ</t>
    </rPh>
    <phoneticPr fontId="2"/>
  </si>
  <si>
    <t>食べ過ぎてしまう栄養素のため、最低限の必要量を示しています。健診結果で高血圧の方が多い場合は、低めの数値を設定します。</t>
    <rPh sb="30" eb="32">
      <t>ケンシン</t>
    </rPh>
    <rPh sb="32" eb="34">
      <t>ケッカ</t>
    </rPh>
    <rPh sb="35" eb="38">
      <t>コウケツアツ</t>
    </rPh>
    <rPh sb="39" eb="40">
      <t>ホウ</t>
    </rPh>
    <rPh sb="41" eb="42">
      <t>オオ</t>
    </rPh>
    <rPh sb="43" eb="45">
      <t>バアイ</t>
    </rPh>
    <rPh sb="47" eb="48">
      <t>ヒク</t>
    </rPh>
    <rPh sb="50" eb="52">
      <t>スウチ</t>
    </rPh>
    <rPh sb="53" eb="55">
      <t>セッテイ</t>
    </rPh>
    <phoneticPr fontId="2"/>
  </si>
  <si>
    <t>エネルギー量に応じて必要になる栄養素です。
エネルギー量を高く設定した場合には、これらの目標量も高く設定します。体内で蓄積できない栄養素ですので、目標量を確実に提供します。</t>
    <rPh sb="5" eb="6">
      <t>リョウ</t>
    </rPh>
    <rPh sb="7" eb="8">
      <t>オウ</t>
    </rPh>
    <rPh sb="10" eb="12">
      <t>ヒツヨウ</t>
    </rPh>
    <rPh sb="15" eb="17">
      <t>エイヨウ</t>
    </rPh>
    <rPh sb="17" eb="18">
      <t>ソ</t>
    </rPh>
    <rPh sb="27" eb="28">
      <t>リョウ</t>
    </rPh>
    <rPh sb="29" eb="30">
      <t>タカ</t>
    </rPh>
    <rPh sb="31" eb="33">
      <t>セッテイ</t>
    </rPh>
    <rPh sb="35" eb="37">
      <t>バアイ</t>
    </rPh>
    <rPh sb="44" eb="47">
      <t>モクヒョウリョウ</t>
    </rPh>
    <rPh sb="48" eb="49">
      <t>タカ</t>
    </rPh>
    <rPh sb="50" eb="52">
      <t>セッテイ</t>
    </rPh>
    <rPh sb="56" eb="58">
      <t>タイナイ</t>
    </rPh>
    <rPh sb="59" eb="61">
      <t>チクセキ</t>
    </rPh>
    <rPh sb="65" eb="67">
      <t>エイヨウ</t>
    </rPh>
    <rPh sb="67" eb="68">
      <t>ソ</t>
    </rPh>
    <rPh sb="73" eb="76">
      <t>モクヒョウリョウ</t>
    </rPh>
    <rPh sb="77" eb="79">
      <t>カクジツ</t>
    </rPh>
    <rPh sb="80" eb="82">
      <t>テイキョウ</t>
    </rPh>
    <phoneticPr fontId="2"/>
  </si>
  <si>
    <t>食べ過ぎてしまう栄養素のため、最低限の必要量を示しています。健診結果で脂質異常や肥満の方が多い場合は、目標栄養量を低く設定します。</t>
    <rPh sb="30" eb="32">
      <t>ケンシン</t>
    </rPh>
    <rPh sb="32" eb="34">
      <t>ケッカ</t>
    </rPh>
    <rPh sb="35" eb="37">
      <t>シシツ</t>
    </rPh>
    <rPh sb="37" eb="39">
      <t>イジョウ</t>
    </rPh>
    <rPh sb="40" eb="42">
      <t>ヒマン</t>
    </rPh>
    <rPh sb="43" eb="44">
      <t>カタ</t>
    </rPh>
    <rPh sb="45" eb="46">
      <t>オオ</t>
    </rPh>
    <rPh sb="47" eb="49">
      <t>バアイ</t>
    </rPh>
    <rPh sb="51" eb="53">
      <t>モクヒョウ</t>
    </rPh>
    <rPh sb="53" eb="55">
      <t>エイヨウ</t>
    </rPh>
    <rPh sb="55" eb="56">
      <t>リョウ</t>
    </rPh>
    <rPh sb="57" eb="58">
      <t>ヒク</t>
    </rPh>
    <rPh sb="59" eb="61">
      <t>セッテイ</t>
    </rPh>
    <phoneticPr fontId="2"/>
  </si>
  <si>
    <t>普段の食事では不足しがちで、事業所給食では提供も難しい栄養素です。ごまや粉チーズ、とろろ昆布の活用、自販機や売店に牛乳や乳製品を置く等も◎</t>
    <rPh sb="0" eb="2">
      <t>フダン</t>
    </rPh>
    <rPh sb="3" eb="5">
      <t>ショクジ</t>
    </rPh>
    <rPh sb="7" eb="9">
      <t>フソク</t>
    </rPh>
    <rPh sb="14" eb="17">
      <t>ジギョウショ</t>
    </rPh>
    <rPh sb="17" eb="19">
      <t>キュウショク</t>
    </rPh>
    <rPh sb="21" eb="23">
      <t>テイキョウ</t>
    </rPh>
    <rPh sb="24" eb="25">
      <t>ムズカ</t>
    </rPh>
    <rPh sb="27" eb="29">
      <t>エイヨウ</t>
    </rPh>
    <rPh sb="29" eb="30">
      <t>ソ</t>
    </rPh>
    <rPh sb="36" eb="37">
      <t>コナ</t>
    </rPh>
    <rPh sb="44" eb="46">
      <t>コンブ</t>
    </rPh>
    <rPh sb="47" eb="49">
      <t>カツヨウ</t>
    </rPh>
    <rPh sb="50" eb="53">
      <t>ジハンキ</t>
    </rPh>
    <rPh sb="54" eb="56">
      <t>バイテン</t>
    </rPh>
    <rPh sb="57" eb="59">
      <t>ギュウニュウ</t>
    </rPh>
    <rPh sb="60" eb="61">
      <t>ニュウ</t>
    </rPh>
    <rPh sb="61" eb="63">
      <t>セイヒン</t>
    </rPh>
    <rPh sb="64" eb="65">
      <t>チ</t>
    </rPh>
    <rPh sb="66" eb="67">
      <t>ナド</t>
    </rPh>
    <phoneticPr fontId="2"/>
  </si>
  <si>
    <t>特に女性に不足しがちな栄養素です。給食でも、牛肉やレバーの他、赤身や血合いの多い魚、青菜や大豆、あさり等を使用し、確実に提供します。</t>
    <rPh sb="0" eb="1">
      <t>トク</t>
    </rPh>
    <rPh sb="2" eb="4">
      <t>ジョセイ</t>
    </rPh>
    <rPh sb="5" eb="7">
      <t>フソク</t>
    </rPh>
    <rPh sb="17" eb="19">
      <t>キュウショク</t>
    </rPh>
    <rPh sb="22" eb="24">
      <t>ギュウニク</t>
    </rPh>
    <rPh sb="29" eb="30">
      <t>ホカ</t>
    </rPh>
    <rPh sb="31" eb="33">
      <t>アカミ</t>
    </rPh>
    <rPh sb="34" eb="36">
      <t>チア</t>
    </rPh>
    <rPh sb="38" eb="39">
      <t>オオ</t>
    </rPh>
    <rPh sb="40" eb="41">
      <t>サカナ</t>
    </rPh>
    <rPh sb="42" eb="44">
      <t>アオナ</t>
    </rPh>
    <rPh sb="45" eb="47">
      <t>ダイズ</t>
    </rPh>
    <rPh sb="51" eb="52">
      <t>ナド</t>
    </rPh>
    <rPh sb="53" eb="55">
      <t>シヨウ</t>
    </rPh>
    <rPh sb="57" eb="59">
      <t>カクジツ</t>
    </rPh>
    <rPh sb="60" eb="62">
      <t>テイキョウ</t>
    </rPh>
    <phoneticPr fontId="2"/>
  </si>
  <si>
    <t>若い世代では特に不足しがちな栄養素です。給食でも緑黄色野菜等を十分に使用し、目標栄養量を確実に提供します。</t>
    <rPh sb="0" eb="1">
      <t>ワカ</t>
    </rPh>
    <rPh sb="2" eb="4">
      <t>セダイ</t>
    </rPh>
    <rPh sb="6" eb="7">
      <t>トク</t>
    </rPh>
    <rPh sb="8" eb="10">
      <t>フソク</t>
    </rPh>
    <rPh sb="14" eb="17">
      <t>エイヨウソ</t>
    </rPh>
    <rPh sb="20" eb="22">
      <t>キュウショク</t>
    </rPh>
    <rPh sb="24" eb="29">
      <t>リョクオウショクヤサイ</t>
    </rPh>
    <rPh sb="29" eb="30">
      <t>ナド</t>
    </rPh>
    <rPh sb="31" eb="33">
      <t>ジュウブン</t>
    </rPh>
    <rPh sb="34" eb="36">
      <t>シヨウ</t>
    </rPh>
    <rPh sb="38" eb="40">
      <t>モクヒョウ</t>
    </rPh>
    <rPh sb="40" eb="42">
      <t>エイヨウ</t>
    </rPh>
    <rPh sb="42" eb="43">
      <t>リョウ</t>
    </rPh>
    <rPh sb="44" eb="46">
      <t>カクジツ</t>
    </rPh>
    <rPh sb="47" eb="49">
      <t>テイキョウ</t>
    </rPh>
    <phoneticPr fontId="2"/>
  </si>
  <si>
    <t>加熱調理に弱い栄養素です。目標量以上を提供し、確実に摂取できるようにします。加熱調理ではいも類、生食では果物がおすすめです。</t>
    <rPh sb="0" eb="2">
      <t>カネツ</t>
    </rPh>
    <rPh sb="2" eb="4">
      <t>チョウリ</t>
    </rPh>
    <rPh sb="5" eb="6">
      <t>ヨワ</t>
    </rPh>
    <rPh sb="7" eb="9">
      <t>エイヨウ</t>
    </rPh>
    <rPh sb="9" eb="10">
      <t>ソ</t>
    </rPh>
    <rPh sb="13" eb="16">
      <t>モクヒョウリョウ</t>
    </rPh>
    <rPh sb="16" eb="18">
      <t>イジョウ</t>
    </rPh>
    <rPh sb="19" eb="21">
      <t>テイキョウ</t>
    </rPh>
    <rPh sb="23" eb="25">
      <t>カクジツ</t>
    </rPh>
    <rPh sb="26" eb="28">
      <t>セッシュ</t>
    </rPh>
    <rPh sb="38" eb="40">
      <t>カネツ</t>
    </rPh>
    <rPh sb="40" eb="42">
      <t>チョウリ</t>
    </rPh>
    <rPh sb="46" eb="47">
      <t>ルイ</t>
    </rPh>
    <rPh sb="48" eb="50">
      <t>セイショク</t>
    </rPh>
    <rPh sb="52" eb="54">
      <t>クダモノ</t>
    </rPh>
    <phoneticPr fontId="2"/>
  </si>
  <si>
    <t>普段の食事では不足しがちで、給食での提供も難しい栄養素です。根菜類、きのこ類、海藻類を使った小鉢や麦ご飯を増やすことで増加します。</t>
    <rPh sb="0" eb="2">
      <t>フダン</t>
    </rPh>
    <rPh sb="3" eb="5">
      <t>ショクジ</t>
    </rPh>
    <rPh sb="7" eb="9">
      <t>フソク</t>
    </rPh>
    <rPh sb="14" eb="16">
      <t>キュウショク</t>
    </rPh>
    <rPh sb="18" eb="20">
      <t>テイキョウ</t>
    </rPh>
    <rPh sb="21" eb="22">
      <t>ムズカ</t>
    </rPh>
    <rPh sb="24" eb="26">
      <t>エイヨウ</t>
    </rPh>
    <rPh sb="26" eb="27">
      <t>ソ</t>
    </rPh>
    <rPh sb="30" eb="32">
      <t>コンサイ</t>
    </rPh>
    <rPh sb="32" eb="33">
      <t>ルイ</t>
    </rPh>
    <rPh sb="37" eb="38">
      <t>ルイ</t>
    </rPh>
    <rPh sb="39" eb="41">
      <t>カイソウ</t>
    </rPh>
    <rPh sb="41" eb="42">
      <t>ルイ</t>
    </rPh>
    <rPh sb="43" eb="44">
      <t>ツカ</t>
    </rPh>
    <rPh sb="46" eb="48">
      <t>コバチ</t>
    </rPh>
    <rPh sb="49" eb="50">
      <t>ムギ</t>
    </rPh>
    <rPh sb="51" eb="52">
      <t>メシ</t>
    </rPh>
    <rPh sb="53" eb="54">
      <t>フ</t>
    </rPh>
    <rPh sb="59" eb="61">
      <t>ゾウカ</t>
    </rPh>
    <phoneticPr fontId="2"/>
  </si>
  <si>
    <t>　最低限の必要量として、１日・１人当たりの必要量の１／３量のみを示しています。</t>
    <rPh sb="1" eb="4">
      <t>サイテイゲン</t>
    </rPh>
    <rPh sb="5" eb="7">
      <t>ヒツヨウ</t>
    </rPh>
    <rPh sb="7" eb="8">
      <t>リョウ</t>
    </rPh>
    <rPh sb="13" eb="14">
      <t>ニチ</t>
    </rPh>
    <rPh sb="16" eb="17">
      <t>ニン</t>
    </rPh>
    <rPh sb="17" eb="18">
      <t>ア</t>
    </rPh>
    <rPh sb="21" eb="24">
      <t>ヒツヨウリョウ</t>
    </rPh>
    <rPh sb="28" eb="29">
      <t>リョウ</t>
    </rPh>
    <rPh sb="32" eb="33">
      <t>シメ</t>
    </rPh>
    <phoneticPr fontId="2"/>
  </si>
  <si>
    <t>　たんぱく質・脂質は、各エネルギー比率も確認して、数値を決定します。</t>
    <rPh sb="5" eb="6">
      <t>シツ</t>
    </rPh>
    <rPh sb="7" eb="9">
      <t>シシツ</t>
    </rPh>
    <rPh sb="11" eb="12">
      <t>カク</t>
    </rPh>
    <rPh sb="17" eb="19">
      <t>ヒリツ</t>
    </rPh>
    <rPh sb="20" eb="22">
      <t>カクニン</t>
    </rPh>
    <rPh sb="25" eb="27">
      <t>スウチ</t>
    </rPh>
    <rPh sb="28" eb="30">
      <t>ケッテイ</t>
    </rPh>
    <phoneticPr fontId="2"/>
  </si>
  <si>
    <t>対象者全員の人数で割り戻すことで、平均となる「１日１人当たりの必要なエネルギー量」になり</t>
    <rPh sb="0" eb="3">
      <t>タイショウシャ</t>
    </rPh>
    <rPh sb="3" eb="5">
      <t>ゼンイン</t>
    </rPh>
    <rPh sb="6" eb="8">
      <t>ニンズウ</t>
    </rPh>
    <rPh sb="9" eb="10">
      <t>ワ</t>
    </rPh>
    <rPh sb="11" eb="12">
      <t>モド</t>
    </rPh>
    <rPh sb="17" eb="19">
      <t>ヘイキン</t>
    </rPh>
    <rPh sb="24" eb="25">
      <t>ニチ</t>
    </rPh>
    <rPh sb="26" eb="27">
      <t>ニン</t>
    </rPh>
    <rPh sb="27" eb="28">
      <t>ア</t>
    </rPh>
    <rPh sb="31" eb="33">
      <t>ヒツヨウ</t>
    </rPh>
    <rPh sb="39" eb="40">
      <t>リョウ</t>
    </rPh>
    <phoneticPr fontId="2"/>
  </si>
  <si>
    <t>ます。</t>
    <phoneticPr fontId="2"/>
  </si>
  <si>
    <t>・「エネルギー」、「たんぱく質」、「脂質」、「食塩相当量」は、食べ過ぎてしまう栄養素のため、</t>
    <phoneticPr fontId="2"/>
  </si>
  <si>
    <t>成人（18～29歳）の食事摂取基準</t>
    <rPh sb="0" eb="2">
      <t>セイジン</t>
    </rPh>
    <rPh sb="8" eb="9">
      <t>サイ</t>
    </rPh>
    <rPh sb="11" eb="17">
      <t>ショクジセッシュキジュン</t>
    </rPh>
    <phoneticPr fontId="2"/>
  </si>
  <si>
    <t>日本人の食事摂取基準（2020年版）のうち、成人（18～29歳）に設定された数値をまとめました。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</si>
  <si>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18～29歳の推定エネルギー必要量</t>
    <rPh sb="5" eb="6">
      <t>サイ</t>
    </rPh>
    <rPh sb="7" eb="9">
      <t>スイテイ</t>
    </rPh>
    <rPh sb="14" eb="16">
      <t>ヒツヨウ</t>
    </rPh>
    <rPh sb="16" eb="17">
      <t>リョウ</t>
    </rPh>
    <phoneticPr fontId="2"/>
  </si>
  <si>
    <t>男性</t>
    <rPh sb="0" eb="2">
      <t>ダンセイ</t>
    </rPh>
    <phoneticPr fontId="2"/>
  </si>
  <si>
    <t>女性</t>
    <rPh sb="0" eb="2">
      <t>ジョセイ</t>
    </rPh>
    <phoneticPr fontId="2"/>
  </si>
  <si>
    <t>身体活動レベル</t>
    <rPh sb="0" eb="2">
      <t>シンタイ</t>
    </rPh>
    <rPh sb="2" eb="4">
      <t>カツドウ</t>
    </rPh>
    <phoneticPr fontId="2"/>
  </si>
  <si>
    <r>
      <t xml:space="preserve">低い
</t>
    </r>
    <r>
      <rPr>
        <sz val="8"/>
        <color theme="1"/>
        <rFont val="ＭＳ 明朝"/>
        <family val="1"/>
        <charset val="128"/>
      </rPr>
      <t>自宅や施設にいてほぼ外出しない者</t>
    </r>
    <rPh sb="0" eb="1">
      <t>ヒク</t>
    </rPh>
    <rPh sb="3" eb="5">
      <t>ジタク</t>
    </rPh>
    <rPh sb="6" eb="8">
      <t>シセツ</t>
    </rPh>
    <rPh sb="13" eb="15">
      <t>ガイシュツ</t>
    </rPh>
    <rPh sb="18" eb="19">
      <t>モノ</t>
    </rPh>
    <phoneticPr fontId="2"/>
  </si>
  <si>
    <r>
      <t xml:space="preserve">普通
</t>
    </r>
    <r>
      <rPr>
        <sz val="8"/>
        <color theme="1"/>
        <rFont val="ＭＳ 明朝"/>
        <family val="1"/>
        <charset val="128"/>
      </rPr>
      <t>自立している者
座位中心の仕事</t>
    </r>
    <rPh sb="0" eb="2">
      <t>フツウ</t>
    </rPh>
    <rPh sb="3" eb="5">
      <t>ジリツ</t>
    </rPh>
    <rPh sb="9" eb="10">
      <t>モノ</t>
    </rPh>
    <rPh sb="11" eb="13">
      <t>ザイ</t>
    </rPh>
    <rPh sb="13" eb="15">
      <t>チュウシン</t>
    </rPh>
    <rPh sb="16" eb="18">
      <t>シゴト</t>
    </rPh>
    <phoneticPr fontId="2"/>
  </si>
  <si>
    <t>エネルギー（kcal／日）</t>
    <rPh sb="10" eb="12">
      <t>・ヒ</t>
    </rPh>
    <phoneticPr fontId="2"/>
  </si>
  <si>
    <t>栄養素　＼　指標</t>
    <rPh sb="0" eb="3">
      <t>エイヨウソ</t>
    </rPh>
    <rPh sb="6" eb="8">
      <t>シヒョウ</t>
    </rPh>
    <phoneticPr fontId="2"/>
  </si>
  <si>
    <t>推定平均必要量</t>
    <rPh sb="0" eb="2">
      <t>スイテイ</t>
    </rPh>
    <rPh sb="2" eb="4">
      <t>ヘイキン</t>
    </rPh>
    <rPh sb="4" eb="6">
      <t>ヒツヨウ</t>
    </rPh>
    <rPh sb="6" eb="7">
      <t>リョウ</t>
    </rPh>
    <phoneticPr fontId="2"/>
  </si>
  <si>
    <t>推奨量</t>
    <rPh sb="0" eb="2">
      <t>スイショウ</t>
    </rPh>
    <rPh sb="2" eb="3">
      <t>リョウ</t>
    </rPh>
    <phoneticPr fontId="2"/>
  </si>
  <si>
    <t>目安量</t>
    <rPh sb="0" eb="2">
      <t>メヤス</t>
    </rPh>
    <rPh sb="2" eb="3">
      <t>リョウ</t>
    </rPh>
    <phoneticPr fontId="2"/>
  </si>
  <si>
    <t>耐容
上限量</t>
    <rPh sb="0" eb="2">
      <t>タイヨウ</t>
    </rPh>
    <rPh sb="3" eb="5">
      <t>ジョウゲン</t>
    </rPh>
    <rPh sb="5" eb="6">
      <t>リョウ</t>
    </rPh>
    <phoneticPr fontId="2"/>
  </si>
  <si>
    <t>目標量</t>
    <rPh sb="0" eb="2">
      <t>モクヒョウ</t>
    </rPh>
    <rPh sb="2" eb="3">
      <t>リョウ</t>
    </rPh>
    <phoneticPr fontId="2"/>
  </si>
  <si>
    <t>たんぱく質（ｇ／日）</t>
    <rPh sb="4" eb="5">
      <t>シツ</t>
    </rPh>
    <phoneticPr fontId="2"/>
  </si>
  <si>
    <t>―</t>
  </si>
  <si>
    <t>たんぱく質（％エネルギー）</t>
    <rPh sb="4" eb="5">
      <t>シツ</t>
    </rPh>
    <phoneticPr fontId="2"/>
  </si>
  <si>
    <t>13～20</t>
  </si>
  <si>
    <t>脂質（％エネルギー）</t>
    <rPh sb="0" eb="2">
      <t>シシツ</t>
    </rPh>
    <phoneticPr fontId="2"/>
  </si>
  <si>
    <t>20～30</t>
  </si>
  <si>
    <r>
      <t>飽和脂肪酸</t>
    </r>
    <r>
      <rPr>
        <sz val="10"/>
        <color theme="1"/>
        <rFont val="ＭＳ 明朝"/>
        <family val="1"/>
        <charset val="128"/>
      </rPr>
      <t>（％エネルギー）</t>
    </r>
    <rPh sb="0" eb="2">
      <t>ホウワ</t>
    </rPh>
    <rPh sb="2" eb="5">
      <t>シボウサン</t>
    </rPh>
    <phoneticPr fontId="2"/>
  </si>
  <si>
    <r>
      <t>7</t>
    </r>
    <r>
      <rPr>
        <sz val="8"/>
        <color theme="1"/>
        <rFont val="ＭＳ 明朝"/>
        <family val="1"/>
        <charset val="128"/>
      </rPr>
      <t>以下</t>
    </r>
    <rPh sb="1" eb="3">
      <t>イカ</t>
    </rPh>
    <phoneticPr fontId="2"/>
  </si>
  <si>
    <t>n-6系脂肪酸（ｇ／日）</t>
    <rPh sb="3" eb="4">
      <t>ケイ</t>
    </rPh>
    <rPh sb="4" eb="7">
      <t>シボウサン</t>
    </rPh>
    <phoneticPr fontId="2"/>
  </si>
  <si>
    <t>n-3系脂肪酸（ｇ／日）</t>
    <rPh sb="3" eb="4">
      <t>ケイ</t>
    </rPh>
    <rPh sb="4" eb="7">
      <t>シボウサン</t>
    </rPh>
    <phoneticPr fontId="2"/>
  </si>
  <si>
    <t>炭水化物</t>
    <rPh sb="0" eb="4">
      <t>タンスイカブツ</t>
    </rPh>
    <phoneticPr fontId="2"/>
  </si>
  <si>
    <t>炭水化物（％エネルギー）</t>
    <rPh sb="0" eb="4">
      <t>タンスイカブツ</t>
    </rPh>
    <phoneticPr fontId="2"/>
  </si>
  <si>
    <t>50～65</t>
  </si>
  <si>
    <t>食物繊維（ｇ／日）</t>
    <rPh sb="0" eb="2">
      <t>ショクモツ</t>
    </rPh>
    <rPh sb="2" eb="4">
      <t>センイ</t>
    </rPh>
    <phoneticPr fontId="2"/>
  </si>
  <si>
    <r>
      <t>21</t>
    </r>
    <r>
      <rPr>
        <sz val="8"/>
        <color theme="1"/>
        <rFont val="ＭＳ 明朝"/>
        <family val="1"/>
        <charset val="128"/>
      </rPr>
      <t>以上</t>
    </r>
    <rPh sb="2" eb="4">
      <t>イジョウ</t>
    </rPh>
    <phoneticPr fontId="2"/>
  </si>
  <si>
    <r>
      <t>18</t>
    </r>
    <r>
      <rPr>
        <sz val="8"/>
        <color theme="1"/>
        <rFont val="ＭＳ 明朝"/>
        <family val="1"/>
        <charset val="128"/>
      </rPr>
      <t>以上</t>
    </r>
    <rPh sb="2" eb="4">
      <t>イジョウ</t>
    </rPh>
    <phoneticPr fontId="2"/>
  </si>
  <si>
    <t>脂溶性</t>
    <rPh sb="0" eb="3">
      <t>シヨウセイ</t>
    </rPh>
    <phoneticPr fontId="2"/>
  </si>
  <si>
    <r>
      <t>ビタミンA</t>
    </r>
    <r>
      <rPr>
        <sz val="9"/>
        <color theme="1"/>
        <rFont val="ＭＳ 明朝"/>
        <family val="1"/>
        <charset val="128"/>
      </rPr>
      <t>（μｇRAE／日）</t>
    </r>
    <rPh sb="12" eb="13">
      <t>ヒ</t>
    </rPh>
    <phoneticPr fontId="2"/>
  </si>
  <si>
    <t>水溶性</t>
    <rPh sb="0" eb="3">
      <t>スイヨウセイ</t>
    </rPh>
    <phoneticPr fontId="2"/>
  </si>
  <si>
    <r>
      <t>ビタミンB</t>
    </r>
    <r>
      <rPr>
        <vertAlign val="subscript"/>
        <sz val="11"/>
        <color theme="1"/>
        <rFont val="ＭＳ 明朝"/>
        <family val="1"/>
        <charset val="128"/>
      </rPr>
      <t>２</t>
    </r>
    <r>
      <rPr>
        <sz val="9"/>
        <color theme="1"/>
        <rFont val="ＭＳ 明朝"/>
        <family val="1"/>
        <charset val="128"/>
      </rPr>
      <t>（ｍｇ／日）</t>
    </r>
    <phoneticPr fontId="2"/>
  </si>
  <si>
    <r>
      <t>ナイアシン</t>
    </r>
    <r>
      <rPr>
        <sz val="9"/>
        <color theme="1"/>
        <rFont val="ＭＳ 明朝"/>
        <family val="1"/>
        <charset val="128"/>
      </rPr>
      <t>（ｍｇNE／日）</t>
    </r>
    <rPh sb="10" eb="12">
      <t>・ヒ</t>
    </rPh>
    <phoneticPr fontId="2"/>
  </si>
  <si>
    <t>300(80)</t>
  </si>
  <si>
    <t>250(65)</t>
  </si>
  <si>
    <r>
      <t>ビタミンB</t>
    </r>
    <r>
      <rPr>
        <vertAlign val="subscript"/>
        <sz val="11"/>
        <color theme="1"/>
        <rFont val="ＭＳ 明朝"/>
        <family val="1"/>
        <charset val="128"/>
      </rPr>
      <t>６</t>
    </r>
    <r>
      <rPr>
        <sz val="9"/>
        <color theme="1"/>
        <rFont val="ＭＳ 明朝"/>
        <family val="1"/>
        <charset val="128"/>
      </rPr>
      <t>（ｍｇ／日）</t>
    </r>
    <phoneticPr fontId="2"/>
  </si>
  <si>
    <r>
      <t>葉酸</t>
    </r>
    <r>
      <rPr>
        <sz val="9"/>
        <color theme="1"/>
        <rFont val="ＭＳ 明朝"/>
        <family val="1"/>
        <charset val="128"/>
      </rPr>
      <t>（μｇ／日）</t>
    </r>
    <rPh sb="0" eb="2">
      <t>ヨウサン</t>
    </rPh>
    <phoneticPr fontId="2"/>
  </si>
  <si>
    <r>
      <t>パントテン酸</t>
    </r>
    <r>
      <rPr>
        <sz val="8"/>
        <color theme="1"/>
        <rFont val="ＭＳ 明朝"/>
        <family val="1"/>
        <charset val="128"/>
      </rPr>
      <t>（ｍｇ／日）</t>
    </r>
    <rPh sb="5" eb="6">
      <t>サン</t>
    </rPh>
    <phoneticPr fontId="2"/>
  </si>
  <si>
    <r>
      <t>ビオチン</t>
    </r>
    <r>
      <rPr>
        <sz val="9"/>
        <color theme="1"/>
        <rFont val="ＭＳ 明朝"/>
        <family val="1"/>
        <charset val="128"/>
      </rPr>
      <t>（μｇ／日）</t>
    </r>
    <phoneticPr fontId="2"/>
  </si>
  <si>
    <t>多量</t>
    <rPh sb="0" eb="2">
      <t>タリョウ</t>
    </rPh>
    <phoneticPr fontId="2"/>
  </si>
  <si>
    <r>
      <t>(食塩相当量(</t>
    </r>
    <r>
      <rPr>
        <sz val="9"/>
        <color theme="1"/>
        <rFont val="ＭＳ 明朝"/>
        <family val="1"/>
        <charset val="128"/>
      </rPr>
      <t>ｇ／日))</t>
    </r>
    <rPh sb="1" eb="6">
      <t>ショクエンソウトウリョウ</t>
    </rPh>
    <rPh sb="9" eb="10">
      <t>ニチ</t>
    </rPh>
    <phoneticPr fontId="2"/>
  </si>
  <si>
    <r>
      <t>7.5</t>
    </r>
    <r>
      <rPr>
        <sz val="6"/>
        <color theme="1"/>
        <rFont val="ＭＳ 明朝"/>
        <family val="1"/>
        <charset val="128"/>
      </rPr>
      <t>未満</t>
    </r>
    <rPh sb="3" eb="5">
      <t>ミマン</t>
    </rPh>
    <phoneticPr fontId="2"/>
  </si>
  <si>
    <r>
      <t>6.5</t>
    </r>
    <r>
      <rPr>
        <sz val="6"/>
        <color theme="1"/>
        <rFont val="ＭＳ 明朝"/>
        <family val="1"/>
        <charset val="128"/>
      </rPr>
      <t>未満</t>
    </r>
    <rPh sb="3" eb="5">
      <t>ミマン</t>
    </rPh>
    <phoneticPr fontId="2"/>
  </si>
  <si>
    <r>
      <t>3000</t>
    </r>
    <r>
      <rPr>
        <sz val="6"/>
        <color theme="1"/>
        <rFont val="ＭＳ 明朝"/>
        <family val="1"/>
        <charset val="128"/>
      </rPr>
      <t>以上</t>
    </r>
    <rPh sb="4" eb="6">
      <t>イジョウ</t>
    </rPh>
    <phoneticPr fontId="2"/>
  </si>
  <si>
    <r>
      <t>2600</t>
    </r>
    <r>
      <rPr>
        <sz val="6"/>
        <color theme="1"/>
        <rFont val="ＭＳ 明朝"/>
        <family val="1"/>
        <charset val="128"/>
      </rPr>
      <t>以上</t>
    </r>
    <rPh sb="4" eb="6">
      <t>イジョウ</t>
    </rPh>
    <phoneticPr fontId="2"/>
  </si>
  <si>
    <r>
      <t>マグネシウム</t>
    </r>
    <r>
      <rPr>
        <sz val="9"/>
        <color theme="1"/>
        <rFont val="ＭＳ 明朝"/>
        <family val="1"/>
        <charset val="128"/>
      </rPr>
      <t>（ｍｇ／日）</t>
    </r>
    <phoneticPr fontId="2"/>
  </si>
  <si>
    <t>微量</t>
    <rPh sb="0" eb="2">
      <t>ビリョウ</t>
    </rPh>
    <phoneticPr fontId="2"/>
  </si>
  <si>
    <r>
      <t>鉄</t>
    </r>
    <r>
      <rPr>
        <sz val="9"/>
        <color theme="1"/>
        <rFont val="ＭＳ 明朝"/>
        <family val="1"/>
        <charset val="128"/>
      </rPr>
      <t>（ｍｇ／日）</t>
    </r>
    <rPh sb="0" eb="1">
      <t>テツ</t>
    </rPh>
    <phoneticPr fontId="2"/>
  </si>
  <si>
    <t>5.5
(8.5)</t>
  </si>
  <si>
    <t>6.5
(10.5)</t>
  </si>
  <si>
    <r>
      <t>亜鉛</t>
    </r>
    <r>
      <rPr>
        <sz val="9"/>
        <color theme="1"/>
        <rFont val="ＭＳ 明朝"/>
        <family val="1"/>
        <charset val="128"/>
      </rPr>
      <t>（ｍｇ／日）</t>
    </r>
    <rPh sb="0" eb="2">
      <t>アエン</t>
    </rPh>
    <phoneticPr fontId="2"/>
  </si>
  <si>
    <r>
      <t>銅</t>
    </r>
    <r>
      <rPr>
        <sz val="9"/>
        <color theme="1"/>
        <rFont val="ＭＳ 明朝"/>
        <family val="1"/>
        <charset val="128"/>
      </rPr>
      <t>（ｍｇ／日）</t>
    </r>
    <rPh sb="0" eb="1">
      <t>ドウ</t>
    </rPh>
    <phoneticPr fontId="2"/>
  </si>
  <si>
    <r>
      <t>ヨウ素</t>
    </r>
    <r>
      <rPr>
        <sz val="9"/>
        <color theme="1"/>
        <rFont val="ＭＳ 明朝"/>
        <family val="1"/>
        <charset val="128"/>
      </rPr>
      <t>（μｇ／日）</t>
    </r>
    <rPh sb="2" eb="3">
      <t>ソ</t>
    </rPh>
    <phoneticPr fontId="2"/>
  </si>
  <si>
    <r>
      <t>モリブデン</t>
    </r>
    <r>
      <rPr>
        <sz val="9"/>
        <color theme="1"/>
        <rFont val="ＭＳ 明朝"/>
        <family val="1"/>
        <charset val="128"/>
      </rPr>
      <t>（μｇ／日）</t>
    </r>
    <phoneticPr fontId="2"/>
  </si>
  <si>
    <t>　※数値の設定背景や主旨は、日本人の食事摂取基準（2020年版）の本文や各表の脚注を参照してください。</t>
    <rPh sb="2" eb="4">
      <t>スウチ</t>
    </rPh>
    <rPh sb="5" eb="7">
      <t>セッテイ</t>
    </rPh>
    <rPh sb="7" eb="9">
      <t>ハイケイ</t>
    </rPh>
    <rPh sb="10" eb="12">
      <t>シュシ</t>
    </rPh>
    <rPh sb="14" eb="17">
      <t>ニホンジン</t>
    </rPh>
    <rPh sb="18" eb="24">
      <t>ショクジセッシュキジュン</t>
    </rPh>
    <rPh sb="29" eb="30">
      <t>ネン</t>
    </rPh>
    <rPh sb="30" eb="31">
      <t>バン</t>
    </rPh>
    <rPh sb="33" eb="35">
      <t>ホンブン</t>
    </rPh>
    <rPh sb="36" eb="38">
      <t>カクヒョウ</t>
    </rPh>
    <rPh sb="39" eb="41">
      <t>キャクチュウ</t>
    </rPh>
    <rPh sb="42" eb="44">
      <t>サンショウ</t>
    </rPh>
    <phoneticPr fontId="2"/>
  </si>
  <si>
    <t>　※本県の給食施設栄養管理報告書で求めている栄養素を濃い色で示しています。</t>
    <rPh sb="2" eb="4">
      <t>ホンケン</t>
    </rPh>
    <rPh sb="5" eb="7">
      <t>キュウショク</t>
    </rPh>
    <rPh sb="7" eb="9">
      <t>シセツ</t>
    </rPh>
    <rPh sb="9" eb="11">
      <t>エイヨウ</t>
    </rPh>
    <rPh sb="11" eb="13">
      <t>カンリ</t>
    </rPh>
    <rPh sb="13" eb="16">
      <t>ホウコクショ</t>
    </rPh>
    <rPh sb="17" eb="18">
      <t>モト</t>
    </rPh>
    <rPh sb="22" eb="24">
      <t>エイヨウ</t>
    </rPh>
    <rPh sb="24" eb="25">
      <t>ソ</t>
    </rPh>
    <rPh sb="26" eb="27">
      <t>コ</t>
    </rPh>
    <rPh sb="28" eb="29">
      <t>イロ</t>
    </rPh>
    <rPh sb="30" eb="31">
      <t>シメ</t>
    </rPh>
    <phoneticPr fontId="2"/>
  </si>
  <si>
    <t>成人（30～49歳）の食事摂取基準</t>
    <rPh sb="0" eb="2">
      <t>セイジン</t>
    </rPh>
    <rPh sb="8" eb="9">
      <t>サイ</t>
    </rPh>
    <rPh sb="11" eb="17">
      <t>ショクジセッシュキジュン</t>
    </rPh>
    <phoneticPr fontId="2"/>
  </si>
  <si>
    <t>日本人の食事摂取基準（2020年版）のうち、成人（30～49歳）に設定された数値をまとめました。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</si>
  <si>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30～49歳の推定エネルギー必要量</t>
    <rPh sb="5" eb="6">
      <t>サイ</t>
    </rPh>
    <rPh sb="7" eb="9">
      <t>スイテイ</t>
    </rPh>
    <rPh sb="14" eb="16">
      <t>ヒツヨウ</t>
    </rPh>
    <rPh sb="16" eb="17">
      <t>リョウ</t>
    </rPh>
    <phoneticPr fontId="2"/>
  </si>
  <si>
    <t>―</t>
    <phoneticPr fontId="2"/>
  </si>
  <si>
    <t>13～20</t>
    <phoneticPr fontId="2"/>
  </si>
  <si>
    <t>7以下</t>
    <rPh sb="1" eb="3">
      <t>イカ</t>
    </rPh>
    <phoneticPr fontId="2"/>
  </si>
  <si>
    <r>
      <t>21</t>
    </r>
    <r>
      <rPr>
        <sz val="9"/>
        <color theme="1"/>
        <rFont val="ＭＳ 明朝"/>
        <family val="1"/>
        <charset val="128"/>
      </rPr>
      <t>以上</t>
    </r>
    <rPh sb="2" eb="4">
      <t>イジョウ</t>
    </rPh>
    <phoneticPr fontId="2"/>
  </si>
  <si>
    <r>
      <rPr>
        <sz val="11"/>
        <color theme="1"/>
        <rFont val="ＭＳ 明朝"/>
        <family val="1"/>
        <charset val="128"/>
      </rPr>
      <t>18</t>
    </r>
    <r>
      <rPr>
        <sz val="9"/>
        <color theme="1"/>
        <rFont val="ＭＳ 明朝"/>
        <family val="1"/>
        <charset val="128"/>
      </rPr>
      <t>以上</t>
    </r>
    <rPh sb="2" eb="4">
      <t>イジョウ</t>
    </rPh>
    <phoneticPr fontId="2"/>
  </si>
  <si>
    <t>350(85)</t>
    <phoneticPr fontId="2"/>
  </si>
  <si>
    <t>6.5
(10.5)</t>
    <phoneticPr fontId="2"/>
  </si>
  <si>
    <t>成人（50～64歳）の食事摂取基準</t>
    <rPh sb="0" eb="2">
      <t>セイジン</t>
    </rPh>
    <rPh sb="8" eb="9">
      <t>サイ</t>
    </rPh>
    <rPh sb="11" eb="17">
      <t>ショクジセッシュキジュン</t>
    </rPh>
    <phoneticPr fontId="2"/>
  </si>
  <si>
    <t>日本人の食事摂取基準（2020年版）のうち、成人（50～64歳）に設定された数値をまとめました。</t>
    <rPh sb="0" eb="3">
      <t>ニホンジン</t>
    </rPh>
    <rPh sb="4" eb="10">
      <t>ショクジセッシュキジュン</t>
    </rPh>
    <rPh sb="15" eb="16">
      <t>ネン</t>
    </rPh>
    <rPh sb="16" eb="17">
      <t>バン</t>
    </rPh>
    <rPh sb="22" eb="24">
      <t>セイジン</t>
    </rPh>
    <rPh sb="30" eb="31">
      <t>サイ</t>
    </rPh>
    <rPh sb="33" eb="35">
      <t>セッテイ</t>
    </rPh>
    <rPh sb="38" eb="40">
      <t>スウチ</t>
    </rPh>
    <phoneticPr fontId="2"/>
  </si>
  <si>
    <t>50～64歳の推定エネルギー必要量</t>
    <rPh sb="5" eb="6">
      <t>サイ</t>
    </rPh>
    <rPh sb="7" eb="9">
      <t>スイテイ</t>
    </rPh>
    <rPh sb="14" eb="16">
      <t>ヒツヨウ</t>
    </rPh>
    <rPh sb="16" eb="17">
      <t>リョウ</t>
    </rPh>
    <phoneticPr fontId="2"/>
  </si>
  <si>
    <t>14～20</t>
    <phoneticPr fontId="2"/>
  </si>
  <si>
    <r>
      <t>7</t>
    </r>
    <r>
      <rPr>
        <sz val="9"/>
        <color theme="1"/>
        <rFont val="ＭＳ 明朝"/>
        <family val="1"/>
        <charset val="128"/>
      </rPr>
      <t>以下</t>
    </r>
    <rPh sb="1" eb="3">
      <t>イカ</t>
    </rPh>
    <phoneticPr fontId="2"/>
  </si>
  <si>
    <r>
      <t>18</t>
    </r>
    <r>
      <rPr>
        <sz val="9"/>
        <color theme="1"/>
        <rFont val="ＭＳ 明朝"/>
        <family val="1"/>
        <charset val="128"/>
      </rPr>
      <t>以上</t>
    </r>
    <rPh sb="2" eb="4">
      <t>イジョウ</t>
    </rPh>
    <phoneticPr fontId="2"/>
  </si>
  <si>
    <r>
      <t>3000</t>
    </r>
    <r>
      <rPr>
        <sz val="8"/>
        <color theme="1"/>
        <rFont val="ＭＳ 明朝"/>
        <family val="1"/>
        <charset val="128"/>
      </rPr>
      <t>以上</t>
    </r>
    <rPh sb="4" eb="6">
      <t>イジョウ</t>
    </rPh>
    <phoneticPr fontId="2"/>
  </si>
  <si>
    <t>5.5
(9.0)</t>
  </si>
  <si>
    <t>6.5
(11.0)</t>
  </si>
  <si>
    <r>
      <t>せっかくの　</t>
    </r>
    <r>
      <rPr>
        <sz val="26"/>
        <rFont val="HGSｺﾞｼｯｸM"/>
        <family val="3"/>
        <charset val="128"/>
      </rPr>
      <t>食　堂　</t>
    </r>
    <r>
      <rPr>
        <sz val="18"/>
        <rFont val="HGSｺﾞｼｯｸM"/>
        <family val="3"/>
        <charset val="128"/>
      </rPr>
      <t>を社員のために活かしてみませんか</t>
    </r>
    <rPh sb="6" eb="7">
      <t>ショク</t>
    </rPh>
    <rPh sb="8" eb="9">
      <t>ドウ</t>
    </rPh>
    <rPh sb="11" eb="13">
      <t>シャイン</t>
    </rPh>
    <rPh sb="17" eb="18">
      <t>カッ</t>
    </rPh>
    <phoneticPr fontId="2"/>
  </si>
  <si>
    <t>１日当たりの
必要量(1人分)</t>
    <rPh sb="1" eb="2">
      <t>ニチ</t>
    </rPh>
    <rPh sb="2" eb="3">
      <t>ア</t>
    </rPh>
    <rPh sb="7" eb="9">
      <t>ヒツヨウ</t>
    </rPh>
    <rPh sb="9" eb="10">
      <t>リョウ</t>
    </rPh>
    <rPh sb="12" eb="14">
      <t>ニンブン</t>
    </rPh>
    <phoneticPr fontId="2"/>
  </si>
  <si>
    <t>１食当たりの
必要量(1人分)</t>
    <rPh sb="1" eb="2">
      <t>ショク</t>
    </rPh>
    <rPh sb="2" eb="3">
      <t>ア</t>
    </rPh>
    <rPh sb="7" eb="9">
      <t>ヒツヨウ</t>
    </rPh>
    <rPh sb="9" eb="10">
      <t>リョウ</t>
    </rPh>
    <rPh sb="12" eb="14">
      <t>ニンブン</t>
    </rPh>
    <phoneticPr fontId="2"/>
  </si>
  <si>
    <t>■１日当たりの必要量(１人分)の考え方</t>
    <rPh sb="2" eb="3">
      <t>ニチ</t>
    </rPh>
    <rPh sb="3" eb="4">
      <t>ア</t>
    </rPh>
    <rPh sb="7" eb="10">
      <t>ヒツヨウリョウ</t>
    </rPh>
    <rPh sb="13" eb="14">
      <t>ブン</t>
    </rPh>
    <rPh sb="16" eb="17">
      <t>カンガ</t>
    </rPh>
    <rPh sb="18" eb="19">
      <t>カタ</t>
    </rPh>
    <phoneticPr fontId="2"/>
  </si>
  <si>
    <t>■１食当たりの必要量(１人分)について</t>
    <rPh sb="2" eb="3">
      <t>ショク</t>
    </rPh>
    <rPh sb="3" eb="4">
      <t>ア</t>
    </rPh>
    <rPh sb="7" eb="10">
      <t>ヒツヨウリョウ</t>
    </rPh>
    <phoneticPr fontId="2"/>
  </si>
  <si>
    <r>
      <t>　　①入力・算出シートに、対象者数を入力いただくと自動で計算され、このシートに反映されます。
　　１食当たりの必要量(１人分)を補正し、施設で検討した目標栄養量を青いセルに入力すれば完成です！
　　</t>
    </r>
    <r>
      <rPr>
        <sz val="8"/>
        <color theme="1"/>
        <rFont val="ＭＳ 明朝"/>
        <family val="1"/>
        <charset val="128"/>
      </rPr>
      <t>（給食施設栄養管理報告書にて求めているエネルギー・栄養素を最低限としていますが、他に設定していただいても構いません）</t>
    </r>
    <rPh sb="50" eb="51">
      <t>ショク</t>
    </rPh>
    <rPh sb="55" eb="58">
      <t>ヒツヨウリョウ</t>
    </rPh>
    <rPh sb="60" eb="62">
      <t>ニンブン</t>
    </rPh>
    <rPh sb="64" eb="66">
      <t>ホセイ</t>
    </rPh>
    <rPh sb="68" eb="70">
      <t>シセツ</t>
    </rPh>
    <rPh sb="71" eb="73">
      <t>ケントウ</t>
    </rPh>
    <rPh sb="75" eb="80">
      <t>モクヒョウエイヨウリョウ</t>
    </rPh>
    <rPh sb="81" eb="82">
      <t>アオ</t>
    </rPh>
    <rPh sb="86" eb="88">
      <t>ニュウリョク</t>
    </rPh>
    <rPh sb="91" eb="93">
      <t>カンセイ</t>
    </rPh>
    <rPh sb="139" eb="140">
      <t>ホカ</t>
    </rPh>
    <rPh sb="141" eb="143">
      <t>セッテイ</t>
    </rPh>
    <rPh sb="151" eb="152">
      <t>カマ</t>
    </rPh>
    <phoneticPr fontId="2"/>
  </si>
  <si>
    <t>　１日当たりの必要量(１人分)を１/３にしたものを下限、１/２にしたものを上限にしています。</t>
    <rPh sb="2" eb="3">
      <t>ニチ</t>
    </rPh>
    <rPh sb="3" eb="4">
      <t>ア</t>
    </rPh>
    <rPh sb="7" eb="10">
      <t>ヒツヨウリョウ</t>
    </rPh>
    <rPh sb="13" eb="14">
      <t>ブン</t>
    </rPh>
    <rPh sb="25" eb="27">
      <t>カゲン</t>
    </rPh>
    <rPh sb="37" eb="39">
      <t>ジョウゲン</t>
    </rPh>
    <phoneticPr fontId="2"/>
  </si>
  <si>
    <t>ビタミン</t>
    <phoneticPr fontId="2"/>
  </si>
  <si>
    <r>
      <t>ビタミンD</t>
    </r>
    <r>
      <rPr>
        <sz val="9"/>
        <color theme="1"/>
        <rFont val="ＭＳ 明朝"/>
        <family val="1"/>
        <charset val="128"/>
      </rPr>
      <t>（μｇ／日）</t>
    </r>
    <phoneticPr fontId="2"/>
  </si>
  <si>
    <r>
      <t>ビタミンE</t>
    </r>
    <r>
      <rPr>
        <sz val="9"/>
        <color theme="1"/>
        <rFont val="ＭＳ 明朝"/>
        <family val="1"/>
        <charset val="128"/>
      </rPr>
      <t>（ｍｇ／日）</t>
    </r>
    <phoneticPr fontId="2"/>
  </si>
  <si>
    <r>
      <t>ビタミンK</t>
    </r>
    <r>
      <rPr>
        <sz val="9"/>
        <color theme="1"/>
        <rFont val="ＭＳ 明朝"/>
        <family val="1"/>
        <charset val="128"/>
      </rPr>
      <t>（μｇ／日）</t>
    </r>
    <phoneticPr fontId="2"/>
  </si>
  <si>
    <r>
      <t>ビタミンB</t>
    </r>
    <r>
      <rPr>
        <vertAlign val="subscript"/>
        <sz val="11"/>
        <color theme="1"/>
        <rFont val="ＭＳ 明朝"/>
        <family val="1"/>
        <charset val="128"/>
      </rPr>
      <t>１</t>
    </r>
    <r>
      <rPr>
        <sz val="9"/>
        <color theme="1"/>
        <rFont val="ＭＳ 明朝"/>
        <family val="1"/>
        <charset val="128"/>
      </rPr>
      <t>（ｍｇ／日）</t>
    </r>
    <phoneticPr fontId="2"/>
  </si>
  <si>
    <r>
      <t>ビタミンB</t>
    </r>
    <r>
      <rPr>
        <vertAlign val="subscript"/>
        <sz val="11"/>
        <color theme="1"/>
        <rFont val="ＭＳ 明朝"/>
        <family val="1"/>
        <charset val="128"/>
      </rPr>
      <t>２</t>
    </r>
    <r>
      <rPr>
        <sz val="9"/>
        <color theme="1"/>
        <rFont val="ＭＳ 明朝"/>
        <family val="1"/>
        <charset val="128"/>
      </rPr>
      <t>（ｍｇ／日）</t>
    </r>
    <phoneticPr fontId="2"/>
  </si>
  <si>
    <r>
      <t>ビタミンB</t>
    </r>
    <r>
      <rPr>
        <vertAlign val="subscript"/>
        <sz val="11"/>
        <color theme="1"/>
        <rFont val="ＭＳ 明朝"/>
        <family val="1"/>
        <charset val="128"/>
      </rPr>
      <t>６</t>
    </r>
    <r>
      <rPr>
        <sz val="9"/>
        <color theme="1"/>
        <rFont val="ＭＳ 明朝"/>
        <family val="1"/>
        <charset val="128"/>
      </rPr>
      <t>（ｍｇ／日）</t>
    </r>
    <phoneticPr fontId="2"/>
  </si>
  <si>
    <r>
      <t>ビタミンB</t>
    </r>
    <r>
      <rPr>
        <vertAlign val="subscript"/>
        <sz val="11"/>
        <color theme="1"/>
        <rFont val="ＭＳ 明朝"/>
        <family val="1"/>
        <charset val="128"/>
      </rPr>
      <t>１２</t>
    </r>
    <r>
      <rPr>
        <sz val="8"/>
        <color theme="1"/>
        <rFont val="ＭＳ 明朝"/>
        <family val="1"/>
        <charset val="128"/>
      </rPr>
      <t>（μｇ／日）</t>
    </r>
    <phoneticPr fontId="2"/>
  </si>
  <si>
    <r>
      <t>ビオチン</t>
    </r>
    <r>
      <rPr>
        <sz val="9"/>
        <color theme="1"/>
        <rFont val="ＭＳ 明朝"/>
        <family val="1"/>
        <charset val="128"/>
      </rPr>
      <t>（μｇ／日）</t>
    </r>
    <phoneticPr fontId="2"/>
  </si>
  <si>
    <r>
      <t>ビタミンC</t>
    </r>
    <r>
      <rPr>
        <sz val="9"/>
        <color theme="1"/>
        <rFont val="ＭＳ 明朝"/>
        <family val="1"/>
        <charset val="128"/>
      </rPr>
      <t>（ｍｇ／日）</t>
    </r>
    <phoneticPr fontId="2"/>
  </si>
  <si>
    <t>ミネラル</t>
    <phoneticPr fontId="2"/>
  </si>
  <si>
    <r>
      <t>ナトリウム</t>
    </r>
    <r>
      <rPr>
        <sz val="9"/>
        <color theme="1"/>
        <rFont val="ＭＳ 明朝"/>
        <family val="1"/>
        <charset val="128"/>
      </rPr>
      <t>（ｍｇ／日）</t>
    </r>
    <phoneticPr fontId="2"/>
  </si>
  <si>
    <r>
      <t>カリウム</t>
    </r>
    <r>
      <rPr>
        <sz val="9"/>
        <color theme="1"/>
        <rFont val="ＭＳ 明朝"/>
        <family val="1"/>
        <charset val="128"/>
      </rPr>
      <t>（ｍｇ／日）</t>
    </r>
    <phoneticPr fontId="2"/>
  </si>
  <si>
    <r>
      <t>カルシウム</t>
    </r>
    <r>
      <rPr>
        <sz val="9"/>
        <color theme="1"/>
        <rFont val="ＭＳ 明朝"/>
        <family val="1"/>
        <charset val="128"/>
      </rPr>
      <t>（ｍｇ／日）</t>
    </r>
    <phoneticPr fontId="2"/>
  </si>
  <si>
    <r>
      <t>マグネシウム</t>
    </r>
    <r>
      <rPr>
        <sz val="9"/>
        <color theme="1"/>
        <rFont val="ＭＳ 明朝"/>
        <family val="1"/>
        <charset val="128"/>
      </rPr>
      <t>（ｍｇ／日）</t>
    </r>
    <phoneticPr fontId="2"/>
  </si>
  <si>
    <r>
      <t>リン</t>
    </r>
    <r>
      <rPr>
        <sz val="9"/>
        <color theme="1"/>
        <rFont val="ＭＳ 明朝"/>
        <family val="1"/>
        <charset val="128"/>
      </rPr>
      <t>（ｍｇ／日）</t>
    </r>
    <phoneticPr fontId="2"/>
  </si>
  <si>
    <r>
      <t>マンガン</t>
    </r>
    <r>
      <rPr>
        <sz val="9"/>
        <color theme="1"/>
        <rFont val="ＭＳ 明朝"/>
        <family val="1"/>
        <charset val="128"/>
      </rPr>
      <t>（ｍｇ／日）</t>
    </r>
    <phoneticPr fontId="2"/>
  </si>
  <si>
    <r>
      <t>セレン</t>
    </r>
    <r>
      <rPr>
        <sz val="9"/>
        <color theme="1"/>
        <rFont val="ＭＳ 明朝"/>
        <family val="1"/>
        <charset val="128"/>
      </rPr>
      <t>（μｇ／日）</t>
    </r>
    <phoneticPr fontId="2"/>
  </si>
  <si>
    <r>
      <t>クロム</t>
    </r>
    <r>
      <rPr>
        <sz val="9"/>
        <color theme="1"/>
        <rFont val="ＭＳ 明朝"/>
        <family val="1"/>
        <charset val="128"/>
      </rPr>
      <t>（μｇ／日）</t>
    </r>
    <phoneticPr fontId="2"/>
  </si>
  <si>
    <t>―</t>
    <phoneticPr fontId="2"/>
  </si>
  <si>
    <t>―</t>
    <phoneticPr fontId="2"/>
  </si>
  <si>
    <t>―</t>
    <phoneticPr fontId="2"/>
  </si>
  <si>
    <t>13～20</t>
    <phoneticPr fontId="2"/>
  </si>
  <si>
    <t>―</t>
    <phoneticPr fontId="2"/>
  </si>
  <si>
    <t>20～30</t>
    <phoneticPr fontId="2"/>
  </si>
  <si>
    <t>―</t>
    <phoneticPr fontId="2"/>
  </si>
  <si>
    <t>20～30</t>
    <phoneticPr fontId="2"/>
  </si>
  <si>
    <t>―</t>
    <phoneticPr fontId="2"/>
  </si>
  <si>
    <t>50～65</t>
    <phoneticPr fontId="2"/>
  </si>
  <si>
    <t>50～65</t>
    <phoneticPr fontId="2"/>
  </si>
  <si>
    <r>
      <t>ビタミンE</t>
    </r>
    <r>
      <rPr>
        <sz val="9"/>
        <color theme="1"/>
        <rFont val="ＭＳ 明朝"/>
        <family val="1"/>
        <charset val="128"/>
      </rPr>
      <t>（ｍｇ／日）</t>
    </r>
    <phoneticPr fontId="2"/>
  </si>
  <si>
    <r>
      <t>ビタミンK</t>
    </r>
    <r>
      <rPr>
        <sz val="9"/>
        <color theme="1"/>
        <rFont val="ＭＳ 明朝"/>
        <family val="1"/>
        <charset val="128"/>
      </rPr>
      <t>（μｇ／日）</t>
    </r>
    <phoneticPr fontId="2"/>
  </si>
  <si>
    <t>250(65)</t>
    <phoneticPr fontId="2"/>
  </si>
  <si>
    <r>
      <t>カリウム</t>
    </r>
    <r>
      <rPr>
        <sz val="9"/>
        <color theme="1"/>
        <rFont val="ＭＳ 明朝"/>
        <family val="1"/>
        <charset val="128"/>
      </rPr>
      <t>（ｍｇ／日）</t>
    </r>
    <phoneticPr fontId="2"/>
  </si>
  <si>
    <r>
      <t>リン</t>
    </r>
    <r>
      <rPr>
        <sz val="9"/>
        <color theme="1"/>
        <rFont val="ＭＳ 明朝"/>
        <family val="1"/>
        <charset val="128"/>
      </rPr>
      <t>（ｍｇ／日）</t>
    </r>
    <phoneticPr fontId="2"/>
  </si>
  <si>
    <t>5.5
(9.0)</t>
    <phoneticPr fontId="2"/>
  </si>
  <si>
    <r>
      <t>マンガン</t>
    </r>
    <r>
      <rPr>
        <sz val="9"/>
        <color theme="1"/>
        <rFont val="ＭＳ 明朝"/>
        <family val="1"/>
        <charset val="128"/>
      </rPr>
      <t>（ｍｇ／日）</t>
    </r>
    <phoneticPr fontId="2"/>
  </si>
  <si>
    <r>
      <t>セレン</t>
    </r>
    <r>
      <rPr>
        <sz val="9"/>
        <color theme="1"/>
        <rFont val="ＭＳ 明朝"/>
        <family val="1"/>
        <charset val="128"/>
      </rPr>
      <t>（μｇ／日）</t>
    </r>
    <phoneticPr fontId="2"/>
  </si>
  <si>
    <r>
      <t>クロム</t>
    </r>
    <r>
      <rPr>
        <sz val="9"/>
        <color theme="1"/>
        <rFont val="ＭＳ 明朝"/>
        <family val="1"/>
        <charset val="128"/>
      </rPr>
      <t>（μｇ／日）</t>
    </r>
    <phoneticPr fontId="2"/>
  </si>
  <si>
    <r>
      <t>モリブデン</t>
    </r>
    <r>
      <rPr>
        <sz val="9"/>
        <color theme="1"/>
        <rFont val="ＭＳ 明朝"/>
        <family val="1"/>
        <charset val="128"/>
      </rPr>
      <t>（μｇ／日）</t>
    </r>
    <phoneticPr fontId="2"/>
  </si>
  <si>
    <t>ビタミン</t>
    <phoneticPr fontId="2"/>
  </si>
  <si>
    <r>
      <t>ビタミンD</t>
    </r>
    <r>
      <rPr>
        <sz val="9"/>
        <color theme="1"/>
        <rFont val="ＭＳ 明朝"/>
        <family val="1"/>
        <charset val="128"/>
      </rPr>
      <t>（μｇ／日）</t>
    </r>
    <phoneticPr fontId="2"/>
  </si>
  <si>
    <r>
      <t>ビタミンK</t>
    </r>
    <r>
      <rPr>
        <sz val="9"/>
        <color theme="1"/>
        <rFont val="ＭＳ 明朝"/>
        <family val="1"/>
        <charset val="128"/>
      </rPr>
      <t>（μｇ／日）</t>
    </r>
    <phoneticPr fontId="2"/>
  </si>
  <si>
    <r>
      <t>ビタミンB</t>
    </r>
    <r>
      <rPr>
        <vertAlign val="subscript"/>
        <sz val="11"/>
        <color theme="1"/>
        <rFont val="ＭＳ 明朝"/>
        <family val="1"/>
        <charset val="128"/>
      </rPr>
      <t>２</t>
    </r>
    <r>
      <rPr>
        <sz val="9"/>
        <color theme="1"/>
        <rFont val="ＭＳ 明朝"/>
        <family val="1"/>
        <charset val="128"/>
      </rPr>
      <t>（ｍｇ／日）</t>
    </r>
    <phoneticPr fontId="2"/>
  </si>
  <si>
    <t>350(85)</t>
    <phoneticPr fontId="2"/>
  </si>
  <si>
    <r>
      <t>ビタミンB</t>
    </r>
    <r>
      <rPr>
        <vertAlign val="subscript"/>
        <sz val="11"/>
        <color theme="1"/>
        <rFont val="ＭＳ 明朝"/>
        <family val="1"/>
        <charset val="128"/>
      </rPr>
      <t>６</t>
    </r>
    <r>
      <rPr>
        <sz val="9"/>
        <color theme="1"/>
        <rFont val="ＭＳ 明朝"/>
        <family val="1"/>
        <charset val="128"/>
      </rPr>
      <t>（ｍｇ／日）</t>
    </r>
    <phoneticPr fontId="2"/>
  </si>
  <si>
    <r>
      <t>ビタミンB</t>
    </r>
    <r>
      <rPr>
        <vertAlign val="subscript"/>
        <sz val="11"/>
        <color theme="1"/>
        <rFont val="ＭＳ 明朝"/>
        <family val="1"/>
        <charset val="128"/>
      </rPr>
      <t>１２</t>
    </r>
    <r>
      <rPr>
        <sz val="8"/>
        <color theme="1"/>
        <rFont val="ＭＳ 明朝"/>
        <family val="1"/>
        <charset val="128"/>
      </rPr>
      <t>（μｇ／日）</t>
    </r>
    <phoneticPr fontId="2"/>
  </si>
  <si>
    <r>
      <t>ビオチン</t>
    </r>
    <r>
      <rPr>
        <sz val="9"/>
        <color theme="1"/>
        <rFont val="ＭＳ 明朝"/>
        <family val="1"/>
        <charset val="128"/>
      </rPr>
      <t>（μｇ／日）</t>
    </r>
    <phoneticPr fontId="2"/>
  </si>
  <si>
    <t>ミネラル</t>
    <phoneticPr fontId="2"/>
  </si>
  <si>
    <r>
      <t>ナトリウム</t>
    </r>
    <r>
      <rPr>
        <sz val="9"/>
        <color theme="1"/>
        <rFont val="ＭＳ 明朝"/>
        <family val="1"/>
        <charset val="128"/>
      </rPr>
      <t>（ｍｇ／日）</t>
    </r>
    <phoneticPr fontId="2"/>
  </si>
  <si>
    <r>
      <t>カルシウム</t>
    </r>
    <r>
      <rPr>
        <sz val="9"/>
        <color theme="1"/>
        <rFont val="ＭＳ 明朝"/>
        <family val="1"/>
        <charset val="128"/>
      </rPr>
      <t>（ｍｇ／日）</t>
    </r>
    <phoneticPr fontId="2"/>
  </si>
  <si>
    <r>
      <t>マグネシウム</t>
    </r>
    <r>
      <rPr>
        <sz val="9"/>
        <color theme="1"/>
        <rFont val="ＭＳ 明朝"/>
        <family val="1"/>
        <charset val="128"/>
      </rPr>
      <t>（ｍｇ／日）</t>
    </r>
    <phoneticPr fontId="2"/>
  </si>
  <si>
    <r>
      <t>リン</t>
    </r>
    <r>
      <rPr>
        <sz val="9"/>
        <color theme="1"/>
        <rFont val="ＭＳ 明朝"/>
        <family val="1"/>
        <charset val="128"/>
      </rPr>
      <t>（ｍｇ／日）</t>
    </r>
    <phoneticPr fontId="2"/>
  </si>
  <si>
    <r>
      <t>セレン</t>
    </r>
    <r>
      <rPr>
        <sz val="9"/>
        <color theme="1"/>
        <rFont val="ＭＳ 明朝"/>
        <family val="1"/>
        <charset val="128"/>
      </rPr>
      <t>（μｇ／日）</t>
    </r>
    <phoneticPr fontId="2"/>
  </si>
  <si>
    <t>　　青いセルに、各施設で把握された人数を入力していただくと、栄養量の各数値が自動で計算されます。
　　あとは、②施設検討用シートで施設ごとの目標を設定するだけです。</t>
    <rPh sb="2" eb="3">
      <t>アオ</t>
    </rPh>
    <rPh sb="8" eb="9">
      <t>カク</t>
    </rPh>
    <rPh sb="9" eb="11">
      <t>シセツ</t>
    </rPh>
    <rPh sb="12" eb="14">
      <t>ハアク</t>
    </rPh>
    <rPh sb="17" eb="19">
      <t>ニンズウ</t>
    </rPh>
    <rPh sb="20" eb="22">
      <t>ニュウリョク</t>
    </rPh>
    <rPh sb="30" eb="32">
      <t>エイヨウ</t>
    </rPh>
    <rPh sb="32" eb="33">
      <t>リョウ</t>
    </rPh>
    <rPh sb="34" eb="35">
      <t>カク</t>
    </rPh>
    <rPh sb="35" eb="37">
      <t>スウチ</t>
    </rPh>
    <rPh sb="38" eb="40">
      <t>ジドウ</t>
    </rPh>
    <rPh sb="41" eb="43">
      <t>ケイサン</t>
    </rPh>
    <rPh sb="56" eb="58">
      <t>シセツ</t>
    </rPh>
    <rPh sb="58" eb="60">
      <t>ケントウ</t>
    </rPh>
    <rPh sb="60" eb="61">
      <t>ヨウ</t>
    </rPh>
    <rPh sb="65" eb="67">
      <t>シセツ</t>
    </rPh>
    <rPh sb="70" eb="72">
      <t>モクヒョウ</t>
    </rPh>
    <rPh sb="73" eb="75">
      <t>セッテイ</t>
    </rPh>
    <phoneticPr fontId="2"/>
  </si>
  <si>
    <r>
      <t xml:space="preserve">目標量
</t>
    </r>
    <r>
      <rPr>
        <sz val="9"/>
        <color theme="1"/>
        <rFont val="ＭＳ 明朝"/>
        <family val="1"/>
        <charset val="128"/>
      </rPr>
      <t>（各区分の必要量）</t>
    </r>
    <rPh sb="0" eb="2">
      <t>モクヒョウ</t>
    </rPh>
    <rPh sb="2" eb="3">
      <t>リョウ</t>
    </rPh>
    <rPh sb="5" eb="8">
      <t>カククブン</t>
    </rPh>
    <rPh sb="9" eb="11">
      <t>ヒツヨウ</t>
    </rPh>
    <rPh sb="11" eb="12">
      <t>リョウ</t>
    </rPh>
    <phoneticPr fontId="2"/>
  </si>
  <si>
    <t>食べ過ぎてしまう栄養素のため、最低限の必要量を示しています。健診結果で肥満者が多い場合は、目標栄養量を低く設定します。</t>
    <rPh sb="30" eb="32">
      <t>ケンシン</t>
    </rPh>
    <rPh sb="32" eb="34">
      <t>ケッカ</t>
    </rPh>
    <rPh sb="35" eb="37">
      <t>ヒマン</t>
    </rPh>
    <rPh sb="37" eb="38">
      <t>シャ</t>
    </rPh>
    <rPh sb="39" eb="40">
      <t>オオ</t>
    </rPh>
    <rPh sb="41" eb="43">
      <t>バアイ</t>
    </rPh>
    <rPh sb="45" eb="47">
      <t>モクヒョウ</t>
    </rPh>
    <rPh sb="47" eb="49">
      <t>エイヨウ</t>
    </rPh>
    <rPh sb="49" eb="50">
      <t>リョウ</t>
    </rPh>
    <rPh sb="51" eb="52">
      <t>ヒク</t>
    </rPh>
    <rPh sb="53" eb="55">
      <t>セッテイ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</si>
</sst>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
    <numFmt numFmtId="177" formatCode="0_);[Red]\(0\)"/>
    <numFmt numFmtId="178" formatCode="0.0_);[Red]\(0.0\)"/>
    <numFmt numFmtId="179" formatCode="[$-411]ge\.m\.d;@"/>
    <numFmt numFmtId="180" formatCode="#,##0.0;[Red]\-#,##0.0"/>
  </numFmts>
  <fonts count="38" x14ac:knownFonts="1">
    <font>
      <sz val="12"/>
      <color theme="1"/>
      <name val="ＭＳ 明朝"/>
      <family val="2"/>
      <charset val="128"/>
    </font>
    <font>
      <sz val="12"/>
      <color theme="1"/>
      <name val="ＭＳ 明朝"/>
      <family val="2"/>
      <charset val="128"/>
    </font>
    <font>
      <sz val="6"/>
      <name val="ＭＳ 明朝"/>
      <family val="2"/>
      <charset val="128"/>
    </font>
    <font>
      <sz val="11"/>
      <color theme="1"/>
      <name val="ＭＳ 明朝"/>
      <family val="2"/>
      <charset val="128"/>
    </font>
    <font>
      <sz val="11"/>
      <color theme="1"/>
      <name val="ＭＳ 明朝"/>
      <family val="1"/>
      <charset val="128"/>
    </font>
    <font>
      <vertAlign val="subscript"/>
      <sz val="11"/>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14"/>
      <color theme="1"/>
      <name val="HGSｺﾞｼｯｸM"/>
      <family val="3"/>
      <charset val="128"/>
    </font>
    <font>
      <sz val="20"/>
      <color theme="1"/>
      <name val="HGSｺﾞｼｯｸM"/>
      <family val="3"/>
      <charset val="128"/>
    </font>
    <font>
      <b/>
      <sz val="12"/>
      <color theme="1"/>
      <name val="ＭＳ 明朝"/>
      <family val="1"/>
      <charset val="128"/>
    </font>
    <font>
      <sz val="14"/>
      <color theme="1"/>
      <name val="HGPｺﾞｼｯｸM"/>
      <family val="3"/>
      <charset val="128"/>
    </font>
    <font>
      <sz val="10"/>
      <color theme="1"/>
      <name val="ＭＳ 明朝"/>
      <family val="2"/>
      <charset val="128"/>
    </font>
    <font>
      <sz val="9"/>
      <color theme="1"/>
      <name val="ＭＳ 明朝"/>
      <family val="2"/>
      <charset val="128"/>
    </font>
    <font>
      <sz val="14"/>
      <color theme="1"/>
      <name val="ＭＳ 明朝"/>
      <family val="2"/>
      <charset val="128"/>
    </font>
    <font>
      <sz val="12"/>
      <name val="HGSｺﾞｼｯｸM"/>
      <family val="3"/>
      <charset val="128"/>
    </font>
    <font>
      <sz val="22"/>
      <name val="HGSｺﾞｼｯｸM"/>
      <family val="3"/>
      <charset val="128"/>
    </font>
    <font>
      <sz val="18"/>
      <name val="HGSｺﾞｼｯｸM"/>
      <family val="3"/>
      <charset val="128"/>
    </font>
    <font>
      <sz val="26"/>
      <name val="HGSｺﾞｼｯｸM"/>
      <family val="3"/>
      <charset val="128"/>
    </font>
    <font>
      <sz val="11"/>
      <color theme="1"/>
      <name val="HGSｺﾞｼｯｸM"/>
      <family val="3"/>
      <charset val="128"/>
    </font>
    <font>
      <sz val="11"/>
      <color theme="1"/>
      <name val="HG丸ｺﾞｼｯｸM-PRO"/>
      <family val="3"/>
      <charset val="128"/>
    </font>
    <font>
      <sz val="12"/>
      <color theme="1"/>
      <name val="HGSｺﾞｼｯｸM"/>
      <family val="3"/>
      <charset val="128"/>
    </font>
    <font>
      <sz val="16"/>
      <color theme="1"/>
      <name val="HG丸ｺﾞｼｯｸM-PRO"/>
      <family val="3"/>
      <charset val="128"/>
    </font>
    <font>
      <sz val="16"/>
      <color theme="1"/>
      <name val="HGSｺﾞｼｯｸM"/>
      <family val="3"/>
      <charset val="128"/>
    </font>
    <font>
      <sz val="12"/>
      <color theme="1"/>
      <name val="HGPｺﾞｼｯｸM"/>
      <family val="3"/>
      <charset val="128"/>
    </font>
    <font>
      <sz val="16"/>
      <color theme="1"/>
      <name val="HGPｺﾞｼｯｸM"/>
      <family val="3"/>
      <charset val="128"/>
    </font>
    <font>
      <sz val="16"/>
      <color theme="1"/>
      <name val="ＭＳ 明朝"/>
      <family val="2"/>
      <charset val="128"/>
    </font>
    <font>
      <sz val="18"/>
      <color theme="1"/>
      <name val="ＭＳ 明朝"/>
      <family val="2"/>
      <charset val="128"/>
    </font>
    <font>
      <sz val="18"/>
      <color theme="1"/>
      <name val="HGSｺﾞｼｯｸM"/>
      <family val="3"/>
      <charset val="128"/>
    </font>
    <font>
      <sz val="16"/>
      <name val="HGSｺﾞｼｯｸM"/>
      <family val="3"/>
      <charset val="128"/>
    </font>
    <font>
      <sz val="16"/>
      <color theme="1"/>
      <name val="ＭＳ 明朝"/>
      <family val="1"/>
      <charset val="128"/>
    </font>
    <font>
      <sz val="14"/>
      <color theme="1"/>
      <name val="ＭＳ 明朝"/>
      <family val="1"/>
      <charset val="128"/>
    </font>
    <font>
      <sz val="10"/>
      <color theme="1"/>
      <name val="ＭＳ Ｐ明朝"/>
      <family val="1"/>
      <charset val="128"/>
    </font>
    <font>
      <b/>
      <sz val="14"/>
      <color theme="1"/>
      <name val="HGSｺﾞｼｯｸM"/>
      <family val="3"/>
      <charset val="128"/>
    </font>
    <font>
      <b/>
      <sz val="11"/>
      <color theme="1"/>
      <name val="HGSｺﾞｼｯｸM"/>
      <family val="3"/>
      <charset val="128"/>
    </font>
    <font>
      <sz val="22"/>
      <color theme="1"/>
      <name val="HGSｺﾞｼｯｸM"/>
      <family val="3"/>
      <charset val="128"/>
    </font>
  </fonts>
  <fills count="6">
    <fill>
      <patternFill patternType="none"/>
    </fill>
    <fill>
      <patternFill patternType="gray125"/>
    </fill>
    <fill>
      <patternFill patternType="solid">
        <fgColor theme="7"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s>
  <cellStyleXfs count="3">
    <xf numFmtId="0" fontId="0"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82">
    <xf numFmtId="0" fontId="0" fillId="0" borderId="0" xfId="0">
      <alignment vertical="center"/>
    </xf>
    <xf numFmtId="0" fontId="3" fillId="0" borderId="0" xfId="0" applyFont="1">
      <alignment vertical="center"/>
    </xf>
    <xf numFmtId="0" fontId="0" fillId="0" borderId="0" xfId="0" applyAlignment="1">
      <alignment horizontal="right" vertical="center"/>
    </xf>
    <xf numFmtId="0" fontId="4" fillId="0" borderId="0" xfId="0" applyFont="1">
      <alignment vertical="center"/>
    </xf>
    <xf numFmtId="0" fontId="3" fillId="0" borderId="0" xfId="0" applyFont="1" applyAlignment="1">
      <alignment horizontal="right" vertical="center"/>
    </xf>
    <xf numFmtId="0" fontId="4" fillId="0" borderId="0" xfId="0" applyFont="1" applyAlignment="1">
      <alignment horizontal="right" vertical="center"/>
    </xf>
    <xf numFmtId="0" fontId="16" fillId="0" borderId="1" xfId="0" applyFont="1" applyBorder="1" applyAlignment="1">
      <alignment horizontal="center" vertical="center"/>
    </xf>
    <xf numFmtId="0" fontId="16" fillId="0" borderId="3" xfId="0" applyFont="1" applyBorder="1" applyAlignment="1">
      <alignment horizontal="center" vertical="center"/>
    </xf>
    <xf numFmtId="0" fontId="7" fillId="0" borderId="0" xfId="0" applyFont="1">
      <alignment vertical="center"/>
    </xf>
    <xf numFmtId="0" fontId="0" fillId="2" borderId="1" xfId="0" applyFill="1" applyBorder="1" applyAlignment="1">
      <alignment horizontal="center" vertical="center"/>
    </xf>
    <xf numFmtId="0" fontId="0" fillId="0" borderId="0" xfId="0" applyBorder="1" applyAlignment="1">
      <alignment horizontal="right" vertical="center"/>
    </xf>
    <xf numFmtId="0" fontId="22" fillId="0" borderId="0" xfId="0" applyFont="1">
      <alignment vertical="center"/>
    </xf>
    <xf numFmtId="0" fontId="21" fillId="0" borderId="0" xfId="0" applyFont="1" applyAlignment="1">
      <alignment vertical="center" wrapText="1"/>
    </xf>
    <xf numFmtId="0" fontId="22" fillId="0" borderId="0" xfId="0" applyFont="1" applyAlignment="1">
      <alignment horizontal="right"/>
    </xf>
    <xf numFmtId="0" fontId="21" fillId="0" borderId="0" xfId="0" applyFont="1" applyAlignment="1">
      <alignment vertical="center"/>
    </xf>
    <xf numFmtId="0" fontId="22" fillId="0" borderId="0" xfId="0" applyFont="1" applyAlignment="1">
      <alignment horizontal="left"/>
    </xf>
    <xf numFmtId="0" fontId="21" fillId="0" borderId="0" xfId="0" applyFont="1" applyAlignment="1">
      <alignment wrapText="1"/>
    </xf>
    <xf numFmtId="0" fontId="0" fillId="0" borderId="0" xfId="0" applyBorder="1" applyAlignment="1">
      <alignment vertical="center"/>
    </xf>
    <xf numFmtId="0" fontId="0" fillId="2" borderId="1" xfId="0" applyFill="1" applyBorder="1" applyAlignment="1">
      <alignment horizontal="center" vertical="center"/>
    </xf>
    <xf numFmtId="0" fontId="4" fillId="2" borderId="1" xfId="0" applyFont="1" applyFill="1" applyBorder="1" applyAlignment="1">
      <alignment horizontal="center" vertical="center" wrapText="1"/>
    </xf>
    <xf numFmtId="0" fontId="28" fillId="0" borderId="1" xfId="0" applyFont="1" applyBorder="1" applyAlignment="1">
      <alignment horizontal="center" vertical="center"/>
    </xf>
    <xf numFmtId="0" fontId="0" fillId="0" borderId="0" xfId="0" applyFont="1">
      <alignment vertical="center"/>
    </xf>
    <xf numFmtId="0" fontId="0" fillId="0" borderId="0" xfId="0" applyAlignment="1">
      <alignment horizontal="center" vertical="center"/>
    </xf>
    <xf numFmtId="0" fontId="3" fillId="0" borderId="0" xfId="0" applyFont="1" applyAlignment="1">
      <alignment horizontal="left" vertical="center" wrapText="1"/>
    </xf>
    <xf numFmtId="0" fontId="4" fillId="0" borderId="0" xfId="0" applyFont="1" applyAlignment="1">
      <alignment horizontal="left" vertical="center"/>
    </xf>
    <xf numFmtId="0" fontId="0" fillId="0" borderId="0" xfId="0" quotePrefix="1" applyAlignment="1">
      <alignment horizontal="center" vertical="center"/>
    </xf>
    <xf numFmtId="0" fontId="28" fillId="0" borderId="1" xfId="0" applyFont="1" applyBorder="1" applyAlignment="1">
      <alignment horizontal="center" vertical="center" shrinkToFit="1"/>
    </xf>
    <xf numFmtId="9" fontId="16" fillId="0" borderId="1" xfId="0" applyNumberFormat="1" applyFont="1" applyBorder="1" applyAlignment="1">
      <alignment horizontal="center" vertical="center"/>
    </xf>
    <xf numFmtId="1" fontId="28" fillId="0" borderId="1" xfId="0" applyNumberFormat="1" applyFont="1" applyBorder="1" applyAlignment="1">
      <alignment horizontal="center" vertical="center" shrinkToFit="1"/>
    </xf>
    <xf numFmtId="1" fontId="16" fillId="0" borderId="1" xfId="0" applyNumberFormat="1" applyFont="1" applyBorder="1" applyAlignment="1">
      <alignment horizontal="center" vertical="center"/>
    </xf>
    <xf numFmtId="0" fontId="4" fillId="3" borderId="1" xfId="0" applyFont="1" applyFill="1" applyBorder="1" applyAlignment="1">
      <alignment horizontal="center" vertical="center" wrapText="1"/>
    </xf>
    <xf numFmtId="1" fontId="16" fillId="0" borderId="3" xfId="0" applyNumberFormat="1" applyFont="1" applyBorder="1" applyAlignment="1">
      <alignment horizontal="center" vertical="center"/>
    </xf>
    <xf numFmtId="1" fontId="16" fillId="0" borderId="10" xfId="0" applyNumberFormat="1" applyFont="1" applyBorder="1" applyAlignment="1">
      <alignment horizontal="center" vertical="center"/>
    </xf>
    <xf numFmtId="0" fontId="14" fillId="0" borderId="0" xfId="0" applyFont="1" applyAlignment="1">
      <alignment horizontal="left"/>
    </xf>
    <xf numFmtId="0" fontId="0" fillId="0" borderId="0" xfId="0" applyAlignment="1"/>
    <xf numFmtId="0" fontId="0" fillId="0" borderId="0" xfId="0" applyAlignment="1">
      <alignment horizontal="left"/>
    </xf>
    <xf numFmtId="177" fontId="16" fillId="0" borderId="1" xfId="0" applyNumberFormat="1" applyFont="1" applyBorder="1" applyAlignment="1">
      <alignment horizontal="center" vertical="center"/>
    </xf>
    <xf numFmtId="9" fontId="15" fillId="0" borderId="0" xfId="0" applyNumberFormat="1" applyFont="1" applyBorder="1" applyAlignment="1">
      <alignment horizontal="left" wrapText="1"/>
    </xf>
    <xf numFmtId="178" fontId="16" fillId="0" borderId="1" xfId="0" applyNumberFormat="1" applyFont="1" applyBorder="1" applyAlignment="1">
      <alignment horizontal="center" vertical="center"/>
    </xf>
    <xf numFmtId="176" fontId="16" fillId="0" borderId="10" xfId="0" applyNumberFormat="1" applyFont="1" applyBorder="1" applyAlignment="1">
      <alignment horizontal="center" vertical="center"/>
    </xf>
    <xf numFmtId="177" fontId="16" fillId="0" borderId="10" xfId="0" applyNumberFormat="1" applyFont="1" applyBorder="1" applyAlignment="1">
      <alignment horizontal="center" vertical="center"/>
    </xf>
    <xf numFmtId="0" fontId="15" fillId="0" borderId="0" xfId="0" applyFont="1" applyAlignment="1"/>
    <xf numFmtId="0" fontId="4" fillId="0" borderId="0" xfId="0" applyFont="1" applyAlignment="1">
      <alignment vertical="top"/>
    </xf>
    <xf numFmtId="9" fontId="28" fillId="0" borderId="1" xfId="1" applyFont="1" applyBorder="1" applyAlignment="1">
      <alignment horizontal="center" vertical="center"/>
    </xf>
    <xf numFmtId="1" fontId="16" fillId="0" borderId="1" xfId="0" applyNumberFormat="1" applyFont="1" applyBorder="1" applyAlignment="1">
      <alignment horizontal="center" vertical="center" shrinkToFit="1"/>
    </xf>
    <xf numFmtId="0" fontId="6" fillId="0" borderId="0" xfId="0" applyFont="1">
      <alignment vertical="center"/>
    </xf>
    <xf numFmtId="0" fontId="4" fillId="2" borderId="5" xfId="0" applyFont="1" applyFill="1" applyBorder="1" applyAlignment="1">
      <alignment horizontal="center" vertical="center" wrapText="1"/>
    </xf>
    <xf numFmtId="0" fontId="34" fillId="0" borderId="5" xfId="0" applyFont="1" applyBorder="1" applyAlignment="1">
      <alignment vertical="center" wrapText="1"/>
    </xf>
    <xf numFmtId="0" fontId="21" fillId="0" borderId="0" xfId="0" applyFont="1">
      <alignment vertical="center"/>
    </xf>
    <xf numFmtId="1" fontId="16" fillId="0" borderId="3" xfId="0" applyNumberFormat="1" applyFont="1" applyBorder="1" applyAlignment="1">
      <alignment horizontal="right" vertical="center" shrinkToFit="1"/>
    </xf>
    <xf numFmtId="1" fontId="16" fillId="0" borderId="4" xfId="0" applyNumberFormat="1" applyFont="1" applyBorder="1" applyAlignment="1">
      <alignment horizontal="center" vertical="center" shrinkToFit="1"/>
    </xf>
    <xf numFmtId="1" fontId="33" fillId="0" borderId="5" xfId="0" applyNumberFormat="1" applyFont="1" applyBorder="1" applyAlignment="1">
      <alignment horizontal="left" vertical="center" shrinkToFit="1"/>
    </xf>
    <xf numFmtId="1" fontId="3" fillId="0" borderId="4" xfId="0" applyNumberFormat="1" applyFont="1" applyBorder="1" applyAlignment="1">
      <alignment horizontal="center" vertical="center" shrinkToFit="1"/>
    </xf>
    <xf numFmtId="1" fontId="4" fillId="0" borderId="4" xfId="0" applyNumberFormat="1" applyFont="1" applyBorder="1" applyAlignment="1">
      <alignment horizontal="center" vertical="center" shrinkToFit="1"/>
    </xf>
    <xf numFmtId="176" fontId="33" fillId="0" borderId="3" xfId="0" applyNumberFormat="1" applyFont="1" applyBorder="1" applyAlignment="1">
      <alignment horizontal="right" vertical="center" shrinkToFit="1"/>
    </xf>
    <xf numFmtId="176" fontId="33" fillId="0" borderId="4" xfId="0" applyNumberFormat="1" applyFont="1" applyBorder="1" applyAlignment="1">
      <alignment horizontal="center" vertical="center" shrinkToFit="1"/>
    </xf>
    <xf numFmtId="176" fontId="33" fillId="0" borderId="5" xfId="0" applyNumberFormat="1" applyFont="1" applyBorder="1" applyAlignment="1">
      <alignment horizontal="left" vertical="center" shrinkToFit="1"/>
    </xf>
    <xf numFmtId="0" fontId="33" fillId="0" borderId="13" xfId="0" applyFont="1" applyFill="1" applyBorder="1" applyAlignment="1">
      <alignment horizontal="right" vertical="center" shrinkToFit="1"/>
    </xf>
    <xf numFmtId="0" fontId="33" fillId="0" borderId="2" xfId="0" applyFont="1" applyFill="1" applyBorder="1" applyAlignment="1">
      <alignment horizontal="center" vertical="center" shrinkToFit="1"/>
    </xf>
    <xf numFmtId="1" fontId="33" fillId="0" borderId="2" xfId="0" applyNumberFormat="1" applyFont="1" applyFill="1" applyBorder="1" applyAlignment="1">
      <alignment horizontal="left" vertical="center" shrinkToFit="1"/>
    </xf>
    <xf numFmtId="1" fontId="33" fillId="0" borderId="3" xfId="0" applyNumberFormat="1" applyFont="1" applyFill="1" applyBorder="1" applyAlignment="1">
      <alignment horizontal="right" vertical="center" shrinkToFit="1"/>
    </xf>
    <xf numFmtId="1" fontId="33" fillId="0" borderId="4" xfId="0" applyNumberFormat="1" applyFont="1" applyFill="1" applyBorder="1" applyAlignment="1">
      <alignment horizontal="center" vertical="center" shrinkToFit="1"/>
    </xf>
    <xf numFmtId="1" fontId="33" fillId="0" borderId="4" xfId="0" applyNumberFormat="1" applyFont="1" applyFill="1" applyBorder="1" applyAlignment="1">
      <alignment horizontal="left" vertical="center" shrinkToFit="1"/>
    </xf>
    <xf numFmtId="0" fontId="28" fillId="0" borderId="1" xfId="0" applyFont="1" applyBorder="1" applyAlignment="1" applyProtection="1">
      <alignment horizontal="center" vertical="center"/>
      <protection locked="0"/>
    </xf>
    <xf numFmtId="0" fontId="26" fillId="4" borderId="1" xfId="0" applyFont="1" applyFill="1" applyBorder="1" applyAlignment="1">
      <alignment horizontal="center" vertical="center" wrapText="1"/>
    </xf>
    <xf numFmtId="0" fontId="3" fillId="0" borderId="0" xfId="0" applyFont="1" applyAlignment="1">
      <alignment horizontal="left" vertical="center" wrapText="1"/>
    </xf>
    <xf numFmtId="0" fontId="35" fillId="0" borderId="0" xfId="0" applyFont="1">
      <alignment vertical="center"/>
    </xf>
    <xf numFmtId="0" fontId="10" fillId="0" borderId="0" xfId="0" applyFont="1">
      <alignment vertical="center"/>
    </xf>
    <xf numFmtId="0" fontId="36" fillId="0" borderId="0" xfId="0" applyFont="1">
      <alignment vertical="center"/>
    </xf>
    <xf numFmtId="0" fontId="4" fillId="5" borderId="4" xfId="0" applyFont="1" applyFill="1" applyBorder="1" applyAlignment="1">
      <alignment horizontal="center" vertical="center" wrapText="1"/>
    </xf>
    <xf numFmtId="0" fontId="3" fillId="0" borderId="16" xfId="0" applyFont="1" applyBorder="1">
      <alignment vertical="center"/>
    </xf>
    <xf numFmtId="0" fontId="4" fillId="0" borderId="0" xfId="0" applyFont="1" applyBorder="1">
      <alignment vertical="center"/>
    </xf>
    <xf numFmtId="0" fontId="4" fillId="0" borderId="0" xfId="0" applyFont="1" applyBorder="1" applyAlignment="1">
      <alignment horizontal="center" vertical="center"/>
    </xf>
    <xf numFmtId="0" fontId="8" fillId="5"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4" fillId="0" borderId="6" xfId="0" applyFont="1" applyBorder="1">
      <alignment vertical="center"/>
    </xf>
    <xf numFmtId="0" fontId="4" fillId="0" borderId="6" xfId="0" applyFont="1" applyBorder="1" applyAlignment="1">
      <alignment horizontal="center" vertical="center"/>
    </xf>
    <xf numFmtId="0" fontId="4" fillId="0" borderId="24" xfId="0" applyFont="1" applyBorder="1" applyAlignment="1">
      <alignment horizontal="center" vertical="center"/>
    </xf>
    <xf numFmtId="0" fontId="4" fillId="0" borderId="1" xfId="0" applyFont="1" applyBorder="1">
      <alignment vertical="center"/>
    </xf>
    <xf numFmtId="176" fontId="4" fillId="0" borderId="1" xfId="0" applyNumberFormat="1" applyFont="1" applyBorder="1">
      <alignment vertical="center"/>
    </xf>
    <xf numFmtId="0" fontId="4" fillId="3" borderId="1" xfId="0" applyFont="1" applyFill="1" applyBorder="1">
      <alignment vertical="center"/>
    </xf>
    <xf numFmtId="0" fontId="4" fillId="5" borderId="1" xfId="0" applyFont="1" applyFill="1" applyBorder="1">
      <alignment vertical="center"/>
    </xf>
    <xf numFmtId="0" fontId="6" fillId="0" borderId="1" xfId="0" applyFont="1" applyBorder="1" applyAlignment="1">
      <alignment horizontal="right" vertical="center"/>
    </xf>
    <xf numFmtId="0" fontId="4" fillId="5" borderId="25" xfId="0" applyFont="1" applyFill="1" applyBorder="1">
      <alignment vertical="center"/>
    </xf>
    <xf numFmtId="0" fontId="4" fillId="0" borderId="25" xfId="0" applyFont="1" applyBorder="1">
      <alignment vertical="center"/>
    </xf>
    <xf numFmtId="0" fontId="4" fillId="0" borderId="25" xfId="0" applyFont="1" applyBorder="1" applyAlignment="1">
      <alignment horizontal="center" vertical="center"/>
    </xf>
    <xf numFmtId="0" fontId="4" fillId="3" borderId="7" xfId="0" applyFont="1" applyFill="1" applyBorder="1">
      <alignment vertical="center"/>
    </xf>
    <xf numFmtId="0" fontId="4" fillId="0" borderId="7" xfId="0" applyFont="1" applyBorder="1">
      <alignment vertical="center"/>
    </xf>
    <xf numFmtId="0" fontId="4" fillId="0" borderId="7" xfId="0" applyFont="1" applyBorder="1" applyAlignment="1">
      <alignment horizontal="center" vertical="center"/>
    </xf>
    <xf numFmtId="0" fontId="4" fillId="0" borderId="1" xfId="0" applyFont="1" applyBorder="1" applyAlignment="1">
      <alignment horizontal="right" vertical="center" wrapText="1"/>
    </xf>
    <xf numFmtId="180" fontId="4" fillId="0" borderId="1" xfId="2" applyNumberFormat="1" applyFont="1" applyBorder="1">
      <alignment vertical="center"/>
    </xf>
    <xf numFmtId="0" fontId="7" fillId="0" borderId="1" xfId="0" applyFont="1" applyBorder="1" applyAlignment="1">
      <alignment horizontal="center" vertical="center"/>
    </xf>
    <xf numFmtId="0" fontId="15" fillId="0" borderId="0" xfId="0" applyFont="1">
      <alignment vertical="center"/>
    </xf>
    <xf numFmtId="0" fontId="37" fillId="0" borderId="0" xfId="0" applyFont="1">
      <alignment vertical="center"/>
    </xf>
    <xf numFmtId="0" fontId="4" fillId="5"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5" borderId="1" xfId="0" applyFont="1" applyFill="1" applyBorder="1" applyAlignment="1">
      <alignment horizontal="left" vertical="center" shrinkToFit="1"/>
    </xf>
    <xf numFmtId="0" fontId="23" fillId="0" borderId="0" xfId="0" applyFont="1" applyAlignment="1">
      <alignment horizontal="center" vertical="center"/>
    </xf>
    <xf numFmtId="0" fontId="26" fillId="0" borderId="0" xfId="0" applyFont="1" applyAlignment="1">
      <alignment horizontal="left" vertical="top" wrapText="1"/>
    </xf>
    <xf numFmtId="0" fontId="21" fillId="0" borderId="0" xfId="0" applyFont="1" applyAlignment="1">
      <alignment horizontal="left" vertical="center" wrapText="1"/>
    </xf>
    <xf numFmtId="0" fontId="21" fillId="0" borderId="0" xfId="0" applyFont="1" applyAlignment="1">
      <alignment horizontal="left" wrapText="1"/>
    </xf>
    <xf numFmtId="0" fontId="19" fillId="0" borderId="0" xfId="0" applyFont="1" applyFill="1" applyAlignment="1">
      <alignment horizontal="left" wrapText="1"/>
    </xf>
    <xf numFmtId="0" fontId="26" fillId="0" borderId="0" xfId="0" applyFont="1" applyAlignment="1">
      <alignment horizontal="center"/>
    </xf>
    <xf numFmtId="0" fontId="23" fillId="0" borderId="0" xfId="0" applyFont="1" applyAlignment="1">
      <alignment horizontal="center"/>
    </xf>
    <xf numFmtId="0" fontId="4" fillId="5" borderId="14"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3"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3" borderId="1" xfId="0" applyFont="1" applyFill="1" applyBorder="1" applyAlignment="1">
      <alignment horizontal="left" vertical="center" shrinkToFit="1"/>
    </xf>
    <xf numFmtId="0" fontId="4" fillId="3" borderId="1" xfId="0" applyFont="1" applyFill="1" applyBorder="1" applyAlignment="1">
      <alignment horizontal="left" vertical="center" wrapText="1"/>
    </xf>
    <xf numFmtId="0" fontId="4" fillId="3" borderId="1" xfId="0" applyFont="1" applyFill="1" applyBorder="1" applyAlignment="1">
      <alignment horizontal="left" vertical="center"/>
    </xf>
    <xf numFmtId="0" fontId="11" fillId="5" borderId="16"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18" xfId="0" applyFont="1" applyFill="1" applyBorder="1" applyAlignment="1">
      <alignment horizontal="left" vertical="center" wrapText="1"/>
    </xf>
    <xf numFmtId="0" fontId="4" fillId="5" borderId="19" xfId="0" applyFont="1" applyFill="1" applyBorder="1" applyAlignment="1">
      <alignment horizontal="left" vertical="center" wrapText="1"/>
    </xf>
    <xf numFmtId="0" fontId="4" fillId="5" borderId="20" xfId="0" applyFont="1" applyFill="1" applyBorder="1" applyAlignment="1">
      <alignment horizontal="left" vertical="center" wrapText="1"/>
    </xf>
    <xf numFmtId="0" fontId="4" fillId="3" borderId="21" xfId="0" applyFont="1" applyFill="1" applyBorder="1" applyAlignment="1">
      <alignment horizontal="left" vertical="center"/>
    </xf>
    <xf numFmtId="0" fontId="4" fillId="3" borderId="22" xfId="0" applyFont="1" applyFill="1" applyBorder="1" applyAlignment="1">
      <alignment horizontal="left" vertical="center"/>
    </xf>
    <xf numFmtId="0" fontId="4" fillId="3" borderId="23" xfId="0" applyFont="1" applyFill="1" applyBorder="1" applyAlignment="1">
      <alignment horizontal="left" vertical="center"/>
    </xf>
    <xf numFmtId="0" fontId="4" fillId="5" borderId="15" xfId="0" applyFont="1" applyFill="1" applyBorder="1" applyAlignment="1">
      <alignment horizontal="center" vertical="center" wrapText="1"/>
    </xf>
    <xf numFmtId="0" fontId="4" fillId="5" borderId="1" xfId="0" applyFont="1" applyFill="1" applyBorder="1" applyAlignment="1">
      <alignment horizontal="left" vertical="center" shrinkToFit="1"/>
    </xf>
    <xf numFmtId="0" fontId="4" fillId="5" borderId="1" xfId="0" applyFont="1" applyFill="1" applyBorder="1" applyAlignment="1">
      <alignment horizontal="left" vertical="center"/>
    </xf>
    <xf numFmtId="0" fontId="4" fillId="3" borderId="1" xfId="0" applyFont="1" applyFill="1" applyBorder="1" applyAlignment="1">
      <alignment horizontal="center" vertical="center"/>
    </xf>
    <xf numFmtId="0" fontId="4" fillId="0" borderId="1" xfId="0" applyFont="1" applyBorder="1" applyAlignment="1">
      <alignment horizontal="center" vertical="center"/>
    </xf>
    <xf numFmtId="0" fontId="4" fillId="5" borderId="14" xfId="0" applyFont="1" applyFill="1" applyBorder="1" applyAlignment="1">
      <alignment horizontal="center" vertical="center"/>
    </xf>
    <xf numFmtId="0" fontId="4" fillId="5" borderId="17" xfId="0" applyFont="1" applyFill="1" applyBorder="1" applyAlignment="1">
      <alignment horizontal="center" vertical="center"/>
    </xf>
    <xf numFmtId="0" fontId="4" fillId="5" borderId="11" xfId="0" applyFont="1" applyFill="1" applyBorder="1" applyAlignment="1">
      <alignment horizontal="center" vertical="center"/>
    </xf>
    <xf numFmtId="0" fontId="4" fillId="5" borderId="13"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1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3" fillId="5" borderId="1" xfId="0" applyFont="1" applyFill="1" applyBorder="1" applyAlignment="1">
      <alignment horizontal="center" vertical="center"/>
    </xf>
    <xf numFmtId="0" fontId="4" fillId="5" borderId="1" xfId="0" applyFont="1" applyFill="1" applyBorder="1" applyAlignment="1">
      <alignment horizontal="center" vertical="center"/>
    </xf>
    <xf numFmtId="179" fontId="0" fillId="0" borderId="2" xfId="0" applyNumberFormat="1" applyBorder="1" applyAlignment="1" applyProtection="1">
      <alignment horizontal="center" vertical="center"/>
      <protection locked="0"/>
    </xf>
    <xf numFmtId="0" fontId="0" fillId="2" borderId="1" xfId="0" applyFill="1" applyBorder="1" applyAlignment="1">
      <alignment horizontal="center" vertical="center"/>
    </xf>
    <xf numFmtId="0" fontId="12" fillId="2"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3"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4" fillId="0" borderId="2" xfId="0" applyFont="1" applyBorder="1" applyAlignment="1">
      <alignment horizontal="left" vertical="center" wrapText="1"/>
    </xf>
    <xf numFmtId="0" fontId="4" fillId="0" borderId="0" xfId="0" applyFont="1" applyAlignment="1">
      <alignment horizontal="left" vertical="center" wrapText="1"/>
    </xf>
    <xf numFmtId="0" fontId="11" fillId="0" borderId="0" xfId="0" applyFont="1" applyAlignment="1">
      <alignment horizontal="left" vertical="center" wrapText="1"/>
    </xf>
    <xf numFmtId="0" fontId="32" fillId="0" borderId="3" xfId="0" applyFont="1" applyBorder="1" applyAlignment="1">
      <alignment horizontal="center" vertical="center"/>
    </xf>
    <xf numFmtId="0" fontId="32" fillId="0" borderId="4" xfId="0" applyFont="1" applyBorder="1" applyAlignment="1">
      <alignment horizontal="center" vertical="center"/>
    </xf>
    <xf numFmtId="0" fontId="32" fillId="0" borderId="5" xfId="0" applyFont="1" applyBorder="1" applyAlignment="1">
      <alignment horizontal="center" vertical="center"/>
    </xf>
    <xf numFmtId="0" fontId="28" fillId="0" borderId="3" xfId="0" applyFont="1" applyBorder="1" applyAlignment="1">
      <alignment horizontal="center" vertical="center"/>
    </xf>
    <xf numFmtId="0" fontId="28" fillId="0" borderId="5" xfId="0" applyFont="1" applyBorder="1" applyAlignment="1">
      <alignment horizontal="center" vertical="center"/>
    </xf>
    <xf numFmtId="1" fontId="29" fillId="0" borderId="8" xfId="0" applyNumberFormat="1" applyFont="1" applyBorder="1" applyAlignment="1">
      <alignment horizontal="center" vertical="center"/>
    </xf>
    <xf numFmtId="1" fontId="29" fillId="0" borderId="9" xfId="0" applyNumberFormat="1" applyFont="1" applyBorder="1" applyAlignment="1">
      <alignment horizontal="center" vertical="center"/>
    </xf>
    <xf numFmtId="0" fontId="8" fillId="0" borderId="0" xfId="0" applyFont="1" applyFill="1" applyBorder="1" applyAlignment="1">
      <alignment horizontal="center" wrapText="1"/>
    </xf>
    <xf numFmtId="0" fontId="3" fillId="0" borderId="0" xfId="0" applyFont="1" applyAlignment="1">
      <alignment horizontal="left" vertical="center" wrapText="1"/>
    </xf>
    <xf numFmtId="0" fontId="30" fillId="0" borderId="0" xfId="0" applyFont="1" applyAlignment="1">
      <alignment horizontal="lef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11" fillId="0" borderId="0" xfId="0" applyFont="1" applyAlignment="1">
      <alignment horizontal="left" vertical="top" wrapText="1"/>
    </xf>
    <xf numFmtId="0" fontId="17" fillId="0" borderId="0" xfId="0" applyFont="1" applyFill="1" applyAlignment="1">
      <alignment horizontal="right" vertical="center" wrapText="1"/>
    </xf>
    <xf numFmtId="0" fontId="4" fillId="3" borderId="6" xfId="0" applyFont="1" applyFill="1" applyBorder="1" applyAlignment="1">
      <alignment horizontal="center" vertical="center" shrinkToFit="1"/>
    </xf>
    <xf numFmtId="0" fontId="4" fillId="3" borderId="7" xfId="0" applyFont="1" applyFill="1" applyBorder="1" applyAlignment="1">
      <alignment horizontal="center" vertical="center" shrinkToFit="1"/>
    </xf>
    <xf numFmtId="0" fontId="14" fillId="0" borderId="0" xfId="0" applyFont="1" applyAlignment="1">
      <alignment horizontal="right" vertical="center"/>
    </xf>
    <xf numFmtId="0" fontId="17" fillId="0" borderId="0" xfId="0" applyFont="1" applyFill="1" applyAlignment="1">
      <alignment horizontal="left" vertical="center" wrapText="1"/>
    </xf>
    <xf numFmtId="0" fontId="4" fillId="3" borderId="1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1" fontId="16" fillId="0" borderId="3" xfId="0" applyNumberFormat="1" applyFont="1" applyBorder="1" applyAlignment="1">
      <alignment horizontal="center" vertical="center" shrinkToFit="1"/>
    </xf>
    <xf numFmtId="1" fontId="16" fillId="0" borderId="4" xfId="0" applyNumberFormat="1" applyFont="1" applyBorder="1" applyAlignment="1">
      <alignment horizontal="center" vertical="center" shrinkToFit="1"/>
    </xf>
    <xf numFmtId="1" fontId="16" fillId="0" borderId="5" xfId="0" applyNumberFormat="1" applyFont="1" applyBorder="1" applyAlignment="1">
      <alignment horizontal="center" vertical="center" shrinkToFit="1"/>
    </xf>
    <xf numFmtId="176" fontId="33" fillId="0" borderId="3" xfId="0" applyNumberFormat="1" applyFont="1" applyBorder="1" applyAlignment="1">
      <alignment horizontal="center" vertical="center" shrinkToFit="1"/>
    </xf>
    <xf numFmtId="176" fontId="33" fillId="0" borderId="4" xfId="0" applyNumberFormat="1" applyFont="1" applyBorder="1" applyAlignment="1">
      <alignment horizontal="center" vertical="center" shrinkToFit="1"/>
    </xf>
    <xf numFmtId="176" fontId="33" fillId="0" borderId="5" xfId="0" applyNumberFormat="1" applyFont="1" applyBorder="1" applyAlignment="1">
      <alignment horizontal="center" vertical="center" shrinkToFit="1"/>
    </xf>
    <xf numFmtId="0" fontId="6" fillId="2" borderId="14" xfId="0" applyFont="1" applyFill="1" applyBorder="1" applyAlignment="1">
      <alignment horizontal="center" vertical="center" wrapText="1"/>
    </xf>
    <xf numFmtId="1" fontId="33" fillId="0" borderId="3" xfId="0" applyNumberFormat="1" applyFont="1" applyBorder="1" applyAlignment="1">
      <alignment horizontal="center" vertical="center" shrinkToFit="1"/>
    </xf>
    <xf numFmtId="0" fontId="33" fillId="0" borderId="4" xfId="0" applyFont="1" applyBorder="1" applyAlignment="1">
      <alignment horizontal="center" vertical="center" shrinkToFit="1"/>
    </xf>
    <xf numFmtId="0" fontId="33" fillId="0" borderId="5" xfId="0" applyFont="1" applyBorder="1" applyAlignment="1">
      <alignment horizontal="center" vertical="center" shrinkToFit="1"/>
    </xf>
    <xf numFmtId="0" fontId="34" fillId="0" borderId="6" xfId="0" applyFont="1" applyBorder="1" applyAlignment="1">
      <alignment horizontal="left" vertical="center" wrapText="1"/>
    </xf>
    <xf numFmtId="0" fontId="34" fillId="0" borderId="7" xfId="0" applyFont="1" applyBorder="1" applyAlignment="1">
      <alignment horizontal="left" vertical="center" wrapText="1"/>
    </xf>
    <xf numFmtId="0" fontId="4" fillId="2" borderId="7" xfId="0" applyFont="1" applyFill="1" applyBorder="1" applyAlignment="1">
      <alignment horizontal="center" vertical="center" wrapText="1"/>
    </xf>
    <xf numFmtId="0" fontId="34" fillId="0" borderId="15" xfId="0" applyFont="1" applyBorder="1" applyAlignment="1">
      <alignment horizontal="left" vertical="center" wrapText="1"/>
    </xf>
  </cellXfs>
  <cellStyles count="3">
    <cellStyle name="パーセント" xfId="1" builtinId="5"/>
    <cellStyle name="桁区切り" xfId="2" builtinId="6"/>
    <cellStyle name="標準" xfId="0" builtinId="0"/>
  </cellStyles>
  <dxfs count="6">
    <dxf>
      <fill>
        <patternFill>
          <bgColor theme="4" tint="0.39994506668294322"/>
        </patternFill>
      </fill>
    </dxf>
    <dxf>
      <fill>
        <patternFill>
          <bgColor theme="4" tint="0.39994506668294322"/>
        </patternFill>
      </fill>
    </dxf>
    <dxf>
      <fill>
        <patternFill>
          <bgColor theme="4"/>
        </patternFill>
      </fill>
    </dxf>
    <dxf>
      <fill>
        <patternFill>
          <bgColor theme="4" tint="0.59996337778862885"/>
        </patternFill>
      </fill>
    </dxf>
    <dxf>
      <fill>
        <patternFill>
          <bgColor theme="4" tint="0.59996337778862885"/>
        </patternFill>
      </fill>
    </dxf>
    <dxf>
      <fill>
        <patternFill>
          <bgColor theme="4" tint="0.59996337778862885"/>
        </patternFill>
      </fill>
    </dxf>
  </dxfs>
  <tableStyles count="0" defaultTableStyle="TableStyleMedium2" defaultPivotStyle="PivotStyleLight16"/>
  <colors>
    <mruColors>
      <color rgb="FF00FF00"/>
      <color rgb="FF66FF33"/>
      <color rgb="FFFF9966"/>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652780</xdr:colOff>
      <xdr:row>2</xdr:row>
      <xdr:rowOff>45720</xdr:rowOff>
    </xdr:from>
    <xdr:to>
      <xdr:col>2</xdr:col>
      <xdr:colOff>640080</xdr:colOff>
      <xdr:row>3</xdr:row>
      <xdr:rowOff>96520</xdr:rowOff>
    </xdr:to>
    <xdr:sp macro="" textlink="">
      <xdr:nvSpPr>
        <xdr:cNvPr id="26" name="円/楕円 25"/>
        <xdr:cNvSpPr/>
      </xdr:nvSpPr>
      <xdr:spPr>
        <a:xfrm>
          <a:off x="1323340" y="76200"/>
          <a:ext cx="657860" cy="637540"/>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食</a:t>
          </a:r>
        </a:p>
      </xdr:txBody>
    </xdr:sp>
    <xdr:clientData/>
  </xdr:twoCellAnchor>
  <xdr:twoCellAnchor>
    <xdr:from>
      <xdr:col>0</xdr:col>
      <xdr:colOff>0</xdr:colOff>
      <xdr:row>4</xdr:row>
      <xdr:rowOff>6349</xdr:rowOff>
    </xdr:from>
    <xdr:to>
      <xdr:col>9</xdr:col>
      <xdr:colOff>617168</xdr:colOff>
      <xdr:row>4</xdr:row>
      <xdr:rowOff>280669</xdr:rowOff>
    </xdr:to>
    <xdr:grpSp>
      <xdr:nvGrpSpPr>
        <xdr:cNvPr id="15" name="グループ化 14"/>
        <xdr:cNvGrpSpPr/>
      </xdr:nvGrpSpPr>
      <xdr:grpSpPr>
        <a:xfrm>
          <a:off x="0" y="1100043"/>
          <a:ext cx="6623521" cy="274320"/>
          <a:chOff x="-20251" y="746760"/>
          <a:chExt cx="6652260" cy="314724"/>
        </a:xfrm>
      </xdr:grpSpPr>
      <xdr:sp macro="" textlink="">
        <xdr:nvSpPr>
          <xdr:cNvPr id="14" name="正方形/長方形 13"/>
          <xdr:cNvSpPr/>
        </xdr:nvSpPr>
        <xdr:spPr>
          <a:xfrm>
            <a:off x="13214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13" name="直線コネクタ 12"/>
          <xdr:cNvCxnSpPr/>
        </xdr:nvCxnSpPr>
        <xdr:spPr>
          <a:xfrm>
            <a:off x="-20251" y="746760"/>
            <a:ext cx="6652260" cy="15239"/>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624840</xdr:colOff>
      <xdr:row>2</xdr:row>
      <xdr:rowOff>45720</xdr:rowOff>
    </xdr:from>
    <xdr:to>
      <xdr:col>3</xdr:col>
      <xdr:colOff>612140</xdr:colOff>
      <xdr:row>3</xdr:row>
      <xdr:rowOff>96520</xdr:rowOff>
    </xdr:to>
    <xdr:sp macro="" textlink="">
      <xdr:nvSpPr>
        <xdr:cNvPr id="33" name="円/楕円 32"/>
        <xdr:cNvSpPr/>
      </xdr:nvSpPr>
      <xdr:spPr>
        <a:xfrm>
          <a:off x="1965960" y="76200"/>
          <a:ext cx="657860" cy="637540"/>
        </a:xfrm>
        <a:prstGeom prst="ellipse">
          <a:avLst/>
        </a:prstGeom>
        <a:solidFill>
          <a:schemeClr val="accent2">
            <a:lumMod val="60000"/>
            <a:lumOff val="40000"/>
          </a:schemeClr>
        </a:solidFill>
        <a:ln>
          <a:no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3200">
              <a:latin typeface="BIZ UDPゴシック" panose="020B0400000000000000" pitchFamily="50" charset="-128"/>
              <a:ea typeface="BIZ UDPゴシック" panose="020B0400000000000000" pitchFamily="50" charset="-128"/>
            </a:rPr>
            <a:t>堂</a:t>
          </a:r>
        </a:p>
      </xdr:txBody>
    </xdr:sp>
    <xdr:clientData/>
  </xdr:twoCellAnchor>
  <xdr:twoCellAnchor>
    <xdr:from>
      <xdr:col>0</xdr:col>
      <xdr:colOff>0</xdr:colOff>
      <xdr:row>11</xdr:row>
      <xdr:rowOff>5084</xdr:rowOff>
    </xdr:from>
    <xdr:to>
      <xdr:col>9</xdr:col>
      <xdr:colOff>617168</xdr:colOff>
      <xdr:row>11</xdr:row>
      <xdr:rowOff>15784</xdr:rowOff>
    </xdr:to>
    <xdr:cxnSp macro="">
      <xdr:nvCxnSpPr>
        <xdr:cNvPr id="36" name="直線コネクタ 35"/>
        <xdr:cNvCxnSpPr/>
      </xdr:nvCxnSpPr>
      <xdr:spPr>
        <a:xfrm>
          <a:off x="0" y="3098804"/>
          <a:ext cx="6652208" cy="1070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27</xdr:row>
      <xdr:rowOff>5078</xdr:rowOff>
    </xdr:from>
    <xdr:to>
      <xdr:col>9</xdr:col>
      <xdr:colOff>617168</xdr:colOff>
      <xdr:row>27</xdr:row>
      <xdr:rowOff>266699</xdr:rowOff>
    </xdr:to>
    <xdr:grpSp>
      <xdr:nvGrpSpPr>
        <xdr:cNvPr id="40" name="グループ化 39"/>
        <xdr:cNvGrpSpPr/>
      </xdr:nvGrpSpPr>
      <xdr:grpSpPr>
        <a:xfrm>
          <a:off x="0" y="7831266"/>
          <a:ext cx="6623521" cy="261621"/>
          <a:chOff x="-20251" y="746760"/>
          <a:chExt cx="6652260" cy="220522"/>
        </a:xfrm>
      </xdr:grpSpPr>
      <xdr:sp macro="" textlink="">
        <xdr:nvSpPr>
          <xdr:cNvPr id="41" name="正方形/長方形 40"/>
          <xdr:cNvSpPr/>
        </xdr:nvSpPr>
        <xdr:spPr>
          <a:xfrm>
            <a:off x="132149" y="746760"/>
            <a:ext cx="236223" cy="220522"/>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42" name="直線コネクタ 41"/>
          <xdr:cNvCxnSpPr/>
        </xdr:nvCxnSpPr>
        <xdr:spPr>
          <a:xfrm>
            <a:off x="-20251" y="746760"/>
            <a:ext cx="6652260" cy="15239"/>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137160</xdr:colOff>
      <xdr:row>6</xdr:row>
      <xdr:rowOff>335280</xdr:rowOff>
    </xdr:from>
    <xdr:to>
      <xdr:col>9</xdr:col>
      <xdr:colOff>426720</xdr:colOff>
      <xdr:row>8</xdr:row>
      <xdr:rowOff>99060</xdr:rowOff>
    </xdr:to>
    <xdr:sp macro="" textlink="">
      <xdr:nvSpPr>
        <xdr:cNvPr id="7" name="右矢印 6"/>
        <xdr:cNvSpPr/>
      </xdr:nvSpPr>
      <xdr:spPr>
        <a:xfrm>
          <a:off x="137160" y="1935480"/>
          <a:ext cx="6324600" cy="464820"/>
        </a:xfrm>
        <a:prstGeom prst="rightArrow">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kumimoji="1" lang="ja-JP" altLang="en-US" sz="1100" b="1"/>
            <a:t>入社時　　　　　　　　　　　　　　　　　</a:t>
          </a:r>
          <a:r>
            <a:rPr kumimoji="1" lang="en-US" altLang="ja-JP" sz="1100" b="1"/>
            <a:t>10</a:t>
          </a:r>
          <a:r>
            <a:rPr kumimoji="1" lang="ja-JP" altLang="en-US" sz="1100" b="1"/>
            <a:t>年後　　　　　　　　　　　・・・　　　　　　　</a:t>
          </a:r>
          <a:r>
            <a:rPr kumimoji="1" lang="en-US" altLang="ja-JP" sz="1100" b="1"/>
            <a:t>40</a:t>
          </a:r>
          <a:r>
            <a:rPr kumimoji="1" lang="ja-JP" altLang="en-US" sz="1100" b="1"/>
            <a:t>年後</a:t>
          </a:r>
        </a:p>
      </xdr:txBody>
    </xdr:sp>
    <xdr:clientData/>
  </xdr:twoCellAnchor>
  <xdr:twoCellAnchor editAs="oneCell">
    <xdr:from>
      <xdr:col>1</xdr:col>
      <xdr:colOff>144012</xdr:colOff>
      <xdr:row>6</xdr:row>
      <xdr:rowOff>91440</xdr:rowOff>
    </xdr:from>
    <xdr:to>
      <xdr:col>2</xdr:col>
      <xdr:colOff>381064</xdr:colOff>
      <xdr:row>8</xdr:row>
      <xdr:rowOff>259080</xdr:rowOff>
    </xdr:to>
    <xdr:pic>
      <xdr:nvPicPr>
        <xdr:cNvPr id="3" name="図 2"/>
        <xdr:cNvPicPr>
          <a:picLocks noChangeAspect="1"/>
        </xdr:cNvPicPr>
      </xdr:nvPicPr>
      <xdr:blipFill>
        <a:blip xmlns:r="http://schemas.openxmlformats.org/officeDocument/2006/relationships" r:embed="rId1"/>
        <a:stretch>
          <a:fillRect/>
        </a:stretch>
      </xdr:blipFill>
      <xdr:spPr>
        <a:xfrm>
          <a:off x="814572" y="1516380"/>
          <a:ext cx="907612" cy="868680"/>
        </a:xfrm>
        <a:prstGeom prst="rect">
          <a:avLst/>
        </a:prstGeom>
      </xdr:spPr>
    </xdr:pic>
    <xdr:clientData/>
  </xdr:twoCellAnchor>
  <xdr:twoCellAnchor editAs="oneCell">
    <xdr:from>
      <xdr:col>4</xdr:col>
      <xdr:colOff>115496</xdr:colOff>
      <xdr:row>6</xdr:row>
      <xdr:rowOff>99060</xdr:rowOff>
    </xdr:from>
    <xdr:to>
      <xdr:col>5</xdr:col>
      <xdr:colOff>287127</xdr:colOff>
      <xdr:row>8</xdr:row>
      <xdr:rowOff>213360</xdr:rowOff>
    </xdr:to>
    <xdr:pic>
      <xdr:nvPicPr>
        <xdr:cNvPr id="4" name="図 3"/>
        <xdr:cNvPicPr>
          <a:picLocks noChangeAspect="1"/>
        </xdr:cNvPicPr>
      </xdr:nvPicPr>
      <xdr:blipFill rotWithShape="1">
        <a:blip xmlns:r="http://schemas.openxmlformats.org/officeDocument/2006/relationships" r:embed="rId2"/>
        <a:srcRect b="54794"/>
        <a:stretch/>
      </xdr:blipFill>
      <xdr:spPr>
        <a:xfrm>
          <a:off x="2797736" y="1699260"/>
          <a:ext cx="842191" cy="815340"/>
        </a:xfrm>
        <a:prstGeom prst="rect">
          <a:avLst/>
        </a:prstGeom>
      </xdr:spPr>
    </xdr:pic>
    <xdr:clientData/>
  </xdr:twoCellAnchor>
  <xdr:twoCellAnchor>
    <xdr:from>
      <xdr:col>0</xdr:col>
      <xdr:colOff>137160</xdr:colOff>
      <xdr:row>11</xdr:row>
      <xdr:rowOff>15240</xdr:rowOff>
    </xdr:from>
    <xdr:to>
      <xdr:col>0</xdr:col>
      <xdr:colOff>411481</xdr:colOff>
      <xdr:row>12</xdr:row>
      <xdr:rowOff>7620</xdr:rowOff>
    </xdr:to>
    <xdr:sp macro="" textlink="">
      <xdr:nvSpPr>
        <xdr:cNvPr id="28" name="正方形/長方形 27"/>
        <xdr:cNvSpPr/>
      </xdr:nvSpPr>
      <xdr:spPr>
        <a:xfrm>
          <a:off x="137160" y="3154680"/>
          <a:ext cx="274321" cy="27432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twoCellAnchor editAs="oneCell">
    <xdr:from>
      <xdr:col>5</xdr:col>
      <xdr:colOff>68580</xdr:colOff>
      <xdr:row>13</xdr:row>
      <xdr:rowOff>282190</xdr:rowOff>
    </xdr:from>
    <xdr:to>
      <xdr:col>6</xdr:col>
      <xdr:colOff>104124</xdr:colOff>
      <xdr:row>16</xdr:row>
      <xdr:rowOff>155469</xdr:rowOff>
    </xdr:to>
    <xdr:pic>
      <xdr:nvPicPr>
        <xdr:cNvPr id="9" name="図 8"/>
        <xdr:cNvPicPr>
          <a:picLocks noChangeAspect="1"/>
        </xdr:cNvPicPr>
      </xdr:nvPicPr>
      <xdr:blipFill>
        <a:blip xmlns:r="http://schemas.openxmlformats.org/officeDocument/2006/relationships" r:embed="rId3"/>
        <a:stretch>
          <a:fillRect/>
        </a:stretch>
      </xdr:blipFill>
      <xdr:spPr>
        <a:xfrm>
          <a:off x="3421380" y="3436870"/>
          <a:ext cx="706104" cy="802919"/>
        </a:xfrm>
        <a:prstGeom prst="rect">
          <a:avLst/>
        </a:prstGeom>
      </xdr:spPr>
    </xdr:pic>
    <xdr:clientData/>
  </xdr:twoCellAnchor>
  <xdr:twoCellAnchor editAs="oneCell">
    <xdr:from>
      <xdr:col>7</xdr:col>
      <xdr:colOff>457201</xdr:colOff>
      <xdr:row>16</xdr:row>
      <xdr:rowOff>48304</xdr:rowOff>
    </xdr:from>
    <xdr:to>
      <xdr:col>8</xdr:col>
      <xdr:colOff>426154</xdr:colOff>
      <xdr:row>20</xdr:row>
      <xdr:rowOff>26242</xdr:rowOff>
    </xdr:to>
    <xdr:pic>
      <xdr:nvPicPr>
        <xdr:cNvPr id="16" name="図 15"/>
        <xdr:cNvPicPr>
          <a:picLocks noChangeAspect="1"/>
        </xdr:cNvPicPr>
      </xdr:nvPicPr>
      <xdr:blipFill>
        <a:blip xmlns:r="http://schemas.openxmlformats.org/officeDocument/2006/relationships" r:embed="rId4"/>
        <a:stretch>
          <a:fillRect/>
        </a:stretch>
      </xdr:blipFill>
      <xdr:spPr>
        <a:xfrm>
          <a:off x="5151121" y="4231684"/>
          <a:ext cx="639513" cy="1166658"/>
        </a:xfrm>
        <a:prstGeom prst="rect">
          <a:avLst/>
        </a:prstGeom>
      </xdr:spPr>
    </xdr:pic>
    <xdr:clientData/>
  </xdr:twoCellAnchor>
  <xdr:twoCellAnchor editAs="oneCell">
    <xdr:from>
      <xdr:col>5</xdr:col>
      <xdr:colOff>548923</xdr:colOff>
      <xdr:row>16</xdr:row>
      <xdr:rowOff>213360</xdr:rowOff>
    </xdr:from>
    <xdr:to>
      <xdr:col>6</xdr:col>
      <xdr:colOff>353429</xdr:colOff>
      <xdr:row>19</xdr:row>
      <xdr:rowOff>120461</xdr:rowOff>
    </xdr:to>
    <xdr:pic>
      <xdr:nvPicPr>
        <xdr:cNvPr id="23" name="図 22"/>
        <xdr:cNvPicPr>
          <a:picLocks noChangeAspect="1"/>
        </xdr:cNvPicPr>
      </xdr:nvPicPr>
      <xdr:blipFill>
        <a:blip xmlns:r="http://schemas.openxmlformats.org/officeDocument/2006/relationships" r:embed="rId5"/>
        <a:stretch>
          <a:fillRect/>
        </a:stretch>
      </xdr:blipFill>
      <xdr:spPr>
        <a:xfrm>
          <a:off x="3901723" y="4396740"/>
          <a:ext cx="475066" cy="791021"/>
        </a:xfrm>
        <a:prstGeom prst="rect">
          <a:avLst/>
        </a:prstGeom>
      </xdr:spPr>
    </xdr:pic>
    <xdr:clientData/>
  </xdr:twoCellAnchor>
  <xdr:twoCellAnchor editAs="oneCell">
    <xdr:from>
      <xdr:col>6</xdr:col>
      <xdr:colOff>563880</xdr:colOff>
      <xdr:row>16</xdr:row>
      <xdr:rowOff>7620</xdr:rowOff>
    </xdr:from>
    <xdr:to>
      <xdr:col>7</xdr:col>
      <xdr:colOff>320029</xdr:colOff>
      <xdr:row>20</xdr:row>
      <xdr:rowOff>71934</xdr:rowOff>
    </xdr:to>
    <xdr:pic>
      <xdr:nvPicPr>
        <xdr:cNvPr id="24" name="図 23"/>
        <xdr:cNvPicPr>
          <a:picLocks noChangeAspect="1"/>
        </xdr:cNvPicPr>
      </xdr:nvPicPr>
      <xdr:blipFill rotWithShape="1">
        <a:blip xmlns:r="http://schemas.openxmlformats.org/officeDocument/2006/relationships" r:embed="rId6"/>
        <a:srcRect l="42539" r="38275" b="5533"/>
        <a:stretch/>
      </xdr:blipFill>
      <xdr:spPr>
        <a:xfrm>
          <a:off x="4587240" y="4191000"/>
          <a:ext cx="426709" cy="1253034"/>
        </a:xfrm>
        <a:prstGeom prst="rect">
          <a:avLst/>
        </a:prstGeom>
      </xdr:spPr>
    </xdr:pic>
    <xdr:clientData/>
  </xdr:twoCellAnchor>
  <xdr:twoCellAnchor editAs="oneCell">
    <xdr:from>
      <xdr:col>0</xdr:col>
      <xdr:colOff>197522</xdr:colOff>
      <xdr:row>13</xdr:row>
      <xdr:rowOff>302289</xdr:rowOff>
    </xdr:from>
    <xdr:to>
      <xdr:col>1</xdr:col>
      <xdr:colOff>129834</xdr:colOff>
      <xdr:row>16</xdr:row>
      <xdr:rowOff>131334</xdr:rowOff>
    </xdr:to>
    <xdr:pic>
      <xdr:nvPicPr>
        <xdr:cNvPr id="31" name="図 30"/>
        <xdr:cNvPicPr>
          <a:picLocks noChangeAspect="1"/>
        </xdr:cNvPicPr>
      </xdr:nvPicPr>
      <xdr:blipFill>
        <a:blip xmlns:r="http://schemas.openxmlformats.org/officeDocument/2006/relationships" r:embed="rId7"/>
        <a:stretch>
          <a:fillRect/>
        </a:stretch>
      </xdr:blipFill>
      <xdr:spPr>
        <a:xfrm>
          <a:off x="197522" y="3566936"/>
          <a:ext cx="507547" cy="762869"/>
        </a:xfrm>
        <a:prstGeom prst="rect">
          <a:avLst/>
        </a:prstGeom>
      </xdr:spPr>
    </xdr:pic>
    <xdr:clientData/>
  </xdr:twoCellAnchor>
  <xdr:twoCellAnchor editAs="oneCell">
    <xdr:from>
      <xdr:col>1</xdr:col>
      <xdr:colOff>164022</xdr:colOff>
      <xdr:row>17</xdr:row>
      <xdr:rowOff>160020</xdr:rowOff>
    </xdr:from>
    <xdr:to>
      <xdr:col>2</xdr:col>
      <xdr:colOff>298824</xdr:colOff>
      <xdr:row>20</xdr:row>
      <xdr:rowOff>13127</xdr:rowOff>
    </xdr:to>
    <xdr:pic>
      <xdr:nvPicPr>
        <xdr:cNvPr id="10" name="図 9"/>
        <xdr:cNvPicPr>
          <a:picLocks noChangeAspect="1"/>
        </xdr:cNvPicPr>
      </xdr:nvPicPr>
      <xdr:blipFill rotWithShape="1">
        <a:blip xmlns:r="http://schemas.openxmlformats.org/officeDocument/2006/relationships" r:embed="rId8"/>
        <a:srcRect b="31439"/>
        <a:stretch/>
      </xdr:blipFill>
      <xdr:spPr>
        <a:xfrm>
          <a:off x="834582" y="4648200"/>
          <a:ext cx="805362" cy="767507"/>
        </a:xfrm>
        <a:prstGeom prst="rect">
          <a:avLst/>
        </a:prstGeom>
      </xdr:spPr>
    </xdr:pic>
    <xdr:clientData/>
  </xdr:twoCellAnchor>
  <xdr:twoCellAnchor editAs="oneCell">
    <xdr:from>
      <xdr:col>8</xdr:col>
      <xdr:colOff>522514</xdr:colOff>
      <xdr:row>16</xdr:row>
      <xdr:rowOff>251461</xdr:rowOff>
    </xdr:from>
    <xdr:to>
      <xdr:col>9</xdr:col>
      <xdr:colOff>590441</xdr:colOff>
      <xdr:row>20</xdr:row>
      <xdr:rowOff>1</xdr:rowOff>
    </xdr:to>
    <xdr:pic>
      <xdr:nvPicPr>
        <xdr:cNvPr id="38" name="図 37"/>
        <xdr:cNvPicPr>
          <a:picLocks noChangeAspect="1"/>
        </xdr:cNvPicPr>
      </xdr:nvPicPr>
      <xdr:blipFill>
        <a:blip xmlns:r="http://schemas.openxmlformats.org/officeDocument/2006/relationships" r:embed="rId9"/>
        <a:stretch>
          <a:fillRect/>
        </a:stretch>
      </xdr:blipFill>
      <xdr:spPr>
        <a:xfrm flipH="1">
          <a:off x="5886994" y="4434841"/>
          <a:ext cx="776587" cy="937260"/>
        </a:xfrm>
        <a:prstGeom prst="rect">
          <a:avLst/>
        </a:prstGeom>
      </xdr:spPr>
    </xdr:pic>
    <xdr:clientData/>
  </xdr:twoCellAnchor>
  <xdr:twoCellAnchor>
    <xdr:from>
      <xdr:col>0</xdr:col>
      <xdr:colOff>122051</xdr:colOff>
      <xdr:row>16</xdr:row>
      <xdr:rowOff>144782</xdr:rowOff>
    </xdr:from>
    <xdr:to>
      <xdr:col>1</xdr:col>
      <xdr:colOff>249252</xdr:colOff>
      <xdr:row>18</xdr:row>
      <xdr:rowOff>240458</xdr:rowOff>
    </xdr:to>
    <xdr:grpSp>
      <xdr:nvGrpSpPr>
        <xdr:cNvPr id="35" name="グループ化 34"/>
        <xdr:cNvGrpSpPr/>
      </xdr:nvGrpSpPr>
      <xdr:grpSpPr>
        <a:xfrm>
          <a:off x="122051" y="4331300"/>
          <a:ext cx="709907" cy="678382"/>
          <a:chOff x="83951" y="3870961"/>
          <a:chExt cx="958450" cy="777239"/>
        </a:xfrm>
      </xdr:grpSpPr>
      <xdr:pic>
        <xdr:nvPicPr>
          <xdr:cNvPr id="30" name="図 29"/>
          <xdr:cNvPicPr>
            <a:picLocks noChangeAspect="1"/>
          </xdr:cNvPicPr>
        </xdr:nvPicPr>
        <xdr:blipFill rotWithShape="1">
          <a:blip xmlns:r="http://schemas.openxmlformats.org/officeDocument/2006/relationships" r:embed="rId10"/>
          <a:srcRect b="35000"/>
          <a:stretch/>
        </xdr:blipFill>
        <xdr:spPr>
          <a:xfrm>
            <a:off x="83951" y="3916680"/>
            <a:ext cx="958450" cy="731520"/>
          </a:xfrm>
          <a:prstGeom prst="rect">
            <a:avLst/>
          </a:prstGeom>
        </xdr:spPr>
      </xdr:pic>
      <xdr:pic>
        <xdr:nvPicPr>
          <xdr:cNvPr id="43" name="図 42"/>
          <xdr:cNvPicPr>
            <a:picLocks noChangeAspect="1"/>
          </xdr:cNvPicPr>
        </xdr:nvPicPr>
        <xdr:blipFill rotWithShape="1">
          <a:blip xmlns:r="http://schemas.openxmlformats.org/officeDocument/2006/relationships" r:embed="rId11"/>
          <a:srcRect b="4494"/>
          <a:stretch/>
        </xdr:blipFill>
        <xdr:spPr>
          <a:xfrm>
            <a:off x="233427" y="3870961"/>
            <a:ext cx="673510" cy="647699"/>
          </a:xfrm>
          <a:prstGeom prst="rect">
            <a:avLst/>
          </a:prstGeom>
        </xdr:spPr>
      </xdr:pic>
    </xdr:grpSp>
    <xdr:clientData/>
  </xdr:twoCellAnchor>
  <xdr:twoCellAnchor editAs="oneCell">
    <xdr:from>
      <xdr:col>2</xdr:col>
      <xdr:colOff>312420</xdr:colOff>
      <xdr:row>16</xdr:row>
      <xdr:rowOff>222202</xdr:rowOff>
    </xdr:from>
    <xdr:to>
      <xdr:col>3</xdr:col>
      <xdr:colOff>369171</xdr:colOff>
      <xdr:row>19</xdr:row>
      <xdr:rowOff>28621</xdr:rowOff>
    </xdr:to>
    <xdr:pic>
      <xdr:nvPicPr>
        <xdr:cNvPr id="44" name="図 43"/>
        <xdr:cNvPicPr>
          <a:picLocks noChangeAspect="1"/>
        </xdr:cNvPicPr>
      </xdr:nvPicPr>
      <xdr:blipFill rotWithShape="1">
        <a:blip xmlns:r="http://schemas.openxmlformats.org/officeDocument/2006/relationships" r:embed="rId12"/>
        <a:srcRect b="34624"/>
        <a:stretch/>
      </xdr:blipFill>
      <xdr:spPr>
        <a:xfrm>
          <a:off x="1653540" y="4405582"/>
          <a:ext cx="727311" cy="690339"/>
        </a:xfrm>
        <a:prstGeom prst="rect">
          <a:avLst/>
        </a:prstGeom>
      </xdr:spPr>
    </xdr:pic>
    <xdr:clientData/>
  </xdr:twoCellAnchor>
  <xdr:twoCellAnchor editAs="oneCell">
    <xdr:from>
      <xdr:col>3</xdr:col>
      <xdr:colOff>327659</xdr:colOff>
      <xdr:row>17</xdr:row>
      <xdr:rowOff>228601</xdr:rowOff>
    </xdr:from>
    <xdr:to>
      <xdr:col>4</xdr:col>
      <xdr:colOff>454594</xdr:colOff>
      <xdr:row>20</xdr:row>
      <xdr:rowOff>30480</xdr:rowOff>
    </xdr:to>
    <xdr:pic>
      <xdr:nvPicPr>
        <xdr:cNvPr id="25" name="図 24"/>
        <xdr:cNvPicPr>
          <a:picLocks noChangeAspect="1"/>
        </xdr:cNvPicPr>
      </xdr:nvPicPr>
      <xdr:blipFill>
        <a:blip xmlns:r="http://schemas.openxmlformats.org/officeDocument/2006/relationships" r:embed="rId13"/>
        <a:stretch>
          <a:fillRect/>
        </a:stretch>
      </xdr:blipFill>
      <xdr:spPr>
        <a:xfrm flipH="1">
          <a:off x="2339339" y="4716781"/>
          <a:ext cx="797495" cy="716279"/>
        </a:xfrm>
        <a:prstGeom prst="rect">
          <a:avLst/>
        </a:prstGeom>
      </xdr:spPr>
    </xdr:pic>
    <xdr:clientData/>
  </xdr:twoCellAnchor>
  <xdr:twoCellAnchor editAs="oneCell">
    <xdr:from>
      <xdr:col>7</xdr:col>
      <xdr:colOff>485053</xdr:colOff>
      <xdr:row>6</xdr:row>
      <xdr:rowOff>144781</xdr:rowOff>
    </xdr:from>
    <xdr:to>
      <xdr:col>8</xdr:col>
      <xdr:colOff>570811</xdr:colOff>
      <xdr:row>8</xdr:row>
      <xdr:rowOff>205741</xdr:rowOff>
    </xdr:to>
    <xdr:pic>
      <xdr:nvPicPr>
        <xdr:cNvPr id="6" name="図 5"/>
        <xdr:cNvPicPr>
          <a:picLocks noChangeAspect="1"/>
        </xdr:cNvPicPr>
      </xdr:nvPicPr>
      <xdr:blipFill rotWithShape="1">
        <a:blip xmlns:r="http://schemas.openxmlformats.org/officeDocument/2006/relationships" r:embed="rId14"/>
        <a:srcRect t="1" b="5634"/>
        <a:stretch/>
      </xdr:blipFill>
      <xdr:spPr>
        <a:xfrm>
          <a:off x="5178973" y="1744981"/>
          <a:ext cx="756318" cy="762000"/>
        </a:xfrm>
        <a:prstGeom prst="rect">
          <a:avLst/>
        </a:prstGeom>
      </xdr:spPr>
    </xdr:pic>
    <xdr:clientData/>
  </xdr:twoCellAnchor>
  <xdr:twoCellAnchor>
    <xdr:from>
      <xdr:col>1</xdr:col>
      <xdr:colOff>205740</xdr:colOff>
      <xdr:row>14</xdr:row>
      <xdr:rowOff>15240</xdr:rowOff>
    </xdr:from>
    <xdr:to>
      <xdr:col>2</xdr:col>
      <xdr:colOff>548640</xdr:colOff>
      <xdr:row>16</xdr:row>
      <xdr:rowOff>0</xdr:rowOff>
    </xdr:to>
    <xdr:sp macro="" textlink="">
      <xdr:nvSpPr>
        <xdr:cNvPr id="45" name="角丸四角形 44"/>
        <xdr:cNvSpPr/>
      </xdr:nvSpPr>
      <xdr:spPr>
        <a:xfrm>
          <a:off x="876300" y="3520440"/>
          <a:ext cx="1013460" cy="56388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t>デスクワーク中心</a:t>
          </a:r>
        </a:p>
      </xdr:txBody>
    </xdr:sp>
    <xdr:clientData/>
  </xdr:twoCellAnchor>
  <xdr:twoCellAnchor>
    <xdr:from>
      <xdr:col>6</xdr:col>
      <xdr:colOff>281940</xdr:colOff>
      <xdr:row>14</xdr:row>
      <xdr:rowOff>0</xdr:rowOff>
    </xdr:from>
    <xdr:to>
      <xdr:col>7</xdr:col>
      <xdr:colOff>624840</xdr:colOff>
      <xdr:row>15</xdr:row>
      <xdr:rowOff>220980</xdr:rowOff>
    </xdr:to>
    <xdr:sp macro="" textlink="">
      <xdr:nvSpPr>
        <xdr:cNvPr id="46" name="角丸四角形 45"/>
        <xdr:cNvSpPr/>
      </xdr:nvSpPr>
      <xdr:spPr>
        <a:xfrm>
          <a:off x="4305300" y="4000500"/>
          <a:ext cx="1013460" cy="5715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t>立ち仕事</a:t>
          </a:r>
          <a:endParaRPr kumimoji="1" lang="en-US" altLang="ja-JP" sz="1100"/>
        </a:p>
        <a:p>
          <a:pPr algn="ctr"/>
          <a:r>
            <a:rPr kumimoji="1" lang="ja-JP" altLang="en-US" sz="1100"/>
            <a:t>中心</a:t>
          </a:r>
          <a:endParaRPr kumimoji="1" lang="en-US" altLang="ja-JP" sz="1100"/>
        </a:p>
      </xdr:txBody>
    </xdr:sp>
    <xdr:clientData/>
  </xdr:twoCellAnchor>
  <xdr:twoCellAnchor>
    <xdr:from>
      <xdr:col>8</xdr:col>
      <xdr:colOff>137160</xdr:colOff>
      <xdr:row>14</xdr:row>
      <xdr:rowOff>7620</xdr:rowOff>
    </xdr:from>
    <xdr:to>
      <xdr:col>9</xdr:col>
      <xdr:colOff>480060</xdr:colOff>
      <xdr:row>15</xdr:row>
      <xdr:rowOff>228600</xdr:rowOff>
    </xdr:to>
    <xdr:sp macro="" textlink="">
      <xdr:nvSpPr>
        <xdr:cNvPr id="47" name="角丸四角形 46"/>
        <xdr:cNvSpPr/>
      </xdr:nvSpPr>
      <xdr:spPr>
        <a:xfrm>
          <a:off x="5501640" y="4008120"/>
          <a:ext cx="1013460" cy="5715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t>男性多い</a:t>
          </a:r>
          <a:endParaRPr kumimoji="1" lang="en-US" altLang="ja-JP" sz="1100"/>
        </a:p>
      </xdr:txBody>
    </xdr:sp>
    <xdr:clientData/>
  </xdr:twoCellAnchor>
  <xdr:twoCellAnchor>
    <xdr:from>
      <xdr:col>3</xdr:col>
      <xdr:colOff>15240</xdr:colOff>
      <xdr:row>14</xdr:row>
      <xdr:rowOff>15240</xdr:rowOff>
    </xdr:from>
    <xdr:to>
      <xdr:col>4</xdr:col>
      <xdr:colOff>358140</xdr:colOff>
      <xdr:row>15</xdr:row>
      <xdr:rowOff>236220</xdr:rowOff>
    </xdr:to>
    <xdr:sp macro="" textlink="">
      <xdr:nvSpPr>
        <xdr:cNvPr id="49" name="角丸四角形 48"/>
        <xdr:cNvSpPr/>
      </xdr:nvSpPr>
      <xdr:spPr>
        <a:xfrm>
          <a:off x="2026920" y="4015740"/>
          <a:ext cx="1013460" cy="57150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100"/>
            <a:t>男女比</a:t>
          </a:r>
          <a:endParaRPr kumimoji="1" lang="en-US" altLang="ja-JP" sz="1100"/>
        </a:p>
        <a:p>
          <a:pPr algn="ctr"/>
          <a:r>
            <a:rPr kumimoji="1" lang="ja-JP" altLang="en-US" sz="1100"/>
            <a:t>≒１：１</a:t>
          </a:r>
          <a:endParaRPr kumimoji="1" lang="en-US" altLang="ja-JP" sz="1100"/>
        </a:p>
      </xdr:txBody>
    </xdr:sp>
    <xdr:clientData/>
  </xdr:twoCellAnchor>
  <xdr:twoCellAnchor editAs="oneCell">
    <xdr:from>
      <xdr:col>0</xdr:col>
      <xdr:colOff>327660</xdr:colOff>
      <xdr:row>21</xdr:row>
      <xdr:rowOff>12575</xdr:rowOff>
    </xdr:from>
    <xdr:to>
      <xdr:col>4</xdr:col>
      <xdr:colOff>432705</xdr:colOff>
      <xdr:row>26</xdr:row>
      <xdr:rowOff>198121</xdr:rowOff>
    </xdr:to>
    <xdr:pic>
      <xdr:nvPicPr>
        <xdr:cNvPr id="48" name="図 47"/>
        <xdr:cNvPicPr>
          <a:picLocks noChangeAspect="1"/>
        </xdr:cNvPicPr>
      </xdr:nvPicPr>
      <xdr:blipFill>
        <a:blip xmlns:r="http://schemas.openxmlformats.org/officeDocument/2006/relationships" r:embed="rId15"/>
        <a:stretch>
          <a:fillRect/>
        </a:stretch>
      </xdr:blipFill>
      <xdr:spPr>
        <a:xfrm>
          <a:off x="327660" y="6367655"/>
          <a:ext cx="2695845" cy="1938146"/>
        </a:xfrm>
        <a:prstGeom prst="rect">
          <a:avLst/>
        </a:prstGeom>
        <a:scene3d>
          <a:camera prst="orthographicFront"/>
          <a:lightRig rig="threePt" dir="t"/>
        </a:scene3d>
        <a:sp3d>
          <a:bevelT/>
        </a:sp3d>
      </xdr:spPr>
    </xdr:pic>
    <xdr:clientData/>
  </xdr:twoCellAnchor>
  <xdr:twoCellAnchor editAs="oneCell">
    <xdr:from>
      <xdr:col>5</xdr:col>
      <xdr:colOff>424503</xdr:colOff>
      <xdr:row>21</xdr:row>
      <xdr:rowOff>22860</xdr:rowOff>
    </xdr:from>
    <xdr:to>
      <xdr:col>9</xdr:col>
      <xdr:colOff>464821</xdr:colOff>
      <xdr:row>26</xdr:row>
      <xdr:rowOff>220980</xdr:rowOff>
    </xdr:to>
    <xdr:pic>
      <xdr:nvPicPr>
        <xdr:cNvPr id="52" name="図 51"/>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500" r="2947" b="6061"/>
        <a:stretch/>
      </xdr:blipFill>
      <xdr:spPr>
        <a:xfrm>
          <a:off x="3777303" y="6377940"/>
          <a:ext cx="2760658" cy="1950720"/>
        </a:xfrm>
        <a:prstGeom prst="rect">
          <a:avLst/>
        </a:prstGeom>
        <a:scene3d>
          <a:camera prst="orthographicFront"/>
          <a:lightRig rig="threePt" dir="t"/>
        </a:scene3d>
        <a:sp3d>
          <a:bevelT/>
        </a:sp3d>
      </xdr:spPr>
    </xdr:pic>
    <xdr:clientData/>
  </xdr:twoCellAnchor>
  <xdr:twoCellAnchor>
    <xdr:from>
      <xdr:col>4</xdr:col>
      <xdr:colOff>457649</xdr:colOff>
      <xdr:row>22</xdr:row>
      <xdr:rowOff>68580</xdr:rowOff>
    </xdr:from>
    <xdr:to>
      <xdr:col>5</xdr:col>
      <xdr:colOff>427169</xdr:colOff>
      <xdr:row>23</xdr:row>
      <xdr:rowOff>7620</xdr:rowOff>
    </xdr:to>
    <xdr:sp macro="" textlink="">
      <xdr:nvSpPr>
        <xdr:cNvPr id="27" name="左右矢印 26"/>
        <xdr:cNvSpPr/>
      </xdr:nvSpPr>
      <xdr:spPr>
        <a:xfrm>
          <a:off x="3057414" y="6146651"/>
          <a:ext cx="641873" cy="288663"/>
        </a:xfrm>
        <a:prstGeom prst="leftRightArrow">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571948</xdr:colOff>
      <xdr:row>22</xdr:row>
      <xdr:rowOff>260425</xdr:rowOff>
    </xdr:from>
    <xdr:to>
      <xdr:col>5</xdr:col>
      <xdr:colOff>282388</xdr:colOff>
      <xdr:row>25</xdr:row>
      <xdr:rowOff>252805</xdr:rowOff>
    </xdr:to>
    <xdr:sp macro="" textlink="">
      <xdr:nvSpPr>
        <xdr:cNvPr id="32" name="テキスト ボックス 31"/>
        <xdr:cNvSpPr txBox="1"/>
      </xdr:nvSpPr>
      <xdr:spPr>
        <a:xfrm>
          <a:off x="3171713" y="6338496"/>
          <a:ext cx="382793" cy="1041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ja-JP" altLang="en-US" sz="1200">
              <a:latin typeface="HGPｺﾞｼｯｸM" panose="020B0600000000000000" pitchFamily="50" charset="-128"/>
              <a:ea typeface="HGPｺﾞｼｯｸM" panose="020B0600000000000000" pitchFamily="50" charset="-128"/>
            </a:rPr>
            <a:t>違いは？</a:t>
          </a:r>
          <a:endParaRPr kumimoji="1" lang="en-US" altLang="ja-JP" sz="1200">
            <a:latin typeface="HGPｺﾞｼｯｸM" panose="020B0600000000000000" pitchFamily="50" charset="-128"/>
            <a:ea typeface="HGPｺﾞｼｯｸM" panose="020B0600000000000000" pitchFamily="50" charset="-128"/>
          </a:endParaRPr>
        </a:p>
      </xdr:txBody>
    </xdr:sp>
    <xdr:clientData/>
  </xdr:twoCellAnchor>
  <xdr:twoCellAnchor>
    <xdr:from>
      <xdr:col>2</xdr:col>
      <xdr:colOff>205740</xdr:colOff>
      <xdr:row>28</xdr:row>
      <xdr:rowOff>91440</xdr:rowOff>
    </xdr:from>
    <xdr:to>
      <xdr:col>3</xdr:col>
      <xdr:colOff>434340</xdr:colOff>
      <xdr:row>29</xdr:row>
      <xdr:rowOff>190500</xdr:rowOff>
    </xdr:to>
    <xdr:sp macro="" textlink="">
      <xdr:nvSpPr>
        <xdr:cNvPr id="57" name="角丸四角形 56"/>
        <xdr:cNvSpPr/>
      </xdr:nvSpPr>
      <xdr:spPr>
        <a:xfrm>
          <a:off x="1546860" y="922782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年　齢</a:t>
          </a:r>
        </a:p>
      </xdr:txBody>
    </xdr:sp>
    <xdr:clientData/>
  </xdr:twoCellAnchor>
  <xdr:twoCellAnchor>
    <xdr:from>
      <xdr:col>0</xdr:col>
      <xdr:colOff>541020</xdr:colOff>
      <xdr:row>28</xdr:row>
      <xdr:rowOff>83820</xdr:rowOff>
    </xdr:from>
    <xdr:to>
      <xdr:col>2</xdr:col>
      <xdr:colOff>99060</xdr:colOff>
      <xdr:row>29</xdr:row>
      <xdr:rowOff>182880</xdr:rowOff>
    </xdr:to>
    <xdr:sp macro="" textlink="">
      <xdr:nvSpPr>
        <xdr:cNvPr id="58" name="角丸四角形 57"/>
        <xdr:cNvSpPr/>
      </xdr:nvSpPr>
      <xdr:spPr>
        <a:xfrm>
          <a:off x="541020" y="922020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性　別</a:t>
          </a:r>
          <a:endParaRPr kumimoji="1" lang="en-US" altLang="ja-JP" sz="1200" b="1"/>
        </a:p>
      </xdr:txBody>
    </xdr:sp>
    <xdr:clientData/>
  </xdr:twoCellAnchor>
  <xdr:twoCellAnchor>
    <xdr:from>
      <xdr:col>3</xdr:col>
      <xdr:colOff>541020</xdr:colOff>
      <xdr:row>28</xdr:row>
      <xdr:rowOff>83820</xdr:rowOff>
    </xdr:from>
    <xdr:to>
      <xdr:col>5</xdr:col>
      <xdr:colOff>99060</xdr:colOff>
      <xdr:row>29</xdr:row>
      <xdr:rowOff>182880</xdr:rowOff>
    </xdr:to>
    <xdr:sp macro="" textlink="">
      <xdr:nvSpPr>
        <xdr:cNvPr id="59" name="角丸四角形 58"/>
        <xdr:cNvSpPr/>
      </xdr:nvSpPr>
      <xdr:spPr>
        <a:xfrm>
          <a:off x="2552700" y="922020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仕事内容</a:t>
          </a:r>
        </a:p>
      </xdr:txBody>
    </xdr:sp>
    <xdr:clientData/>
  </xdr:twoCellAnchor>
  <xdr:twoCellAnchor>
    <xdr:from>
      <xdr:col>5</xdr:col>
      <xdr:colOff>205740</xdr:colOff>
      <xdr:row>28</xdr:row>
      <xdr:rowOff>76200</xdr:rowOff>
    </xdr:from>
    <xdr:to>
      <xdr:col>6</xdr:col>
      <xdr:colOff>434340</xdr:colOff>
      <xdr:row>29</xdr:row>
      <xdr:rowOff>175260</xdr:rowOff>
    </xdr:to>
    <xdr:sp macro="" textlink="">
      <xdr:nvSpPr>
        <xdr:cNvPr id="60" name="角丸四角形 59"/>
        <xdr:cNvSpPr/>
      </xdr:nvSpPr>
      <xdr:spPr>
        <a:xfrm>
          <a:off x="3558540" y="921258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ＢＭＩ</a:t>
          </a:r>
        </a:p>
      </xdr:txBody>
    </xdr:sp>
    <xdr:clientData/>
  </xdr:twoCellAnchor>
  <xdr:twoCellAnchor>
    <xdr:from>
      <xdr:col>6</xdr:col>
      <xdr:colOff>541020</xdr:colOff>
      <xdr:row>28</xdr:row>
      <xdr:rowOff>76200</xdr:rowOff>
    </xdr:from>
    <xdr:to>
      <xdr:col>8</xdr:col>
      <xdr:colOff>99060</xdr:colOff>
      <xdr:row>29</xdr:row>
      <xdr:rowOff>175260</xdr:rowOff>
    </xdr:to>
    <xdr:sp macro="" textlink="">
      <xdr:nvSpPr>
        <xdr:cNvPr id="61" name="角丸四角形 60"/>
        <xdr:cNvSpPr/>
      </xdr:nvSpPr>
      <xdr:spPr>
        <a:xfrm>
          <a:off x="4564380" y="921258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有所見率</a:t>
          </a:r>
        </a:p>
      </xdr:txBody>
    </xdr:sp>
    <xdr:clientData/>
  </xdr:twoCellAnchor>
  <xdr:twoCellAnchor>
    <xdr:from>
      <xdr:col>8</xdr:col>
      <xdr:colOff>205740</xdr:colOff>
      <xdr:row>28</xdr:row>
      <xdr:rowOff>68580</xdr:rowOff>
    </xdr:from>
    <xdr:to>
      <xdr:col>9</xdr:col>
      <xdr:colOff>434340</xdr:colOff>
      <xdr:row>29</xdr:row>
      <xdr:rowOff>167640</xdr:rowOff>
    </xdr:to>
    <xdr:sp macro="" textlink="">
      <xdr:nvSpPr>
        <xdr:cNvPr id="62" name="角丸四角形 61"/>
        <xdr:cNvSpPr/>
      </xdr:nvSpPr>
      <xdr:spPr>
        <a:xfrm>
          <a:off x="5570220" y="9204960"/>
          <a:ext cx="899160" cy="388620"/>
        </a:xfrm>
        <a:prstGeom prst="roundRect">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疾病状況</a:t>
          </a:r>
        </a:p>
      </xdr:txBody>
    </xdr:sp>
    <xdr:clientData/>
  </xdr:twoCellAnchor>
  <xdr:twoCellAnchor>
    <xdr:from>
      <xdr:col>0</xdr:col>
      <xdr:colOff>160169</xdr:colOff>
      <xdr:row>31</xdr:row>
      <xdr:rowOff>216199</xdr:rowOff>
    </xdr:from>
    <xdr:to>
      <xdr:col>10</xdr:col>
      <xdr:colOff>381149</xdr:colOff>
      <xdr:row>33</xdr:row>
      <xdr:rowOff>212911</xdr:rowOff>
    </xdr:to>
    <xdr:sp macro="" textlink="">
      <xdr:nvSpPr>
        <xdr:cNvPr id="34" name="テキスト ボックス 33"/>
        <xdr:cNvSpPr txBox="1"/>
      </xdr:nvSpPr>
      <xdr:spPr>
        <a:xfrm>
          <a:off x="160169" y="9853258"/>
          <a:ext cx="7067774" cy="781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50">
              <a:latin typeface="HGPｺﾞｼｯｸM" panose="020B0600000000000000" pitchFamily="50" charset="-128"/>
              <a:ea typeface="HGPｺﾞｼｯｸM" panose="020B0600000000000000" pitchFamily="50" charset="-128"/>
            </a:rPr>
            <a:t>目標栄養量の設定は、対象者の状況から市販の栄養計算ソフトで簡単にできますが、ソフトがなくても計算できます。</a:t>
          </a:r>
          <a:endParaRPr kumimoji="1" lang="en-US" altLang="ja-JP" sz="1050">
            <a:latin typeface="HGPｺﾞｼｯｸM" panose="020B0600000000000000" pitchFamily="50" charset="-128"/>
            <a:ea typeface="HGPｺﾞｼｯｸM" panose="020B0600000000000000" pitchFamily="50" charset="-128"/>
          </a:endParaRPr>
        </a:p>
        <a:p>
          <a:r>
            <a:rPr kumimoji="1" lang="ja-JP" altLang="en-US" sz="1050">
              <a:latin typeface="HGPｺﾞｼｯｸM" panose="020B0600000000000000" pitchFamily="50" charset="-128"/>
              <a:ea typeface="HGPｺﾞｼｯｸM" panose="020B0600000000000000" pitchFamily="50" charset="-128"/>
            </a:rPr>
            <a:t>簡単にできる作業用ファイルを作成しましたので、次のホームページからダウンロードしてご活用ください！</a:t>
          </a:r>
          <a:endParaRPr kumimoji="1" lang="en-US" altLang="ja-JP" sz="1050">
            <a:latin typeface="HGPｺﾞｼｯｸM" panose="020B0600000000000000" pitchFamily="50" charset="-128"/>
            <a:ea typeface="HGPｺﾞｼｯｸM" panose="020B0600000000000000" pitchFamily="50" charset="-128"/>
          </a:endParaRPr>
        </a:p>
        <a:p>
          <a:pPr algn="ctr"/>
          <a:r>
            <a:rPr kumimoji="1" lang="ja-JP" altLang="en-US" sz="1200">
              <a:latin typeface="HGPｺﾞｼｯｸM" panose="020B0600000000000000" pitchFamily="50" charset="-128"/>
              <a:ea typeface="HGPｺﾞｼｯｸM" panose="020B0600000000000000" pitchFamily="50" charset="-128"/>
            </a:rPr>
            <a:t>➡ </a:t>
          </a:r>
          <a:r>
            <a:rPr kumimoji="1" lang="en-US" altLang="ja-JP" sz="1200">
              <a:latin typeface="HGPｺﾞｼｯｸM" panose="020B0600000000000000" pitchFamily="50" charset="-128"/>
              <a:ea typeface="HGPｺﾞｼｯｸM" panose="020B0600000000000000" pitchFamily="50" charset="-128"/>
            </a:rPr>
            <a:t>http://www.pref.kanagawa.jp/docs/iy8/eiyou/s3.html</a:t>
          </a:r>
        </a:p>
      </xdr:txBody>
    </xdr:sp>
    <xdr:clientData/>
  </xdr:twoCellAnchor>
  <xdr:twoCellAnchor>
    <xdr:from>
      <xdr:col>0</xdr:col>
      <xdr:colOff>115644</xdr:colOff>
      <xdr:row>33</xdr:row>
      <xdr:rowOff>271184</xdr:rowOff>
    </xdr:from>
    <xdr:to>
      <xdr:col>9</xdr:col>
      <xdr:colOff>502023</xdr:colOff>
      <xdr:row>33</xdr:row>
      <xdr:rowOff>510990</xdr:rowOff>
    </xdr:to>
    <xdr:sp macro="" textlink="">
      <xdr:nvSpPr>
        <xdr:cNvPr id="65" name="テキスト ボックス 64"/>
        <xdr:cNvSpPr txBox="1"/>
      </xdr:nvSpPr>
      <xdr:spPr>
        <a:xfrm>
          <a:off x="115644" y="10732996"/>
          <a:ext cx="6392732" cy="239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HGPｺﾞｼｯｸM" panose="020B0600000000000000" pitchFamily="50" charset="-128"/>
              <a:ea typeface="HGPｺﾞｼｯｸM" panose="020B0600000000000000" pitchFamily="50" charset="-128"/>
            </a:rPr>
            <a:t>■担当　神奈川県厚木保健福祉事務所　保健福祉課　栄養士　　電話　</a:t>
          </a:r>
          <a:r>
            <a:rPr kumimoji="1" lang="en-US" altLang="ja-JP" sz="1100">
              <a:latin typeface="HGPｺﾞｼｯｸM" panose="020B0600000000000000" pitchFamily="50" charset="-128"/>
              <a:ea typeface="HGPｺﾞｼｯｸM" panose="020B0600000000000000" pitchFamily="50" charset="-128"/>
            </a:rPr>
            <a:t>046-224-1111</a:t>
          </a:r>
          <a:r>
            <a:rPr kumimoji="1" lang="ja-JP" altLang="en-US" sz="1100">
              <a:latin typeface="HGPｺﾞｼｯｸM" panose="020B0600000000000000" pitchFamily="50" charset="-128"/>
              <a:ea typeface="HGPｺﾞｼｯｸM" panose="020B0600000000000000" pitchFamily="50" charset="-128"/>
            </a:rPr>
            <a:t>（内線３２２</a:t>
          </a:r>
          <a:r>
            <a:rPr kumimoji="1" lang="en-US" altLang="ja-JP" sz="1100">
              <a:latin typeface="HGPｺﾞｼｯｸM" panose="020B0600000000000000" pitchFamily="50" charset="-128"/>
              <a:ea typeface="HGPｺﾞｼｯｸM" panose="020B0600000000000000" pitchFamily="50" charset="-128"/>
            </a:rPr>
            <a:t>1)</a:t>
          </a:r>
        </a:p>
      </xdr:txBody>
    </xdr:sp>
    <xdr:clientData/>
  </xdr:twoCellAnchor>
  <xdr:twoCellAnchor>
    <xdr:from>
      <xdr:col>0</xdr:col>
      <xdr:colOff>0</xdr:colOff>
      <xdr:row>30</xdr:row>
      <xdr:rowOff>662940</xdr:rowOff>
    </xdr:from>
    <xdr:to>
      <xdr:col>9</xdr:col>
      <xdr:colOff>617168</xdr:colOff>
      <xdr:row>31</xdr:row>
      <xdr:rowOff>246381</xdr:rowOff>
    </xdr:to>
    <xdr:grpSp>
      <xdr:nvGrpSpPr>
        <xdr:cNvPr id="68" name="グループ化 67"/>
        <xdr:cNvGrpSpPr/>
      </xdr:nvGrpSpPr>
      <xdr:grpSpPr>
        <a:xfrm>
          <a:off x="0" y="9654540"/>
          <a:ext cx="6623521" cy="264759"/>
          <a:chOff x="-20251" y="746760"/>
          <a:chExt cx="6652260" cy="220522"/>
        </a:xfrm>
      </xdr:grpSpPr>
      <xdr:sp macro="" textlink="">
        <xdr:nvSpPr>
          <xdr:cNvPr id="69" name="正方形/長方形 68"/>
          <xdr:cNvSpPr/>
        </xdr:nvSpPr>
        <xdr:spPr>
          <a:xfrm>
            <a:off x="132149" y="746760"/>
            <a:ext cx="236223" cy="220522"/>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70" name="直線コネクタ 69"/>
          <xdr:cNvCxnSpPr/>
        </xdr:nvCxnSpPr>
        <xdr:spPr>
          <a:xfrm>
            <a:off x="-20251" y="746760"/>
            <a:ext cx="6652260" cy="15239"/>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0</xdr:col>
      <xdr:colOff>345870</xdr:colOff>
      <xdr:row>30</xdr:row>
      <xdr:rowOff>667030</xdr:rowOff>
    </xdr:from>
    <xdr:ext cx="5032148" cy="325730"/>
    <xdr:sp macro="" textlink="">
      <xdr:nvSpPr>
        <xdr:cNvPr id="18" name="正方形/長方形 17"/>
        <xdr:cNvSpPr/>
      </xdr:nvSpPr>
      <xdr:spPr>
        <a:xfrm>
          <a:off x="345870" y="9711970"/>
          <a:ext cx="5032148" cy="32573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latin typeface="HGSｺﾞｼｯｸM" panose="020B0600000000000000" pitchFamily="50" charset="-128"/>
              <a:ea typeface="HGSｺﾞｼｯｸM" panose="020B0600000000000000" pitchFamily="50" charset="-128"/>
            </a:rPr>
            <a:t>報告書にもそのまま使える簡単フォーマットを差し上げます</a:t>
          </a:r>
        </a:p>
      </xdr:txBody>
    </xdr:sp>
    <xdr:clientData/>
  </xdr:oneCellAnchor>
  <xdr:oneCellAnchor>
    <xdr:from>
      <xdr:col>0</xdr:col>
      <xdr:colOff>0</xdr:colOff>
      <xdr:row>0</xdr:row>
      <xdr:rowOff>0</xdr:rowOff>
    </xdr:from>
    <xdr:ext cx="4378699" cy="492443"/>
    <xdr:sp macro="" textlink="">
      <xdr:nvSpPr>
        <xdr:cNvPr id="64" name="正方形/長方形 63"/>
        <xdr:cNvSpPr/>
      </xdr:nvSpPr>
      <xdr:spPr>
        <a:xfrm>
          <a:off x="0" y="0"/>
          <a:ext cx="4378699" cy="492443"/>
        </a:xfrm>
        <a:prstGeom prst="rect">
          <a:avLst/>
        </a:prstGeom>
        <a:noFill/>
      </xdr:spPr>
      <xdr:txBody>
        <a:bodyPr wrap="none" lIns="91440" tIns="45720" rIns="91440" bIns="45720">
          <a:spAutoFit/>
        </a:bodyPr>
        <a:lstStyle/>
        <a:p>
          <a:pPr marL="0" indent="0" algn="ctr"/>
          <a:r>
            <a:rPr kumimoji="1" lang="ja-JP" altLang="en-US" sz="2400">
              <a:solidFill>
                <a:schemeClr val="tx1"/>
              </a:solidFill>
              <a:latin typeface="BIZ UDPゴシック" panose="020B0400000000000000" pitchFamily="50" charset="-128"/>
              <a:ea typeface="BIZ UDPゴシック" panose="020B0400000000000000" pitchFamily="50" charset="-128"/>
              <a:cs typeface="+mn-cs"/>
            </a:rPr>
            <a:t>総務部門</a:t>
          </a:r>
          <a:r>
            <a:rPr kumimoji="1" lang="en-US" altLang="ja-JP" sz="2400">
              <a:solidFill>
                <a:schemeClr val="tx1"/>
              </a:solidFill>
              <a:latin typeface="BIZ UDPゴシック" panose="020B0400000000000000" pitchFamily="50" charset="-128"/>
              <a:ea typeface="BIZ UDPゴシック" panose="020B0400000000000000" pitchFamily="50" charset="-128"/>
              <a:cs typeface="+mn-cs"/>
            </a:rPr>
            <a:t>(</a:t>
          </a:r>
          <a:r>
            <a:rPr kumimoji="1" lang="ja-JP" altLang="en-US" sz="2400">
              <a:solidFill>
                <a:schemeClr val="tx1"/>
              </a:solidFill>
              <a:latin typeface="BIZ UDPゴシック" panose="020B0400000000000000" pitchFamily="50" charset="-128"/>
              <a:ea typeface="BIZ UDPゴシック" panose="020B0400000000000000" pitchFamily="50" charset="-128"/>
              <a:cs typeface="+mn-cs"/>
            </a:rPr>
            <a:t>食堂担当者</a:t>
          </a:r>
          <a:r>
            <a:rPr kumimoji="1" lang="en-US" altLang="ja-JP" sz="2400">
              <a:solidFill>
                <a:schemeClr val="tx1"/>
              </a:solidFill>
              <a:latin typeface="BIZ UDPゴシック" panose="020B0400000000000000" pitchFamily="50" charset="-128"/>
              <a:ea typeface="BIZ UDPゴシック" panose="020B0400000000000000" pitchFamily="50" charset="-128"/>
              <a:cs typeface="+mn-cs"/>
            </a:rPr>
            <a:t>)</a:t>
          </a:r>
          <a:r>
            <a:rPr kumimoji="1" lang="ja-JP" altLang="en-US" sz="2400">
              <a:solidFill>
                <a:schemeClr val="tx1"/>
              </a:solidFill>
              <a:latin typeface="BIZ UDPゴシック" panose="020B0400000000000000" pitchFamily="50" charset="-128"/>
              <a:ea typeface="BIZ UDPゴシック" panose="020B0400000000000000" pitchFamily="50" charset="-128"/>
              <a:cs typeface="+mn-cs"/>
            </a:rPr>
            <a:t>の方へ　</a:t>
          </a:r>
        </a:p>
      </xdr:txBody>
    </xdr:sp>
    <xdr:clientData/>
  </xdr:oneCellAnchor>
  <xdr:twoCellAnchor>
    <xdr:from>
      <xdr:col>7</xdr:col>
      <xdr:colOff>560391</xdr:colOff>
      <xdr:row>30</xdr:row>
      <xdr:rowOff>580546</xdr:rowOff>
    </xdr:from>
    <xdr:to>
      <xdr:col>9</xdr:col>
      <xdr:colOff>175357</xdr:colOff>
      <xdr:row>31</xdr:row>
      <xdr:rowOff>353434</xdr:rowOff>
    </xdr:to>
    <xdr:grpSp>
      <xdr:nvGrpSpPr>
        <xdr:cNvPr id="55" name="グループ化 54"/>
        <xdr:cNvGrpSpPr/>
      </xdr:nvGrpSpPr>
      <xdr:grpSpPr>
        <a:xfrm>
          <a:off x="5177215" y="9572146"/>
          <a:ext cx="1004495" cy="454206"/>
          <a:chOff x="349247" y="9907267"/>
          <a:chExt cx="944879" cy="816610"/>
        </a:xfrm>
        <a:solidFill>
          <a:srgbClr val="00FF00"/>
        </a:solidFill>
      </xdr:grpSpPr>
      <xdr:grpSp>
        <xdr:nvGrpSpPr>
          <xdr:cNvPr id="17" name="グループ化 16"/>
          <xdr:cNvGrpSpPr/>
        </xdr:nvGrpSpPr>
        <xdr:grpSpPr>
          <a:xfrm>
            <a:off x="349247" y="9907267"/>
            <a:ext cx="944879" cy="816610"/>
            <a:chOff x="349247" y="9907267"/>
            <a:chExt cx="944879" cy="816610"/>
          </a:xfrm>
          <a:grpFill/>
        </xdr:grpSpPr>
        <xdr:sp macro="" textlink="">
          <xdr:nvSpPr>
            <xdr:cNvPr id="19" name="爆発 1 18"/>
            <xdr:cNvSpPr/>
          </xdr:nvSpPr>
          <xdr:spPr>
            <a:xfrm rot="11017501">
              <a:off x="349247" y="9907267"/>
              <a:ext cx="944879" cy="816610"/>
            </a:xfrm>
            <a:prstGeom prst="irregularSeal1">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6" name="正方形/長方形 65"/>
            <xdr:cNvSpPr/>
          </xdr:nvSpPr>
          <xdr:spPr>
            <a:xfrm>
              <a:off x="516106" y="10121184"/>
              <a:ext cx="528611" cy="505689"/>
            </a:xfrm>
            <a:prstGeom prst="rect">
              <a:avLst/>
            </a:prstGeom>
            <a:noFill/>
          </xdr:spPr>
          <xdr:txBody>
            <a:bodyPr wrap="none" lIns="91440" tIns="45720" rIns="91440" bIns="45720">
              <a:spAutoFit/>
            </a:bodyPr>
            <a:lstStyle/>
            <a:p>
              <a:pPr algn="ctr"/>
              <a:r>
                <a:rPr lang="ja-JP" altLang="en-US" sz="1100" b="1" cap="none" spc="0">
                  <a:ln w="0"/>
                  <a:solidFill>
                    <a:schemeClr val="tx1"/>
                  </a:solidFill>
                  <a:effectLst/>
                  <a:latin typeface="+mn-ea"/>
                  <a:ea typeface="+mn-ea"/>
                </a:rPr>
                <a:t>今なら</a:t>
              </a:r>
            </a:p>
          </xdr:txBody>
        </xdr:sp>
      </xdr:grpSp>
      <xdr:pic>
        <xdr:nvPicPr>
          <xdr:cNvPr id="72" name="図 7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63016">
            <a:off x="961520" y="10195697"/>
            <a:ext cx="203706" cy="311175"/>
          </a:xfrm>
          <a:prstGeom prst="rect">
            <a:avLst/>
          </a:prstGeom>
          <a:grpFill/>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157480</xdr:colOff>
      <xdr:row>92</xdr:row>
      <xdr:rowOff>106680</xdr:rowOff>
    </xdr:from>
    <xdr:to>
      <xdr:col>11</xdr:col>
      <xdr:colOff>22860</xdr:colOff>
      <xdr:row>92</xdr:row>
      <xdr:rowOff>121920</xdr:rowOff>
    </xdr:to>
    <xdr:cxnSp macro="">
      <xdr:nvCxnSpPr>
        <xdr:cNvPr id="7" name="直線コネクタ 6"/>
        <xdr:cNvCxnSpPr/>
      </xdr:nvCxnSpPr>
      <xdr:spPr>
        <a:xfrm flipV="1">
          <a:off x="157480" y="271653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7620</xdr:colOff>
      <xdr:row>4</xdr:row>
      <xdr:rowOff>22859</xdr:rowOff>
    </xdr:from>
    <xdr:to>
      <xdr:col>2</xdr:col>
      <xdr:colOff>289560</xdr:colOff>
      <xdr:row>5</xdr:row>
      <xdr:rowOff>7619</xdr:rowOff>
    </xdr:to>
    <xdr:sp macro="" textlink="">
      <xdr:nvSpPr>
        <xdr:cNvPr id="9" name="正方形/長方形 8"/>
        <xdr:cNvSpPr/>
      </xdr:nvSpPr>
      <xdr:spPr>
        <a:xfrm>
          <a:off x="198120" y="975359"/>
          <a:ext cx="952500" cy="28956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a:t>
          </a:r>
          <a:r>
            <a:rPr kumimoji="1" lang="ja-JP" altLang="en-US" sz="1800">
              <a:solidFill>
                <a:sysClr val="windowText" lastClr="000000"/>
              </a:solidFill>
              <a:latin typeface="BIZ UDPゴシック" panose="020B0400000000000000" pitchFamily="50" charset="-128"/>
              <a:ea typeface="BIZ UDPゴシック" panose="020B0400000000000000" pitchFamily="50" charset="-128"/>
            </a:rPr>
            <a:t>１</a:t>
          </a:r>
        </a:p>
      </xdr:txBody>
    </xdr:sp>
    <xdr:clientData/>
  </xdr:twoCellAnchor>
  <xdr:twoCellAnchor>
    <xdr:from>
      <xdr:col>0</xdr:col>
      <xdr:colOff>185420</xdr:colOff>
      <xdr:row>15</xdr:row>
      <xdr:rowOff>0</xdr:rowOff>
    </xdr:from>
    <xdr:to>
      <xdr:col>2</xdr:col>
      <xdr:colOff>292100</xdr:colOff>
      <xdr:row>16</xdr:row>
      <xdr:rowOff>7620</xdr:rowOff>
    </xdr:to>
    <xdr:sp macro="" textlink="">
      <xdr:nvSpPr>
        <xdr:cNvPr id="12" name="正方形/長方形 11"/>
        <xdr:cNvSpPr/>
      </xdr:nvSpPr>
      <xdr:spPr>
        <a:xfrm>
          <a:off x="185420" y="4503420"/>
          <a:ext cx="967740" cy="30480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Step2</a:t>
          </a:r>
        </a:p>
      </xdr:txBody>
    </xdr:sp>
    <xdr:clientData/>
  </xdr:twoCellAnchor>
  <xdr:twoCellAnchor>
    <xdr:from>
      <xdr:col>1</xdr:col>
      <xdr:colOff>0</xdr:colOff>
      <xdr:row>40</xdr:row>
      <xdr:rowOff>22860</xdr:rowOff>
    </xdr:from>
    <xdr:to>
      <xdr:col>2</xdr:col>
      <xdr:colOff>323850</xdr:colOff>
      <xdr:row>41</xdr:row>
      <xdr:rowOff>15240</xdr:rowOff>
    </xdr:to>
    <xdr:sp macro="" textlink="">
      <xdr:nvSpPr>
        <xdr:cNvPr id="15" name="正方形/長方形 14"/>
        <xdr:cNvSpPr/>
      </xdr:nvSpPr>
      <xdr:spPr>
        <a:xfrm>
          <a:off x="190500" y="9922510"/>
          <a:ext cx="984250" cy="290830"/>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a:solidFill>
                <a:sysClr val="windowText" lastClr="000000"/>
              </a:solidFill>
              <a:latin typeface="BIZ UDPゴシック" panose="020B0400000000000000" pitchFamily="50" charset="-128"/>
              <a:ea typeface="BIZ UDPゴシック" panose="020B0400000000000000" pitchFamily="50" charset="-128"/>
            </a:rPr>
            <a:t>Step3</a:t>
          </a:r>
        </a:p>
      </xdr:txBody>
    </xdr:sp>
    <xdr:clientData/>
  </xdr:twoCellAnchor>
  <xdr:twoCellAnchor>
    <xdr:from>
      <xdr:col>0</xdr:col>
      <xdr:colOff>0</xdr:colOff>
      <xdr:row>2</xdr:row>
      <xdr:rowOff>1</xdr:rowOff>
    </xdr:from>
    <xdr:to>
      <xdr:col>11</xdr:col>
      <xdr:colOff>114300</xdr:colOff>
      <xdr:row>2</xdr:row>
      <xdr:rowOff>281941</xdr:rowOff>
    </xdr:to>
    <xdr:grpSp>
      <xdr:nvGrpSpPr>
        <xdr:cNvPr id="17" name="グループ化 16"/>
        <xdr:cNvGrpSpPr/>
      </xdr:nvGrpSpPr>
      <xdr:grpSpPr>
        <a:xfrm>
          <a:off x="0" y="487681"/>
          <a:ext cx="7033260" cy="281940"/>
          <a:chOff x="-20251" y="738018"/>
          <a:chExt cx="7033315" cy="323466"/>
        </a:xfrm>
      </xdr:grpSpPr>
      <xdr:sp macro="" textlink="">
        <xdr:nvSpPr>
          <xdr:cNvPr id="18" name="正方形/長方形 17"/>
          <xdr:cNvSpPr/>
        </xdr:nvSpPr>
        <xdr:spPr>
          <a:xfrm>
            <a:off x="13214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19" name="直線コネクタ 18"/>
          <xdr:cNvCxnSpPr/>
        </xdr:nvCxnSpPr>
        <xdr:spPr>
          <a:xfrm flipV="1">
            <a:off x="-20251" y="738018"/>
            <a:ext cx="7033315"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396240</xdr:colOff>
      <xdr:row>46</xdr:row>
      <xdr:rowOff>236220</xdr:rowOff>
    </xdr:from>
    <xdr:to>
      <xdr:col>11</xdr:col>
      <xdr:colOff>182880</xdr:colOff>
      <xdr:row>53</xdr:row>
      <xdr:rowOff>144780</xdr:rowOff>
    </xdr:to>
    <xdr:grpSp>
      <xdr:nvGrpSpPr>
        <xdr:cNvPr id="20" name="グループ化 19"/>
        <xdr:cNvGrpSpPr/>
      </xdr:nvGrpSpPr>
      <xdr:grpSpPr>
        <a:xfrm>
          <a:off x="3939540" y="11125200"/>
          <a:ext cx="3162300" cy="2194560"/>
          <a:chOff x="5570220" y="5318760"/>
          <a:chExt cx="3451860" cy="1691640"/>
        </a:xfrm>
      </xdr:grpSpPr>
      <xdr:sp macro="" textlink="">
        <xdr:nvSpPr>
          <xdr:cNvPr id="21" name="角丸四角形 20"/>
          <xdr:cNvSpPr/>
        </xdr:nvSpPr>
        <xdr:spPr>
          <a:xfrm>
            <a:off x="5570220" y="5318760"/>
            <a:ext cx="3451860" cy="1691640"/>
          </a:xfrm>
          <a:prstGeom prst="roundRect">
            <a:avLst>
              <a:gd name="adj" fmla="val 10990"/>
            </a:avLst>
          </a:prstGeom>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kumimoji="1" lang="ja-JP" altLang="en-US" sz="1100"/>
          </a:p>
        </xdr:txBody>
      </xdr:sp>
      <xdr:grpSp>
        <xdr:nvGrpSpPr>
          <xdr:cNvPr id="22" name="グループ化 21"/>
          <xdr:cNvGrpSpPr/>
        </xdr:nvGrpSpPr>
        <xdr:grpSpPr>
          <a:xfrm>
            <a:off x="5653397" y="5334000"/>
            <a:ext cx="3318775" cy="1584960"/>
            <a:chOff x="3451217" y="5455920"/>
            <a:chExt cx="3318775" cy="1584960"/>
          </a:xfrm>
        </xdr:grpSpPr>
        <xdr:pic>
          <xdr:nvPicPr>
            <xdr:cNvPr id="23" name="図 22"/>
            <xdr:cNvPicPr>
              <a:picLocks noChangeAspect="1"/>
            </xdr:cNvPicPr>
          </xdr:nvPicPr>
          <xdr:blipFill rotWithShape="1">
            <a:blip xmlns:r="http://schemas.openxmlformats.org/officeDocument/2006/relationships" r:embed="rId1"/>
            <a:srcRect b="17349"/>
            <a:stretch/>
          </xdr:blipFill>
          <xdr:spPr>
            <a:xfrm>
              <a:off x="3451217" y="5631180"/>
              <a:ext cx="3318775" cy="1409700"/>
            </a:xfrm>
            <a:prstGeom prst="rect">
              <a:avLst/>
            </a:prstGeom>
          </xdr:spPr>
        </xdr:pic>
        <xdr:sp macro="" textlink="">
          <xdr:nvSpPr>
            <xdr:cNvPr id="24" name="テキスト ボックス 23"/>
            <xdr:cNvSpPr txBox="1"/>
          </xdr:nvSpPr>
          <xdr:spPr>
            <a:xfrm>
              <a:off x="3451860" y="5455920"/>
              <a:ext cx="2804160" cy="373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bg1"/>
                  </a:solidFill>
                </a:rPr>
                <a:t>指標の概念図　</a:t>
              </a:r>
              <a:r>
                <a:rPr kumimoji="1" lang="en-US" altLang="ja-JP" sz="600">
                  <a:solidFill>
                    <a:schemeClr val="bg1"/>
                  </a:solidFill>
                </a:rPr>
                <a:t>【</a:t>
              </a:r>
              <a:r>
                <a:rPr kumimoji="1" lang="ja-JP" altLang="en-US" sz="600">
                  <a:solidFill>
                    <a:schemeClr val="bg1"/>
                  </a:solidFill>
                </a:rPr>
                <a:t>出典：日本人の食事摂取基準（２０２０年版）Ｐ</a:t>
              </a:r>
              <a:r>
                <a:rPr kumimoji="1" lang="en-US" altLang="ja-JP" sz="600">
                  <a:solidFill>
                    <a:schemeClr val="bg1"/>
                  </a:solidFill>
                </a:rPr>
                <a:t>.</a:t>
              </a:r>
              <a:r>
                <a:rPr kumimoji="1" lang="ja-JP" altLang="en-US" sz="600">
                  <a:solidFill>
                    <a:schemeClr val="bg1"/>
                  </a:solidFill>
                </a:rPr>
                <a:t>７</a:t>
              </a:r>
              <a:r>
                <a:rPr kumimoji="1" lang="en-US" altLang="ja-JP" sz="600">
                  <a:solidFill>
                    <a:schemeClr val="bg1"/>
                  </a:solidFill>
                </a:rPr>
                <a:t>】</a:t>
              </a:r>
              <a:endParaRPr kumimoji="1" lang="ja-JP" altLang="en-US" sz="600">
                <a:solidFill>
                  <a:schemeClr val="bg1"/>
                </a:solidFill>
              </a:endParaRPr>
            </a:p>
          </xdr:txBody>
        </xdr:sp>
      </xdr:grpSp>
    </xdr:grpSp>
    <xdr:clientData/>
  </xdr:twoCellAnchor>
  <xdr:twoCellAnchor>
    <xdr:from>
      <xdr:col>0</xdr:col>
      <xdr:colOff>175260</xdr:colOff>
      <xdr:row>85</xdr:row>
      <xdr:rowOff>114300</xdr:rowOff>
    </xdr:from>
    <xdr:to>
      <xdr:col>11</xdr:col>
      <xdr:colOff>40640</xdr:colOff>
      <xdr:row>85</xdr:row>
      <xdr:rowOff>129540</xdr:rowOff>
    </xdr:to>
    <xdr:cxnSp macro="">
      <xdr:nvCxnSpPr>
        <xdr:cNvPr id="26" name="直線コネクタ 25"/>
        <xdr:cNvCxnSpPr/>
      </xdr:nvCxnSpPr>
      <xdr:spPr>
        <a:xfrm flipV="1">
          <a:off x="175260" y="2356104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99060</xdr:colOff>
      <xdr:row>65</xdr:row>
      <xdr:rowOff>121920</xdr:rowOff>
    </xdr:from>
    <xdr:to>
      <xdr:col>10</xdr:col>
      <xdr:colOff>657860</xdr:colOff>
      <xdr:row>65</xdr:row>
      <xdr:rowOff>137160</xdr:rowOff>
    </xdr:to>
    <xdr:cxnSp macro="">
      <xdr:nvCxnSpPr>
        <xdr:cNvPr id="27" name="直線コネクタ 26"/>
        <xdr:cNvCxnSpPr/>
      </xdr:nvCxnSpPr>
      <xdr:spPr>
        <a:xfrm flipV="1">
          <a:off x="99060" y="161010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175260</xdr:colOff>
      <xdr:row>99</xdr:row>
      <xdr:rowOff>83820</xdr:rowOff>
    </xdr:from>
    <xdr:to>
      <xdr:col>11</xdr:col>
      <xdr:colOff>40640</xdr:colOff>
      <xdr:row>99</xdr:row>
      <xdr:rowOff>99060</xdr:rowOff>
    </xdr:to>
    <xdr:cxnSp macro="">
      <xdr:nvCxnSpPr>
        <xdr:cNvPr id="28" name="直線コネクタ 27"/>
        <xdr:cNvCxnSpPr/>
      </xdr:nvCxnSpPr>
      <xdr:spPr>
        <a:xfrm flipV="1">
          <a:off x="175260" y="3029712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30480</xdr:colOff>
      <xdr:row>77</xdr:row>
      <xdr:rowOff>129540</xdr:rowOff>
    </xdr:from>
    <xdr:to>
      <xdr:col>11</xdr:col>
      <xdr:colOff>86360</xdr:colOff>
      <xdr:row>77</xdr:row>
      <xdr:rowOff>144780</xdr:rowOff>
    </xdr:to>
    <xdr:cxnSp macro="">
      <xdr:nvCxnSpPr>
        <xdr:cNvPr id="29" name="直線コネクタ 28"/>
        <xdr:cNvCxnSpPr/>
      </xdr:nvCxnSpPr>
      <xdr:spPr>
        <a:xfrm flipV="1">
          <a:off x="220980" y="197205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157480</xdr:colOff>
      <xdr:row>107</xdr:row>
      <xdr:rowOff>106680</xdr:rowOff>
    </xdr:from>
    <xdr:to>
      <xdr:col>11</xdr:col>
      <xdr:colOff>22860</xdr:colOff>
      <xdr:row>107</xdr:row>
      <xdr:rowOff>121920</xdr:rowOff>
    </xdr:to>
    <xdr:cxnSp macro="">
      <xdr:nvCxnSpPr>
        <xdr:cNvPr id="30" name="直線コネクタ 29"/>
        <xdr:cNvCxnSpPr/>
      </xdr:nvCxnSpPr>
      <xdr:spPr>
        <a:xfrm flipV="1">
          <a:off x="157480" y="2679954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149860</xdr:colOff>
      <xdr:row>114</xdr:row>
      <xdr:rowOff>106680</xdr:rowOff>
    </xdr:from>
    <xdr:to>
      <xdr:col>11</xdr:col>
      <xdr:colOff>15240</xdr:colOff>
      <xdr:row>114</xdr:row>
      <xdr:rowOff>121920</xdr:rowOff>
    </xdr:to>
    <xdr:cxnSp macro="">
      <xdr:nvCxnSpPr>
        <xdr:cNvPr id="31" name="直線コネクタ 30"/>
        <xdr:cNvCxnSpPr/>
      </xdr:nvCxnSpPr>
      <xdr:spPr>
        <a:xfrm flipV="1">
          <a:off x="149860" y="3744468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175260</xdr:colOff>
      <xdr:row>121</xdr:row>
      <xdr:rowOff>114300</xdr:rowOff>
    </xdr:from>
    <xdr:to>
      <xdr:col>11</xdr:col>
      <xdr:colOff>40640</xdr:colOff>
      <xdr:row>121</xdr:row>
      <xdr:rowOff>129540</xdr:rowOff>
    </xdr:to>
    <xdr:cxnSp macro="">
      <xdr:nvCxnSpPr>
        <xdr:cNvPr id="32" name="直線コネクタ 31"/>
        <xdr:cNvCxnSpPr/>
      </xdr:nvCxnSpPr>
      <xdr:spPr>
        <a:xfrm flipV="1">
          <a:off x="175260" y="233172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0</xdr:col>
      <xdr:colOff>157480</xdr:colOff>
      <xdr:row>129</xdr:row>
      <xdr:rowOff>106680</xdr:rowOff>
    </xdr:from>
    <xdr:to>
      <xdr:col>11</xdr:col>
      <xdr:colOff>22860</xdr:colOff>
      <xdr:row>129</xdr:row>
      <xdr:rowOff>121920</xdr:rowOff>
    </xdr:to>
    <xdr:cxnSp macro="">
      <xdr:nvCxnSpPr>
        <xdr:cNvPr id="34" name="直線コネクタ 33"/>
        <xdr:cNvCxnSpPr/>
      </xdr:nvCxnSpPr>
      <xdr:spPr>
        <a:xfrm flipV="1">
          <a:off x="157480" y="3387090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xdr:col>
      <xdr:colOff>0</xdr:colOff>
      <xdr:row>136</xdr:row>
      <xdr:rowOff>83820</xdr:rowOff>
    </xdr:from>
    <xdr:to>
      <xdr:col>11</xdr:col>
      <xdr:colOff>55880</xdr:colOff>
      <xdr:row>136</xdr:row>
      <xdr:rowOff>99060</xdr:rowOff>
    </xdr:to>
    <xdr:cxnSp macro="">
      <xdr:nvCxnSpPr>
        <xdr:cNvPr id="35" name="直線コネクタ 34"/>
        <xdr:cNvCxnSpPr/>
      </xdr:nvCxnSpPr>
      <xdr:spPr>
        <a:xfrm flipV="1">
          <a:off x="190500" y="45018960"/>
          <a:ext cx="6784340" cy="15240"/>
        </a:xfrm>
        <a:prstGeom prst="line">
          <a:avLst/>
        </a:prstGeom>
        <a:ln>
          <a:headEnd type="diamond"/>
          <a:tailEnd type="diamond" w="med" len="med"/>
        </a:ln>
      </xdr:spPr>
      <xdr:style>
        <a:lnRef idx="1">
          <a:schemeClr val="accent5"/>
        </a:lnRef>
        <a:fillRef idx="0">
          <a:schemeClr val="accent5"/>
        </a:fillRef>
        <a:effectRef idx="0">
          <a:schemeClr val="accent5"/>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xdr:rowOff>
    </xdr:from>
    <xdr:to>
      <xdr:col>11</xdr:col>
      <xdr:colOff>114300</xdr:colOff>
      <xdr:row>2</xdr:row>
      <xdr:rowOff>281941</xdr:rowOff>
    </xdr:to>
    <xdr:grpSp>
      <xdr:nvGrpSpPr>
        <xdr:cNvPr id="6" name="グループ化 5"/>
        <xdr:cNvGrpSpPr/>
      </xdr:nvGrpSpPr>
      <xdr:grpSpPr>
        <a:xfrm>
          <a:off x="0" y="487681"/>
          <a:ext cx="7086600" cy="281940"/>
          <a:chOff x="-20251" y="738018"/>
          <a:chExt cx="7033315" cy="323466"/>
        </a:xfrm>
      </xdr:grpSpPr>
      <xdr:sp macro="" textlink="">
        <xdr:nvSpPr>
          <xdr:cNvPr id="7" name="正方形/長方形 6"/>
          <xdr:cNvSpPr/>
        </xdr:nvSpPr>
        <xdr:spPr>
          <a:xfrm>
            <a:off x="132149" y="746760"/>
            <a:ext cx="274323" cy="314724"/>
          </a:xfrm>
          <a:prstGeom prst="rect">
            <a:avLst/>
          </a:prstGeom>
          <a:solidFill>
            <a:schemeClr val="accent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800">
              <a:solidFill>
                <a:sysClr val="windowText" lastClr="000000"/>
              </a:solidFill>
              <a:latin typeface="BIZ UDPゴシック" panose="020B0400000000000000" pitchFamily="50" charset="-128"/>
              <a:ea typeface="BIZ UDPゴシック" panose="020B0400000000000000" pitchFamily="50" charset="-128"/>
            </a:endParaRPr>
          </a:p>
        </xdr:txBody>
      </xdr:sp>
      <xdr:cxnSp macro="">
        <xdr:nvCxnSpPr>
          <xdr:cNvPr id="8" name="直線コネクタ 7"/>
          <xdr:cNvCxnSpPr/>
        </xdr:nvCxnSpPr>
        <xdr:spPr>
          <a:xfrm flipV="1">
            <a:off x="-20251" y="738018"/>
            <a:ext cx="7033315" cy="0"/>
          </a:xfrm>
          <a:prstGeom prst="line">
            <a:avLst/>
          </a:prstGeom>
          <a:ln w="12700">
            <a:solidFill>
              <a:schemeClr val="accent2"/>
            </a:solidFill>
            <a:headEnd type="none"/>
            <a:tailEnd type="none" w="med"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J46"/>
  <sheetViews>
    <sheetView tabSelected="1" view="pageBreakPreview" zoomScale="85" zoomScaleNormal="100" zoomScaleSheetLayoutView="85" workbookViewId="0">
      <selection activeCell="M14" sqref="M14"/>
    </sheetView>
  </sheetViews>
  <sheetFormatPr defaultRowHeight="14.4" x14ac:dyDescent="0.2"/>
  <cols>
    <col min="1" max="1" width="7.59765625" customWidth="1"/>
    <col min="9" max="9" width="9.3984375" customWidth="1"/>
    <col min="10" max="10" width="10" customWidth="1"/>
  </cols>
  <sheetData>
    <row r="1" spans="1:10" ht="2.4" customHeight="1" x14ac:dyDescent="0.2"/>
    <row r="2" spans="1:10" ht="31.65" customHeight="1" x14ac:dyDescent="0.2">
      <c r="A2" s="94"/>
    </row>
    <row r="3" spans="1:10" ht="46.35" customHeight="1" x14ac:dyDescent="0.25">
      <c r="A3" s="102" t="s">
        <v>201</v>
      </c>
      <c r="B3" s="102"/>
      <c r="C3" s="102"/>
      <c r="D3" s="102"/>
      <c r="E3" s="102"/>
      <c r="F3" s="102"/>
      <c r="G3" s="102"/>
      <c r="H3" s="102"/>
      <c r="I3" s="102"/>
      <c r="J3" s="102"/>
    </row>
    <row r="4" spans="1:10" ht="7.65" customHeight="1" x14ac:dyDescent="0.2"/>
    <row r="5" spans="1:10" ht="22.65" customHeight="1" x14ac:dyDescent="0.2">
      <c r="A5" s="100" t="s">
        <v>24</v>
      </c>
      <c r="B5" s="100"/>
      <c r="C5" s="100"/>
      <c r="D5" s="100"/>
      <c r="E5" s="100"/>
      <c r="F5" s="100"/>
      <c r="G5" s="100"/>
      <c r="H5" s="100"/>
      <c r="I5" s="100"/>
      <c r="J5" s="100"/>
    </row>
    <row r="6" spans="1:10" ht="12.6" customHeight="1" x14ac:dyDescent="0.2">
      <c r="A6" s="100" t="s">
        <v>16</v>
      </c>
      <c r="B6" s="100"/>
      <c r="C6" s="100"/>
      <c r="D6" s="100"/>
      <c r="E6" s="100"/>
      <c r="F6" s="100"/>
      <c r="G6" s="100"/>
      <c r="H6" s="100"/>
      <c r="I6" s="100"/>
      <c r="J6" s="100"/>
    </row>
    <row r="7" spans="1:10" ht="27.6" customHeight="1" x14ac:dyDescent="0.2">
      <c r="C7" s="11"/>
      <c r="D7" s="11"/>
      <c r="F7" s="11"/>
      <c r="G7" s="11"/>
      <c r="H7" s="11"/>
    </row>
    <row r="8" spans="1:10" ht="27.6" customHeight="1" x14ac:dyDescent="0.2">
      <c r="C8" s="11"/>
      <c r="D8" s="11"/>
      <c r="F8" s="11"/>
      <c r="G8" s="11"/>
      <c r="H8" s="11"/>
    </row>
    <row r="9" spans="1:10" ht="27.6" customHeight="1" x14ac:dyDescent="0.2"/>
    <row r="10" spans="1:10" ht="17.399999999999999" customHeight="1" x14ac:dyDescent="0.25">
      <c r="A10" s="15" t="s">
        <v>26</v>
      </c>
      <c r="B10" s="11"/>
      <c r="E10" s="11" t="s">
        <v>23</v>
      </c>
      <c r="H10" s="13" t="s">
        <v>20</v>
      </c>
      <c r="I10" s="11" t="s">
        <v>19</v>
      </c>
    </row>
    <row r="11" spans="1:10" ht="3.6" customHeight="1" x14ac:dyDescent="0.2"/>
    <row r="12" spans="1:10" ht="22.35" customHeight="1" x14ac:dyDescent="0.2">
      <c r="A12" s="101" t="s">
        <v>18</v>
      </c>
      <c r="B12" s="101"/>
      <c r="C12" s="101"/>
      <c r="D12" s="101"/>
      <c r="E12" s="101"/>
      <c r="F12" s="101"/>
      <c r="G12" s="101"/>
      <c r="H12" s="101"/>
      <c r="I12" s="101"/>
      <c r="J12" s="101"/>
    </row>
    <row r="13" spans="1:10" ht="10.35" customHeight="1" x14ac:dyDescent="0.2">
      <c r="A13" s="12" t="s">
        <v>17</v>
      </c>
      <c r="C13" s="12"/>
      <c r="D13" s="12"/>
      <c r="E13" s="12"/>
      <c r="F13" s="12"/>
      <c r="H13" s="12"/>
      <c r="I13" s="12"/>
      <c r="J13" s="12"/>
    </row>
    <row r="14" spans="1:10" ht="27.6" customHeight="1" x14ac:dyDescent="0.2">
      <c r="B14" s="14" t="s">
        <v>21</v>
      </c>
      <c r="G14" s="14" t="s">
        <v>22</v>
      </c>
    </row>
    <row r="15" spans="1:10" ht="27.6" customHeight="1" x14ac:dyDescent="0.2">
      <c r="B15" s="14"/>
    </row>
    <row r="16" spans="1:10" ht="18" customHeight="1" x14ac:dyDescent="0.2"/>
    <row r="17" spans="1:10" ht="21.6" customHeight="1" x14ac:dyDescent="0.2"/>
    <row r="18" spans="1:10" ht="24" customHeight="1" x14ac:dyDescent="0.2"/>
    <row r="19" spans="1:10" ht="24" customHeight="1" x14ac:dyDescent="0.2"/>
    <row r="20" spans="1:10" ht="24" customHeight="1" x14ac:dyDescent="0.2"/>
    <row r="21" spans="1:10" ht="27.6" customHeight="1" x14ac:dyDescent="0.25">
      <c r="A21" s="103" t="s">
        <v>25</v>
      </c>
      <c r="B21" s="103"/>
      <c r="C21" s="103"/>
      <c r="D21" s="103"/>
      <c r="E21" s="103"/>
      <c r="F21" s="104" t="s">
        <v>27</v>
      </c>
      <c r="G21" s="104"/>
      <c r="H21" s="104"/>
      <c r="I21" s="104"/>
      <c r="J21" s="104"/>
    </row>
    <row r="22" spans="1:10" ht="27.6" customHeight="1" x14ac:dyDescent="0.2"/>
    <row r="23" spans="1:10" ht="27.6" customHeight="1" x14ac:dyDescent="0.2"/>
    <row r="24" spans="1:10" ht="27.6" customHeight="1" x14ac:dyDescent="0.2"/>
    <row r="25" spans="1:10" ht="27.6" customHeight="1" x14ac:dyDescent="0.2"/>
    <row r="26" spans="1:10" ht="27.6" customHeight="1" x14ac:dyDescent="0.2"/>
    <row r="27" spans="1:10" ht="27.6" customHeight="1" x14ac:dyDescent="0.2"/>
    <row r="28" spans="1:10" ht="53.4" customHeight="1" x14ac:dyDescent="0.2">
      <c r="A28" s="99" t="s">
        <v>29</v>
      </c>
      <c r="B28" s="99"/>
      <c r="C28" s="99"/>
      <c r="D28" s="99"/>
      <c r="E28" s="99"/>
      <c r="F28" s="99"/>
      <c r="G28" s="99"/>
      <c r="H28" s="99"/>
      <c r="I28" s="99"/>
      <c r="J28" s="99"/>
    </row>
    <row r="29" spans="1:10" ht="22.65" customHeight="1" x14ac:dyDescent="0.2">
      <c r="A29" s="16"/>
      <c r="B29" s="16"/>
      <c r="C29" s="16"/>
      <c r="D29" s="16"/>
      <c r="E29" s="16"/>
      <c r="F29" s="16"/>
      <c r="G29" s="16"/>
      <c r="H29" s="16"/>
      <c r="I29" s="16"/>
      <c r="J29" s="16"/>
    </row>
    <row r="30" spans="1:10" ht="16.350000000000001" customHeight="1" x14ac:dyDescent="0.2"/>
    <row r="31" spans="1:10" ht="53.4" customHeight="1" x14ac:dyDescent="0.2">
      <c r="B31" s="99" t="s">
        <v>28</v>
      </c>
      <c r="C31" s="99"/>
      <c r="D31" s="99"/>
      <c r="E31" s="99"/>
      <c r="F31" s="99"/>
      <c r="G31" s="99"/>
      <c r="H31" s="99"/>
      <c r="I31" s="99"/>
      <c r="J31" s="99"/>
    </row>
    <row r="32" spans="1:10" ht="39" customHeight="1" x14ac:dyDescent="0.2"/>
    <row r="33" spans="1:10" ht="23.4" customHeight="1" x14ac:dyDescent="0.2">
      <c r="A33" s="98"/>
      <c r="B33" s="98"/>
      <c r="C33" s="98"/>
      <c r="D33" s="98"/>
      <c r="E33" s="98"/>
      <c r="F33" s="98"/>
      <c r="G33" s="98"/>
      <c r="H33" s="98"/>
      <c r="I33" s="98"/>
      <c r="J33" s="98"/>
    </row>
    <row r="34" spans="1:10" ht="44.4" customHeight="1" x14ac:dyDescent="0.2"/>
    <row r="35" spans="1:10" ht="22.65" customHeight="1" x14ac:dyDescent="0.2"/>
    <row r="36" spans="1:10" ht="27.6" customHeight="1" x14ac:dyDescent="0.2"/>
    <row r="37" spans="1:10" ht="27.6" customHeight="1" x14ac:dyDescent="0.2"/>
    <row r="38" spans="1:10" ht="27.6" customHeight="1" x14ac:dyDescent="0.2"/>
    <row r="39" spans="1:10" ht="27.6" customHeight="1" x14ac:dyDescent="0.2"/>
    <row r="40" spans="1:10" ht="27.6" customHeight="1" x14ac:dyDescent="0.2"/>
    <row r="41" spans="1:10" ht="27.6" customHeight="1" x14ac:dyDescent="0.2"/>
    <row r="42" spans="1:10" ht="27.6" customHeight="1" x14ac:dyDescent="0.2"/>
    <row r="45" spans="1:10" ht="10.65" customHeight="1" x14ac:dyDescent="0.2"/>
    <row r="46" spans="1:10" ht="10.65" customHeight="1" x14ac:dyDescent="0.2"/>
  </sheetData>
  <sheetProtection algorithmName="SHA-512" hashValue="QUNK5dmdIaSGrr8AV8KJhYMsFvZINNk97py7R8e9XmsJPi3+e8YKtJleGenKGZ7TTmAoGC4vZSwU3mcdjzO+FA==" saltValue="Kmo1gB8RIgY6xh77EF3vwA==" spinCount="100000" sheet="1" objects="1" scenarios="1"/>
  <mergeCells count="9">
    <mergeCell ref="A33:J33"/>
    <mergeCell ref="B31:J31"/>
    <mergeCell ref="A6:J6"/>
    <mergeCell ref="A12:J12"/>
    <mergeCell ref="A3:J3"/>
    <mergeCell ref="A5:J5"/>
    <mergeCell ref="A21:E21"/>
    <mergeCell ref="F21:J21"/>
    <mergeCell ref="A28:J28"/>
  </mergeCells>
  <phoneticPr fontId="2"/>
  <pageMargins left="0.23622047244094491" right="0.23622047244094491" top="0.15748031496062992"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47"/>
  <sheetViews>
    <sheetView view="pageBreakPreview" zoomScaleNormal="100" zoomScaleSheetLayoutView="100" workbookViewId="0">
      <selection activeCell="G15" sqref="G15"/>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4" ht="19.8" customHeight="1" x14ac:dyDescent="0.2">
      <c r="A1" s="66" t="s">
        <v>123</v>
      </c>
    </row>
    <row r="2" spans="1:14" ht="15" customHeight="1" x14ac:dyDescent="0.2">
      <c r="A2" s="67"/>
      <c r="B2" s="1" t="s">
        <v>124</v>
      </c>
    </row>
    <row r="3" spans="1:14" ht="10.199999999999999" customHeight="1" x14ac:dyDescent="0.2"/>
    <row r="4" spans="1:14" x14ac:dyDescent="0.2">
      <c r="B4" s="68" t="s">
        <v>125</v>
      </c>
    </row>
    <row r="5" spans="1:14" x14ac:dyDescent="0.2">
      <c r="B5" s="135"/>
      <c r="C5" s="135"/>
      <c r="D5" s="136" t="s">
        <v>126</v>
      </c>
      <c r="E5" s="136"/>
      <c r="F5" s="136"/>
      <c r="G5" s="136"/>
      <c r="H5" s="136"/>
      <c r="I5" s="136" t="s">
        <v>127</v>
      </c>
      <c r="J5" s="136"/>
      <c r="K5" s="136"/>
      <c r="L5" s="136"/>
      <c r="M5" s="136"/>
    </row>
    <row r="6" spans="1:14" ht="36" customHeight="1" x14ac:dyDescent="0.2">
      <c r="B6" s="136" t="s">
        <v>128</v>
      </c>
      <c r="C6" s="136"/>
      <c r="D6" s="114" t="s">
        <v>129</v>
      </c>
      <c r="E6" s="114"/>
      <c r="F6" s="114" t="s">
        <v>130</v>
      </c>
      <c r="G6" s="136"/>
      <c r="H6" s="69" t="s">
        <v>14</v>
      </c>
      <c r="I6" s="114" t="s">
        <v>129</v>
      </c>
      <c r="J6" s="114"/>
      <c r="K6" s="114" t="s">
        <v>130</v>
      </c>
      <c r="L6" s="136"/>
      <c r="M6" s="95" t="s">
        <v>14</v>
      </c>
      <c r="N6" s="70"/>
    </row>
    <row r="7" spans="1:14" ht="18.600000000000001" customHeight="1" x14ac:dyDescent="0.2">
      <c r="B7" s="124" t="s">
        <v>131</v>
      </c>
      <c r="C7" s="124"/>
      <c r="D7" s="125">
        <v>2300</v>
      </c>
      <c r="E7" s="125"/>
      <c r="F7" s="125">
        <v>2650</v>
      </c>
      <c r="G7" s="125"/>
      <c r="H7" s="96">
        <v>3050</v>
      </c>
      <c r="I7" s="125">
        <v>1700</v>
      </c>
      <c r="J7" s="125"/>
      <c r="K7" s="125">
        <v>2000</v>
      </c>
      <c r="L7" s="125"/>
      <c r="M7" s="96">
        <v>2300</v>
      </c>
    </row>
    <row r="8" spans="1:14" ht="10.199999999999999" customHeight="1" x14ac:dyDescent="0.2">
      <c r="C8" s="71"/>
      <c r="D8" s="72"/>
      <c r="E8" s="72"/>
      <c r="F8" s="72"/>
      <c r="G8" s="72"/>
      <c r="H8" s="72"/>
      <c r="I8" s="72"/>
    </row>
    <row r="9" spans="1:14" x14ac:dyDescent="0.2">
      <c r="A9" s="126" t="s">
        <v>132</v>
      </c>
      <c r="B9" s="127"/>
      <c r="C9" s="128"/>
      <c r="D9" s="132" t="s">
        <v>126</v>
      </c>
      <c r="E9" s="133"/>
      <c r="F9" s="133"/>
      <c r="G9" s="133"/>
      <c r="H9" s="134"/>
      <c r="I9" s="132" t="s">
        <v>127</v>
      </c>
      <c r="J9" s="133"/>
      <c r="K9" s="133"/>
      <c r="L9" s="133"/>
      <c r="M9" s="134"/>
    </row>
    <row r="10" spans="1:14" ht="24" customHeight="1" x14ac:dyDescent="0.2">
      <c r="A10" s="129"/>
      <c r="B10" s="130"/>
      <c r="C10" s="131"/>
      <c r="D10" s="73" t="s">
        <v>133</v>
      </c>
      <c r="E10" s="74" t="s">
        <v>134</v>
      </c>
      <c r="F10" s="74" t="s">
        <v>135</v>
      </c>
      <c r="G10" s="75" t="s">
        <v>136</v>
      </c>
      <c r="H10" s="74" t="s">
        <v>137</v>
      </c>
      <c r="I10" s="73" t="s">
        <v>133</v>
      </c>
      <c r="J10" s="74" t="s">
        <v>134</v>
      </c>
      <c r="K10" s="74" t="s">
        <v>135</v>
      </c>
      <c r="L10" s="75" t="s">
        <v>136</v>
      </c>
      <c r="M10" s="74" t="s">
        <v>137</v>
      </c>
    </row>
    <row r="11" spans="1:14" ht="17.399999999999999" customHeight="1" x14ac:dyDescent="0.2">
      <c r="A11" s="115" t="s">
        <v>138</v>
      </c>
      <c r="B11" s="116"/>
      <c r="C11" s="117"/>
      <c r="D11" s="76">
        <v>50</v>
      </c>
      <c r="E11" s="76">
        <v>65</v>
      </c>
      <c r="F11" s="77" t="s">
        <v>139</v>
      </c>
      <c r="G11" s="77" t="s">
        <v>139</v>
      </c>
      <c r="H11" s="77" t="s">
        <v>139</v>
      </c>
      <c r="I11" s="76">
        <v>40</v>
      </c>
      <c r="J11" s="76">
        <v>50</v>
      </c>
      <c r="K11" s="77" t="s">
        <v>139</v>
      </c>
      <c r="L11" s="77" t="s">
        <v>139</v>
      </c>
      <c r="M11" s="77" t="s">
        <v>139</v>
      </c>
    </row>
    <row r="12" spans="1:14" ht="17.399999999999999" customHeight="1" x14ac:dyDescent="0.2">
      <c r="A12" s="118" t="s">
        <v>140</v>
      </c>
      <c r="B12" s="119"/>
      <c r="C12" s="120"/>
      <c r="D12" s="78" t="s">
        <v>139</v>
      </c>
      <c r="E12" s="78" t="s">
        <v>139</v>
      </c>
      <c r="F12" s="78" t="s">
        <v>139</v>
      </c>
      <c r="G12" s="78" t="s">
        <v>139</v>
      </c>
      <c r="H12" s="78" t="s">
        <v>141</v>
      </c>
      <c r="I12" s="78" t="s">
        <v>139</v>
      </c>
      <c r="J12" s="78" t="s">
        <v>139</v>
      </c>
      <c r="K12" s="78" t="s">
        <v>139</v>
      </c>
      <c r="L12" s="78" t="s">
        <v>139</v>
      </c>
      <c r="M12" s="78" t="s">
        <v>141</v>
      </c>
    </row>
    <row r="13" spans="1:14" ht="17.399999999999999" customHeight="1" x14ac:dyDescent="0.2">
      <c r="A13" s="108" t="s">
        <v>50</v>
      </c>
      <c r="B13" s="112" t="s">
        <v>142</v>
      </c>
      <c r="C13" s="112"/>
      <c r="D13" s="96" t="s">
        <v>139</v>
      </c>
      <c r="E13" s="96" t="s">
        <v>139</v>
      </c>
      <c r="F13" s="96" t="s">
        <v>139</v>
      </c>
      <c r="G13" s="96" t="s">
        <v>139</v>
      </c>
      <c r="H13" s="96" t="s">
        <v>143</v>
      </c>
      <c r="I13" s="96" t="s">
        <v>139</v>
      </c>
      <c r="J13" s="96" t="s">
        <v>139</v>
      </c>
      <c r="K13" s="96" t="s">
        <v>139</v>
      </c>
      <c r="L13" s="96" t="s">
        <v>139</v>
      </c>
      <c r="M13" s="96" t="s">
        <v>143</v>
      </c>
    </row>
    <row r="14" spans="1:14" ht="17.399999999999999" customHeight="1" x14ac:dyDescent="0.2">
      <c r="A14" s="121"/>
      <c r="B14" s="122" t="s">
        <v>144</v>
      </c>
      <c r="C14" s="122"/>
      <c r="D14" s="96" t="s">
        <v>139</v>
      </c>
      <c r="E14" s="96" t="s">
        <v>139</v>
      </c>
      <c r="F14" s="96" t="s">
        <v>139</v>
      </c>
      <c r="G14" s="96" t="s">
        <v>139</v>
      </c>
      <c r="H14" s="96" t="s">
        <v>145</v>
      </c>
      <c r="I14" s="96" t="s">
        <v>139</v>
      </c>
      <c r="J14" s="96" t="s">
        <v>139</v>
      </c>
      <c r="K14" s="96" t="s">
        <v>139</v>
      </c>
      <c r="L14" s="96" t="s">
        <v>139</v>
      </c>
      <c r="M14" s="96" t="s">
        <v>145</v>
      </c>
    </row>
    <row r="15" spans="1:14" ht="17.399999999999999" customHeight="1" x14ac:dyDescent="0.2">
      <c r="A15" s="121"/>
      <c r="B15" s="123" t="s">
        <v>146</v>
      </c>
      <c r="C15" s="123"/>
      <c r="D15" s="96" t="s">
        <v>139</v>
      </c>
      <c r="E15" s="96" t="s">
        <v>139</v>
      </c>
      <c r="F15" s="79">
        <v>11</v>
      </c>
      <c r="G15" s="96" t="s">
        <v>139</v>
      </c>
      <c r="H15" s="96" t="s">
        <v>139</v>
      </c>
      <c r="I15" s="96" t="s">
        <v>139</v>
      </c>
      <c r="J15" s="96" t="s">
        <v>139</v>
      </c>
      <c r="K15" s="79">
        <v>8</v>
      </c>
      <c r="L15" s="96" t="s">
        <v>139</v>
      </c>
      <c r="M15" s="96" t="s">
        <v>139</v>
      </c>
    </row>
    <row r="16" spans="1:14" ht="17.399999999999999" customHeight="1" x14ac:dyDescent="0.2">
      <c r="A16" s="109"/>
      <c r="B16" s="123" t="s">
        <v>147</v>
      </c>
      <c r="C16" s="123"/>
      <c r="D16" s="96" t="s">
        <v>139</v>
      </c>
      <c r="E16" s="96" t="s">
        <v>139</v>
      </c>
      <c r="F16" s="80">
        <v>2</v>
      </c>
      <c r="G16" s="96" t="s">
        <v>139</v>
      </c>
      <c r="H16" s="96" t="s">
        <v>139</v>
      </c>
      <c r="I16" s="96" t="s">
        <v>139</v>
      </c>
      <c r="J16" s="96" t="s">
        <v>139</v>
      </c>
      <c r="K16" s="79">
        <v>1.6</v>
      </c>
      <c r="L16" s="96" t="s">
        <v>139</v>
      </c>
      <c r="M16" s="96" t="s">
        <v>139</v>
      </c>
    </row>
    <row r="17" spans="1:13" ht="17.399999999999999" customHeight="1" x14ac:dyDescent="0.2">
      <c r="A17" s="108" t="s">
        <v>148</v>
      </c>
      <c r="B17" s="110" t="s">
        <v>149</v>
      </c>
      <c r="C17" s="110"/>
      <c r="D17" s="96" t="s">
        <v>139</v>
      </c>
      <c r="E17" s="96" t="s">
        <v>139</v>
      </c>
      <c r="F17" s="96" t="s">
        <v>139</v>
      </c>
      <c r="G17" s="96" t="s">
        <v>139</v>
      </c>
      <c r="H17" s="96" t="s">
        <v>150</v>
      </c>
      <c r="I17" s="96" t="s">
        <v>139</v>
      </c>
      <c r="J17" s="96" t="s">
        <v>139</v>
      </c>
      <c r="K17" s="96" t="s">
        <v>139</v>
      </c>
      <c r="L17" s="96" t="s">
        <v>139</v>
      </c>
      <c r="M17" s="96" t="s">
        <v>150</v>
      </c>
    </row>
    <row r="18" spans="1:13" ht="17.399999999999999" customHeight="1" x14ac:dyDescent="0.2">
      <c r="A18" s="109"/>
      <c r="B18" s="111" t="s">
        <v>151</v>
      </c>
      <c r="C18" s="112"/>
      <c r="D18" s="96" t="s">
        <v>139</v>
      </c>
      <c r="E18" s="96" t="s">
        <v>139</v>
      </c>
      <c r="F18" s="96" t="s">
        <v>139</v>
      </c>
      <c r="G18" s="96" t="s">
        <v>139</v>
      </c>
      <c r="H18" s="96" t="s">
        <v>152</v>
      </c>
      <c r="I18" s="96" t="s">
        <v>139</v>
      </c>
      <c r="J18" s="96" t="s">
        <v>139</v>
      </c>
      <c r="K18" s="96" t="s">
        <v>139</v>
      </c>
      <c r="L18" s="96" t="s">
        <v>139</v>
      </c>
      <c r="M18" s="96" t="s">
        <v>153</v>
      </c>
    </row>
    <row r="19" spans="1:13" ht="17.399999999999999" customHeight="1" x14ac:dyDescent="0.2">
      <c r="A19" s="105" t="s">
        <v>208</v>
      </c>
      <c r="B19" s="114" t="s">
        <v>154</v>
      </c>
      <c r="C19" s="81" t="s">
        <v>155</v>
      </c>
      <c r="D19" s="79">
        <v>600</v>
      </c>
      <c r="E19" s="79">
        <v>850</v>
      </c>
      <c r="F19" s="96" t="s">
        <v>139</v>
      </c>
      <c r="G19" s="79">
        <v>2700</v>
      </c>
      <c r="H19" s="96" t="s">
        <v>139</v>
      </c>
      <c r="I19" s="79">
        <v>450</v>
      </c>
      <c r="J19" s="79">
        <v>650</v>
      </c>
      <c r="K19" s="96" t="s">
        <v>139</v>
      </c>
      <c r="L19" s="79">
        <v>2700</v>
      </c>
      <c r="M19" s="96" t="s">
        <v>139</v>
      </c>
    </row>
    <row r="20" spans="1:13" ht="17.399999999999999" customHeight="1" x14ac:dyDescent="0.2">
      <c r="A20" s="106"/>
      <c r="B20" s="114"/>
      <c r="C20" s="82" t="s">
        <v>209</v>
      </c>
      <c r="D20" s="96" t="s">
        <v>139</v>
      </c>
      <c r="E20" s="96" t="s">
        <v>139</v>
      </c>
      <c r="F20" s="79">
        <v>8.5</v>
      </c>
      <c r="G20" s="79">
        <v>100</v>
      </c>
      <c r="H20" s="96" t="s">
        <v>139</v>
      </c>
      <c r="I20" s="96" t="s">
        <v>139</v>
      </c>
      <c r="J20" s="96" t="s">
        <v>139</v>
      </c>
      <c r="K20" s="79">
        <v>8.5</v>
      </c>
      <c r="L20" s="79">
        <v>100</v>
      </c>
      <c r="M20" s="96" t="s">
        <v>139</v>
      </c>
    </row>
    <row r="21" spans="1:13" ht="17.399999999999999" customHeight="1" x14ac:dyDescent="0.2">
      <c r="A21" s="106"/>
      <c r="B21" s="114"/>
      <c r="C21" s="82" t="s">
        <v>210</v>
      </c>
      <c r="D21" s="96" t="s">
        <v>139</v>
      </c>
      <c r="E21" s="96" t="s">
        <v>139</v>
      </c>
      <c r="F21" s="80">
        <v>6</v>
      </c>
      <c r="G21" s="79">
        <v>850</v>
      </c>
      <c r="H21" s="96" t="s">
        <v>139</v>
      </c>
      <c r="I21" s="96" t="s">
        <v>139</v>
      </c>
      <c r="J21" s="96" t="s">
        <v>139</v>
      </c>
      <c r="K21" s="80">
        <v>5</v>
      </c>
      <c r="L21" s="79">
        <v>650</v>
      </c>
      <c r="M21" s="96" t="s">
        <v>139</v>
      </c>
    </row>
    <row r="22" spans="1:13" ht="17.399999999999999" customHeight="1" x14ac:dyDescent="0.2">
      <c r="A22" s="106"/>
      <c r="B22" s="114"/>
      <c r="C22" s="82" t="s">
        <v>211</v>
      </c>
      <c r="D22" s="96" t="s">
        <v>139</v>
      </c>
      <c r="E22" s="96" t="s">
        <v>139</v>
      </c>
      <c r="F22" s="79">
        <v>150</v>
      </c>
      <c r="G22" s="96" t="s">
        <v>139</v>
      </c>
      <c r="H22" s="96" t="s">
        <v>139</v>
      </c>
      <c r="I22" s="96" t="s">
        <v>139</v>
      </c>
      <c r="J22" s="96" t="s">
        <v>139</v>
      </c>
      <c r="K22" s="79">
        <v>150</v>
      </c>
      <c r="L22" s="96" t="s">
        <v>139</v>
      </c>
      <c r="M22" s="96" t="s">
        <v>139</v>
      </c>
    </row>
    <row r="23" spans="1:13" ht="17.399999999999999" customHeight="1" x14ac:dyDescent="0.2">
      <c r="A23" s="106"/>
      <c r="B23" s="105" t="s">
        <v>156</v>
      </c>
      <c r="C23" s="81" t="s">
        <v>212</v>
      </c>
      <c r="D23" s="79">
        <v>1.2</v>
      </c>
      <c r="E23" s="79">
        <v>1.4</v>
      </c>
      <c r="F23" s="96" t="s">
        <v>139</v>
      </c>
      <c r="G23" s="96" t="s">
        <v>139</v>
      </c>
      <c r="H23" s="96" t="s">
        <v>139</v>
      </c>
      <c r="I23" s="79">
        <v>0.9</v>
      </c>
      <c r="J23" s="79">
        <v>1.1000000000000001</v>
      </c>
      <c r="K23" s="96" t="s">
        <v>139</v>
      </c>
      <c r="L23" s="96" t="s">
        <v>139</v>
      </c>
      <c r="M23" s="96" t="s">
        <v>139</v>
      </c>
    </row>
    <row r="24" spans="1:13" ht="17.399999999999999" customHeight="1" x14ac:dyDescent="0.2">
      <c r="A24" s="106"/>
      <c r="B24" s="106"/>
      <c r="C24" s="81" t="s">
        <v>213</v>
      </c>
      <c r="D24" s="79">
        <v>1.3</v>
      </c>
      <c r="E24" s="79">
        <v>1.6</v>
      </c>
      <c r="F24" s="96" t="s">
        <v>139</v>
      </c>
      <c r="G24" s="96" t="s">
        <v>139</v>
      </c>
      <c r="H24" s="96" t="s">
        <v>139</v>
      </c>
      <c r="I24" s="80">
        <v>1</v>
      </c>
      <c r="J24" s="79">
        <v>1.2</v>
      </c>
      <c r="K24" s="96" t="s">
        <v>139</v>
      </c>
      <c r="L24" s="96" t="s">
        <v>139</v>
      </c>
      <c r="M24" s="96" t="s">
        <v>139</v>
      </c>
    </row>
    <row r="25" spans="1:13" ht="17.399999999999999" customHeight="1" x14ac:dyDescent="0.2">
      <c r="A25" s="106"/>
      <c r="B25" s="106"/>
      <c r="C25" s="82" t="s">
        <v>158</v>
      </c>
      <c r="D25" s="79">
        <v>13</v>
      </c>
      <c r="E25" s="79">
        <v>15</v>
      </c>
      <c r="F25" s="96" t="s">
        <v>139</v>
      </c>
      <c r="G25" s="83" t="s">
        <v>159</v>
      </c>
      <c r="H25" s="96" t="s">
        <v>139</v>
      </c>
      <c r="I25" s="79">
        <v>9</v>
      </c>
      <c r="J25" s="79">
        <v>11</v>
      </c>
      <c r="K25" s="96" t="s">
        <v>139</v>
      </c>
      <c r="L25" s="83" t="s">
        <v>160</v>
      </c>
      <c r="M25" s="96" t="s">
        <v>139</v>
      </c>
    </row>
    <row r="26" spans="1:13" ht="17.399999999999999" customHeight="1" x14ac:dyDescent="0.2">
      <c r="A26" s="106"/>
      <c r="B26" s="106"/>
      <c r="C26" s="82" t="s">
        <v>214</v>
      </c>
      <c r="D26" s="79">
        <v>1.1000000000000001</v>
      </c>
      <c r="E26" s="79">
        <v>1.4</v>
      </c>
      <c r="F26" s="96" t="s">
        <v>139</v>
      </c>
      <c r="G26" s="79">
        <v>55</v>
      </c>
      <c r="H26" s="96" t="s">
        <v>139</v>
      </c>
      <c r="I26" s="80">
        <v>1</v>
      </c>
      <c r="J26" s="79">
        <v>1.1000000000000001</v>
      </c>
      <c r="K26" s="96" t="s">
        <v>139</v>
      </c>
      <c r="L26" s="79">
        <v>45</v>
      </c>
      <c r="M26" s="96" t="s">
        <v>139</v>
      </c>
    </row>
    <row r="27" spans="1:13" ht="17.399999999999999" customHeight="1" x14ac:dyDescent="0.2">
      <c r="A27" s="106"/>
      <c r="B27" s="106"/>
      <c r="C27" s="82" t="s">
        <v>215</v>
      </c>
      <c r="D27" s="80">
        <v>2</v>
      </c>
      <c r="E27" s="79">
        <v>2.4</v>
      </c>
      <c r="F27" s="96" t="s">
        <v>139</v>
      </c>
      <c r="G27" s="96" t="s">
        <v>139</v>
      </c>
      <c r="H27" s="96" t="s">
        <v>139</v>
      </c>
      <c r="I27" s="80">
        <v>2</v>
      </c>
      <c r="J27" s="79">
        <v>2.4</v>
      </c>
      <c r="K27" s="96" t="s">
        <v>139</v>
      </c>
      <c r="L27" s="96" t="s">
        <v>139</v>
      </c>
      <c r="M27" s="96" t="s">
        <v>139</v>
      </c>
    </row>
    <row r="28" spans="1:13" ht="17.399999999999999" customHeight="1" x14ac:dyDescent="0.2">
      <c r="A28" s="106"/>
      <c r="B28" s="106"/>
      <c r="C28" s="82" t="s">
        <v>162</v>
      </c>
      <c r="D28" s="79">
        <v>200</v>
      </c>
      <c r="E28" s="79">
        <v>240</v>
      </c>
      <c r="F28" s="96" t="s">
        <v>139</v>
      </c>
      <c r="G28" s="79">
        <v>900</v>
      </c>
      <c r="H28" s="96" t="s">
        <v>139</v>
      </c>
      <c r="I28" s="79">
        <v>200</v>
      </c>
      <c r="J28" s="79">
        <v>240</v>
      </c>
      <c r="K28" s="96" t="s">
        <v>139</v>
      </c>
      <c r="L28" s="79">
        <v>900</v>
      </c>
      <c r="M28" s="96" t="s">
        <v>139</v>
      </c>
    </row>
    <row r="29" spans="1:13" ht="17.399999999999999" customHeight="1" x14ac:dyDescent="0.2">
      <c r="A29" s="106"/>
      <c r="B29" s="106"/>
      <c r="C29" s="82" t="s">
        <v>163</v>
      </c>
      <c r="D29" s="96" t="s">
        <v>139</v>
      </c>
      <c r="E29" s="96" t="s">
        <v>139</v>
      </c>
      <c r="F29" s="96">
        <v>5</v>
      </c>
      <c r="G29" s="96" t="s">
        <v>139</v>
      </c>
      <c r="H29" s="96" t="s">
        <v>139</v>
      </c>
      <c r="I29" s="96" t="s">
        <v>139</v>
      </c>
      <c r="J29" s="96" t="s">
        <v>139</v>
      </c>
      <c r="K29" s="96">
        <v>5</v>
      </c>
      <c r="L29" s="96" t="s">
        <v>139</v>
      </c>
      <c r="M29" s="96" t="s">
        <v>139</v>
      </c>
    </row>
    <row r="30" spans="1:13" ht="17.399999999999999" customHeight="1" x14ac:dyDescent="0.2">
      <c r="A30" s="113"/>
      <c r="B30" s="106"/>
      <c r="C30" s="82" t="s">
        <v>216</v>
      </c>
      <c r="D30" s="96" t="s">
        <v>139</v>
      </c>
      <c r="E30" s="96" t="s">
        <v>139</v>
      </c>
      <c r="F30" s="96">
        <v>50</v>
      </c>
      <c r="G30" s="96" t="s">
        <v>139</v>
      </c>
      <c r="H30" s="96" t="s">
        <v>139</v>
      </c>
      <c r="I30" s="96" t="s">
        <v>139</v>
      </c>
      <c r="J30" s="96" t="s">
        <v>139</v>
      </c>
      <c r="K30" s="96">
        <v>50</v>
      </c>
      <c r="L30" s="96" t="s">
        <v>139</v>
      </c>
      <c r="M30" s="96" t="s">
        <v>139</v>
      </c>
    </row>
    <row r="31" spans="1:13" ht="17.399999999999999" customHeight="1" x14ac:dyDescent="0.2">
      <c r="A31" s="106"/>
      <c r="B31" s="106"/>
      <c r="C31" s="81" t="s">
        <v>217</v>
      </c>
      <c r="D31" s="79">
        <v>85</v>
      </c>
      <c r="E31" s="79">
        <v>100</v>
      </c>
      <c r="F31" s="96" t="s">
        <v>139</v>
      </c>
      <c r="G31" s="96" t="s">
        <v>139</v>
      </c>
      <c r="H31" s="96" t="s">
        <v>139</v>
      </c>
      <c r="I31" s="79">
        <v>85</v>
      </c>
      <c r="J31" s="79">
        <v>100</v>
      </c>
      <c r="K31" s="96" t="s">
        <v>139</v>
      </c>
      <c r="L31" s="96" t="s">
        <v>139</v>
      </c>
      <c r="M31" s="96" t="s">
        <v>139</v>
      </c>
    </row>
    <row r="32" spans="1:13" ht="17.399999999999999" customHeight="1" x14ac:dyDescent="0.2">
      <c r="A32" s="105" t="s">
        <v>218</v>
      </c>
      <c r="B32" s="105" t="s">
        <v>165</v>
      </c>
      <c r="C32" s="84" t="s">
        <v>219</v>
      </c>
      <c r="D32" s="85">
        <v>600</v>
      </c>
      <c r="E32" s="86" t="s">
        <v>139</v>
      </c>
      <c r="F32" s="86" t="s">
        <v>139</v>
      </c>
      <c r="G32" s="86" t="s">
        <v>139</v>
      </c>
      <c r="H32" s="86" t="s">
        <v>139</v>
      </c>
      <c r="I32" s="85">
        <v>600</v>
      </c>
      <c r="J32" s="86" t="s">
        <v>139</v>
      </c>
      <c r="K32" s="86" t="s">
        <v>139</v>
      </c>
      <c r="L32" s="86" t="s">
        <v>139</v>
      </c>
      <c r="M32" s="86" t="s">
        <v>139</v>
      </c>
    </row>
    <row r="33" spans="1:13" ht="17.399999999999999" customHeight="1" x14ac:dyDescent="0.2">
      <c r="A33" s="106"/>
      <c r="B33" s="106"/>
      <c r="C33" s="87" t="s">
        <v>166</v>
      </c>
      <c r="D33" s="88">
        <v>1.5</v>
      </c>
      <c r="E33" s="89" t="s">
        <v>139</v>
      </c>
      <c r="F33" s="89" t="s">
        <v>139</v>
      </c>
      <c r="G33" s="89" t="s">
        <v>139</v>
      </c>
      <c r="H33" s="89" t="s">
        <v>167</v>
      </c>
      <c r="I33" s="88">
        <v>1.5</v>
      </c>
      <c r="J33" s="89" t="s">
        <v>139</v>
      </c>
      <c r="K33" s="89" t="s">
        <v>139</v>
      </c>
      <c r="L33" s="89" t="s">
        <v>139</v>
      </c>
      <c r="M33" s="89" t="s">
        <v>168</v>
      </c>
    </row>
    <row r="34" spans="1:13" ht="17.399999999999999" customHeight="1" x14ac:dyDescent="0.2">
      <c r="A34" s="106"/>
      <c r="B34" s="106"/>
      <c r="C34" s="82" t="s">
        <v>220</v>
      </c>
      <c r="D34" s="96" t="s">
        <v>139</v>
      </c>
      <c r="E34" s="96" t="s">
        <v>139</v>
      </c>
      <c r="F34" s="79">
        <v>2500</v>
      </c>
      <c r="G34" s="96" t="s">
        <v>139</v>
      </c>
      <c r="H34" s="79" t="s">
        <v>169</v>
      </c>
      <c r="I34" s="96" t="s">
        <v>139</v>
      </c>
      <c r="J34" s="96" t="s">
        <v>139</v>
      </c>
      <c r="K34" s="79">
        <v>2000</v>
      </c>
      <c r="L34" s="96" t="s">
        <v>139</v>
      </c>
      <c r="M34" s="79" t="s">
        <v>170</v>
      </c>
    </row>
    <row r="35" spans="1:13" ht="17.399999999999999" customHeight="1" x14ac:dyDescent="0.2">
      <c r="A35" s="106"/>
      <c r="B35" s="106"/>
      <c r="C35" s="81" t="s">
        <v>221</v>
      </c>
      <c r="D35" s="79">
        <v>650</v>
      </c>
      <c r="E35" s="79">
        <v>800</v>
      </c>
      <c r="F35" s="96" t="s">
        <v>139</v>
      </c>
      <c r="G35" s="79">
        <v>2500</v>
      </c>
      <c r="H35" s="96" t="s">
        <v>139</v>
      </c>
      <c r="I35" s="79">
        <v>550</v>
      </c>
      <c r="J35" s="79">
        <v>650</v>
      </c>
      <c r="K35" s="96" t="s">
        <v>139</v>
      </c>
      <c r="L35" s="79">
        <v>2500</v>
      </c>
      <c r="M35" s="96" t="s">
        <v>139</v>
      </c>
    </row>
    <row r="36" spans="1:13" ht="17.399999999999999" customHeight="1" x14ac:dyDescent="0.2">
      <c r="A36" s="106"/>
      <c r="B36" s="106"/>
      <c r="C36" s="97" t="s">
        <v>222</v>
      </c>
      <c r="D36" s="79">
        <v>280</v>
      </c>
      <c r="E36" s="79">
        <v>340</v>
      </c>
      <c r="F36" s="96" t="s">
        <v>139</v>
      </c>
      <c r="G36" s="96" t="s">
        <v>139</v>
      </c>
      <c r="H36" s="96" t="s">
        <v>139</v>
      </c>
      <c r="I36" s="79">
        <v>230</v>
      </c>
      <c r="J36" s="79">
        <v>270</v>
      </c>
      <c r="K36" s="96" t="s">
        <v>139</v>
      </c>
      <c r="L36" s="96" t="s">
        <v>139</v>
      </c>
      <c r="M36" s="96" t="s">
        <v>139</v>
      </c>
    </row>
    <row r="37" spans="1:13" ht="17.399999999999999" customHeight="1" x14ac:dyDescent="0.2">
      <c r="A37" s="106"/>
      <c r="B37" s="107"/>
      <c r="C37" s="82" t="s">
        <v>223</v>
      </c>
      <c r="D37" s="96" t="s">
        <v>139</v>
      </c>
      <c r="E37" s="96" t="s">
        <v>139</v>
      </c>
      <c r="F37" s="79">
        <v>1000</v>
      </c>
      <c r="G37" s="79">
        <v>3000</v>
      </c>
      <c r="H37" s="96" t="s">
        <v>139</v>
      </c>
      <c r="I37" s="96" t="s">
        <v>139</v>
      </c>
      <c r="J37" s="96" t="s">
        <v>139</v>
      </c>
      <c r="K37" s="79">
        <v>800</v>
      </c>
      <c r="L37" s="79">
        <v>3000</v>
      </c>
      <c r="M37" s="96" t="s">
        <v>139</v>
      </c>
    </row>
    <row r="38" spans="1:13" ht="25.8" customHeight="1" x14ac:dyDescent="0.2">
      <c r="A38" s="106"/>
      <c r="B38" s="105" t="s">
        <v>172</v>
      </c>
      <c r="C38" s="81" t="s">
        <v>173</v>
      </c>
      <c r="D38" s="79">
        <v>6.5</v>
      </c>
      <c r="E38" s="79">
        <v>7.5</v>
      </c>
      <c r="F38" s="96" t="s">
        <v>139</v>
      </c>
      <c r="G38" s="79">
        <v>50</v>
      </c>
      <c r="H38" s="96" t="s">
        <v>139</v>
      </c>
      <c r="I38" s="90" t="s">
        <v>174</v>
      </c>
      <c r="J38" s="90" t="s">
        <v>175</v>
      </c>
      <c r="K38" s="96" t="s">
        <v>139</v>
      </c>
      <c r="L38" s="79">
        <v>40</v>
      </c>
      <c r="M38" s="96" t="s">
        <v>139</v>
      </c>
    </row>
    <row r="39" spans="1:13" ht="17.399999999999999" customHeight="1" x14ac:dyDescent="0.2">
      <c r="A39" s="106"/>
      <c r="B39" s="106"/>
      <c r="C39" s="82" t="s">
        <v>176</v>
      </c>
      <c r="D39" s="79">
        <v>9</v>
      </c>
      <c r="E39" s="79">
        <v>11</v>
      </c>
      <c r="F39" s="96" t="s">
        <v>139</v>
      </c>
      <c r="G39" s="79">
        <v>40</v>
      </c>
      <c r="H39" s="96" t="s">
        <v>139</v>
      </c>
      <c r="I39" s="79">
        <v>7</v>
      </c>
      <c r="J39" s="79">
        <v>8</v>
      </c>
      <c r="K39" s="96" t="s">
        <v>139</v>
      </c>
      <c r="L39" s="79">
        <v>35</v>
      </c>
      <c r="M39" s="96" t="s">
        <v>139</v>
      </c>
    </row>
    <row r="40" spans="1:13" ht="17.399999999999999" customHeight="1" x14ac:dyDescent="0.2">
      <c r="A40" s="106"/>
      <c r="B40" s="106"/>
      <c r="C40" s="82" t="s">
        <v>177</v>
      </c>
      <c r="D40" s="79">
        <v>0.7</v>
      </c>
      <c r="E40" s="79">
        <v>0.9</v>
      </c>
      <c r="F40" s="96" t="s">
        <v>139</v>
      </c>
      <c r="G40" s="79">
        <v>7</v>
      </c>
      <c r="H40" s="96" t="s">
        <v>139</v>
      </c>
      <c r="I40" s="79">
        <v>0.6</v>
      </c>
      <c r="J40" s="79">
        <v>0.7</v>
      </c>
      <c r="K40" s="96" t="s">
        <v>139</v>
      </c>
      <c r="L40" s="79">
        <v>7</v>
      </c>
      <c r="M40" s="96" t="s">
        <v>139</v>
      </c>
    </row>
    <row r="41" spans="1:13" ht="17.399999999999999" customHeight="1" x14ac:dyDescent="0.2">
      <c r="A41" s="106"/>
      <c r="B41" s="106"/>
      <c r="C41" s="82" t="s">
        <v>224</v>
      </c>
      <c r="D41" s="96" t="s">
        <v>139</v>
      </c>
      <c r="E41" s="96" t="s">
        <v>139</v>
      </c>
      <c r="F41" s="91">
        <v>4</v>
      </c>
      <c r="G41" s="79">
        <v>11</v>
      </c>
      <c r="H41" s="96" t="s">
        <v>139</v>
      </c>
      <c r="I41" s="96" t="s">
        <v>139</v>
      </c>
      <c r="J41" s="96" t="s">
        <v>139</v>
      </c>
      <c r="K41" s="91">
        <v>3.5</v>
      </c>
      <c r="L41" s="79">
        <v>11</v>
      </c>
      <c r="M41" s="96" t="s">
        <v>139</v>
      </c>
    </row>
    <row r="42" spans="1:13" ht="17.399999999999999" customHeight="1" x14ac:dyDescent="0.2">
      <c r="A42" s="106"/>
      <c r="B42" s="106"/>
      <c r="C42" s="82" t="s">
        <v>178</v>
      </c>
      <c r="D42" s="79">
        <v>95</v>
      </c>
      <c r="E42" s="79">
        <v>130</v>
      </c>
      <c r="F42" s="96" t="s">
        <v>139</v>
      </c>
      <c r="G42" s="79">
        <v>3000</v>
      </c>
      <c r="H42" s="96" t="s">
        <v>139</v>
      </c>
      <c r="I42" s="79">
        <v>95</v>
      </c>
      <c r="J42" s="79">
        <v>130</v>
      </c>
      <c r="K42" s="96" t="s">
        <v>139</v>
      </c>
      <c r="L42" s="79">
        <v>3000</v>
      </c>
      <c r="M42" s="96" t="s">
        <v>139</v>
      </c>
    </row>
    <row r="43" spans="1:13" ht="17.399999999999999" customHeight="1" x14ac:dyDescent="0.2">
      <c r="A43" s="106"/>
      <c r="B43" s="106"/>
      <c r="C43" s="82" t="s">
        <v>225</v>
      </c>
      <c r="D43" s="79">
        <v>25</v>
      </c>
      <c r="E43" s="79">
        <v>30</v>
      </c>
      <c r="F43" s="96" t="s">
        <v>139</v>
      </c>
      <c r="G43" s="79">
        <v>450</v>
      </c>
      <c r="H43" s="96" t="s">
        <v>139</v>
      </c>
      <c r="I43" s="79">
        <v>20</v>
      </c>
      <c r="J43" s="79">
        <v>25</v>
      </c>
      <c r="K43" s="96" t="s">
        <v>139</v>
      </c>
      <c r="L43" s="79">
        <v>350</v>
      </c>
      <c r="M43" s="96" t="s">
        <v>139</v>
      </c>
    </row>
    <row r="44" spans="1:13" ht="17.399999999999999" customHeight="1" x14ac:dyDescent="0.2">
      <c r="A44" s="106"/>
      <c r="B44" s="106"/>
      <c r="C44" s="82" t="s">
        <v>226</v>
      </c>
      <c r="D44" s="96" t="s">
        <v>139</v>
      </c>
      <c r="E44" s="96" t="s">
        <v>139</v>
      </c>
      <c r="F44" s="79">
        <v>10</v>
      </c>
      <c r="G44" s="79">
        <v>500</v>
      </c>
      <c r="H44" s="96" t="s">
        <v>139</v>
      </c>
      <c r="I44" s="96" t="s">
        <v>139</v>
      </c>
      <c r="J44" s="96" t="s">
        <v>139</v>
      </c>
      <c r="K44" s="79">
        <v>10</v>
      </c>
      <c r="L44" s="79">
        <v>500</v>
      </c>
      <c r="M44" s="96" t="s">
        <v>139</v>
      </c>
    </row>
    <row r="45" spans="1:13" ht="17.399999999999999" customHeight="1" x14ac:dyDescent="0.2">
      <c r="A45" s="107"/>
      <c r="B45" s="107"/>
      <c r="C45" s="82" t="s">
        <v>179</v>
      </c>
      <c r="D45" s="79">
        <v>20</v>
      </c>
      <c r="E45" s="79">
        <v>30</v>
      </c>
      <c r="F45" s="96" t="s">
        <v>139</v>
      </c>
      <c r="G45" s="79">
        <v>600</v>
      </c>
      <c r="H45" s="96" t="s">
        <v>139</v>
      </c>
      <c r="I45" s="79">
        <v>20</v>
      </c>
      <c r="J45" s="79">
        <v>25</v>
      </c>
      <c r="K45" s="96" t="s">
        <v>139</v>
      </c>
      <c r="L45" s="79">
        <v>500</v>
      </c>
      <c r="M45" s="96" t="s">
        <v>139</v>
      </c>
    </row>
    <row r="46" spans="1:13" ht="10.8" customHeight="1" x14ac:dyDescent="0.2">
      <c r="A46" s="8" t="s">
        <v>180</v>
      </c>
    </row>
    <row r="47" spans="1:13" ht="10.8" customHeight="1" x14ac:dyDescent="0.2">
      <c r="A47" s="8" t="s">
        <v>181</v>
      </c>
    </row>
  </sheetData>
  <sheetProtection algorithmName="SHA-512" hashValue="GQR6m0IKG9DTxcJ02ZW0DpqJuZJb5SjRZKysTu1o0EI4yB02wpdS8Suxv5Baze/LD8Fg4CnTLCUwGjTt85+U5w==" saltValue="wFEu2bfvh4VdfW6AXk4NPw=="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47"/>
  <sheetViews>
    <sheetView view="pageBreakPreview" zoomScaleNormal="100" zoomScaleSheetLayoutView="100" workbookViewId="0">
      <selection activeCell="E21" sqref="E21"/>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3" ht="19.8" customHeight="1" x14ac:dyDescent="0.2">
      <c r="A1" s="66" t="s">
        <v>182</v>
      </c>
    </row>
    <row r="2" spans="1:13" ht="15" customHeight="1" x14ac:dyDescent="0.2">
      <c r="A2" s="67"/>
      <c r="B2" s="1" t="s">
        <v>183</v>
      </c>
    </row>
    <row r="3" spans="1:13" ht="10.199999999999999" customHeight="1" x14ac:dyDescent="0.2"/>
    <row r="4" spans="1:13" x14ac:dyDescent="0.2">
      <c r="B4" s="68" t="s">
        <v>184</v>
      </c>
    </row>
    <row r="5" spans="1:13" x14ac:dyDescent="0.2">
      <c r="B5" s="135"/>
      <c r="C5" s="135"/>
      <c r="D5" s="136" t="s">
        <v>126</v>
      </c>
      <c r="E5" s="136"/>
      <c r="F5" s="136"/>
      <c r="G5" s="136"/>
      <c r="H5" s="136"/>
      <c r="I5" s="136" t="s">
        <v>127</v>
      </c>
      <c r="J5" s="136"/>
      <c r="K5" s="136"/>
      <c r="L5" s="136"/>
      <c r="M5" s="136"/>
    </row>
    <row r="6" spans="1:13" ht="36" customHeight="1" x14ac:dyDescent="0.2">
      <c r="B6" s="136" t="s">
        <v>128</v>
      </c>
      <c r="C6" s="136"/>
      <c r="D6" s="114" t="s">
        <v>129</v>
      </c>
      <c r="E6" s="114"/>
      <c r="F6" s="114" t="s">
        <v>130</v>
      </c>
      <c r="G6" s="136"/>
      <c r="H6" s="69" t="s">
        <v>14</v>
      </c>
      <c r="I6" s="114" t="s">
        <v>129</v>
      </c>
      <c r="J6" s="114"/>
      <c r="K6" s="114" t="s">
        <v>130</v>
      </c>
      <c r="L6" s="136"/>
      <c r="M6" s="95" t="s">
        <v>14</v>
      </c>
    </row>
    <row r="7" spans="1:13" ht="18.600000000000001" customHeight="1" x14ac:dyDescent="0.2">
      <c r="B7" s="124" t="s">
        <v>131</v>
      </c>
      <c r="C7" s="124"/>
      <c r="D7" s="125">
        <v>2300</v>
      </c>
      <c r="E7" s="125"/>
      <c r="F7" s="125">
        <v>2700</v>
      </c>
      <c r="G7" s="125"/>
      <c r="H7" s="96">
        <v>3050</v>
      </c>
      <c r="I7" s="125">
        <v>1750</v>
      </c>
      <c r="J7" s="125"/>
      <c r="K7" s="125">
        <v>2050</v>
      </c>
      <c r="L7" s="125"/>
      <c r="M7" s="96">
        <v>2350</v>
      </c>
    </row>
    <row r="8" spans="1:13" ht="10.199999999999999" customHeight="1" x14ac:dyDescent="0.2">
      <c r="C8" s="71"/>
      <c r="D8" s="72"/>
      <c r="E8" s="72"/>
      <c r="F8" s="72"/>
      <c r="G8" s="72"/>
      <c r="H8" s="72"/>
      <c r="I8" s="72"/>
    </row>
    <row r="9" spans="1:13" x14ac:dyDescent="0.2">
      <c r="A9" s="126" t="s">
        <v>132</v>
      </c>
      <c r="B9" s="127"/>
      <c r="C9" s="128"/>
      <c r="D9" s="132" t="s">
        <v>126</v>
      </c>
      <c r="E9" s="133"/>
      <c r="F9" s="133"/>
      <c r="G9" s="133"/>
      <c r="H9" s="134"/>
      <c r="I9" s="132" t="s">
        <v>127</v>
      </c>
      <c r="J9" s="133"/>
      <c r="K9" s="133"/>
      <c r="L9" s="133"/>
      <c r="M9" s="134"/>
    </row>
    <row r="10" spans="1:13" ht="24" customHeight="1" x14ac:dyDescent="0.2">
      <c r="A10" s="129"/>
      <c r="B10" s="130"/>
      <c r="C10" s="131"/>
      <c r="D10" s="73" t="s">
        <v>133</v>
      </c>
      <c r="E10" s="74" t="s">
        <v>134</v>
      </c>
      <c r="F10" s="74" t="s">
        <v>135</v>
      </c>
      <c r="G10" s="75" t="s">
        <v>136</v>
      </c>
      <c r="H10" s="74" t="s">
        <v>137</v>
      </c>
      <c r="I10" s="73" t="s">
        <v>133</v>
      </c>
      <c r="J10" s="74" t="s">
        <v>134</v>
      </c>
      <c r="K10" s="74" t="s">
        <v>135</v>
      </c>
      <c r="L10" s="75" t="s">
        <v>136</v>
      </c>
      <c r="M10" s="74" t="s">
        <v>137</v>
      </c>
    </row>
    <row r="11" spans="1:13" ht="17.399999999999999" customHeight="1" x14ac:dyDescent="0.2">
      <c r="A11" s="115" t="s">
        <v>138</v>
      </c>
      <c r="B11" s="116"/>
      <c r="C11" s="117"/>
      <c r="D11" s="76">
        <v>50</v>
      </c>
      <c r="E11" s="76">
        <v>65</v>
      </c>
      <c r="F11" s="77" t="s">
        <v>185</v>
      </c>
      <c r="G11" s="77" t="s">
        <v>185</v>
      </c>
      <c r="H11" s="77" t="s">
        <v>227</v>
      </c>
      <c r="I11" s="76">
        <v>40</v>
      </c>
      <c r="J11" s="76">
        <v>50</v>
      </c>
      <c r="K11" s="77" t="s">
        <v>227</v>
      </c>
      <c r="L11" s="77" t="s">
        <v>228</v>
      </c>
      <c r="M11" s="77" t="s">
        <v>185</v>
      </c>
    </row>
    <row r="12" spans="1:13" ht="17.399999999999999" customHeight="1" x14ac:dyDescent="0.2">
      <c r="A12" s="118" t="s">
        <v>140</v>
      </c>
      <c r="B12" s="119"/>
      <c r="C12" s="120"/>
      <c r="D12" s="78" t="s">
        <v>185</v>
      </c>
      <c r="E12" s="78" t="s">
        <v>227</v>
      </c>
      <c r="F12" s="78" t="s">
        <v>227</v>
      </c>
      <c r="G12" s="78" t="s">
        <v>227</v>
      </c>
      <c r="H12" s="78" t="s">
        <v>186</v>
      </c>
      <c r="I12" s="78" t="s">
        <v>185</v>
      </c>
      <c r="J12" s="78" t="s">
        <v>185</v>
      </c>
      <c r="K12" s="78" t="s">
        <v>229</v>
      </c>
      <c r="L12" s="78" t="s">
        <v>185</v>
      </c>
      <c r="M12" s="78" t="s">
        <v>230</v>
      </c>
    </row>
    <row r="13" spans="1:13" ht="17.399999999999999" customHeight="1" x14ac:dyDescent="0.2">
      <c r="A13" s="108" t="s">
        <v>50</v>
      </c>
      <c r="B13" s="112" t="s">
        <v>142</v>
      </c>
      <c r="C13" s="112"/>
      <c r="D13" s="96" t="s">
        <v>231</v>
      </c>
      <c r="E13" s="96" t="s">
        <v>227</v>
      </c>
      <c r="F13" s="96" t="s">
        <v>231</v>
      </c>
      <c r="G13" s="96" t="s">
        <v>231</v>
      </c>
      <c r="H13" s="96" t="s">
        <v>232</v>
      </c>
      <c r="I13" s="96" t="s">
        <v>227</v>
      </c>
      <c r="J13" s="96" t="s">
        <v>185</v>
      </c>
      <c r="K13" s="96" t="s">
        <v>185</v>
      </c>
      <c r="L13" s="96" t="s">
        <v>233</v>
      </c>
      <c r="M13" s="96" t="s">
        <v>234</v>
      </c>
    </row>
    <row r="14" spans="1:13" ht="17.399999999999999" customHeight="1" x14ac:dyDescent="0.2">
      <c r="A14" s="121"/>
      <c r="B14" s="122" t="s">
        <v>144</v>
      </c>
      <c r="C14" s="122"/>
      <c r="D14" s="96" t="s">
        <v>185</v>
      </c>
      <c r="E14" s="96" t="s">
        <v>231</v>
      </c>
      <c r="F14" s="96" t="s">
        <v>231</v>
      </c>
      <c r="G14" s="96" t="s">
        <v>231</v>
      </c>
      <c r="H14" s="96" t="s">
        <v>187</v>
      </c>
      <c r="I14" s="96" t="s">
        <v>185</v>
      </c>
      <c r="J14" s="96" t="s">
        <v>185</v>
      </c>
      <c r="K14" s="96" t="s">
        <v>185</v>
      </c>
      <c r="L14" s="96" t="s">
        <v>227</v>
      </c>
      <c r="M14" s="96" t="s">
        <v>187</v>
      </c>
    </row>
    <row r="15" spans="1:13" ht="17.399999999999999" customHeight="1" x14ac:dyDescent="0.2">
      <c r="A15" s="121"/>
      <c r="B15" s="123" t="s">
        <v>146</v>
      </c>
      <c r="C15" s="123"/>
      <c r="D15" s="96" t="s">
        <v>235</v>
      </c>
      <c r="E15" s="96" t="s">
        <v>227</v>
      </c>
      <c r="F15" s="79">
        <v>10</v>
      </c>
      <c r="G15" s="96" t="s">
        <v>185</v>
      </c>
      <c r="H15" s="96" t="s">
        <v>185</v>
      </c>
      <c r="I15" s="96" t="s">
        <v>231</v>
      </c>
      <c r="J15" s="96" t="s">
        <v>185</v>
      </c>
      <c r="K15" s="79">
        <v>8</v>
      </c>
      <c r="L15" s="96" t="s">
        <v>185</v>
      </c>
      <c r="M15" s="96" t="s">
        <v>227</v>
      </c>
    </row>
    <row r="16" spans="1:13" ht="17.399999999999999" customHeight="1" x14ac:dyDescent="0.2">
      <c r="A16" s="109"/>
      <c r="B16" s="123" t="s">
        <v>147</v>
      </c>
      <c r="C16" s="123"/>
      <c r="D16" s="96" t="s">
        <v>185</v>
      </c>
      <c r="E16" s="96" t="s">
        <v>229</v>
      </c>
      <c r="F16" s="80">
        <v>2</v>
      </c>
      <c r="G16" s="96" t="s">
        <v>231</v>
      </c>
      <c r="H16" s="96" t="s">
        <v>185</v>
      </c>
      <c r="I16" s="96" t="s">
        <v>227</v>
      </c>
      <c r="J16" s="96" t="s">
        <v>227</v>
      </c>
      <c r="K16" s="79">
        <v>1.6</v>
      </c>
      <c r="L16" s="96" t="s">
        <v>233</v>
      </c>
      <c r="M16" s="96" t="s">
        <v>231</v>
      </c>
    </row>
    <row r="17" spans="1:13" ht="17.399999999999999" customHeight="1" x14ac:dyDescent="0.2">
      <c r="A17" s="108" t="s">
        <v>148</v>
      </c>
      <c r="B17" s="110" t="s">
        <v>149</v>
      </c>
      <c r="C17" s="110"/>
      <c r="D17" s="96" t="s">
        <v>231</v>
      </c>
      <c r="E17" s="96" t="s">
        <v>231</v>
      </c>
      <c r="F17" s="96" t="s">
        <v>231</v>
      </c>
      <c r="G17" s="96" t="s">
        <v>231</v>
      </c>
      <c r="H17" s="96" t="s">
        <v>236</v>
      </c>
      <c r="I17" s="96" t="s">
        <v>185</v>
      </c>
      <c r="J17" s="96" t="s">
        <v>228</v>
      </c>
      <c r="K17" s="96" t="s">
        <v>227</v>
      </c>
      <c r="L17" s="96" t="s">
        <v>231</v>
      </c>
      <c r="M17" s="96" t="s">
        <v>237</v>
      </c>
    </row>
    <row r="18" spans="1:13" ht="17.399999999999999" customHeight="1" x14ac:dyDescent="0.2">
      <c r="A18" s="109"/>
      <c r="B18" s="111" t="s">
        <v>151</v>
      </c>
      <c r="C18" s="112"/>
      <c r="D18" s="96" t="s">
        <v>231</v>
      </c>
      <c r="E18" s="96" t="s">
        <v>231</v>
      </c>
      <c r="F18" s="96" t="s">
        <v>231</v>
      </c>
      <c r="G18" s="96" t="s">
        <v>185</v>
      </c>
      <c r="H18" s="96" t="s">
        <v>188</v>
      </c>
      <c r="I18" s="96" t="s">
        <v>231</v>
      </c>
      <c r="J18" s="96" t="s">
        <v>185</v>
      </c>
      <c r="K18" s="96" t="s">
        <v>231</v>
      </c>
      <c r="L18" s="96" t="s">
        <v>227</v>
      </c>
      <c r="M18" s="92" t="s">
        <v>189</v>
      </c>
    </row>
    <row r="19" spans="1:13" ht="17.399999999999999" customHeight="1" x14ac:dyDescent="0.2">
      <c r="A19" s="105" t="s">
        <v>208</v>
      </c>
      <c r="B19" s="114" t="s">
        <v>154</v>
      </c>
      <c r="C19" s="81" t="s">
        <v>155</v>
      </c>
      <c r="D19" s="79">
        <v>650</v>
      </c>
      <c r="E19" s="79">
        <v>900</v>
      </c>
      <c r="F19" s="96" t="s">
        <v>185</v>
      </c>
      <c r="G19" s="79">
        <v>2700</v>
      </c>
      <c r="H19" s="96" t="s">
        <v>185</v>
      </c>
      <c r="I19" s="79">
        <v>500</v>
      </c>
      <c r="J19" s="79">
        <v>700</v>
      </c>
      <c r="K19" s="96" t="s">
        <v>231</v>
      </c>
      <c r="L19" s="79">
        <v>2700</v>
      </c>
      <c r="M19" s="96" t="s">
        <v>227</v>
      </c>
    </row>
    <row r="20" spans="1:13" ht="17.399999999999999" customHeight="1" x14ac:dyDescent="0.2">
      <c r="A20" s="106"/>
      <c r="B20" s="114"/>
      <c r="C20" s="82" t="s">
        <v>209</v>
      </c>
      <c r="D20" s="96" t="s">
        <v>227</v>
      </c>
      <c r="E20" s="96" t="s">
        <v>185</v>
      </c>
      <c r="F20" s="79">
        <v>8.5</v>
      </c>
      <c r="G20" s="79">
        <v>100</v>
      </c>
      <c r="H20" s="96" t="s">
        <v>185</v>
      </c>
      <c r="I20" s="96" t="s">
        <v>231</v>
      </c>
      <c r="J20" s="96" t="s">
        <v>229</v>
      </c>
      <c r="K20" s="79">
        <v>8.5</v>
      </c>
      <c r="L20" s="79">
        <v>100</v>
      </c>
      <c r="M20" s="96" t="s">
        <v>185</v>
      </c>
    </row>
    <row r="21" spans="1:13" ht="17.399999999999999" customHeight="1" x14ac:dyDescent="0.2">
      <c r="A21" s="106"/>
      <c r="B21" s="114"/>
      <c r="C21" s="82" t="s">
        <v>238</v>
      </c>
      <c r="D21" s="96" t="s">
        <v>227</v>
      </c>
      <c r="E21" s="96" t="s">
        <v>231</v>
      </c>
      <c r="F21" s="80">
        <v>6</v>
      </c>
      <c r="G21" s="79">
        <v>900</v>
      </c>
      <c r="H21" s="96" t="s">
        <v>227</v>
      </c>
      <c r="I21" s="96" t="s">
        <v>231</v>
      </c>
      <c r="J21" s="96" t="s">
        <v>185</v>
      </c>
      <c r="K21" s="79">
        <v>5.5</v>
      </c>
      <c r="L21" s="79">
        <v>700</v>
      </c>
      <c r="M21" s="96" t="s">
        <v>227</v>
      </c>
    </row>
    <row r="22" spans="1:13" ht="17.399999999999999" customHeight="1" x14ac:dyDescent="0.2">
      <c r="A22" s="106"/>
      <c r="B22" s="114"/>
      <c r="C22" s="82" t="s">
        <v>239</v>
      </c>
      <c r="D22" s="96" t="s">
        <v>231</v>
      </c>
      <c r="E22" s="96" t="s">
        <v>227</v>
      </c>
      <c r="F22" s="79">
        <v>150</v>
      </c>
      <c r="G22" s="96" t="s">
        <v>227</v>
      </c>
      <c r="H22" s="96" t="s">
        <v>185</v>
      </c>
      <c r="I22" s="96" t="s">
        <v>185</v>
      </c>
      <c r="J22" s="96" t="s">
        <v>233</v>
      </c>
      <c r="K22" s="79">
        <v>150</v>
      </c>
      <c r="L22" s="96" t="s">
        <v>231</v>
      </c>
      <c r="M22" s="96" t="s">
        <v>228</v>
      </c>
    </row>
    <row r="23" spans="1:13" ht="17.399999999999999" customHeight="1" x14ac:dyDescent="0.2">
      <c r="A23" s="106"/>
      <c r="B23" s="105" t="s">
        <v>156</v>
      </c>
      <c r="C23" s="81" t="s">
        <v>212</v>
      </c>
      <c r="D23" s="79">
        <v>1.2</v>
      </c>
      <c r="E23" s="79">
        <v>1.4</v>
      </c>
      <c r="F23" s="96" t="s">
        <v>231</v>
      </c>
      <c r="G23" s="96" t="s">
        <v>231</v>
      </c>
      <c r="H23" s="96" t="s">
        <v>231</v>
      </c>
      <c r="I23" s="79">
        <v>0.9</v>
      </c>
      <c r="J23" s="79">
        <v>1.1000000000000001</v>
      </c>
      <c r="K23" s="96" t="s">
        <v>185</v>
      </c>
      <c r="L23" s="96" t="s">
        <v>227</v>
      </c>
      <c r="M23" s="96" t="s">
        <v>231</v>
      </c>
    </row>
    <row r="24" spans="1:13" ht="17.399999999999999" customHeight="1" x14ac:dyDescent="0.2">
      <c r="A24" s="106"/>
      <c r="B24" s="106"/>
      <c r="C24" s="81" t="s">
        <v>157</v>
      </c>
      <c r="D24" s="79">
        <v>1.3</v>
      </c>
      <c r="E24" s="79">
        <v>1.6</v>
      </c>
      <c r="F24" s="96" t="s">
        <v>231</v>
      </c>
      <c r="G24" s="96" t="s">
        <v>185</v>
      </c>
      <c r="H24" s="96" t="s">
        <v>233</v>
      </c>
      <c r="I24" s="80">
        <v>1</v>
      </c>
      <c r="J24" s="79">
        <v>1.2</v>
      </c>
      <c r="K24" s="96" t="s">
        <v>185</v>
      </c>
      <c r="L24" s="96" t="s">
        <v>231</v>
      </c>
      <c r="M24" s="96" t="s">
        <v>231</v>
      </c>
    </row>
    <row r="25" spans="1:13" ht="17.399999999999999" customHeight="1" x14ac:dyDescent="0.2">
      <c r="A25" s="106"/>
      <c r="B25" s="106"/>
      <c r="C25" s="82" t="s">
        <v>158</v>
      </c>
      <c r="D25" s="79">
        <v>13</v>
      </c>
      <c r="E25" s="79">
        <v>15</v>
      </c>
      <c r="F25" s="96" t="s">
        <v>231</v>
      </c>
      <c r="G25" s="83" t="s">
        <v>190</v>
      </c>
      <c r="H25" s="96" t="s">
        <v>231</v>
      </c>
      <c r="I25" s="79">
        <v>10</v>
      </c>
      <c r="J25" s="79">
        <v>12</v>
      </c>
      <c r="K25" s="96" t="s">
        <v>227</v>
      </c>
      <c r="L25" s="83" t="s">
        <v>240</v>
      </c>
      <c r="M25" s="96" t="s">
        <v>228</v>
      </c>
    </row>
    <row r="26" spans="1:13" ht="17.399999999999999" customHeight="1" x14ac:dyDescent="0.2">
      <c r="A26" s="106"/>
      <c r="B26" s="106"/>
      <c r="C26" s="82" t="s">
        <v>161</v>
      </c>
      <c r="D26" s="79">
        <v>1.1000000000000001</v>
      </c>
      <c r="E26" s="79">
        <v>1.4</v>
      </c>
      <c r="F26" s="96" t="s">
        <v>185</v>
      </c>
      <c r="G26" s="79">
        <v>60</v>
      </c>
      <c r="H26" s="96" t="s">
        <v>231</v>
      </c>
      <c r="I26" s="80">
        <v>1</v>
      </c>
      <c r="J26" s="79">
        <v>1.1000000000000001</v>
      </c>
      <c r="K26" s="96" t="s">
        <v>227</v>
      </c>
      <c r="L26" s="79">
        <v>45</v>
      </c>
      <c r="M26" s="96" t="s">
        <v>231</v>
      </c>
    </row>
    <row r="27" spans="1:13" ht="17.399999999999999" customHeight="1" x14ac:dyDescent="0.2">
      <c r="A27" s="106"/>
      <c r="B27" s="106"/>
      <c r="C27" s="82" t="s">
        <v>215</v>
      </c>
      <c r="D27" s="80">
        <v>2</v>
      </c>
      <c r="E27" s="79">
        <v>2.4</v>
      </c>
      <c r="F27" s="96" t="s">
        <v>185</v>
      </c>
      <c r="G27" s="96" t="s">
        <v>185</v>
      </c>
      <c r="H27" s="96" t="s">
        <v>231</v>
      </c>
      <c r="I27" s="80">
        <v>2</v>
      </c>
      <c r="J27" s="79">
        <v>2.4</v>
      </c>
      <c r="K27" s="96" t="s">
        <v>229</v>
      </c>
      <c r="L27" s="96" t="s">
        <v>185</v>
      </c>
      <c r="M27" s="96" t="s">
        <v>227</v>
      </c>
    </row>
    <row r="28" spans="1:13" ht="17.399999999999999" customHeight="1" x14ac:dyDescent="0.2">
      <c r="A28" s="106"/>
      <c r="B28" s="106"/>
      <c r="C28" s="82" t="s">
        <v>162</v>
      </c>
      <c r="D28" s="79">
        <v>200</v>
      </c>
      <c r="E28" s="79">
        <v>240</v>
      </c>
      <c r="F28" s="96" t="s">
        <v>227</v>
      </c>
      <c r="G28" s="79">
        <v>1000</v>
      </c>
      <c r="H28" s="96" t="s">
        <v>231</v>
      </c>
      <c r="I28" s="79">
        <v>200</v>
      </c>
      <c r="J28" s="79">
        <v>240</v>
      </c>
      <c r="K28" s="96" t="s">
        <v>185</v>
      </c>
      <c r="L28" s="79">
        <v>1000</v>
      </c>
      <c r="M28" s="96" t="s">
        <v>227</v>
      </c>
    </row>
    <row r="29" spans="1:13" ht="17.399999999999999" customHeight="1" x14ac:dyDescent="0.2">
      <c r="A29" s="106"/>
      <c r="B29" s="106"/>
      <c r="C29" s="82" t="s">
        <v>163</v>
      </c>
      <c r="D29" s="96" t="s">
        <v>227</v>
      </c>
      <c r="E29" s="96" t="s">
        <v>227</v>
      </c>
      <c r="F29" s="96">
        <v>5</v>
      </c>
      <c r="G29" s="96" t="s">
        <v>185</v>
      </c>
      <c r="H29" s="96" t="s">
        <v>185</v>
      </c>
      <c r="I29" s="96" t="s">
        <v>233</v>
      </c>
      <c r="J29" s="96" t="s">
        <v>231</v>
      </c>
      <c r="K29" s="96">
        <v>5</v>
      </c>
      <c r="L29" s="96" t="s">
        <v>228</v>
      </c>
      <c r="M29" s="96" t="s">
        <v>185</v>
      </c>
    </row>
    <row r="30" spans="1:13" ht="17.399999999999999" customHeight="1" x14ac:dyDescent="0.2">
      <c r="A30" s="113"/>
      <c r="B30" s="106"/>
      <c r="C30" s="82" t="s">
        <v>164</v>
      </c>
      <c r="D30" s="96" t="s">
        <v>231</v>
      </c>
      <c r="E30" s="96" t="s">
        <v>231</v>
      </c>
      <c r="F30" s="96">
        <v>50</v>
      </c>
      <c r="G30" s="96" t="s">
        <v>231</v>
      </c>
      <c r="H30" s="96" t="s">
        <v>185</v>
      </c>
      <c r="I30" s="96" t="s">
        <v>231</v>
      </c>
      <c r="J30" s="96" t="s">
        <v>185</v>
      </c>
      <c r="K30" s="96">
        <v>50</v>
      </c>
      <c r="L30" s="96" t="s">
        <v>185</v>
      </c>
      <c r="M30" s="96" t="s">
        <v>185</v>
      </c>
    </row>
    <row r="31" spans="1:13" ht="17.399999999999999" customHeight="1" x14ac:dyDescent="0.2">
      <c r="A31" s="106"/>
      <c r="B31" s="106"/>
      <c r="C31" s="81" t="s">
        <v>217</v>
      </c>
      <c r="D31" s="79">
        <v>85</v>
      </c>
      <c r="E31" s="79">
        <v>100</v>
      </c>
      <c r="F31" s="96" t="s">
        <v>231</v>
      </c>
      <c r="G31" s="96" t="s">
        <v>185</v>
      </c>
      <c r="H31" s="96" t="s">
        <v>228</v>
      </c>
      <c r="I31" s="79">
        <v>85</v>
      </c>
      <c r="J31" s="79">
        <v>100</v>
      </c>
      <c r="K31" s="96" t="s">
        <v>227</v>
      </c>
      <c r="L31" s="96" t="s">
        <v>185</v>
      </c>
      <c r="M31" s="96" t="s">
        <v>227</v>
      </c>
    </row>
    <row r="32" spans="1:13" ht="17.399999999999999" customHeight="1" x14ac:dyDescent="0.2">
      <c r="A32" s="105" t="s">
        <v>218</v>
      </c>
      <c r="B32" s="105" t="s">
        <v>165</v>
      </c>
      <c r="C32" s="84" t="s">
        <v>219</v>
      </c>
      <c r="D32" s="85">
        <v>600</v>
      </c>
      <c r="E32" s="86" t="s">
        <v>229</v>
      </c>
      <c r="F32" s="86" t="s">
        <v>231</v>
      </c>
      <c r="G32" s="86" t="s">
        <v>231</v>
      </c>
      <c r="H32" s="86" t="s">
        <v>231</v>
      </c>
      <c r="I32" s="85">
        <v>600</v>
      </c>
      <c r="J32" s="86" t="s">
        <v>231</v>
      </c>
      <c r="K32" s="86" t="s">
        <v>231</v>
      </c>
      <c r="L32" s="86" t="s">
        <v>231</v>
      </c>
      <c r="M32" s="86" t="s">
        <v>231</v>
      </c>
    </row>
    <row r="33" spans="1:13" ht="17.399999999999999" customHeight="1" x14ac:dyDescent="0.2">
      <c r="A33" s="106"/>
      <c r="B33" s="106"/>
      <c r="C33" s="87" t="s">
        <v>166</v>
      </c>
      <c r="D33" s="88">
        <v>1.5</v>
      </c>
      <c r="E33" s="89" t="s">
        <v>228</v>
      </c>
      <c r="F33" s="89" t="s">
        <v>227</v>
      </c>
      <c r="G33" s="89" t="s">
        <v>231</v>
      </c>
      <c r="H33" s="89" t="s">
        <v>167</v>
      </c>
      <c r="I33" s="88">
        <v>1.5</v>
      </c>
      <c r="J33" s="89" t="s">
        <v>227</v>
      </c>
      <c r="K33" s="89" t="s">
        <v>231</v>
      </c>
      <c r="L33" s="89" t="s">
        <v>185</v>
      </c>
      <c r="M33" s="89" t="s">
        <v>168</v>
      </c>
    </row>
    <row r="34" spans="1:13" ht="17.399999999999999" customHeight="1" x14ac:dyDescent="0.2">
      <c r="A34" s="106"/>
      <c r="B34" s="106"/>
      <c r="C34" s="82" t="s">
        <v>241</v>
      </c>
      <c r="D34" s="96" t="s">
        <v>185</v>
      </c>
      <c r="E34" s="96" t="s">
        <v>185</v>
      </c>
      <c r="F34" s="79">
        <v>2500</v>
      </c>
      <c r="G34" s="96" t="s">
        <v>231</v>
      </c>
      <c r="H34" s="79" t="s">
        <v>169</v>
      </c>
      <c r="I34" s="96" t="s">
        <v>231</v>
      </c>
      <c r="J34" s="96" t="s">
        <v>227</v>
      </c>
      <c r="K34" s="79">
        <v>2000</v>
      </c>
      <c r="L34" s="96" t="s">
        <v>227</v>
      </c>
      <c r="M34" s="79" t="s">
        <v>170</v>
      </c>
    </row>
    <row r="35" spans="1:13" ht="17.399999999999999" customHeight="1" x14ac:dyDescent="0.2">
      <c r="A35" s="106"/>
      <c r="B35" s="106"/>
      <c r="C35" s="81" t="s">
        <v>221</v>
      </c>
      <c r="D35" s="79">
        <v>600</v>
      </c>
      <c r="E35" s="79">
        <v>750</v>
      </c>
      <c r="F35" s="96" t="s">
        <v>227</v>
      </c>
      <c r="G35" s="79">
        <v>2500</v>
      </c>
      <c r="H35" s="96" t="s">
        <v>231</v>
      </c>
      <c r="I35" s="79">
        <v>550</v>
      </c>
      <c r="J35" s="79">
        <v>650</v>
      </c>
      <c r="K35" s="96" t="s">
        <v>235</v>
      </c>
      <c r="L35" s="79">
        <v>2500</v>
      </c>
      <c r="M35" s="96" t="s">
        <v>185</v>
      </c>
    </row>
    <row r="36" spans="1:13" ht="17.399999999999999" customHeight="1" x14ac:dyDescent="0.2">
      <c r="A36" s="106"/>
      <c r="B36" s="106"/>
      <c r="C36" s="97" t="s">
        <v>171</v>
      </c>
      <c r="D36" s="79">
        <v>310</v>
      </c>
      <c r="E36" s="79">
        <v>370</v>
      </c>
      <c r="F36" s="96" t="s">
        <v>231</v>
      </c>
      <c r="G36" s="96" t="s">
        <v>227</v>
      </c>
      <c r="H36" s="96" t="s">
        <v>227</v>
      </c>
      <c r="I36" s="79">
        <v>240</v>
      </c>
      <c r="J36" s="79">
        <v>290</v>
      </c>
      <c r="K36" s="96" t="s">
        <v>227</v>
      </c>
      <c r="L36" s="96" t="s">
        <v>185</v>
      </c>
      <c r="M36" s="96" t="s">
        <v>185</v>
      </c>
    </row>
    <row r="37" spans="1:13" ht="17.399999999999999" customHeight="1" x14ac:dyDescent="0.2">
      <c r="A37" s="106"/>
      <c r="B37" s="107"/>
      <c r="C37" s="82" t="s">
        <v>242</v>
      </c>
      <c r="D37" s="96" t="s">
        <v>231</v>
      </c>
      <c r="E37" s="96" t="s">
        <v>228</v>
      </c>
      <c r="F37" s="79">
        <v>1000</v>
      </c>
      <c r="G37" s="79">
        <v>3000</v>
      </c>
      <c r="H37" s="96" t="s">
        <v>231</v>
      </c>
      <c r="I37" s="96" t="s">
        <v>227</v>
      </c>
      <c r="J37" s="96" t="s">
        <v>231</v>
      </c>
      <c r="K37" s="79">
        <v>800</v>
      </c>
      <c r="L37" s="79">
        <v>3000</v>
      </c>
      <c r="M37" s="96" t="s">
        <v>227</v>
      </c>
    </row>
    <row r="38" spans="1:13" ht="25.8" customHeight="1" x14ac:dyDescent="0.2">
      <c r="A38" s="106"/>
      <c r="B38" s="105" t="s">
        <v>172</v>
      </c>
      <c r="C38" s="81" t="s">
        <v>173</v>
      </c>
      <c r="D38" s="79">
        <v>6.5</v>
      </c>
      <c r="E38" s="79">
        <v>7.5</v>
      </c>
      <c r="F38" s="96" t="s">
        <v>231</v>
      </c>
      <c r="G38" s="79">
        <v>50</v>
      </c>
      <c r="H38" s="96" t="s">
        <v>227</v>
      </c>
      <c r="I38" s="90" t="s">
        <v>243</v>
      </c>
      <c r="J38" s="90" t="s">
        <v>191</v>
      </c>
      <c r="K38" s="96" t="s">
        <v>185</v>
      </c>
      <c r="L38" s="79">
        <v>40</v>
      </c>
      <c r="M38" s="96" t="s">
        <v>231</v>
      </c>
    </row>
    <row r="39" spans="1:13" ht="17.399999999999999" customHeight="1" x14ac:dyDescent="0.2">
      <c r="A39" s="106"/>
      <c r="B39" s="106"/>
      <c r="C39" s="82" t="s">
        <v>176</v>
      </c>
      <c r="D39" s="79">
        <v>9</v>
      </c>
      <c r="E39" s="79">
        <v>11</v>
      </c>
      <c r="F39" s="96" t="s">
        <v>233</v>
      </c>
      <c r="G39" s="79">
        <v>45</v>
      </c>
      <c r="H39" s="96" t="s">
        <v>227</v>
      </c>
      <c r="I39" s="79">
        <v>7</v>
      </c>
      <c r="J39" s="79">
        <v>8</v>
      </c>
      <c r="K39" s="96" t="s">
        <v>185</v>
      </c>
      <c r="L39" s="79">
        <v>35</v>
      </c>
      <c r="M39" s="96" t="s">
        <v>227</v>
      </c>
    </row>
    <row r="40" spans="1:13" ht="17.399999999999999" customHeight="1" x14ac:dyDescent="0.2">
      <c r="A40" s="106"/>
      <c r="B40" s="106"/>
      <c r="C40" s="82" t="s">
        <v>177</v>
      </c>
      <c r="D40" s="79">
        <v>0.7</v>
      </c>
      <c r="E40" s="79">
        <v>0.9</v>
      </c>
      <c r="F40" s="96" t="s">
        <v>185</v>
      </c>
      <c r="G40" s="79">
        <v>7</v>
      </c>
      <c r="H40" s="96" t="s">
        <v>185</v>
      </c>
      <c r="I40" s="79">
        <v>0.6</v>
      </c>
      <c r="J40" s="79">
        <v>0.7</v>
      </c>
      <c r="K40" s="96" t="s">
        <v>185</v>
      </c>
      <c r="L40" s="79">
        <v>7</v>
      </c>
      <c r="M40" s="96" t="s">
        <v>227</v>
      </c>
    </row>
    <row r="41" spans="1:13" ht="17.399999999999999" customHeight="1" x14ac:dyDescent="0.2">
      <c r="A41" s="106"/>
      <c r="B41" s="106"/>
      <c r="C41" s="82" t="s">
        <v>244</v>
      </c>
      <c r="D41" s="96" t="s">
        <v>185</v>
      </c>
      <c r="E41" s="96" t="s">
        <v>228</v>
      </c>
      <c r="F41" s="91">
        <v>4</v>
      </c>
      <c r="G41" s="79">
        <v>11</v>
      </c>
      <c r="H41" s="96" t="s">
        <v>227</v>
      </c>
      <c r="I41" s="96" t="s">
        <v>185</v>
      </c>
      <c r="J41" s="96" t="s">
        <v>227</v>
      </c>
      <c r="K41" s="91">
        <v>3.5</v>
      </c>
      <c r="L41" s="79">
        <v>11</v>
      </c>
      <c r="M41" s="96" t="s">
        <v>227</v>
      </c>
    </row>
    <row r="42" spans="1:13" ht="17.399999999999999" customHeight="1" x14ac:dyDescent="0.2">
      <c r="A42" s="106"/>
      <c r="B42" s="106"/>
      <c r="C42" s="82" t="s">
        <v>178</v>
      </c>
      <c r="D42" s="79">
        <v>95</v>
      </c>
      <c r="E42" s="79">
        <v>130</v>
      </c>
      <c r="F42" s="96" t="s">
        <v>231</v>
      </c>
      <c r="G42" s="79">
        <v>3000</v>
      </c>
      <c r="H42" s="96" t="s">
        <v>227</v>
      </c>
      <c r="I42" s="79">
        <v>95</v>
      </c>
      <c r="J42" s="79">
        <v>130</v>
      </c>
      <c r="K42" s="96" t="s">
        <v>229</v>
      </c>
      <c r="L42" s="79">
        <v>3000</v>
      </c>
      <c r="M42" s="96" t="s">
        <v>231</v>
      </c>
    </row>
    <row r="43" spans="1:13" ht="17.399999999999999" customHeight="1" x14ac:dyDescent="0.2">
      <c r="A43" s="106"/>
      <c r="B43" s="106"/>
      <c r="C43" s="82" t="s">
        <v>245</v>
      </c>
      <c r="D43" s="79">
        <v>25</v>
      </c>
      <c r="E43" s="79">
        <v>30</v>
      </c>
      <c r="F43" s="96" t="s">
        <v>228</v>
      </c>
      <c r="G43" s="79">
        <v>450</v>
      </c>
      <c r="H43" s="96" t="s">
        <v>228</v>
      </c>
      <c r="I43" s="79">
        <v>20</v>
      </c>
      <c r="J43" s="79">
        <v>25</v>
      </c>
      <c r="K43" s="96" t="s">
        <v>227</v>
      </c>
      <c r="L43" s="79">
        <v>350</v>
      </c>
      <c r="M43" s="96" t="s">
        <v>229</v>
      </c>
    </row>
    <row r="44" spans="1:13" ht="17.399999999999999" customHeight="1" x14ac:dyDescent="0.2">
      <c r="A44" s="106"/>
      <c r="B44" s="106"/>
      <c r="C44" s="82" t="s">
        <v>246</v>
      </c>
      <c r="D44" s="96" t="s">
        <v>227</v>
      </c>
      <c r="E44" s="96" t="s">
        <v>227</v>
      </c>
      <c r="F44" s="79">
        <v>10</v>
      </c>
      <c r="G44" s="79">
        <v>500</v>
      </c>
      <c r="H44" s="96" t="s">
        <v>227</v>
      </c>
      <c r="I44" s="96" t="s">
        <v>185</v>
      </c>
      <c r="J44" s="96" t="s">
        <v>185</v>
      </c>
      <c r="K44" s="79">
        <v>10</v>
      </c>
      <c r="L44" s="79">
        <v>500</v>
      </c>
      <c r="M44" s="96" t="s">
        <v>231</v>
      </c>
    </row>
    <row r="45" spans="1:13" ht="17.399999999999999" customHeight="1" x14ac:dyDescent="0.2">
      <c r="A45" s="107"/>
      <c r="B45" s="107"/>
      <c r="C45" s="82" t="s">
        <v>247</v>
      </c>
      <c r="D45" s="79">
        <v>25</v>
      </c>
      <c r="E45" s="79">
        <v>30</v>
      </c>
      <c r="F45" s="96" t="s">
        <v>231</v>
      </c>
      <c r="G45" s="79">
        <v>600</v>
      </c>
      <c r="H45" s="96" t="s">
        <v>228</v>
      </c>
      <c r="I45" s="79">
        <v>20</v>
      </c>
      <c r="J45" s="79">
        <v>25</v>
      </c>
      <c r="K45" s="96" t="s">
        <v>231</v>
      </c>
      <c r="L45" s="79">
        <v>500</v>
      </c>
      <c r="M45" s="96" t="s">
        <v>229</v>
      </c>
    </row>
    <row r="46" spans="1:13" ht="10.8" customHeight="1" x14ac:dyDescent="0.2">
      <c r="A46" s="93" t="s">
        <v>180</v>
      </c>
    </row>
    <row r="47" spans="1:13" ht="10.8" customHeight="1" x14ac:dyDescent="0.2">
      <c r="A47" s="8" t="s">
        <v>181</v>
      </c>
    </row>
  </sheetData>
  <sheetProtection algorithmName="SHA-512" hashValue="y4bYWnaU5ygtARt5p8e6wLm0MiYX3Wgmlt1clgMrDz3nL/GrAn9bn2NFbUa/KB+DP8OsGjP9FJrRImHAu78Bhg==" saltValue="MRU2V3aR1wSR44lt/RDdJQ=="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47"/>
  <sheetViews>
    <sheetView view="pageBreakPreview" zoomScaleNormal="100" zoomScaleSheetLayoutView="100" workbookViewId="0">
      <selection activeCell="F18" sqref="F18"/>
    </sheetView>
  </sheetViews>
  <sheetFormatPr defaultRowHeight="13.2" x14ac:dyDescent="0.2"/>
  <cols>
    <col min="1" max="1" width="4.3984375" style="1" customWidth="1"/>
    <col min="2" max="2" width="3.19921875" style="1" customWidth="1"/>
    <col min="3" max="3" width="19.5" style="1" customWidth="1"/>
    <col min="4" max="13" width="6.5" style="1" customWidth="1"/>
    <col min="14" max="16384" width="8.796875" style="1"/>
  </cols>
  <sheetData>
    <row r="1" spans="1:13" ht="19.8" customHeight="1" x14ac:dyDescent="0.2">
      <c r="A1" s="66" t="s">
        <v>192</v>
      </c>
    </row>
    <row r="2" spans="1:13" ht="15" customHeight="1" x14ac:dyDescent="0.2">
      <c r="A2" s="67"/>
      <c r="B2" s="1" t="s">
        <v>193</v>
      </c>
    </row>
    <row r="3" spans="1:13" ht="10.199999999999999" customHeight="1" x14ac:dyDescent="0.2"/>
    <row r="4" spans="1:13" x14ac:dyDescent="0.2">
      <c r="B4" s="68" t="s">
        <v>194</v>
      </c>
    </row>
    <row r="5" spans="1:13" x14ac:dyDescent="0.2">
      <c r="B5" s="135"/>
      <c r="C5" s="135"/>
      <c r="D5" s="136" t="s">
        <v>126</v>
      </c>
      <c r="E5" s="136"/>
      <c r="F5" s="136"/>
      <c r="G5" s="136"/>
      <c r="H5" s="136"/>
      <c r="I5" s="136" t="s">
        <v>127</v>
      </c>
      <c r="J5" s="136"/>
      <c r="K5" s="136"/>
      <c r="L5" s="136"/>
      <c r="M5" s="136"/>
    </row>
    <row r="6" spans="1:13" ht="36" customHeight="1" x14ac:dyDescent="0.2">
      <c r="B6" s="136" t="s">
        <v>128</v>
      </c>
      <c r="C6" s="136"/>
      <c r="D6" s="114" t="s">
        <v>129</v>
      </c>
      <c r="E6" s="114"/>
      <c r="F6" s="114" t="s">
        <v>130</v>
      </c>
      <c r="G6" s="136"/>
      <c r="H6" s="69" t="s">
        <v>14</v>
      </c>
      <c r="I6" s="114" t="s">
        <v>129</v>
      </c>
      <c r="J6" s="114"/>
      <c r="K6" s="114" t="s">
        <v>130</v>
      </c>
      <c r="L6" s="136"/>
      <c r="M6" s="95" t="s">
        <v>14</v>
      </c>
    </row>
    <row r="7" spans="1:13" ht="18.600000000000001" customHeight="1" x14ac:dyDescent="0.2">
      <c r="B7" s="124" t="s">
        <v>131</v>
      </c>
      <c r="C7" s="124"/>
      <c r="D7" s="125">
        <v>2200</v>
      </c>
      <c r="E7" s="125"/>
      <c r="F7" s="125">
        <v>2600</v>
      </c>
      <c r="G7" s="125"/>
      <c r="H7" s="96">
        <v>2950</v>
      </c>
      <c r="I7" s="125">
        <v>1650</v>
      </c>
      <c r="J7" s="125"/>
      <c r="K7" s="125">
        <v>1950</v>
      </c>
      <c r="L7" s="125"/>
      <c r="M7" s="96">
        <v>2250</v>
      </c>
    </row>
    <row r="8" spans="1:13" ht="10.199999999999999" customHeight="1" x14ac:dyDescent="0.2">
      <c r="C8" s="71"/>
      <c r="D8" s="72"/>
      <c r="E8" s="72"/>
      <c r="F8" s="72"/>
      <c r="G8" s="72"/>
      <c r="H8" s="72"/>
      <c r="I8" s="72"/>
    </row>
    <row r="9" spans="1:13" x14ac:dyDescent="0.2">
      <c r="A9" s="126" t="s">
        <v>132</v>
      </c>
      <c r="B9" s="127"/>
      <c r="C9" s="128"/>
      <c r="D9" s="132" t="s">
        <v>126</v>
      </c>
      <c r="E9" s="133"/>
      <c r="F9" s="133"/>
      <c r="G9" s="133"/>
      <c r="H9" s="134"/>
      <c r="I9" s="132" t="s">
        <v>127</v>
      </c>
      <c r="J9" s="133"/>
      <c r="K9" s="133"/>
      <c r="L9" s="133"/>
      <c r="M9" s="134"/>
    </row>
    <row r="10" spans="1:13" ht="24" customHeight="1" x14ac:dyDescent="0.2">
      <c r="A10" s="129"/>
      <c r="B10" s="130"/>
      <c r="C10" s="131"/>
      <c r="D10" s="73" t="s">
        <v>133</v>
      </c>
      <c r="E10" s="74" t="s">
        <v>134</v>
      </c>
      <c r="F10" s="74" t="s">
        <v>135</v>
      </c>
      <c r="G10" s="75" t="s">
        <v>136</v>
      </c>
      <c r="H10" s="74" t="s">
        <v>137</v>
      </c>
      <c r="I10" s="73" t="s">
        <v>133</v>
      </c>
      <c r="J10" s="74" t="s">
        <v>134</v>
      </c>
      <c r="K10" s="74" t="s">
        <v>135</v>
      </c>
      <c r="L10" s="75" t="s">
        <v>136</v>
      </c>
      <c r="M10" s="74" t="s">
        <v>137</v>
      </c>
    </row>
    <row r="11" spans="1:13" ht="17.399999999999999" customHeight="1" x14ac:dyDescent="0.2">
      <c r="A11" s="115" t="s">
        <v>138</v>
      </c>
      <c r="B11" s="116"/>
      <c r="C11" s="117"/>
      <c r="D11" s="76">
        <v>50</v>
      </c>
      <c r="E11" s="76">
        <v>65</v>
      </c>
      <c r="F11" s="77" t="s">
        <v>139</v>
      </c>
      <c r="G11" s="77" t="s">
        <v>139</v>
      </c>
      <c r="H11" s="77" t="s">
        <v>139</v>
      </c>
      <c r="I11" s="76">
        <v>40</v>
      </c>
      <c r="J11" s="76">
        <v>50</v>
      </c>
      <c r="K11" s="77" t="s">
        <v>139</v>
      </c>
      <c r="L11" s="77" t="s">
        <v>139</v>
      </c>
      <c r="M11" s="77" t="s">
        <v>139</v>
      </c>
    </row>
    <row r="12" spans="1:13" ht="17.399999999999999" customHeight="1" x14ac:dyDescent="0.2">
      <c r="A12" s="118" t="s">
        <v>140</v>
      </c>
      <c r="B12" s="119"/>
      <c r="C12" s="120"/>
      <c r="D12" s="78" t="s">
        <v>139</v>
      </c>
      <c r="E12" s="78" t="s">
        <v>139</v>
      </c>
      <c r="F12" s="78" t="s">
        <v>139</v>
      </c>
      <c r="G12" s="78" t="s">
        <v>139</v>
      </c>
      <c r="H12" s="78" t="s">
        <v>195</v>
      </c>
      <c r="I12" s="78" t="s">
        <v>139</v>
      </c>
      <c r="J12" s="78" t="s">
        <v>139</v>
      </c>
      <c r="K12" s="78" t="s">
        <v>139</v>
      </c>
      <c r="L12" s="78" t="s">
        <v>139</v>
      </c>
      <c r="M12" s="78" t="s">
        <v>195</v>
      </c>
    </row>
    <row r="13" spans="1:13" ht="17.399999999999999" customHeight="1" x14ac:dyDescent="0.2">
      <c r="A13" s="108" t="s">
        <v>50</v>
      </c>
      <c r="B13" s="112" t="s">
        <v>142</v>
      </c>
      <c r="C13" s="112"/>
      <c r="D13" s="96" t="s">
        <v>139</v>
      </c>
      <c r="E13" s="96" t="s">
        <v>139</v>
      </c>
      <c r="F13" s="96" t="s">
        <v>139</v>
      </c>
      <c r="G13" s="96" t="s">
        <v>139</v>
      </c>
      <c r="H13" s="96" t="s">
        <v>143</v>
      </c>
      <c r="I13" s="96" t="s">
        <v>139</v>
      </c>
      <c r="J13" s="96" t="s">
        <v>139</v>
      </c>
      <c r="K13" s="96" t="s">
        <v>139</v>
      </c>
      <c r="L13" s="96" t="s">
        <v>139</v>
      </c>
      <c r="M13" s="96" t="s">
        <v>143</v>
      </c>
    </row>
    <row r="14" spans="1:13" ht="17.399999999999999" customHeight="1" x14ac:dyDescent="0.2">
      <c r="A14" s="121"/>
      <c r="B14" s="122" t="s">
        <v>144</v>
      </c>
      <c r="C14" s="122"/>
      <c r="D14" s="96" t="s">
        <v>139</v>
      </c>
      <c r="E14" s="96" t="s">
        <v>139</v>
      </c>
      <c r="F14" s="96" t="s">
        <v>139</v>
      </c>
      <c r="G14" s="96" t="s">
        <v>139</v>
      </c>
      <c r="H14" s="96" t="s">
        <v>196</v>
      </c>
      <c r="I14" s="96" t="s">
        <v>139</v>
      </c>
      <c r="J14" s="96" t="s">
        <v>139</v>
      </c>
      <c r="K14" s="96" t="s">
        <v>139</v>
      </c>
      <c r="L14" s="96" t="s">
        <v>139</v>
      </c>
      <c r="M14" s="96" t="s">
        <v>196</v>
      </c>
    </row>
    <row r="15" spans="1:13" ht="17.399999999999999" customHeight="1" x14ac:dyDescent="0.2">
      <c r="A15" s="121"/>
      <c r="B15" s="123" t="s">
        <v>146</v>
      </c>
      <c r="C15" s="123"/>
      <c r="D15" s="96" t="s">
        <v>139</v>
      </c>
      <c r="E15" s="96" t="s">
        <v>139</v>
      </c>
      <c r="F15" s="79">
        <v>10</v>
      </c>
      <c r="G15" s="96" t="s">
        <v>139</v>
      </c>
      <c r="H15" s="96" t="s">
        <v>139</v>
      </c>
      <c r="I15" s="96" t="s">
        <v>139</v>
      </c>
      <c r="J15" s="96" t="s">
        <v>139</v>
      </c>
      <c r="K15" s="79">
        <v>8</v>
      </c>
      <c r="L15" s="96" t="s">
        <v>139</v>
      </c>
      <c r="M15" s="96" t="s">
        <v>139</v>
      </c>
    </row>
    <row r="16" spans="1:13" ht="17.399999999999999" customHeight="1" x14ac:dyDescent="0.2">
      <c r="A16" s="109"/>
      <c r="B16" s="123" t="s">
        <v>147</v>
      </c>
      <c r="C16" s="123"/>
      <c r="D16" s="96" t="s">
        <v>139</v>
      </c>
      <c r="E16" s="96" t="s">
        <v>139</v>
      </c>
      <c r="F16" s="80">
        <v>2.2000000000000002</v>
      </c>
      <c r="G16" s="96" t="s">
        <v>139</v>
      </c>
      <c r="H16" s="96" t="s">
        <v>139</v>
      </c>
      <c r="I16" s="96" t="s">
        <v>139</v>
      </c>
      <c r="J16" s="96" t="s">
        <v>139</v>
      </c>
      <c r="K16" s="79">
        <v>1.9</v>
      </c>
      <c r="L16" s="96" t="s">
        <v>139</v>
      </c>
      <c r="M16" s="96" t="s">
        <v>139</v>
      </c>
    </row>
    <row r="17" spans="1:13" ht="17.399999999999999" customHeight="1" x14ac:dyDescent="0.2">
      <c r="A17" s="108" t="s">
        <v>148</v>
      </c>
      <c r="B17" s="110" t="s">
        <v>149</v>
      </c>
      <c r="C17" s="110"/>
      <c r="D17" s="96" t="s">
        <v>139</v>
      </c>
      <c r="E17" s="96" t="s">
        <v>139</v>
      </c>
      <c r="F17" s="96" t="s">
        <v>139</v>
      </c>
      <c r="G17" s="96" t="s">
        <v>139</v>
      </c>
      <c r="H17" s="96" t="s">
        <v>150</v>
      </c>
      <c r="I17" s="96" t="s">
        <v>139</v>
      </c>
      <c r="J17" s="96" t="s">
        <v>139</v>
      </c>
      <c r="K17" s="96" t="s">
        <v>139</v>
      </c>
      <c r="L17" s="96" t="s">
        <v>139</v>
      </c>
      <c r="M17" s="96" t="s">
        <v>150</v>
      </c>
    </row>
    <row r="18" spans="1:13" ht="17.399999999999999" customHeight="1" x14ac:dyDescent="0.2">
      <c r="A18" s="109"/>
      <c r="B18" s="111" t="s">
        <v>151</v>
      </c>
      <c r="C18" s="112"/>
      <c r="D18" s="96" t="s">
        <v>139</v>
      </c>
      <c r="E18" s="96" t="s">
        <v>139</v>
      </c>
      <c r="F18" s="96" t="s">
        <v>139</v>
      </c>
      <c r="G18" s="96" t="s">
        <v>139</v>
      </c>
      <c r="H18" s="96" t="s">
        <v>188</v>
      </c>
      <c r="I18" s="96" t="s">
        <v>139</v>
      </c>
      <c r="J18" s="96" t="s">
        <v>139</v>
      </c>
      <c r="K18" s="96" t="s">
        <v>139</v>
      </c>
      <c r="L18" s="96" t="s">
        <v>139</v>
      </c>
      <c r="M18" s="96" t="s">
        <v>197</v>
      </c>
    </row>
    <row r="19" spans="1:13" ht="17.399999999999999" customHeight="1" x14ac:dyDescent="0.2">
      <c r="A19" s="105" t="s">
        <v>248</v>
      </c>
      <c r="B19" s="114" t="s">
        <v>154</v>
      </c>
      <c r="C19" s="81" t="s">
        <v>155</v>
      </c>
      <c r="D19" s="79">
        <v>650</v>
      </c>
      <c r="E19" s="79">
        <v>900</v>
      </c>
      <c r="F19" s="96" t="s">
        <v>139</v>
      </c>
      <c r="G19" s="79">
        <v>2700</v>
      </c>
      <c r="H19" s="96" t="s">
        <v>139</v>
      </c>
      <c r="I19" s="79">
        <v>500</v>
      </c>
      <c r="J19" s="79">
        <v>700</v>
      </c>
      <c r="K19" s="96" t="s">
        <v>139</v>
      </c>
      <c r="L19" s="79">
        <v>2700</v>
      </c>
      <c r="M19" s="96" t="s">
        <v>139</v>
      </c>
    </row>
    <row r="20" spans="1:13" ht="17.399999999999999" customHeight="1" x14ac:dyDescent="0.2">
      <c r="A20" s="106"/>
      <c r="B20" s="114"/>
      <c r="C20" s="82" t="s">
        <v>249</v>
      </c>
      <c r="D20" s="96" t="s">
        <v>139</v>
      </c>
      <c r="E20" s="96" t="s">
        <v>139</v>
      </c>
      <c r="F20" s="79">
        <v>8.5</v>
      </c>
      <c r="G20" s="79">
        <v>100</v>
      </c>
      <c r="H20" s="96" t="s">
        <v>139</v>
      </c>
      <c r="I20" s="96" t="s">
        <v>139</v>
      </c>
      <c r="J20" s="96" t="s">
        <v>139</v>
      </c>
      <c r="K20" s="79">
        <v>8.5</v>
      </c>
      <c r="L20" s="79">
        <v>100</v>
      </c>
      <c r="M20" s="96" t="s">
        <v>139</v>
      </c>
    </row>
    <row r="21" spans="1:13" ht="17.399999999999999" customHeight="1" x14ac:dyDescent="0.2">
      <c r="A21" s="106"/>
      <c r="B21" s="114"/>
      <c r="C21" s="82" t="s">
        <v>238</v>
      </c>
      <c r="D21" s="96" t="s">
        <v>139</v>
      </c>
      <c r="E21" s="96" t="s">
        <v>139</v>
      </c>
      <c r="F21" s="80">
        <v>7</v>
      </c>
      <c r="G21" s="79">
        <v>850</v>
      </c>
      <c r="H21" s="96" t="s">
        <v>139</v>
      </c>
      <c r="I21" s="96" t="s">
        <v>139</v>
      </c>
      <c r="J21" s="96" t="s">
        <v>139</v>
      </c>
      <c r="K21" s="80">
        <v>6</v>
      </c>
      <c r="L21" s="79">
        <v>700</v>
      </c>
      <c r="M21" s="96" t="s">
        <v>139</v>
      </c>
    </row>
    <row r="22" spans="1:13" ht="17.399999999999999" customHeight="1" x14ac:dyDescent="0.2">
      <c r="A22" s="106"/>
      <c r="B22" s="114"/>
      <c r="C22" s="82" t="s">
        <v>250</v>
      </c>
      <c r="D22" s="96" t="s">
        <v>139</v>
      </c>
      <c r="E22" s="96" t="s">
        <v>139</v>
      </c>
      <c r="F22" s="79">
        <v>150</v>
      </c>
      <c r="G22" s="96" t="s">
        <v>139</v>
      </c>
      <c r="H22" s="96" t="s">
        <v>139</v>
      </c>
      <c r="I22" s="96" t="s">
        <v>139</v>
      </c>
      <c r="J22" s="96" t="s">
        <v>139</v>
      </c>
      <c r="K22" s="79">
        <v>150</v>
      </c>
      <c r="L22" s="96" t="s">
        <v>139</v>
      </c>
      <c r="M22" s="96" t="s">
        <v>139</v>
      </c>
    </row>
    <row r="23" spans="1:13" ht="17.399999999999999" customHeight="1" x14ac:dyDescent="0.2">
      <c r="A23" s="106"/>
      <c r="B23" s="105" t="s">
        <v>156</v>
      </c>
      <c r="C23" s="81" t="s">
        <v>212</v>
      </c>
      <c r="D23" s="79">
        <v>1.1000000000000001</v>
      </c>
      <c r="E23" s="79">
        <v>1.3</v>
      </c>
      <c r="F23" s="96" t="s">
        <v>139</v>
      </c>
      <c r="G23" s="96" t="s">
        <v>139</v>
      </c>
      <c r="H23" s="96" t="s">
        <v>139</v>
      </c>
      <c r="I23" s="79">
        <v>0.9</v>
      </c>
      <c r="J23" s="79">
        <v>1.1000000000000001</v>
      </c>
      <c r="K23" s="96" t="s">
        <v>139</v>
      </c>
      <c r="L23" s="96" t="s">
        <v>139</v>
      </c>
      <c r="M23" s="96" t="s">
        <v>139</v>
      </c>
    </row>
    <row r="24" spans="1:13" ht="17.399999999999999" customHeight="1" x14ac:dyDescent="0.2">
      <c r="A24" s="106"/>
      <c r="B24" s="106"/>
      <c r="C24" s="81" t="s">
        <v>251</v>
      </c>
      <c r="D24" s="79">
        <v>1.2</v>
      </c>
      <c r="E24" s="79">
        <v>1.5</v>
      </c>
      <c r="F24" s="96" t="s">
        <v>139</v>
      </c>
      <c r="G24" s="96" t="s">
        <v>139</v>
      </c>
      <c r="H24" s="96" t="s">
        <v>139</v>
      </c>
      <c r="I24" s="80">
        <v>1</v>
      </c>
      <c r="J24" s="79">
        <v>1.2</v>
      </c>
      <c r="K24" s="96" t="s">
        <v>139</v>
      </c>
      <c r="L24" s="96" t="s">
        <v>139</v>
      </c>
      <c r="M24" s="96" t="s">
        <v>139</v>
      </c>
    </row>
    <row r="25" spans="1:13" ht="17.399999999999999" customHeight="1" x14ac:dyDescent="0.2">
      <c r="A25" s="106"/>
      <c r="B25" s="106"/>
      <c r="C25" s="82" t="s">
        <v>158</v>
      </c>
      <c r="D25" s="79">
        <v>12</v>
      </c>
      <c r="E25" s="79">
        <v>14</v>
      </c>
      <c r="F25" s="96" t="s">
        <v>139</v>
      </c>
      <c r="G25" s="83" t="s">
        <v>252</v>
      </c>
      <c r="H25" s="96" t="s">
        <v>139</v>
      </c>
      <c r="I25" s="79">
        <v>9</v>
      </c>
      <c r="J25" s="79">
        <v>11</v>
      </c>
      <c r="K25" s="96" t="s">
        <v>139</v>
      </c>
      <c r="L25" s="83" t="s">
        <v>160</v>
      </c>
      <c r="M25" s="96" t="s">
        <v>139</v>
      </c>
    </row>
    <row r="26" spans="1:13" ht="17.399999999999999" customHeight="1" x14ac:dyDescent="0.2">
      <c r="A26" s="106"/>
      <c r="B26" s="106"/>
      <c r="C26" s="82" t="s">
        <v>253</v>
      </c>
      <c r="D26" s="79">
        <v>1.1000000000000001</v>
      </c>
      <c r="E26" s="79">
        <v>1.4</v>
      </c>
      <c r="F26" s="96" t="s">
        <v>139</v>
      </c>
      <c r="G26" s="79">
        <v>55</v>
      </c>
      <c r="H26" s="96" t="s">
        <v>139</v>
      </c>
      <c r="I26" s="80">
        <v>1</v>
      </c>
      <c r="J26" s="79">
        <v>1.1000000000000001</v>
      </c>
      <c r="K26" s="96" t="s">
        <v>139</v>
      </c>
      <c r="L26" s="79">
        <v>45</v>
      </c>
      <c r="M26" s="96" t="s">
        <v>139</v>
      </c>
    </row>
    <row r="27" spans="1:13" ht="17.399999999999999" customHeight="1" x14ac:dyDescent="0.2">
      <c r="A27" s="106"/>
      <c r="B27" s="106"/>
      <c r="C27" s="82" t="s">
        <v>254</v>
      </c>
      <c r="D27" s="80">
        <v>2</v>
      </c>
      <c r="E27" s="79">
        <v>2.4</v>
      </c>
      <c r="F27" s="96" t="s">
        <v>139</v>
      </c>
      <c r="G27" s="96" t="s">
        <v>139</v>
      </c>
      <c r="H27" s="96" t="s">
        <v>139</v>
      </c>
      <c r="I27" s="80">
        <v>2</v>
      </c>
      <c r="J27" s="79">
        <v>2.4</v>
      </c>
      <c r="K27" s="96" t="s">
        <v>139</v>
      </c>
      <c r="L27" s="96" t="s">
        <v>139</v>
      </c>
      <c r="M27" s="96" t="s">
        <v>139</v>
      </c>
    </row>
    <row r="28" spans="1:13" ht="17.399999999999999" customHeight="1" x14ac:dyDescent="0.2">
      <c r="A28" s="106"/>
      <c r="B28" s="106"/>
      <c r="C28" s="82" t="s">
        <v>162</v>
      </c>
      <c r="D28" s="79">
        <v>200</v>
      </c>
      <c r="E28" s="79">
        <v>240</v>
      </c>
      <c r="F28" s="96" t="s">
        <v>139</v>
      </c>
      <c r="G28" s="79">
        <v>1000</v>
      </c>
      <c r="H28" s="96" t="s">
        <v>139</v>
      </c>
      <c r="I28" s="79">
        <v>200</v>
      </c>
      <c r="J28" s="79">
        <v>240</v>
      </c>
      <c r="K28" s="96" t="s">
        <v>139</v>
      </c>
      <c r="L28" s="79">
        <v>1000</v>
      </c>
      <c r="M28" s="96" t="s">
        <v>139</v>
      </c>
    </row>
    <row r="29" spans="1:13" ht="17.399999999999999" customHeight="1" x14ac:dyDescent="0.2">
      <c r="A29" s="106"/>
      <c r="B29" s="106"/>
      <c r="C29" s="82" t="s">
        <v>163</v>
      </c>
      <c r="D29" s="96" t="s">
        <v>139</v>
      </c>
      <c r="E29" s="96" t="s">
        <v>139</v>
      </c>
      <c r="F29" s="96">
        <v>6</v>
      </c>
      <c r="G29" s="96" t="s">
        <v>139</v>
      </c>
      <c r="H29" s="96" t="s">
        <v>139</v>
      </c>
      <c r="I29" s="96" t="s">
        <v>139</v>
      </c>
      <c r="J29" s="96" t="s">
        <v>139</v>
      </c>
      <c r="K29" s="96">
        <v>5</v>
      </c>
      <c r="L29" s="96" t="s">
        <v>139</v>
      </c>
      <c r="M29" s="96" t="s">
        <v>139</v>
      </c>
    </row>
    <row r="30" spans="1:13" ht="17.399999999999999" customHeight="1" x14ac:dyDescent="0.2">
      <c r="A30" s="113"/>
      <c r="B30" s="106"/>
      <c r="C30" s="82" t="s">
        <v>255</v>
      </c>
      <c r="D30" s="96" t="s">
        <v>139</v>
      </c>
      <c r="E30" s="96" t="s">
        <v>139</v>
      </c>
      <c r="F30" s="96">
        <v>50</v>
      </c>
      <c r="G30" s="96" t="s">
        <v>139</v>
      </c>
      <c r="H30" s="96" t="s">
        <v>139</v>
      </c>
      <c r="I30" s="96" t="s">
        <v>139</v>
      </c>
      <c r="J30" s="96" t="s">
        <v>139</v>
      </c>
      <c r="K30" s="96">
        <v>50</v>
      </c>
      <c r="L30" s="96" t="s">
        <v>139</v>
      </c>
      <c r="M30" s="96" t="s">
        <v>139</v>
      </c>
    </row>
    <row r="31" spans="1:13" ht="17.399999999999999" customHeight="1" x14ac:dyDescent="0.2">
      <c r="A31" s="106"/>
      <c r="B31" s="106"/>
      <c r="C31" s="81" t="s">
        <v>217</v>
      </c>
      <c r="D31" s="79">
        <v>85</v>
      </c>
      <c r="E31" s="79">
        <v>100</v>
      </c>
      <c r="F31" s="96" t="s">
        <v>139</v>
      </c>
      <c r="G31" s="96" t="s">
        <v>139</v>
      </c>
      <c r="H31" s="96" t="s">
        <v>139</v>
      </c>
      <c r="I31" s="79">
        <v>85</v>
      </c>
      <c r="J31" s="79">
        <v>100</v>
      </c>
      <c r="K31" s="96" t="s">
        <v>139</v>
      </c>
      <c r="L31" s="96" t="s">
        <v>139</v>
      </c>
      <c r="M31" s="96" t="s">
        <v>139</v>
      </c>
    </row>
    <row r="32" spans="1:13" ht="17.399999999999999" customHeight="1" x14ac:dyDescent="0.2">
      <c r="A32" s="105" t="s">
        <v>256</v>
      </c>
      <c r="B32" s="105" t="s">
        <v>165</v>
      </c>
      <c r="C32" s="84" t="s">
        <v>257</v>
      </c>
      <c r="D32" s="85">
        <v>600</v>
      </c>
      <c r="E32" s="86" t="s">
        <v>139</v>
      </c>
      <c r="F32" s="86" t="s">
        <v>139</v>
      </c>
      <c r="G32" s="86" t="s">
        <v>139</v>
      </c>
      <c r="H32" s="86" t="s">
        <v>139</v>
      </c>
      <c r="I32" s="85">
        <v>600</v>
      </c>
      <c r="J32" s="86" t="s">
        <v>139</v>
      </c>
      <c r="K32" s="86" t="s">
        <v>139</v>
      </c>
      <c r="L32" s="86" t="s">
        <v>139</v>
      </c>
      <c r="M32" s="86" t="s">
        <v>139</v>
      </c>
    </row>
    <row r="33" spans="1:13" ht="17.399999999999999" customHeight="1" x14ac:dyDescent="0.2">
      <c r="A33" s="106"/>
      <c r="B33" s="106"/>
      <c r="C33" s="87" t="s">
        <v>166</v>
      </c>
      <c r="D33" s="88">
        <v>1.5</v>
      </c>
      <c r="E33" s="89" t="s">
        <v>139</v>
      </c>
      <c r="F33" s="89" t="s">
        <v>139</v>
      </c>
      <c r="G33" s="89" t="s">
        <v>139</v>
      </c>
      <c r="H33" s="89" t="s">
        <v>167</v>
      </c>
      <c r="I33" s="88">
        <v>1.5</v>
      </c>
      <c r="J33" s="89" t="s">
        <v>139</v>
      </c>
      <c r="K33" s="89" t="s">
        <v>139</v>
      </c>
      <c r="L33" s="89" t="s">
        <v>139</v>
      </c>
      <c r="M33" s="89" t="s">
        <v>168</v>
      </c>
    </row>
    <row r="34" spans="1:13" ht="17.399999999999999" customHeight="1" x14ac:dyDescent="0.2">
      <c r="A34" s="106"/>
      <c r="B34" s="106"/>
      <c r="C34" s="82" t="s">
        <v>241</v>
      </c>
      <c r="D34" s="96" t="s">
        <v>139</v>
      </c>
      <c r="E34" s="96" t="s">
        <v>139</v>
      </c>
      <c r="F34" s="79">
        <v>2500</v>
      </c>
      <c r="G34" s="96" t="s">
        <v>139</v>
      </c>
      <c r="H34" s="79" t="s">
        <v>198</v>
      </c>
      <c r="I34" s="96" t="s">
        <v>139</v>
      </c>
      <c r="J34" s="96" t="s">
        <v>139</v>
      </c>
      <c r="K34" s="79">
        <v>2000</v>
      </c>
      <c r="L34" s="96" t="s">
        <v>139</v>
      </c>
      <c r="M34" s="79" t="s">
        <v>170</v>
      </c>
    </row>
    <row r="35" spans="1:13" ht="17.399999999999999" customHeight="1" x14ac:dyDescent="0.2">
      <c r="A35" s="106"/>
      <c r="B35" s="106"/>
      <c r="C35" s="81" t="s">
        <v>258</v>
      </c>
      <c r="D35" s="79">
        <v>600</v>
      </c>
      <c r="E35" s="79">
        <v>750</v>
      </c>
      <c r="F35" s="96" t="s">
        <v>139</v>
      </c>
      <c r="G35" s="79">
        <v>2500</v>
      </c>
      <c r="H35" s="96" t="s">
        <v>139</v>
      </c>
      <c r="I35" s="79">
        <v>550</v>
      </c>
      <c r="J35" s="79">
        <v>650</v>
      </c>
      <c r="K35" s="96" t="s">
        <v>139</v>
      </c>
      <c r="L35" s="79">
        <v>2500</v>
      </c>
      <c r="M35" s="96" t="s">
        <v>139</v>
      </c>
    </row>
    <row r="36" spans="1:13" ht="17.399999999999999" customHeight="1" x14ac:dyDescent="0.2">
      <c r="A36" s="106"/>
      <c r="B36" s="106"/>
      <c r="C36" s="97" t="s">
        <v>259</v>
      </c>
      <c r="D36" s="79">
        <v>310</v>
      </c>
      <c r="E36" s="79">
        <v>370</v>
      </c>
      <c r="F36" s="96" t="s">
        <v>139</v>
      </c>
      <c r="G36" s="96" t="s">
        <v>139</v>
      </c>
      <c r="H36" s="96" t="s">
        <v>139</v>
      </c>
      <c r="I36" s="79">
        <v>240</v>
      </c>
      <c r="J36" s="79">
        <v>290</v>
      </c>
      <c r="K36" s="96" t="s">
        <v>139</v>
      </c>
      <c r="L36" s="96" t="s">
        <v>139</v>
      </c>
      <c r="M36" s="96" t="s">
        <v>139</v>
      </c>
    </row>
    <row r="37" spans="1:13" ht="17.399999999999999" customHeight="1" x14ac:dyDescent="0.2">
      <c r="A37" s="106"/>
      <c r="B37" s="107"/>
      <c r="C37" s="82" t="s">
        <v>260</v>
      </c>
      <c r="D37" s="96" t="s">
        <v>139</v>
      </c>
      <c r="E37" s="96" t="s">
        <v>139</v>
      </c>
      <c r="F37" s="79">
        <v>1000</v>
      </c>
      <c r="G37" s="79">
        <v>3000</v>
      </c>
      <c r="H37" s="96" t="s">
        <v>139</v>
      </c>
      <c r="I37" s="96" t="s">
        <v>139</v>
      </c>
      <c r="J37" s="96" t="s">
        <v>139</v>
      </c>
      <c r="K37" s="79">
        <v>800</v>
      </c>
      <c r="L37" s="79">
        <v>3000</v>
      </c>
      <c r="M37" s="96" t="s">
        <v>139</v>
      </c>
    </row>
    <row r="38" spans="1:13" ht="24" customHeight="1" x14ac:dyDescent="0.2">
      <c r="A38" s="106"/>
      <c r="B38" s="105" t="s">
        <v>172</v>
      </c>
      <c r="C38" s="81" t="s">
        <v>173</v>
      </c>
      <c r="D38" s="79">
        <v>6.5</v>
      </c>
      <c r="E38" s="79">
        <v>7.5</v>
      </c>
      <c r="F38" s="96" t="s">
        <v>139</v>
      </c>
      <c r="G38" s="79">
        <v>50</v>
      </c>
      <c r="H38" s="96" t="s">
        <v>139</v>
      </c>
      <c r="I38" s="90" t="s">
        <v>199</v>
      </c>
      <c r="J38" s="90" t="s">
        <v>200</v>
      </c>
      <c r="K38" s="96" t="s">
        <v>139</v>
      </c>
      <c r="L38" s="79">
        <v>40</v>
      </c>
      <c r="M38" s="96" t="s">
        <v>139</v>
      </c>
    </row>
    <row r="39" spans="1:13" ht="17.399999999999999" customHeight="1" x14ac:dyDescent="0.2">
      <c r="A39" s="106"/>
      <c r="B39" s="106"/>
      <c r="C39" s="82" t="s">
        <v>176</v>
      </c>
      <c r="D39" s="79">
        <v>9</v>
      </c>
      <c r="E39" s="79">
        <v>11</v>
      </c>
      <c r="F39" s="96" t="s">
        <v>139</v>
      </c>
      <c r="G39" s="79">
        <v>45</v>
      </c>
      <c r="H39" s="96" t="s">
        <v>139</v>
      </c>
      <c r="I39" s="79">
        <v>7</v>
      </c>
      <c r="J39" s="79">
        <v>8</v>
      </c>
      <c r="K39" s="96" t="s">
        <v>139</v>
      </c>
      <c r="L39" s="79">
        <v>35</v>
      </c>
      <c r="M39" s="96" t="s">
        <v>139</v>
      </c>
    </row>
    <row r="40" spans="1:13" ht="17.399999999999999" customHeight="1" x14ac:dyDescent="0.2">
      <c r="A40" s="106"/>
      <c r="B40" s="106"/>
      <c r="C40" s="82" t="s">
        <v>177</v>
      </c>
      <c r="D40" s="79">
        <v>0.7</v>
      </c>
      <c r="E40" s="79">
        <v>0.9</v>
      </c>
      <c r="F40" s="96" t="s">
        <v>139</v>
      </c>
      <c r="G40" s="79">
        <v>7</v>
      </c>
      <c r="H40" s="96" t="s">
        <v>139</v>
      </c>
      <c r="I40" s="79">
        <v>0.6</v>
      </c>
      <c r="J40" s="79">
        <v>0.7</v>
      </c>
      <c r="K40" s="96" t="s">
        <v>139</v>
      </c>
      <c r="L40" s="79">
        <v>7</v>
      </c>
      <c r="M40" s="96" t="s">
        <v>139</v>
      </c>
    </row>
    <row r="41" spans="1:13" ht="17.399999999999999" customHeight="1" x14ac:dyDescent="0.2">
      <c r="A41" s="106"/>
      <c r="B41" s="106"/>
      <c r="C41" s="82" t="s">
        <v>244</v>
      </c>
      <c r="D41" s="96" t="s">
        <v>139</v>
      </c>
      <c r="E41" s="96" t="s">
        <v>139</v>
      </c>
      <c r="F41" s="91">
        <v>4</v>
      </c>
      <c r="G41" s="79">
        <v>11</v>
      </c>
      <c r="H41" s="96" t="s">
        <v>139</v>
      </c>
      <c r="I41" s="96" t="s">
        <v>139</v>
      </c>
      <c r="J41" s="96" t="s">
        <v>139</v>
      </c>
      <c r="K41" s="91">
        <v>3.5</v>
      </c>
      <c r="L41" s="79">
        <v>11</v>
      </c>
      <c r="M41" s="96" t="s">
        <v>139</v>
      </c>
    </row>
    <row r="42" spans="1:13" ht="17.399999999999999" customHeight="1" x14ac:dyDescent="0.2">
      <c r="A42" s="106"/>
      <c r="B42" s="106"/>
      <c r="C42" s="82" t="s">
        <v>178</v>
      </c>
      <c r="D42" s="79">
        <v>95</v>
      </c>
      <c r="E42" s="79">
        <v>130</v>
      </c>
      <c r="F42" s="96" t="s">
        <v>139</v>
      </c>
      <c r="G42" s="79">
        <v>3000</v>
      </c>
      <c r="H42" s="96" t="s">
        <v>139</v>
      </c>
      <c r="I42" s="79">
        <v>95</v>
      </c>
      <c r="J42" s="79">
        <v>130</v>
      </c>
      <c r="K42" s="96" t="s">
        <v>139</v>
      </c>
      <c r="L42" s="79">
        <v>3000</v>
      </c>
      <c r="M42" s="96" t="s">
        <v>139</v>
      </c>
    </row>
    <row r="43" spans="1:13" ht="17.399999999999999" customHeight="1" x14ac:dyDescent="0.2">
      <c r="A43" s="106"/>
      <c r="B43" s="106"/>
      <c r="C43" s="82" t="s">
        <v>261</v>
      </c>
      <c r="D43" s="79">
        <v>25</v>
      </c>
      <c r="E43" s="79">
        <v>30</v>
      </c>
      <c r="F43" s="96" t="s">
        <v>139</v>
      </c>
      <c r="G43" s="79">
        <v>450</v>
      </c>
      <c r="H43" s="96" t="s">
        <v>139</v>
      </c>
      <c r="I43" s="79">
        <v>20</v>
      </c>
      <c r="J43" s="79">
        <v>25</v>
      </c>
      <c r="K43" s="96" t="s">
        <v>139</v>
      </c>
      <c r="L43" s="79">
        <v>350</v>
      </c>
      <c r="M43" s="96" t="s">
        <v>139</v>
      </c>
    </row>
    <row r="44" spans="1:13" ht="17.399999999999999" customHeight="1" x14ac:dyDescent="0.2">
      <c r="A44" s="106"/>
      <c r="B44" s="106"/>
      <c r="C44" s="82" t="s">
        <v>246</v>
      </c>
      <c r="D44" s="96" t="s">
        <v>139</v>
      </c>
      <c r="E44" s="96" t="s">
        <v>139</v>
      </c>
      <c r="F44" s="79">
        <v>10</v>
      </c>
      <c r="G44" s="79">
        <v>500</v>
      </c>
      <c r="H44" s="96" t="s">
        <v>139</v>
      </c>
      <c r="I44" s="96" t="s">
        <v>139</v>
      </c>
      <c r="J44" s="96" t="s">
        <v>139</v>
      </c>
      <c r="K44" s="79">
        <v>10</v>
      </c>
      <c r="L44" s="79">
        <v>500</v>
      </c>
      <c r="M44" s="96" t="s">
        <v>139</v>
      </c>
    </row>
    <row r="45" spans="1:13" ht="17.399999999999999" customHeight="1" x14ac:dyDescent="0.2">
      <c r="A45" s="107"/>
      <c r="B45" s="107"/>
      <c r="C45" s="82" t="s">
        <v>247</v>
      </c>
      <c r="D45" s="79">
        <v>25</v>
      </c>
      <c r="E45" s="79">
        <v>30</v>
      </c>
      <c r="F45" s="96" t="s">
        <v>139</v>
      </c>
      <c r="G45" s="79">
        <v>600</v>
      </c>
      <c r="H45" s="96" t="s">
        <v>139</v>
      </c>
      <c r="I45" s="79">
        <v>20</v>
      </c>
      <c r="J45" s="79">
        <v>25</v>
      </c>
      <c r="K45" s="96" t="s">
        <v>139</v>
      </c>
      <c r="L45" s="79">
        <v>500</v>
      </c>
      <c r="M45" s="96" t="s">
        <v>139</v>
      </c>
    </row>
    <row r="46" spans="1:13" ht="10.8" customHeight="1" x14ac:dyDescent="0.2">
      <c r="A46" s="8" t="s">
        <v>180</v>
      </c>
    </row>
    <row r="47" spans="1:13" ht="10.8" customHeight="1" x14ac:dyDescent="0.2">
      <c r="A47" s="8" t="s">
        <v>181</v>
      </c>
    </row>
  </sheetData>
  <sheetProtection algorithmName="SHA-512" hashValue="7l5WDXEgTGUchRF66DaWNpuqdo9n8XXTzgzoEzuLV6Wr1zhHgpzVWGbe1ogbTIlCDpLpx6tOrGp0QkxK8mxo4g==" saltValue="bvdBPb1JEtKBjxpxhX6WTw==" spinCount="100000" sheet="1" objects="1" scenarios="1"/>
  <mergeCells count="32">
    <mergeCell ref="A9:C10"/>
    <mergeCell ref="D9:H9"/>
    <mergeCell ref="I9:M9"/>
    <mergeCell ref="B5:C5"/>
    <mergeCell ref="D5:H5"/>
    <mergeCell ref="I5:M5"/>
    <mergeCell ref="B6:C6"/>
    <mergeCell ref="D6:E6"/>
    <mergeCell ref="F6:G6"/>
    <mergeCell ref="I6:J6"/>
    <mergeCell ref="K6:L6"/>
    <mergeCell ref="B7:C7"/>
    <mergeCell ref="D7:E7"/>
    <mergeCell ref="F7:G7"/>
    <mergeCell ref="I7:J7"/>
    <mergeCell ref="K7:L7"/>
    <mergeCell ref="A11:C11"/>
    <mergeCell ref="A12:C12"/>
    <mergeCell ref="A13:A16"/>
    <mergeCell ref="B13:C13"/>
    <mergeCell ref="B14:C14"/>
    <mergeCell ref="B15:C15"/>
    <mergeCell ref="B16:C16"/>
    <mergeCell ref="A32:A45"/>
    <mergeCell ref="B32:B37"/>
    <mergeCell ref="B38:B45"/>
    <mergeCell ref="A17:A18"/>
    <mergeCell ref="B17:C17"/>
    <mergeCell ref="B18:C18"/>
    <mergeCell ref="A19:A31"/>
    <mergeCell ref="B19:B22"/>
    <mergeCell ref="B23:B31"/>
  </mergeCells>
  <phoneticPr fontId="2"/>
  <pageMargins left="0.23622047244094491" right="0.23622047244094491" top="0.55118110236220474" bottom="0.55118110236220474"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M137"/>
  <sheetViews>
    <sheetView view="pageBreakPreview" zoomScaleNormal="100" zoomScaleSheetLayoutView="100" workbookViewId="0">
      <selection activeCell="H9" sqref="H9:I9"/>
    </sheetView>
  </sheetViews>
  <sheetFormatPr defaultRowHeight="14.4" x14ac:dyDescent="0.2"/>
  <cols>
    <col min="1" max="1" width="2.5" customWidth="1"/>
    <col min="11" max="11" width="9.09765625" customWidth="1"/>
    <col min="12" max="12" width="2.5" customWidth="1"/>
  </cols>
  <sheetData>
    <row r="1" spans="1:12" ht="2.4" customHeight="1" x14ac:dyDescent="0.2"/>
    <row r="2" spans="1:12" ht="36" customHeight="1" x14ac:dyDescent="0.2">
      <c r="A2" s="165" t="s">
        <v>67</v>
      </c>
      <c r="B2" s="165"/>
      <c r="C2" s="165"/>
      <c r="D2" s="165"/>
      <c r="E2" s="165"/>
      <c r="F2" s="165"/>
      <c r="G2" s="165"/>
      <c r="H2" s="165"/>
      <c r="I2" s="165"/>
      <c r="J2" s="165"/>
      <c r="K2" s="165"/>
      <c r="L2" s="165"/>
    </row>
    <row r="3" spans="1:12" ht="36.6" customHeight="1" x14ac:dyDescent="0.2">
      <c r="B3" s="156" t="s">
        <v>262</v>
      </c>
      <c r="C3" s="156"/>
      <c r="D3" s="156"/>
      <c r="E3" s="156"/>
      <c r="F3" s="156"/>
      <c r="G3" s="156"/>
      <c r="H3" s="156"/>
      <c r="I3" s="156"/>
      <c r="J3" s="156"/>
      <c r="K3" s="156"/>
    </row>
    <row r="4" spans="1:12" ht="19.649999999999999" customHeight="1" x14ac:dyDescent="0.2">
      <c r="B4" s="23"/>
      <c r="C4" s="23"/>
      <c r="D4" s="23"/>
      <c r="E4" s="23"/>
      <c r="F4" s="23"/>
      <c r="G4" s="23"/>
      <c r="H4" s="23"/>
      <c r="I4" s="23"/>
      <c r="J4" s="23"/>
      <c r="K4" s="23"/>
    </row>
    <row r="5" spans="1:12" ht="24" customHeight="1" x14ac:dyDescent="0.2">
      <c r="B5" s="157" t="s">
        <v>63</v>
      </c>
      <c r="C5" s="157"/>
      <c r="D5" s="157"/>
      <c r="E5" s="157"/>
      <c r="F5" s="157"/>
      <c r="G5" s="157"/>
      <c r="H5" s="157"/>
      <c r="I5" s="157"/>
      <c r="J5" s="157"/>
      <c r="K5" s="157"/>
    </row>
    <row r="6" spans="1:12" x14ac:dyDescent="0.2">
      <c r="B6" s="2" t="s">
        <v>6</v>
      </c>
      <c r="C6" s="1" t="s">
        <v>15</v>
      </c>
    </row>
    <row r="7" spans="1:12" ht="7.35" customHeight="1" x14ac:dyDescent="0.2">
      <c r="B7" s="2"/>
      <c r="C7" s="1"/>
    </row>
    <row r="8" spans="1:12" ht="19.649999999999999" customHeight="1" x14ac:dyDescent="0.2">
      <c r="H8" s="10" t="s">
        <v>92</v>
      </c>
      <c r="I8" s="137"/>
      <c r="J8" s="137"/>
      <c r="K8" s="17" t="s">
        <v>93</v>
      </c>
    </row>
    <row r="9" spans="1:12" x14ac:dyDescent="0.2">
      <c r="B9" s="140" t="s">
        <v>30</v>
      </c>
      <c r="C9" s="138"/>
      <c r="D9" s="138" t="s">
        <v>0</v>
      </c>
      <c r="E9" s="138"/>
      <c r="F9" s="138" t="s">
        <v>1</v>
      </c>
      <c r="G9" s="138"/>
      <c r="H9" s="138" t="s">
        <v>2</v>
      </c>
      <c r="I9" s="138"/>
      <c r="J9" s="138" t="s">
        <v>31</v>
      </c>
      <c r="K9" s="138"/>
    </row>
    <row r="10" spans="1:12" x14ac:dyDescent="0.2">
      <c r="B10" s="138"/>
      <c r="C10" s="138"/>
      <c r="D10" s="9" t="s">
        <v>3</v>
      </c>
      <c r="E10" s="9" t="s">
        <v>4</v>
      </c>
      <c r="F10" s="9" t="s">
        <v>3</v>
      </c>
      <c r="G10" s="9" t="s">
        <v>4</v>
      </c>
      <c r="H10" s="9" t="s">
        <v>3</v>
      </c>
      <c r="I10" s="9" t="s">
        <v>4</v>
      </c>
      <c r="J10" s="18" t="s">
        <v>3</v>
      </c>
      <c r="K10" s="18" t="s">
        <v>4</v>
      </c>
    </row>
    <row r="11" spans="1:12" ht="36" customHeight="1" x14ac:dyDescent="0.2">
      <c r="B11" s="158" t="s">
        <v>34</v>
      </c>
      <c r="C11" s="158"/>
      <c r="D11" s="63"/>
      <c r="E11" s="63"/>
      <c r="F11" s="63"/>
      <c r="G11" s="63"/>
      <c r="H11" s="63"/>
      <c r="I11" s="63"/>
      <c r="J11" s="63"/>
      <c r="K11" s="63"/>
    </row>
    <row r="12" spans="1:12" ht="36" customHeight="1" x14ac:dyDescent="0.2">
      <c r="B12" s="158" t="s">
        <v>35</v>
      </c>
      <c r="C12" s="159"/>
      <c r="D12" s="63"/>
      <c r="E12" s="63"/>
      <c r="F12" s="63"/>
      <c r="G12" s="63"/>
      <c r="H12" s="63"/>
      <c r="I12" s="63"/>
      <c r="J12" s="63"/>
      <c r="K12" s="63"/>
    </row>
    <row r="13" spans="1:12" ht="36" customHeight="1" x14ac:dyDescent="0.2">
      <c r="B13" s="158" t="s">
        <v>36</v>
      </c>
      <c r="C13" s="159"/>
      <c r="D13" s="63"/>
      <c r="E13" s="63"/>
      <c r="F13" s="63"/>
      <c r="G13" s="63"/>
      <c r="H13" s="63"/>
      <c r="I13" s="63"/>
      <c r="J13" s="63"/>
      <c r="K13" s="63"/>
    </row>
    <row r="14" spans="1:12" ht="33.6" customHeight="1" x14ac:dyDescent="0.2">
      <c r="B14" s="138" t="s">
        <v>97</v>
      </c>
      <c r="C14" s="138"/>
      <c r="D14" s="20">
        <f t="shared" ref="D14:K14" si="0">SUM(D11:D13)</f>
        <v>0</v>
      </c>
      <c r="E14" s="20">
        <f t="shared" si="0"/>
        <v>0</v>
      </c>
      <c r="F14" s="20">
        <f t="shared" si="0"/>
        <v>0</v>
      </c>
      <c r="G14" s="20">
        <f t="shared" si="0"/>
        <v>0</v>
      </c>
      <c r="H14" s="20">
        <f t="shared" si="0"/>
        <v>0</v>
      </c>
      <c r="I14" s="20">
        <f t="shared" si="0"/>
        <v>0</v>
      </c>
      <c r="J14" s="20">
        <f t="shared" si="0"/>
        <v>0</v>
      </c>
      <c r="K14" s="20">
        <f t="shared" si="0"/>
        <v>0</v>
      </c>
    </row>
    <row r="15" spans="1:12" ht="25.65" customHeight="1" x14ac:dyDescent="0.2"/>
    <row r="16" spans="1:12" ht="23.4" customHeight="1" x14ac:dyDescent="0.2">
      <c r="B16" s="160" t="s">
        <v>61</v>
      </c>
      <c r="C16" s="160"/>
      <c r="D16" s="160"/>
      <c r="E16" s="160"/>
      <c r="F16" s="160"/>
      <c r="G16" s="160"/>
      <c r="H16" s="160"/>
      <c r="I16" s="160"/>
      <c r="J16" s="160"/>
      <c r="K16" s="160"/>
      <c r="L16" s="160"/>
    </row>
    <row r="17" spans="2:11" ht="13.65" customHeight="1" x14ac:dyDescent="0.2">
      <c r="B17" s="4" t="s">
        <v>6</v>
      </c>
      <c r="C17" s="45" t="s">
        <v>98</v>
      </c>
    </row>
    <row r="18" spans="2:11" ht="13.65" customHeight="1" x14ac:dyDescent="0.2">
      <c r="B18" s="5"/>
      <c r="C18" s="45" t="s">
        <v>100</v>
      </c>
    </row>
    <row r="19" spans="2:11" ht="13.65" customHeight="1" x14ac:dyDescent="0.2">
      <c r="B19" s="5"/>
      <c r="C19" s="45" t="s">
        <v>120</v>
      </c>
    </row>
    <row r="20" spans="2:11" ht="13.65" customHeight="1" x14ac:dyDescent="0.2">
      <c r="B20" s="5"/>
      <c r="C20" s="45" t="s">
        <v>121</v>
      </c>
    </row>
    <row r="21" spans="2:11" ht="16.649999999999999" customHeight="1" x14ac:dyDescent="0.2">
      <c r="B21" s="24" t="s">
        <v>104</v>
      </c>
      <c r="C21" s="3"/>
    </row>
    <row r="22" spans="2:11" ht="13.65" customHeight="1" x14ac:dyDescent="0.2">
      <c r="B22" s="142" t="s">
        <v>5</v>
      </c>
      <c r="C22" s="138"/>
      <c r="D22" s="138" t="s">
        <v>0</v>
      </c>
      <c r="E22" s="138"/>
      <c r="F22" s="138" t="s">
        <v>1</v>
      </c>
      <c r="G22" s="138"/>
      <c r="H22" s="138" t="s">
        <v>2</v>
      </c>
      <c r="I22" s="138"/>
      <c r="J22" s="138" t="s">
        <v>31</v>
      </c>
      <c r="K22" s="138"/>
    </row>
    <row r="23" spans="2:11" ht="13.65" customHeight="1" x14ac:dyDescent="0.2">
      <c r="B23" s="138"/>
      <c r="C23" s="138"/>
      <c r="D23" s="18" t="s">
        <v>3</v>
      </c>
      <c r="E23" s="18" t="s">
        <v>4</v>
      </c>
      <c r="F23" s="18" t="s">
        <v>3</v>
      </c>
      <c r="G23" s="18" t="s">
        <v>4</v>
      </c>
      <c r="H23" s="18" t="s">
        <v>3</v>
      </c>
      <c r="I23" s="18" t="s">
        <v>4</v>
      </c>
      <c r="J23" s="18" t="s">
        <v>3</v>
      </c>
      <c r="K23" s="18" t="s">
        <v>4</v>
      </c>
    </row>
    <row r="24" spans="2:11" ht="19.350000000000001" customHeight="1" x14ac:dyDescent="0.2">
      <c r="B24" s="139" t="s">
        <v>32</v>
      </c>
      <c r="C24" s="140"/>
      <c r="D24" s="20">
        <v>2300</v>
      </c>
      <c r="E24" s="20">
        <v>1700</v>
      </c>
      <c r="F24" s="20">
        <v>2300</v>
      </c>
      <c r="G24" s="20">
        <v>1750</v>
      </c>
      <c r="H24" s="20">
        <v>2200</v>
      </c>
      <c r="I24" s="20">
        <v>1650</v>
      </c>
      <c r="J24" s="20">
        <v>2050</v>
      </c>
      <c r="K24" s="20">
        <v>1550</v>
      </c>
    </row>
    <row r="25" spans="2:11" ht="19.350000000000001" customHeight="1" x14ac:dyDescent="0.2">
      <c r="B25" s="139" t="s">
        <v>33</v>
      </c>
      <c r="C25" s="138"/>
      <c r="D25" s="20">
        <v>2650</v>
      </c>
      <c r="E25" s="20">
        <v>2000</v>
      </c>
      <c r="F25" s="20">
        <v>2700</v>
      </c>
      <c r="G25" s="20">
        <v>2050</v>
      </c>
      <c r="H25" s="20">
        <v>2600</v>
      </c>
      <c r="I25" s="20">
        <v>1950</v>
      </c>
      <c r="J25" s="20">
        <v>2400</v>
      </c>
      <c r="K25" s="20">
        <v>1850</v>
      </c>
    </row>
    <row r="26" spans="2:11" ht="19.350000000000001" customHeight="1" x14ac:dyDescent="0.2">
      <c r="B26" s="139" t="s">
        <v>14</v>
      </c>
      <c r="C26" s="138"/>
      <c r="D26" s="20">
        <v>3050</v>
      </c>
      <c r="E26" s="20">
        <v>2300</v>
      </c>
      <c r="F26" s="20">
        <v>3050</v>
      </c>
      <c r="G26" s="20">
        <v>2350</v>
      </c>
      <c r="H26" s="20">
        <v>2950</v>
      </c>
      <c r="I26" s="20">
        <v>2250</v>
      </c>
      <c r="J26" s="20">
        <v>2750</v>
      </c>
      <c r="K26" s="20">
        <v>2100</v>
      </c>
    </row>
    <row r="27" spans="2:11" ht="13.65" customHeight="1" x14ac:dyDescent="0.2">
      <c r="B27" s="5"/>
      <c r="C27" s="3"/>
    </row>
    <row r="28" spans="2:11" ht="17.399999999999999" customHeight="1" x14ac:dyDescent="0.2">
      <c r="B28" s="24" t="s">
        <v>103</v>
      </c>
      <c r="C28" s="3"/>
    </row>
    <row r="29" spans="2:11" ht="13.65" customHeight="1" x14ac:dyDescent="0.2">
      <c r="B29" s="142" t="s">
        <v>5</v>
      </c>
      <c r="C29" s="138"/>
      <c r="D29" s="138" t="s">
        <v>0</v>
      </c>
      <c r="E29" s="138"/>
      <c r="F29" s="138" t="s">
        <v>1</v>
      </c>
      <c r="G29" s="138"/>
      <c r="H29" s="138" t="s">
        <v>2</v>
      </c>
      <c r="I29" s="138"/>
      <c r="J29" s="138" t="s">
        <v>31</v>
      </c>
      <c r="K29" s="138"/>
    </row>
    <row r="30" spans="2:11" ht="13.65" customHeight="1" x14ac:dyDescent="0.2">
      <c r="B30" s="138"/>
      <c r="C30" s="138"/>
      <c r="D30" s="18" t="s">
        <v>3</v>
      </c>
      <c r="E30" s="18" t="s">
        <v>4</v>
      </c>
      <c r="F30" s="18" t="s">
        <v>3</v>
      </c>
      <c r="G30" s="18" t="s">
        <v>4</v>
      </c>
      <c r="H30" s="18" t="s">
        <v>3</v>
      </c>
      <c r="I30" s="18" t="s">
        <v>4</v>
      </c>
      <c r="J30" s="18" t="s">
        <v>3</v>
      </c>
      <c r="K30" s="18" t="s">
        <v>4</v>
      </c>
    </row>
    <row r="31" spans="2:11" ht="19.350000000000001" customHeight="1" x14ac:dyDescent="0.2">
      <c r="B31" s="139" t="s">
        <v>32</v>
      </c>
      <c r="C31" s="140"/>
      <c r="D31" s="26">
        <f t="shared" ref="D31:K33" si="1">D24*D11</f>
        <v>0</v>
      </c>
      <c r="E31" s="26">
        <f t="shared" si="1"/>
        <v>0</v>
      </c>
      <c r="F31" s="26">
        <f t="shared" si="1"/>
        <v>0</v>
      </c>
      <c r="G31" s="26">
        <f t="shared" si="1"/>
        <v>0</v>
      </c>
      <c r="H31" s="26">
        <f t="shared" si="1"/>
        <v>0</v>
      </c>
      <c r="I31" s="26">
        <f t="shared" si="1"/>
        <v>0</v>
      </c>
      <c r="J31" s="26">
        <f t="shared" si="1"/>
        <v>0</v>
      </c>
      <c r="K31" s="26">
        <f t="shared" si="1"/>
        <v>0</v>
      </c>
    </row>
    <row r="32" spans="2:11" ht="19.350000000000001" customHeight="1" x14ac:dyDescent="0.2">
      <c r="B32" s="139" t="s">
        <v>33</v>
      </c>
      <c r="C32" s="138"/>
      <c r="D32" s="26">
        <f t="shared" si="1"/>
        <v>0</v>
      </c>
      <c r="E32" s="26">
        <f t="shared" si="1"/>
        <v>0</v>
      </c>
      <c r="F32" s="26">
        <f t="shared" si="1"/>
        <v>0</v>
      </c>
      <c r="G32" s="26">
        <f t="shared" si="1"/>
        <v>0</v>
      </c>
      <c r="H32" s="26">
        <f t="shared" si="1"/>
        <v>0</v>
      </c>
      <c r="I32" s="26">
        <f t="shared" si="1"/>
        <v>0</v>
      </c>
      <c r="J32" s="26">
        <f t="shared" si="1"/>
        <v>0</v>
      </c>
      <c r="K32" s="26">
        <f t="shared" si="1"/>
        <v>0</v>
      </c>
    </row>
    <row r="33" spans="2:12" ht="19.350000000000001" customHeight="1" x14ac:dyDescent="0.2">
      <c r="B33" s="139" t="s">
        <v>14</v>
      </c>
      <c r="C33" s="138"/>
      <c r="D33" s="26">
        <f t="shared" si="1"/>
        <v>0</v>
      </c>
      <c r="E33" s="26">
        <f t="shared" si="1"/>
        <v>0</v>
      </c>
      <c r="F33" s="26">
        <f t="shared" si="1"/>
        <v>0</v>
      </c>
      <c r="G33" s="26">
        <f t="shared" si="1"/>
        <v>0</v>
      </c>
      <c r="H33" s="26">
        <f t="shared" si="1"/>
        <v>0</v>
      </c>
      <c r="I33" s="26">
        <f t="shared" si="1"/>
        <v>0</v>
      </c>
      <c r="J33" s="26">
        <f t="shared" si="1"/>
        <v>0</v>
      </c>
      <c r="K33" s="26">
        <f t="shared" si="1"/>
        <v>0</v>
      </c>
    </row>
    <row r="34" spans="2:12" ht="19.350000000000001" customHeight="1" x14ac:dyDescent="0.2">
      <c r="B34" s="143" t="s">
        <v>42</v>
      </c>
      <c r="C34" s="144"/>
      <c r="D34" s="28">
        <f>IF(SUM(D31:D33)=0,0,SUM(D31:D33)/D14)</f>
        <v>0</v>
      </c>
      <c r="E34" s="28">
        <f t="shared" ref="E34:I34" si="2">IF(SUM(E31:E33)=0,0,SUM(E31:E33)/E14)</f>
        <v>0</v>
      </c>
      <c r="F34" s="28">
        <f t="shared" si="2"/>
        <v>0</v>
      </c>
      <c r="G34" s="28">
        <f t="shared" si="2"/>
        <v>0</v>
      </c>
      <c r="H34" s="28">
        <f t="shared" si="2"/>
        <v>0</v>
      </c>
      <c r="I34" s="28">
        <f t="shared" si="2"/>
        <v>0</v>
      </c>
      <c r="J34" s="28">
        <f>IF(SUM(J31:J33)=0,0,SUM(J31:J33)/J14)</f>
        <v>0</v>
      </c>
      <c r="K34" s="28">
        <f>IF(SUM(K31:K33)=0,0,SUM(K31:K33)/K14)</f>
        <v>0</v>
      </c>
    </row>
    <row r="35" spans="2:12" ht="13.65" customHeight="1" x14ac:dyDescent="0.2">
      <c r="B35" s="5"/>
      <c r="C35" s="3"/>
    </row>
    <row r="36" spans="2:12" ht="32.4" customHeight="1" thickBot="1" x14ac:dyDescent="0.25">
      <c r="C36" s="145" t="s">
        <v>101</v>
      </c>
      <c r="D36" s="145"/>
      <c r="E36" s="145"/>
      <c r="F36" s="3"/>
      <c r="G36" s="3" t="s">
        <v>99</v>
      </c>
      <c r="H36" s="3"/>
      <c r="I36" s="3"/>
      <c r="J36" s="146" t="s">
        <v>102</v>
      </c>
      <c r="K36" s="146"/>
      <c r="L36" s="146"/>
    </row>
    <row r="37" spans="2:12" ht="30" customHeight="1" thickBot="1" x14ac:dyDescent="0.25">
      <c r="B37" s="5"/>
      <c r="C37" s="148">
        <f>SUM(D31:K33)</f>
        <v>0</v>
      </c>
      <c r="D37" s="149"/>
      <c r="E37" s="150"/>
      <c r="F37" s="25" t="s">
        <v>37</v>
      </c>
      <c r="G37" s="151">
        <f>SUM(D14:K14)</f>
        <v>0</v>
      </c>
      <c r="H37" s="152"/>
      <c r="I37" s="22" t="s">
        <v>38</v>
      </c>
      <c r="J37" s="153" t="e">
        <f>C37/G37</f>
        <v>#DIV/0!</v>
      </c>
      <c r="K37" s="154"/>
    </row>
    <row r="38" spans="2:12" ht="13.65" customHeight="1" x14ac:dyDescent="0.2">
      <c r="B38" s="5"/>
      <c r="C38" s="3"/>
      <c r="E38" s="2" t="s">
        <v>40</v>
      </c>
      <c r="H38" s="2" t="s">
        <v>39</v>
      </c>
      <c r="K38" s="2" t="s">
        <v>40</v>
      </c>
    </row>
    <row r="39" spans="2:12" ht="13.35" customHeight="1" x14ac:dyDescent="0.2">
      <c r="B39" s="5"/>
      <c r="C39" s="3"/>
    </row>
    <row r="40" spans="2:12" ht="13.35" customHeight="1" x14ac:dyDescent="0.2"/>
    <row r="41" spans="2:12" ht="23.4" x14ac:dyDescent="0.2">
      <c r="B41" s="147" t="s">
        <v>62</v>
      </c>
      <c r="C41" s="147"/>
      <c r="D41" s="147"/>
      <c r="E41" s="147"/>
      <c r="F41" s="147"/>
      <c r="G41" s="147"/>
      <c r="H41" s="147"/>
      <c r="I41" s="147"/>
      <c r="J41" s="147"/>
      <c r="K41" s="147"/>
    </row>
    <row r="42" spans="2:12" ht="15.6" customHeight="1" x14ac:dyDescent="0.2">
      <c r="B42" s="4" t="s">
        <v>6</v>
      </c>
      <c r="C42" s="3" t="s">
        <v>51</v>
      </c>
    </row>
    <row r="43" spans="2:12" ht="15.6" customHeight="1" x14ac:dyDescent="0.2">
      <c r="B43" s="5" t="s">
        <v>6</v>
      </c>
      <c r="C43" s="3" t="s">
        <v>64</v>
      </c>
    </row>
    <row r="44" spans="2:12" ht="12.6" customHeight="1" x14ac:dyDescent="0.2">
      <c r="B44" s="5" t="s">
        <v>6</v>
      </c>
      <c r="C44" s="3" t="s">
        <v>83</v>
      </c>
    </row>
    <row r="45" spans="2:12" ht="4.3499999999999996" hidden="1" customHeight="1" x14ac:dyDescent="0.2">
      <c r="B45" s="5"/>
      <c r="C45" s="3"/>
    </row>
    <row r="46" spans="2:12" ht="10.35" customHeight="1" x14ac:dyDescent="0.2">
      <c r="B46" s="5"/>
      <c r="C46" s="3"/>
    </row>
    <row r="47" spans="2:12" ht="19.350000000000001" customHeight="1" x14ac:dyDescent="0.2">
      <c r="B47" s="141" t="s">
        <v>7</v>
      </c>
      <c r="C47" s="141"/>
      <c r="D47" s="3" t="s">
        <v>10</v>
      </c>
      <c r="F47" s="3"/>
    </row>
    <row r="48" spans="2:12" ht="19.350000000000001" customHeight="1" x14ac:dyDescent="0.2">
      <c r="B48" s="141"/>
      <c r="C48" s="141"/>
      <c r="D48" s="3" t="s">
        <v>11</v>
      </c>
      <c r="F48" s="3"/>
    </row>
    <row r="49" spans="2:13" ht="19.350000000000001" customHeight="1" x14ac:dyDescent="0.15">
      <c r="B49" s="141"/>
      <c r="C49" s="141"/>
      <c r="D49" s="41" t="s">
        <v>66</v>
      </c>
      <c r="F49" s="3"/>
    </row>
    <row r="50" spans="2:13" ht="23.4" customHeight="1" x14ac:dyDescent="0.2">
      <c r="B50" s="141"/>
      <c r="C50" s="141"/>
      <c r="D50" s="42" t="s">
        <v>65</v>
      </c>
      <c r="F50" s="3"/>
    </row>
    <row r="51" spans="2:13" ht="32.4" customHeight="1" x14ac:dyDescent="0.2">
      <c r="B51" s="141" t="s">
        <v>8</v>
      </c>
      <c r="C51" s="141"/>
      <c r="D51" s="3" t="s">
        <v>12</v>
      </c>
      <c r="F51" s="3"/>
    </row>
    <row r="52" spans="2:13" ht="32.4" customHeight="1" x14ac:dyDescent="0.2">
      <c r="B52" s="141" t="s">
        <v>9</v>
      </c>
      <c r="C52" s="141"/>
      <c r="D52" s="3" t="s">
        <v>13</v>
      </c>
      <c r="F52" s="3"/>
    </row>
    <row r="53" spans="2:13" ht="34.35" customHeight="1" x14ac:dyDescent="0.2"/>
    <row r="54" spans="2:13" ht="14.4" customHeight="1" x14ac:dyDescent="0.2"/>
    <row r="55" spans="2:13" x14ac:dyDescent="0.2">
      <c r="B55" s="162" t="s">
        <v>41</v>
      </c>
      <c r="C55" s="138" t="s">
        <v>0</v>
      </c>
      <c r="D55" s="138"/>
      <c r="E55" s="138" t="s">
        <v>1</v>
      </c>
      <c r="F55" s="138"/>
      <c r="G55" s="138" t="s">
        <v>2</v>
      </c>
      <c r="H55" s="138"/>
      <c r="I55" s="138" t="s">
        <v>31</v>
      </c>
      <c r="J55" s="138"/>
      <c r="K55" s="155" t="s">
        <v>46</v>
      </c>
    </row>
    <row r="56" spans="2:13" ht="15" customHeight="1" x14ac:dyDescent="0.2">
      <c r="B56" s="163"/>
      <c r="C56" s="18" t="s">
        <v>3</v>
      </c>
      <c r="D56" s="18" t="s">
        <v>4</v>
      </c>
      <c r="E56" s="18" t="s">
        <v>3</v>
      </c>
      <c r="F56" s="18" t="s">
        <v>4</v>
      </c>
      <c r="G56" s="18" t="s">
        <v>3</v>
      </c>
      <c r="H56" s="18" t="s">
        <v>4</v>
      </c>
      <c r="I56" s="18" t="s">
        <v>3</v>
      </c>
      <c r="J56" s="18" t="s">
        <v>4</v>
      </c>
      <c r="K56" s="155"/>
    </row>
    <row r="57" spans="2:13" ht="30.6" customHeight="1" x14ac:dyDescent="0.15">
      <c r="B57" s="19" t="s">
        <v>45</v>
      </c>
      <c r="C57" s="6">
        <f>$D$14</f>
        <v>0</v>
      </c>
      <c r="D57" s="6">
        <f>$E$14</f>
        <v>0</v>
      </c>
      <c r="E57" s="6">
        <f>$F$14</f>
        <v>0</v>
      </c>
      <c r="F57" s="6">
        <f>$G$14</f>
        <v>0</v>
      </c>
      <c r="G57" s="6">
        <f>$H$14</f>
        <v>0</v>
      </c>
      <c r="H57" s="6">
        <f>$I$14</f>
        <v>0</v>
      </c>
      <c r="I57" s="6">
        <f>$J$14</f>
        <v>0</v>
      </c>
      <c r="J57" s="7">
        <f>$K$14</f>
        <v>0</v>
      </c>
      <c r="K57" s="6">
        <f>SUM(C57:J57)</f>
        <v>0</v>
      </c>
      <c r="L57" s="33" t="s">
        <v>47</v>
      </c>
    </row>
    <row r="58" spans="2:13" ht="30.6" customHeight="1" thickBot="1" x14ac:dyDescent="0.2">
      <c r="B58" s="30" t="s">
        <v>44</v>
      </c>
      <c r="C58" s="27">
        <v>0.13</v>
      </c>
      <c r="D58" s="27">
        <v>0.13</v>
      </c>
      <c r="E58" s="27">
        <v>0.13</v>
      </c>
      <c r="F58" s="27">
        <v>0.13</v>
      </c>
      <c r="G58" s="27">
        <v>0.14000000000000001</v>
      </c>
      <c r="H58" s="27">
        <v>0.14000000000000001</v>
      </c>
      <c r="I58" s="27">
        <v>0.15</v>
      </c>
      <c r="J58" s="27">
        <v>0.15</v>
      </c>
      <c r="K58" s="37" t="s">
        <v>54</v>
      </c>
    </row>
    <row r="59" spans="2:13" ht="32.4" customHeight="1" thickBot="1" x14ac:dyDescent="0.25">
      <c r="B59" s="19" t="s">
        <v>43</v>
      </c>
      <c r="C59" s="29">
        <f>D34*0.13/4</f>
        <v>0</v>
      </c>
      <c r="D59" s="29">
        <f>E34*0.13/4</f>
        <v>0</v>
      </c>
      <c r="E59" s="29">
        <f>F34*0.13/4</f>
        <v>0</v>
      </c>
      <c r="F59" s="29">
        <f>G34*0.13/4</f>
        <v>0</v>
      </c>
      <c r="G59" s="29">
        <f>H34*0.14/4</f>
        <v>0</v>
      </c>
      <c r="H59" s="29">
        <f>I34*0.14/4</f>
        <v>0</v>
      </c>
      <c r="I59" s="29">
        <f>J34*0.15/4</f>
        <v>0</v>
      </c>
      <c r="J59" s="31">
        <f>K34*0.15/4</f>
        <v>0</v>
      </c>
      <c r="K59" s="32" t="e">
        <f>(C57*C59+D57*D59+E57*E59+F57*F59+G57*G59+H57*H59+I57*I59+J57*J59)/K57</f>
        <v>#DIV/0!</v>
      </c>
      <c r="L59" s="34" t="s">
        <v>48</v>
      </c>
      <c r="M59" s="35"/>
    </row>
    <row r="60" spans="2:13" ht="11.4" customHeight="1" x14ac:dyDescent="0.2"/>
    <row r="61" spans="2:13" x14ac:dyDescent="0.2">
      <c r="B61" s="162" t="s">
        <v>41</v>
      </c>
      <c r="C61" s="138" t="s">
        <v>0</v>
      </c>
      <c r="D61" s="138"/>
      <c r="E61" s="138" t="s">
        <v>1</v>
      </c>
      <c r="F61" s="138"/>
      <c r="G61" s="138" t="s">
        <v>2</v>
      </c>
      <c r="H61" s="138"/>
      <c r="I61" s="138" t="s">
        <v>31</v>
      </c>
      <c r="J61" s="138"/>
      <c r="K61" s="155" t="s">
        <v>46</v>
      </c>
    </row>
    <row r="62" spans="2:13" ht="15" customHeight="1" x14ac:dyDescent="0.2">
      <c r="B62" s="163"/>
      <c r="C62" s="18" t="s">
        <v>3</v>
      </c>
      <c r="D62" s="18" t="s">
        <v>4</v>
      </c>
      <c r="E62" s="18" t="s">
        <v>3</v>
      </c>
      <c r="F62" s="18" t="s">
        <v>4</v>
      </c>
      <c r="G62" s="18" t="s">
        <v>3</v>
      </c>
      <c r="H62" s="18" t="s">
        <v>4</v>
      </c>
      <c r="I62" s="18" t="s">
        <v>3</v>
      </c>
      <c r="J62" s="18" t="s">
        <v>4</v>
      </c>
      <c r="K62" s="155"/>
    </row>
    <row r="63" spans="2:13" ht="30.6" customHeight="1" x14ac:dyDescent="0.15">
      <c r="B63" s="19" t="s">
        <v>45</v>
      </c>
      <c r="C63" s="6">
        <f>$D$14</f>
        <v>0</v>
      </c>
      <c r="D63" s="6">
        <f>$E$14</f>
        <v>0</v>
      </c>
      <c r="E63" s="6">
        <f>$F$14</f>
        <v>0</v>
      </c>
      <c r="F63" s="6">
        <f>$G$14</f>
        <v>0</v>
      </c>
      <c r="G63" s="6">
        <f>$H$14</f>
        <v>0</v>
      </c>
      <c r="H63" s="6">
        <f>$I$14</f>
        <v>0</v>
      </c>
      <c r="I63" s="6">
        <f>$J$14</f>
        <v>0</v>
      </c>
      <c r="J63" s="7">
        <f>$K$14</f>
        <v>0</v>
      </c>
      <c r="K63" s="6">
        <f>SUM(C63:J63)</f>
        <v>0</v>
      </c>
      <c r="L63" s="33" t="s">
        <v>47</v>
      </c>
    </row>
    <row r="64" spans="2:13" ht="30.6" customHeight="1" thickBot="1" x14ac:dyDescent="0.2">
      <c r="B64" s="30" t="s">
        <v>49</v>
      </c>
      <c r="C64" s="27">
        <v>0.2</v>
      </c>
      <c r="D64" s="27">
        <v>0.2</v>
      </c>
      <c r="E64" s="27">
        <v>0.2</v>
      </c>
      <c r="F64" s="27">
        <v>0.2</v>
      </c>
      <c r="G64" s="27">
        <v>0.2</v>
      </c>
      <c r="H64" s="27">
        <v>0.2</v>
      </c>
      <c r="I64" s="27">
        <v>0.2</v>
      </c>
      <c r="J64" s="27">
        <v>0.2</v>
      </c>
      <c r="K64" s="37" t="s">
        <v>54</v>
      </c>
    </row>
    <row r="65" spans="2:13" ht="32.4" customHeight="1" thickBot="1" x14ac:dyDescent="0.25">
      <c r="B65" s="19" t="s">
        <v>43</v>
      </c>
      <c r="C65" s="29">
        <f t="shared" ref="C65:J65" si="3">D34*0.2/4</f>
        <v>0</v>
      </c>
      <c r="D65" s="29">
        <f t="shared" si="3"/>
        <v>0</v>
      </c>
      <c r="E65" s="29">
        <f t="shared" si="3"/>
        <v>0</v>
      </c>
      <c r="F65" s="29">
        <f t="shared" si="3"/>
        <v>0</v>
      </c>
      <c r="G65" s="29">
        <f t="shared" si="3"/>
        <v>0</v>
      </c>
      <c r="H65" s="29">
        <f t="shared" si="3"/>
        <v>0</v>
      </c>
      <c r="I65" s="29">
        <f t="shared" si="3"/>
        <v>0</v>
      </c>
      <c r="J65" s="29">
        <f t="shared" si="3"/>
        <v>0</v>
      </c>
      <c r="K65" s="32" t="e">
        <f>(C63*C65+D63*D65+E63*E65+F63*F65+G63*G65+H63*H65+I63*I65+J63*J65)/K63</f>
        <v>#DIV/0!</v>
      </c>
      <c r="L65" s="34" t="s">
        <v>48</v>
      </c>
    </row>
    <row r="66" spans="2:13" ht="19.350000000000001" customHeight="1" x14ac:dyDescent="0.2"/>
    <row r="67" spans="2:13" x14ac:dyDescent="0.2">
      <c r="B67" s="166" t="s">
        <v>50</v>
      </c>
      <c r="C67" s="138" t="s">
        <v>0</v>
      </c>
      <c r="D67" s="138"/>
      <c r="E67" s="138" t="s">
        <v>1</v>
      </c>
      <c r="F67" s="138"/>
      <c r="G67" s="138" t="s">
        <v>2</v>
      </c>
      <c r="H67" s="138"/>
      <c r="I67" s="138" t="s">
        <v>31</v>
      </c>
      <c r="J67" s="138"/>
      <c r="K67" s="155" t="s">
        <v>46</v>
      </c>
    </row>
    <row r="68" spans="2:13" ht="15" customHeight="1" x14ac:dyDescent="0.2">
      <c r="B68" s="167"/>
      <c r="C68" s="18" t="s">
        <v>3</v>
      </c>
      <c r="D68" s="18" t="s">
        <v>4</v>
      </c>
      <c r="E68" s="18" t="s">
        <v>3</v>
      </c>
      <c r="F68" s="18" t="s">
        <v>4</v>
      </c>
      <c r="G68" s="18" t="s">
        <v>3</v>
      </c>
      <c r="H68" s="18" t="s">
        <v>4</v>
      </c>
      <c r="I68" s="18" t="s">
        <v>3</v>
      </c>
      <c r="J68" s="18" t="s">
        <v>4</v>
      </c>
      <c r="K68" s="155"/>
    </row>
    <row r="69" spans="2:13" ht="30.6" customHeight="1" x14ac:dyDescent="0.15">
      <c r="B69" s="19" t="s">
        <v>45</v>
      </c>
      <c r="C69" s="6">
        <f>$D$14</f>
        <v>0</v>
      </c>
      <c r="D69" s="6">
        <f>$E$14</f>
        <v>0</v>
      </c>
      <c r="E69" s="6">
        <f>$F$14</f>
        <v>0</v>
      </c>
      <c r="F69" s="6">
        <f>$G$14</f>
        <v>0</v>
      </c>
      <c r="G69" s="6">
        <f>$H$14</f>
        <v>0</v>
      </c>
      <c r="H69" s="6">
        <f>$I$14</f>
        <v>0</v>
      </c>
      <c r="I69" s="6">
        <f>$J$14</f>
        <v>0</v>
      </c>
      <c r="J69" s="7">
        <f>$K$14</f>
        <v>0</v>
      </c>
      <c r="K69" s="6">
        <f>SUM(C69:J69)</f>
        <v>0</v>
      </c>
      <c r="L69" s="33" t="s">
        <v>47</v>
      </c>
    </row>
    <row r="70" spans="2:13" ht="30.6" customHeight="1" thickBot="1" x14ac:dyDescent="0.2">
      <c r="B70" s="30" t="s">
        <v>44</v>
      </c>
      <c r="C70" s="27">
        <v>0.2</v>
      </c>
      <c r="D70" s="27">
        <v>0.2</v>
      </c>
      <c r="E70" s="27">
        <v>0.2</v>
      </c>
      <c r="F70" s="27">
        <v>0.2</v>
      </c>
      <c r="G70" s="27">
        <v>0.2</v>
      </c>
      <c r="H70" s="27">
        <v>0.2</v>
      </c>
      <c r="I70" s="27">
        <v>0.2</v>
      </c>
      <c r="J70" s="27">
        <v>0.2</v>
      </c>
      <c r="K70" s="37" t="s">
        <v>54</v>
      </c>
    </row>
    <row r="71" spans="2:13" ht="32.4" customHeight="1" thickBot="1" x14ac:dyDescent="0.25">
      <c r="B71" s="19" t="s">
        <v>43</v>
      </c>
      <c r="C71" s="29">
        <f t="shared" ref="C71:J71" si="4">D34*0.2/9</f>
        <v>0</v>
      </c>
      <c r="D71" s="29">
        <f t="shared" si="4"/>
        <v>0</v>
      </c>
      <c r="E71" s="29">
        <f t="shared" si="4"/>
        <v>0</v>
      </c>
      <c r="F71" s="29">
        <f t="shared" si="4"/>
        <v>0</v>
      </c>
      <c r="G71" s="29">
        <f t="shared" si="4"/>
        <v>0</v>
      </c>
      <c r="H71" s="29">
        <f t="shared" si="4"/>
        <v>0</v>
      </c>
      <c r="I71" s="29">
        <f>J34*0.2/9</f>
        <v>0</v>
      </c>
      <c r="J71" s="29">
        <f t="shared" si="4"/>
        <v>0</v>
      </c>
      <c r="K71" s="32" t="e">
        <f>(C69*C71+D69*D71+E69*E71+F69*F71+G69*G71+H69*H71+I69*I71+J69*J71)/K69</f>
        <v>#DIV/0!</v>
      </c>
      <c r="L71" s="34" t="s">
        <v>48</v>
      </c>
      <c r="M71" s="35"/>
    </row>
    <row r="72" spans="2:13" ht="11.4" customHeight="1" x14ac:dyDescent="0.2"/>
    <row r="73" spans="2:13" x14ac:dyDescent="0.2">
      <c r="B73" s="162" t="s">
        <v>50</v>
      </c>
      <c r="C73" s="138" t="s">
        <v>0</v>
      </c>
      <c r="D73" s="138"/>
      <c r="E73" s="138" t="s">
        <v>1</v>
      </c>
      <c r="F73" s="138"/>
      <c r="G73" s="138" t="s">
        <v>2</v>
      </c>
      <c r="H73" s="138"/>
      <c r="I73" s="138" t="s">
        <v>31</v>
      </c>
      <c r="J73" s="138"/>
      <c r="K73" s="155" t="s">
        <v>46</v>
      </c>
    </row>
    <row r="74" spans="2:13" ht="15" customHeight="1" x14ac:dyDescent="0.2">
      <c r="B74" s="163"/>
      <c r="C74" s="18" t="s">
        <v>3</v>
      </c>
      <c r="D74" s="18" t="s">
        <v>4</v>
      </c>
      <c r="E74" s="18" t="s">
        <v>3</v>
      </c>
      <c r="F74" s="18" t="s">
        <v>4</v>
      </c>
      <c r="G74" s="18" t="s">
        <v>3</v>
      </c>
      <c r="H74" s="18" t="s">
        <v>4</v>
      </c>
      <c r="I74" s="18" t="s">
        <v>3</v>
      </c>
      <c r="J74" s="18" t="s">
        <v>4</v>
      </c>
      <c r="K74" s="155"/>
    </row>
    <row r="75" spans="2:13" ht="30.6" customHeight="1" x14ac:dyDescent="0.15">
      <c r="B75" s="19" t="s">
        <v>45</v>
      </c>
      <c r="C75" s="6">
        <f>$D$14</f>
        <v>0</v>
      </c>
      <c r="D75" s="6">
        <f>$E$14</f>
        <v>0</v>
      </c>
      <c r="E75" s="6">
        <f>$F$14</f>
        <v>0</v>
      </c>
      <c r="F75" s="6">
        <f>$G$14</f>
        <v>0</v>
      </c>
      <c r="G75" s="6">
        <f>$H$14</f>
        <v>0</v>
      </c>
      <c r="H75" s="6">
        <f>$I$14</f>
        <v>0</v>
      </c>
      <c r="I75" s="6">
        <f>$J$14</f>
        <v>0</v>
      </c>
      <c r="J75" s="7">
        <f>$K$14</f>
        <v>0</v>
      </c>
      <c r="K75" s="6">
        <f>SUM(C75:J75)</f>
        <v>0</v>
      </c>
      <c r="L75" s="33" t="s">
        <v>47</v>
      </c>
    </row>
    <row r="76" spans="2:13" ht="30.6" customHeight="1" thickBot="1" x14ac:dyDescent="0.2">
      <c r="B76" s="30" t="s">
        <v>49</v>
      </c>
      <c r="C76" s="27">
        <v>0.3</v>
      </c>
      <c r="D76" s="27">
        <v>0.3</v>
      </c>
      <c r="E76" s="27">
        <v>0.3</v>
      </c>
      <c r="F76" s="27">
        <v>0.3</v>
      </c>
      <c r="G76" s="27">
        <v>0.3</v>
      </c>
      <c r="H76" s="27">
        <v>0.3</v>
      </c>
      <c r="I76" s="27">
        <v>0.3</v>
      </c>
      <c r="J76" s="27">
        <v>0.3</v>
      </c>
      <c r="K76" s="37" t="s">
        <v>54</v>
      </c>
    </row>
    <row r="77" spans="2:13" ht="32.4" customHeight="1" thickBot="1" x14ac:dyDescent="0.25">
      <c r="B77" s="19" t="s">
        <v>43</v>
      </c>
      <c r="C77" s="29">
        <f t="shared" ref="C77:J77" si="5">D34*0.3/9</f>
        <v>0</v>
      </c>
      <c r="D77" s="29">
        <f t="shared" si="5"/>
        <v>0</v>
      </c>
      <c r="E77" s="29">
        <f t="shared" si="5"/>
        <v>0</v>
      </c>
      <c r="F77" s="29">
        <f t="shared" si="5"/>
        <v>0</v>
      </c>
      <c r="G77" s="29">
        <f t="shared" si="5"/>
        <v>0</v>
      </c>
      <c r="H77" s="29">
        <f t="shared" si="5"/>
        <v>0</v>
      </c>
      <c r="I77" s="29">
        <f>J34*0.3/9</f>
        <v>0</v>
      </c>
      <c r="J77" s="29">
        <f t="shared" si="5"/>
        <v>0</v>
      </c>
      <c r="K77" s="32" t="e">
        <f>(C75*C77+D75*D77+E75*E77+F75*F77+G75*G77+H75*H77+I75*I77+J75*J77)/K75</f>
        <v>#DIV/0!</v>
      </c>
      <c r="L77" s="34" t="s">
        <v>48</v>
      </c>
    </row>
    <row r="78" spans="2:13" ht="19.350000000000001" customHeight="1" x14ac:dyDescent="0.2"/>
    <row r="79" spans="2:13" ht="10.65" customHeight="1" x14ac:dyDescent="0.2"/>
    <row r="80" spans="2:13" ht="8.4" customHeight="1" x14ac:dyDescent="0.2"/>
    <row r="81" spans="2:12" x14ac:dyDescent="0.2">
      <c r="B81" s="162" t="s">
        <v>85</v>
      </c>
      <c r="C81" s="138" t="s">
        <v>0</v>
      </c>
      <c r="D81" s="138"/>
      <c r="E81" s="138" t="s">
        <v>1</v>
      </c>
      <c r="F81" s="138"/>
      <c r="G81" s="138" t="s">
        <v>2</v>
      </c>
      <c r="H81" s="138"/>
      <c r="I81" s="138" t="s">
        <v>31</v>
      </c>
      <c r="J81" s="138"/>
      <c r="K81" s="155" t="s">
        <v>46</v>
      </c>
    </row>
    <row r="82" spans="2:12" ht="15" customHeight="1" x14ac:dyDescent="0.2">
      <c r="B82" s="163"/>
      <c r="C82" s="18" t="s">
        <v>3</v>
      </c>
      <c r="D82" s="18" t="s">
        <v>4</v>
      </c>
      <c r="E82" s="18" t="s">
        <v>3</v>
      </c>
      <c r="F82" s="18" t="s">
        <v>4</v>
      </c>
      <c r="G82" s="18" t="s">
        <v>3</v>
      </c>
      <c r="H82" s="18" t="s">
        <v>4</v>
      </c>
      <c r="I82" s="18" t="s">
        <v>3</v>
      </c>
      <c r="J82" s="18" t="s">
        <v>4</v>
      </c>
      <c r="K82" s="155"/>
    </row>
    <row r="83" spans="2:12" ht="30.6" customHeight="1" x14ac:dyDescent="0.15">
      <c r="B83" s="19" t="s">
        <v>45</v>
      </c>
      <c r="C83" s="6">
        <f>$D$14</f>
        <v>0</v>
      </c>
      <c r="D83" s="6">
        <f>$E$14</f>
        <v>0</v>
      </c>
      <c r="E83" s="6">
        <f>$F$14</f>
        <v>0</v>
      </c>
      <c r="F83" s="6">
        <f>$G$14</f>
        <v>0</v>
      </c>
      <c r="G83" s="6">
        <f>$H$14</f>
        <v>0</v>
      </c>
      <c r="H83" s="6">
        <f>$I$14</f>
        <v>0</v>
      </c>
      <c r="I83" s="6">
        <f>$J$14</f>
        <v>0</v>
      </c>
      <c r="J83" s="7">
        <f>$K$14</f>
        <v>0</v>
      </c>
      <c r="K83" s="6">
        <f>SUM(C83:J83)</f>
        <v>0</v>
      </c>
      <c r="L83" s="33" t="s">
        <v>47</v>
      </c>
    </row>
    <row r="84" spans="2:12" ht="39" customHeight="1" thickBot="1" x14ac:dyDescent="0.2">
      <c r="B84" s="30" t="s">
        <v>89</v>
      </c>
      <c r="C84" s="36">
        <v>800</v>
      </c>
      <c r="D84" s="36">
        <v>650</v>
      </c>
      <c r="E84" s="36">
        <v>750</v>
      </c>
      <c r="F84" s="36">
        <v>650</v>
      </c>
      <c r="G84" s="36">
        <v>750</v>
      </c>
      <c r="H84" s="36">
        <v>650</v>
      </c>
      <c r="I84" s="36">
        <v>750</v>
      </c>
      <c r="J84" s="36">
        <v>650</v>
      </c>
      <c r="K84" s="37" t="s">
        <v>54</v>
      </c>
    </row>
    <row r="85" spans="2:12" ht="32.4" customHeight="1" thickBot="1" x14ac:dyDescent="0.25">
      <c r="B85" s="19" t="s">
        <v>52</v>
      </c>
      <c r="C85" s="44">
        <f t="shared" ref="C85:J85" si="6">C84*C83</f>
        <v>0</v>
      </c>
      <c r="D85" s="44">
        <f t="shared" si="6"/>
        <v>0</v>
      </c>
      <c r="E85" s="44">
        <f t="shared" si="6"/>
        <v>0</v>
      </c>
      <c r="F85" s="44">
        <f t="shared" si="6"/>
        <v>0</v>
      </c>
      <c r="G85" s="44">
        <f t="shared" si="6"/>
        <v>0</v>
      </c>
      <c r="H85" s="44">
        <f t="shared" si="6"/>
        <v>0</v>
      </c>
      <c r="I85" s="44">
        <f t="shared" si="6"/>
        <v>0</v>
      </c>
      <c r="J85" s="44">
        <f t="shared" si="6"/>
        <v>0</v>
      </c>
      <c r="K85" s="32" t="e">
        <f>SUM(C85:J85)/K83</f>
        <v>#DIV/0!</v>
      </c>
      <c r="L85" s="34" t="s">
        <v>53</v>
      </c>
    </row>
    <row r="86" spans="2:12" ht="19.350000000000001" customHeight="1" x14ac:dyDescent="0.2"/>
    <row r="87" spans="2:12" ht="9.6" customHeight="1" x14ac:dyDescent="0.2"/>
    <row r="88" spans="2:12" x14ac:dyDescent="0.2">
      <c r="B88" s="162" t="s">
        <v>86</v>
      </c>
      <c r="C88" s="138" t="s">
        <v>0</v>
      </c>
      <c r="D88" s="138"/>
      <c r="E88" s="138" t="s">
        <v>1</v>
      </c>
      <c r="F88" s="138"/>
      <c r="G88" s="138" t="s">
        <v>2</v>
      </c>
      <c r="H88" s="138"/>
      <c r="I88" s="138" t="s">
        <v>31</v>
      </c>
      <c r="J88" s="138"/>
      <c r="K88" s="155" t="s">
        <v>46</v>
      </c>
    </row>
    <row r="89" spans="2:12" ht="15" customHeight="1" x14ac:dyDescent="0.2">
      <c r="B89" s="163"/>
      <c r="C89" s="18" t="s">
        <v>3</v>
      </c>
      <c r="D89" s="18" t="s">
        <v>4</v>
      </c>
      <c r="E89" s="18" t="s">
        <v>3</v>
      </c>
      <c r="F89" s="18" t="s">
        <v>4</v>
      </c>
      <c r="G89" s="18" t="s">
        <v>3</v>
      </c>
      <c r="H89" s="18" t="s">
        <v>4</v>
      </c>
      <c r="I89" s="18" t="s">
        <v>3</v>
      </c>
      <c r="J89" s="18" t="s">
        <v>4</v>
      </c>
      <c r="K89" s="155"/>
    </row>
    <row r="90" spans="2:12" ht="30.6" customHeight="1" x14ac:dyDescent="0.15">
      <c r="B90" s="19" t="s">
        <v>45</v>
      </c>
      <c r="C90" s="6">
        <f>$D$14</f>
        <v>0</v>
      </c>
      <c r="D90" s="6">
        <f>$E$14</f>
        <v>0</v>
      </c>
      <c r="E90" s="6">
        <f>$F$14</f>
        <v>0</v>
      </c>
      <c r="F90" s="6">
        <f>$G$14</f>
        <v>0</v>
      </c>
      <c r="G90" s="6">
        <f>$H$14</f>
        <v>0</v>
      </c>
      <c r="H90" s="6">
        <f>$I$14</f>
        <v>0</v>
      </c>
      <c r="I90" s="6">
        <f>$J$14</f>
        <v>0</v>
      </c>
      <c r="J90" s="7">
        <f>$K$14</f>
        <v>0</v>
      </c>
      <c r="K90" s="6">
        <f>SUM(C90:J90)</f>
        <v>0</v>
      </c>
      <c r="L90" s="33" t="s">
        <v>47</v>
      </c>
    </row>
    <row r="91" spans="2:12" ht="39" customHeight="1" thickBot="1" x14ac:dyDescent="0.2">
      <c r="B91" s="30" t="s">
        <v>89</v>
      </c>
      <c r="C91" s="38">
        <v>7.5</v>
      </c>
      <c r="D91" s="38">
        <v>10.5</v>
      </c>
      <c r="E91" s="38">
        <v>7.5</v>
      </c>
      <c r="F91" s="38">
        <v>10.5</v>
      </c>
      <c r="G91" s="38">
        <v>7.5</v>
      </c>
      <c r="H91" s="38">
        <v>11</v>
      </c>
      <c r="I91" s="38">
        <v>7.5</v>
      </c>
      <c r="J91" s="38">
        <v>6</v>
      </c>
      <c r="K91" s="37" t="s">
        <v>54</v>
      </c>
    </row>
    <row r="92" spans="2:12" ht="32.4" customHeight="1" thickBot="1" x14ac:dyDescent="0.25">
      <c r="B92" s="19" t="s">
        <v>52</v>
      </c>
      <c r="C92" s="44">
        <f t="shared" ref="C92:J92" si="7">C91*C90</f>
        <v>0</v>
      </c>
      <c r="D92" s="44">
        <f t="shared" si="7"/>
        <v>0</v>
      </c>
      <c r="E92" s="44">
        <f t="shared" si="7"/>
        <v>0</v>
      </c>
      <c r="F92" s="44">
        <f t="shared" si="7"/>
        <v>0</v>
      </c>
      <c r="G92" s="44">
        <f t="shared" si="7"/>
        <v>0</v>
      </c>
      <c r="H92" s="44">
        <f t="shared" si="7"/>
        <v>0</v>
      </c>
      <c r="I92" s="44">
        <f t="shared" si="7"/>
        <v>0</v>
      </c>
      <c r="J92" s="44">
        <f t="shared" si="7"/>
        <v>0</v>
      </c>
      <c r="K92" s="39" t="e">
        <f>SUM(C92:J92)/K90</f>
        <v>#DIV/0!</v>
      </c>
      <c r="L92" s="34" t="s">
        <v>53</v>
      </c>
    </row>
    <row r="93" spans="2:12" ht="20.399999999999999" customHeight="1" x14ac:dyDescent="0.2">
      <c r="B93" s="161"/>
      <c r="C93" s="161"/>
      <c r="D93" s="161"/>
      <c r="E93" s="161"/>
      <c r="F93" s="161"/>
      <c r="G93" s="161"/>
      <c r="H93" s="161"/>
      <c r="I93" s="161"/>
      <c r="J93" s="161"/>
      <c r="K93" s="161"/>
    </row>
    <row r="94" spans="2:12" ht="10.65" customHeight="1" x14ac:dyDescent="0.2"/>
    <row r="95" spans="2:12" x14ac:dyDescent="0.2">
      <c r="B95" s="162" t="s">
        <v>87</v>
      </c>
      <c r="C95" s="138" t="s">
        <v>0</v>
      </c>
      <c r="D95" s="138"/>
      <c r="E95" s="138" t="s">
        <v>1</v>
      </c>
      <c r="F95" s="138"/>
      <c r="G95" s="138" t="s">
        <v>2</v>
      </c>
      <c r="H95" s="138"/>
      <c r="I95" s="138" t="s">
        <v>31</v>
      </c>
      <c r="J95" s="138"/>
      <c r="K95" s="155" t="s">
        <v>46</v>
      </c>
    </row>
    <row r="96" spans="2:12" ht="15" customHeight="1" x14ac:dyDescent="0.2">
      <c r="B96" s="163"/>
      <c r="C96" s="18" t="s">
        <v>3</v>
      </c>
      <c r="D96" s="18" t="s">
        <v>4</v>
      </c>
      <c r="E96" s="18" t="s">
        <v>3</v>
      </c>
      <c r="F96" s="18" t="s">
        <v>4</v>
      </c>
      <c r="G96" s="18" t="s">
        <v>3</v>
      </c>
      <c r="H96" s="18" t="s">
        <v>4</v>
      </c>
      <c r="I96" s="18" t="s">
        <v>3</v>
      </c>
      <c r="J96" s="18" t="s">
        <v>4</v>
      </c>
      <c r="K96" s="155"/>
    </row>
    <row r="97" spans="2:12" ht="30.6" customHeight="1" x14ac:dyDescent="0.15">
      <c r="B97" s="19" t="s">
        <v>45</v>
      </c>
      <c r="C97" s="6">
        <f>$D$14</f>
        <v>0</v>
      </c>
      <c r="D97" s="6">
        <f>$E$14</f>
        <v>0</v>
      </c>
      <c r="E97" s="6">
        <f>$F$14</f>
        <v>0</v>
      </c>
      <c r="F97" s="6">
        <f>$G$14</f>
        <v>0</v>
      </c>
      <c r="G97" s="6">
        <f>$H$14</f>
        <v>0</v>
      </c>
      <c r="H97" s="6">
        <f>$I$14</f>
        <v>0</v>
      </c>
      <c r="I97" s="6">
        <f>$J$14</f>
        <v>0</v>
      </c>
      <c r="J97" s="7">
        <f>$K$14</f>
        <v>0</v>
      </c>
      <c r="K97" s="6">
        <f>SUM(C97:J97)</f>
        <v>0</v>
      </c>
      <c r="L97" s="33" t="s">
        <v>47</v>
      </c>
    </row>
    <row r="98" spans="2:12" ht="39" customHeight="1" thickBot="1" x14ac:dyDescent="0.2">
      <c r="B98" s="30" t="s">
        <v>89</v>
      </c>
      <c r="C98" s="36">
        <v>850</v>
      </c>
      <c r="D98" s="36">
        <v>650</v>
      </c>
      <c r="E98" s="36">
        <v>900</v>
      </c>
      <c r="F98" s="36">
        <v>700</v>
      </c>
      <c r="G98" s="36">
        <v>900</v>
      </c>
      <c r="H98" s="36">
        <v>700</v>
      </c>
      <c r="I98" s="36">
        <v>850</v>
      </c>
      <c r="J98" s="36">
        <v>700</v>
      </c>
      <c r="K98" s="37" t="s">
        <v>54</v>
      </c>
    </row>
    <row r="99" spans="2:12" ht="32.4" customHeight="1" thickBot="1" x14ac:dyDescent="0.25">
      <c r="B99" s="19" t="s">
        <v>52</v>
      </c>
      <c r="C99" s="44">
        <f t="shared" ref="C99:J99" si="8">C98*C97</f>
        <v>0</v>
      </c>
      <c r="D99" s="44">
        <f t="shared" si="8"/>
        <v>0</v>
      </c>
      <c r="E99" s="44">
        <f t="shared" si="8"/>
        <v>0</v>
      </c>
      <c r="F99" s="44">
        <f t="shared" si="8"/>
        <v>0</v>
      </c>
      <c r="G99" s="44">
        <f t="shared" si="8"/>
        <v>0</v>
      </c>
      <c r="H99" s="44">
        <f t="shared" si="8"/>
        <v>0</v>
      </c>
      <c r="I99" s="44">
        <f t="shared" si="8"/>
        <v>0</v>
      </c>
      <c r="J99" s="44">
        <f t="shared" si="8"/>
        <v>0</v>
      </c>
      <c r="K99" s="40" t="e">
        <f>SUM(C99:J99)/K97</f>
        <v>#DIV/0!</v>
      </c>
      <c r="L99" s="34" t="s">
        <v>57</v>
      </c>
    </row>
    <row r="100" spans="2:12" ht="15" customHeight="1" x14ac:dyDescent="0.2"/>
    <row r="101" spans="2:12" ht="9" customHeight="1" x14ac:dyDescent="0.2"/>
    <row r="102" spans="2:12" ht="9.6" customHeight="1" x14ac:dyDescent="0.2"/>
    <row r="103" spans="2:12" ht="15.6" customHeight="1" x14ac:dyDescent="0.2">
      <c r="B103" s="162" t="s">
        <v>56</v>
      </c>
      <c r="C103" s="138" t="s">
        <v>0</v>
      </c>
      <c r="D103" s="138"/>
      <c r="E103" s="138" t="s">
        <v>1</v>
      </c>
      <c r="F103" s="138"/>
      <c r="G103" s="138" t="s">
        <v>2</v>
      </c>
      <c r="H103" s="138"/>
      <c r="I103" s="138" t="s">
        <v>31</v>
      </c>
      <c r="J103" s="138"/>
      <c r="K103" s="155" t="s">
        <v>46</v>
      </c>
    </row>
    <row r="104" spans="2:12" ht="15" customHeight="1" x14ac:dyDescent="0.2">
      <c r="B104" s="163"/>
      <c r="C104" s="18" t="s">
        <v>3</v>
      </c>
      <c r="D104" s="18" t="s">
        <v>4</v>
      </c>
      <c r="E104" s="18" t="s">
        <v>3</v>
      </c>
      <c r="F104" s="18" t="s">
        <v>4</v>
      </c>
      <c r="G104" s="18" t="s">
        <v>3</v>
      </c>
      <c r="H104" s="18" t="s">
        <v>4</v>
      </c>
      <c r="I104" s="18" t="s">
        <v>3</v>
      </c>
      <c r="J104" s="18" t="s">
        <v>4</v>
      </c>
      <c r="K104" s="155"/>
    </row>
    <row r="105" spans="2:12" ht="30.6" customHeight="1" x14ac:dyDescent="0.15">
      <c r="B105" s="19" t="s">
        <v>45</v>
      </c>
      <c r="C105" s="6">
        <f>$D$14</f>
        <v>0</v>
      </c>
      <c r="D105" s="6">
        <f>$E$14</f>
        <v>0</v>
      </c>
      <c r="E105" s="6">
        <f>$F$14</f>
        <v>0</v>
      </c>
      <c r="F105" s="6">
        <f>$G$14</f>
        <v>0</v>
      </c>
      <c r="G105" s="6">
        <f>$H$14</f>
        <v>0</v>
      </c>
      <c r="H105" s="6">
        <f>$I$14</f>
        <v>0</v>
      </c>
      <c r="I105" s="6">
        <f>$J$14</f>
        <v>0</v>
      </c>
      <c r="J105" s="7">
        <f>$K$14</f>
        <v>0</v>
      </c>
      <c r="K105" s="6">
        <f>SUM(C105:J105)</f>
        <v>0</v>
      </c>
      <c r="L105" s="33" t="s">
        <v>47</v>
      </c>
    </row>
    <row r="106" spans="2:12" ht="39" customHeight="1" thickBot="1" x14ac:dyDescent="0.2">
      <c r="B106" s="30" t="s">
        <v>89</v>
      </c>
      <c r="C106" s="38">
        <v>1.4</v>
      </c>
      <c r="D106" s="38">
        <v>1.1000000000000001</v>
      </c>
      <c r="E106" s="38">
        <v>1.4</v>
      </c>
      <c r="F106" s="38">
        <v>1.1000000000000001</v>
      </c>
      <c r="G106" s="38">
        <v>1.3</v>
      </c>
      <c r="H106" s="38">
        <v>1.1000000000000001</v>
      </c>
      <c r="I106" s="38">
        <v>1.3</v>
      </c>
      <c r="J106" s="38">
        <v>1.1000000000000001</v>
      </c>
      <c r="K106" s="37" t="s">
        <v>54</v>
      </c>
    </row>
    <row r="107" spans="2:12" ht="32.4" customHeight="1" thickBot="1" x14ac:dyDescent="0.25">
      <c r="B107" s="19" t="s">
        <v>52</v>
      </c>
      <c r="C107" s="29">
        <f t="shared" ref="C107:J107" si="9">C106*C105</f>
        <v>0</v>
      </c>
      <c r="D107" s="29">
        <f t="shared" si="9"/>
        <v>0</v>
      </c>
      <c r="E107" s="29">
        <f t="shared" si="9"/>
        <v>0</v>
      </c>
      <c r="F107" s="29">
        <f t="shared" si="9"/>
        <v>0</v>
      </c>
      <c r="G107" s="29">
        <f t="shared" si="9"/>
        <v>0</v>
      </c>
      <c r="H107" s="29">
        <f t="shared" si="9"/>
        <v>0</v>
      </c>
      <c r="I107" s="29">
        <f t="shared" si="9"/>
        <v>0</v>
      </c>
      <c r="J107" s="29">
        <f t="shared" si="9"/>
        <v>0</v>
      </c>
      <c r="K107" s="39" t="e">
        <f>SUM(C107:J107)/K105</f>
        <v>#DIV/0!</v>
      </c>
      <c r="L107" s="34" t="s">
        <v>53</v>
      </c>
    </row>
    <row r="108" spans="2:12" ht="17.399999999999999" customHeight="1" x14ac:dyDescent="0.2">
      <c r="B108" s="161"/>
      <c r="C108" s="161"/>
      <c r="D108" s="161"/>
      <c r="E108" s="161"/>
      <c r="F108" s="161"/>
      <c r="G108" s="161"/>
      <c r="H108" s="161"/>
      <c r="I108" s="161"/>
      <c r="J108" s="161"/>
      <c r="K108" s="161"/>
    </row>
    <row r="109" spans="2:12" ht="9.6" customHeight="1" x14ac:dyDescent="0.2"/>
    <row r="110" spans="2:12" ht="15.6" customHeight="1" x14ac:dyDescent="0.2">
      <c r="B110" s="162" t="s">
        <v>55</v>
      </c>
      <c r="C110" s="138" t="s">
        <v>0</v>
      </c>
      <c r="D110" s="138"/>
      <c r="E110" s="138" t="s">
        <v>1</v>
      </c>
      <c r="F110" s="138"/>
      <c r="G110" s="138" t="s">
        <v>2</v>
      </c>
      <c r="H110" s="138"/>
      <c r="I110" s="138" t="s">
        <v>31</v>
      </c>
      <c r="J110" s="138"/>
      <c r="K110" s="155" t="s">
        <v>46</v>
      </c>
    </row>
    <row r="111" spans="2:12" ht="15" customHeight="1" x14ac:dyDescent="0.2">
      <c r="B111" s="163"/>
      <c r="C111" s="18" t="s">
        <v>3</v>
      </c>
      <c r="D111" s="18" t="s">
        <v>4</v>
      </c>
      <c r="E111" s="18" t="s">
        <v>3</v>
      </c>
      <c r="F111" s="18" t="s">
        <v>4</v>
      </c>
      <c r="G111" s="18" t="s">
        <v>3</v>
      </c>
      <c r="H111" s="18" t="s">
        <v>4</v>
      </c>
      <c r="I111" s="18" t="s">
        <v>3</v>
      </c>
      <c r="J111" s="18" t="s">
        <v>4</v>
      </c>
      <c r="K111" s="155"/>
    </row>
    <row r="112" spans="2:12" ht="30.6" customHeight="1" x14ac:dyDescent="0.15">
      <c r="B112" s="19" t="s">
        <v>45</v>
      </c>
      <c r="C112" s="6">
        <f>$D$14</f>
        <v>0</v>
      </c>
      <c r="D112" s="6">
        <f>$E$14</f>
        <v>0</v>
      </c>
      <c r="E112" s="6">
        <f>$F$14</f>
        <v>0</v>
      </c>
      <c r="F112" s="6">
        <f>$G$14</f>
        <v>0</v>
      </c>
      <c r="G112" s="6">
        <f>$H$14</f>
        <v>0</v>
      </c>
      <c r="H112" s="6">
        <f>$I$14</f>
        <v>0</v>
      </c>
      <c r="I112" s="6">
        <f>$J$14</f>
        <v>0</v>
      </c>
      <c r="J112" s="7">
        <f>$K$14</f>
        <v>0</v>
      </c>
      <c r="K112" s="6">
        <f>SUM(C112:J112)</f>
        <v>0</v>
      </c>
      <c r="L112" s="33" t="s">
        <v>47</v>
      </c>
    </row>
    <row r="113" spans="2:13" ht="39" customHeight="1" thickBot="1" x14ac:dyDescent="0.2">
      <c r="B113" s="30" t="s">
        <v>89</v>
      </c>
      <c r="C113" s="38">
        <v>1.6</v>
      </c>
      <c r="D113" s="38">
        <v>1.2</v>
      </c>
      <c r="E113" s="38">
        <v>1.6</v>
      </c>
      <c r="F113" s="38">
        <v>1.2</v>
      </c>
      <c r="G113" s="38">
        <v>1.5</v>
      </c>
      <c r="H113" s="38">
        <v>1.2</v>
      </c>
      <c r="I113" s="38">
        <v>1.5</v>
      </c>
      <c r="J113" s="38">
        <v>1.2</v>
      </c>
      <c r="K113" s="37" t="s">
        <v>54</v>
      </c>
    </row>
    <row r="114" spans="2:13" ht="32.4" customHeight="1" thickBot="1" x14ac:dyDescent="0.25">
      <c r="B114" s="19" t="s">
        <v>52</v>
      </c>
      <c r="C114" s="29">
        <f t="shared" ref="C114:J114" si="10">C113*C112</f>
        <v>0</v>
      </c>
      <c r="D114" s="29">
        <f t="shared" si="10"/>
        <v>0</v>
      </c>
      <c r="E114" s="29">
        <f t="shared" si="10"/>
        <v>0</v>
      </c>
      <c r="F114" s="29">
        <f t="shared" si="10"/>
        <v>0</v>
      </c>
      <c r="G114" s="29">
        <f t="shared" si="10"/>
        <v>0</v>
      </c>
      <c r="H114" s="29">
        <f t="shared" si="10"/>
        <v>0</v>
      </c>
      <c r="I114" s="29">
        <f t="shared" si="10"/>
        <v>0</v>
      </c>
      <c r="J114" s="29">
        <f t="shared" si="10"/>
        <v>0</v>
      </c>
      <c r="K114" s="39" t="e">
        <f>SUM(C114:J114)/K112</f>
        <v>#DIV/0!</v>
      </c>
      <c r="L114" s="34" t="s">
        <v>53</v>
      </c>
    </row>
    <row r="115" spans="2:13" ht="16.649999999999999" customHeight="1" x14ac:dyDescent="0.2">
      <c r="B115" s="161"/>
      <c r="C115" s="161"/>
      <c r="D115" s="161"/>
      <c r="E115" s="161"/>
      <c r="F115" s="161"/>
      <c r="G115" s="161"/>
      <c r="H115" s="161"/>
      <c r="I115" s="161"/>
      <c r="J115" s="161"/>
      <c r="K115" s="161"/>
    </row>
    <row r="116" spans="2:13" ht="8.4" customHeight="1" x14ac:dyDescent="0.2"/>
    <row r="117" spans="2:13" x14ac:dyDescent="0.2">
      <c r="B117" s="162" t="s">
        <v>88</v>
      </c>
      <c r="C117" s="138" t="s">
        <v>0</v>
      </c>
      <c r="D117" s="138"/>
      <c r="E117" s="138" t="s">
        <v>1</v>
      </c>
      <c r="F117" s="138"/>
      <c r="G117" s="138" t="s">
        <v>2</v>
      </c>
      <c r="H117" s="138"/>
      <c r="I117" s="138" t="s">
        <v>31</v>
      </c>
      <c r="J117" s="138"/>
      <c r="K117" s="155" t="s">
        <v>46</v>
      </c>
    </row>
    <row r="118" spans="2:13" ht="15" customHeight="1" x14ac:dyDescent="0.2">
      <c r="B118" s="163"/>
      <c r="C118" s="18" t="s">
        <v>3</v>
      </c>
      <c r="D118" s="18" t="s">
        <v>4</v>
      </c>
      <c r="E118" s="18" t="s">
        <v>3</v>
      </c>
      <c r="F118" s="18" t="s">
        <v>4</v>
      </c>
      <c r="G118" s="18" t="s">
        <v>3</v>
      </c>
      <c r="H118" s="18" t="s">
        <v>4</v>
      </c>
      <c r="I118" s="18" t="s">
        <v>3</v>
      </c>
      <c r="J118" s="18" t="s">
        <v>4</v>
      </c>
      <c r="K118" s="155"/>
    </row>
    <row r="119" spans="2:13" ht="30.6" customHeight="1" x14ac:dyDescent="0.15">
      <c r="B119" s="19" t="s">
        <v>45</v>
      </c>
      <c r="C119" s="6">
        <f>$D$14</f>
        <v>0</v>
      </c>
      <c r="D119" s="6">
        <f>$E$14</f>
        <v>0</v>
      </c>
      <c r="E119" s="6">
        <f>$F$14</f>
        <v>0</v>
      </c>
      <c r="F119" s="6">
        <f>$G$14</f>
        <v>0</v>
      </c>
      <c r="G119" s="6">
        <f>$H$14</f>
        <v>0</v>
      </c>
      <c r="H119" s="6">
        <f>$I$14</f>
        <v>0</v>
      </c>
      <c r="I119" s="6">
        <f>$J$14</f>
        <v>0</v>
      </c>
      <c r="J119" s="7">
        <f>$K$14</f>
        <v>0</v>
      </c>
      <c r="K119" s="6">
        <f>SUM(C119:J119)</f>
        <v>0</v>
      </c>
      <c r="L119" s="33" t="s">
        <v>47</v>
      </c>
    </row>
    <row r="120" spans="2:13" ht="39" customHeight="1" thickBot="1" x14ac:dyDescent="0.2">
      <c r="B120" s="30" t="s">
        <v>89</v>
      </c>
      <c r="C120" s="36">
        <v>100</v>
      </c>
      <c r="D120" s="36">
        <v>100</v>
      </c>
      <c r="E120" s="36">
        <v>100</v>
      </c>
      <c r="F120" s="36">
        <v>100</v>
      </c>
      <c r="G120" s="36">
        <v>100</v>
      </c>
      <c r="H120" s="36">
        <v>100</v>
      </c>
      <c r="I120" s="36">
        <v>100</v>
      </c>
      <c r="J120" s="36">
        <v>100</v>
      </c>
      <c r="K120" s="37" t="s">
        <v>54</v>
      </c>
    </row>
    <row r="121" spans="2:13" ht="32.4" customHeight="1" thickBot="1" x14ac:dyDescent="0.25">
      <c r="B121" s="19" t="s">
        <v>52</v>
      </c>
      <c r="C121" s="29">
        <f t="shared" ref="C121:J121" si="11">C120*C119</f>
        <v>0</v>
      </c>
      <c r="D121" s="29">
        <f t="shared" si="11"/>
        <v>0</v>
      </c>
      <c r="E121" s="29">
        <f t="shared" si="11"/>
        <v>0</v>
      </c>
      <c r="F121" s="29">
        <f t="shared" si="11"/>
        <v>0</v>
      </c>
      <c r="G121" s="29">
        <f t="shared" si="11"/>
        <v>0</v>
      </c>
      <c r="H121" s="29">
        <f t="shared" si="11"/>
        <v>0</v>
      </c>
      <c r="I121" s="29">
        <f t="shared" si="11"/>
        <v>0</v>
      </c>
      <c r="J121" s="29">
        <f t="shared" si="11"/>
        <v>0</v>
      </c>
      <c r="K121" s="32" t="e">
        <f>SUM(C121:J121)/K119</f>
        <v>#DIV/0!</v>
      </c>
      <c r="L121" s="34" t="s">
        <v>53</v>
      </c>
    </row>
    <row r="122" spans="2:13" ht="19.350000000000001" customHeight="1" x14ac:dyDescent="0.2"/>
    <row r="123" spans="2:13" ht="16.649999999999999" customHeight="1" x14ac:dyDescent="0.2">
      <c r="B123" s="161"/>
      <c r="C123" s="161"/>
      <c r="D123" s="161"/>
      <c r="E123" s="161"/>
      <c r="F123" s="161"/>
      <c r="G123" s="161"/>
      <c r="H123" s="161"/>
      <c r="I123" s="161"/>
      <c r="J123" s="161"/>
      <c r="K123" s="161"/>
    </row>
    <row r="124" spans="2:13" x14ac:dyDescent="0.2">
      <c r="B124" s="162" t="s">
        <v>58</v>
      </c>
      <c r="C124" s="138" t="s">
        <v>0</v>
      </c>
      <c r="D124" s="138"/>
      <c r="E124" s="138" t="s">
        <v>1</v>
      </c>
      <c r="F124" s="138"/>
      <c r="G124" s="138" t="s">
        <v>2</v>
      </c>
      <c r="H124" s="138"/>
      <c r="I124" s="138" t="s">
        <v>31</v>
      </c>
      <c r="J124" s="138"/>
      <c r="K124" s="155" t="s">
        <v>46</v>
      </c>
    </row>
    <row r="125" spans="2:13" ht="15" customHeight="1" x14ac:dyDescent="0.2">
      <c r="B125" s="163"/>
      <c r="C125" s="18" t="s">
        <v>3</v>
      </c>
      <c r="D125" s="18" t="s">
        <v>4</v>
      </c>
      <c r="E125" s="18" t="s">
        <v>3</v>
      </c>
      <c r="F125" s="18" t="s">
        <v>4</v>
      </c>
      <c r="G125" s="18" t="s">
        <v>3</v>
      </c>
      <c r="H125" s="18" t="s">
        <v>4</v>
      </c>
      <c r="I125" s="18" t="s">
        <v>3</v>
      </c>
      <c r="J125" s="18" t="s">
        <v>4</v>
      </c>
      <c r="K125" s="155"/>
    </row>
    <row r="126" spans="2:13" ht="30.6" customHeight="1" x14ac:dyDescent="0.15">
      <c r="B126" s="19" t="s">
        <v>45</v>
      </c>
      <c r="C126" s="6">
        <f>$D$14</f>
        <v>0</v>
      </c>
      <c r="D126" s="6">
        <f>$E$14</f>
        <v>0</v>
      </c>
      <c r="E126" s="6">
        <f>$F$14</f>
        <v>0</v>
      </c>
      <c r="F126" s="6">
        <f>$G$14</f>
        <v>0</v>
      </c>
      <c r="G126" s="6">
        <f>$H$14</f>
        <v>0</v>
      </c>
      <c r="H126" s="6">
        <f>$I$14</f>
        <v>0</v>
      </c>
      <c r="I126" s="6">
        <f>$J$14</f>
        <v>0</v>
      </c>
      <c r="J126" s="7">
        <f>$K$14</f>
        <v>0</v>
      </c>
      <c r="K126" s="6">
        <f>SUM(C126:J126)</f>
        <v>0</v>
      </c>
      <c r="L126" s="33" t="s">
        <v>47</v>
      </c>
    </row>
    <row r="127" spans="2:13" ht="39" customHeight="1" thickBot="1" x14ac:dyDescent="0.2">
      <c r="B127" s="30" t="s">
        <v>263</v>
      </c>
      <c r="C127" s="36">
        <v>21</v>
      </c>
      <c r="D127" s="36">
        <v>18</v>
      </c>
      <c r="E127" s="36">
        <v>21</v>
      </c>
      <c r="F127" s="36">
        <v>18</v>
      </c>
      <c r="G127" s="36">
        <v>21</v>
      </c>
      <c r="H127" s="36">
        <v>18</v>
      </c>
      <c r="I127" s="36">
        <v>20</v>
      </c>
      <c r="J127" s="36">
        <v>17</v>
      </c>
      <c r="K127" s="37" t="s">
        <v>54</v>
      </c>
    </row>
    <row r="128" spans="2:13" ht="32.4" customHeight="1" thickBot="1" x14ac:dyDescent="0.25">
      <c r="B128" s="19" t="s">
        <v>52</v>
      </c>
      <c r="C128" s="29">
        <f t="shared" ref="C128:J128" si="12">C127*C126</f>
        <v>0</v>
      </c>
      <c r="D128" s="29">
        <f t="shared" si="12"/>
        <v>0</v>
      </c>
      <c r="E128" s="29">
        <f t="shared" si="12"/>
        <v>0</v>
      </c>
      <c r="F128" s="29">
        <f t="shared" si="12"/>
        <v>0</v>
      </c>
      <c r="G128" s="29">
        <f t="shared" si="12"/>
        <v>0</v>
      </c>
      <c r="H128" s="29">
        <f t="shared" si="12"/>
        <v>0</v>
      </c>
      <c r="I128" s="29">
        <f t="shared" si="12"/>
        <v>0</v>
      </c>
      <c r="J128" s="29">
        <f t="shared" si="12"/>
        <v>0</v>
      </c>
      <c r="K128" s="32" t="e">
        <f>SUM(C128:J128)/K126</f>
        <v>#DIV/0!</v>
      </c>
      <c r="L128" s="34"/>
      <c r="M128" s="35"/>
    </row>
    <row r="129" spans="2:13" x14ac:dyDescent="0.2">
      <c r="K129" s="164" t="s">
        <v>59</v>
      </c>
      <c r="L129" s="164"/>
    </row>
    <row r="130" spans="2:13" ht="23.4" customHeight="1" x14ac:dyDescent="0.2">
      <c r="B130" s="161"/>
      <c r="C130" s="161"/>
      <c r="D130" s="161"/>
      <c r="E130" s="161"/>
      <c r="F130" s="161"/>
      <c r="G130" s="161"/>
      <c r="H130" s="161"/>
      <c r="I130" s="161"/>
      <c r="J130" s="161"/>
      <c r="K130" s="161"/>
    </row>
    <row r="131" spans="2:13" x14ac:dyDescent="0.2">
      <c r="B131" s="162" t="s">
        <v>78</v>
      </c>
      <c r="C131" s="138" t="s">
        <v>0</v>
      </c>
      <c r="D131" s="138"/>
      <c r="E131" s="138" t="s">
        <v>1</v>
      </c>
      <c r="F131" s="138"/>
      <c r="G131" s="138" t="s">
        <v>2</v>
      </c>
      <c r="H131" s="138"/>
      <c r="I131" s="138" t="s">
        <v>31</v>
      </c>
      <c r="J131" s="138"/>
      <c r="K131" s="155" t="s">
        <v>46</v>
      </c>
    </row>
    <row r="132" spans="2:13" ht="15" customHeight="1" x14ac:dyDescent="0.2">
      <c r="B132" s="163"/>
      <c r="C132" s="18" t="s">
        <v>3</v>
      </c>
      <c r="D132" s="18" t="s">
        <v>4</v>
      </c>
      <c r="E132" s="18" t="s">
        <v>3</v>
      </c>
      <c r="F132" s="18" t="s">
        <v>4</v>
      </c>
      <c r="G132" s="18" t="s">
        <v>3</v>
      </c>
      <c r="H132" s="18" t="s">
        <v>4</v>
      </c>
      <c r="I132" s="18" t="s">
        <v>3</v>
      </c>
      <c r="J132" s="18" t="s">
        <v>4</v>
      </c>
      <c r="K132" s="155"/>
    </row>
    <row r="133" spans="2:13" ht="30.6" customHeight="1" x14ac:dyDescent="0.15">
      <c r="B133" s="19" t="s">
        <v>45</v>
      </c>
      <c r="C133" s="6">
        <f>$D$14</f>
        <v>0</v>
      </c>
      <c r="D133" s="6">
        <f>$E$14</f>
        <v>0</v>
      </c>
      <c r="E133" s="6">
        <f>$F$14</f>
        <v>0</v>
      </c>
      <c r="F133" s="6">
        <f>$G$14</f>
        <v>0</v>
      </c>
      <c r="G133" s="6">
        <f>$H$14</f>
        <v>0</v>
      </c>
      <c r="H133" s="6">
        <f>$I$14</f>
        <v>0</v>
      </c>
      <c r="I133" s="6">
        <f>$J$14</f>
        <v>0</v>
      </c>
      <c r="J133" s="7">
        <f>$K$14</f>
        <v>0</v>
      </c>
      <c r="K133" s="6">
        <f>SUM(C133:J133)</f>
        <v>0</v>
      </c>
      <c r="L133" s="33" t="s">
        <v>47</v>
      </c>
    </row>
    <row r="134" spans="2:13" ht="39" customHeight="1" thickBot="1" x14ac:dyDescent="0.2">
      <c r="B134" s="30" t="s">
        <v>263</v>
      </c>
      <c r="C134" s="38">
        <v>7.5</v>
      </c>
      <c r="D134" s="38">
        <v>6.5</v>
      </c>
      <c r="E134" s="38">
        <v>7.5</v>
      </c>
      <c r="F134" s="38">
        <v>6.5</v>
      </c>
      <c r="G134" s="38">
        <v>7.5</v>
      </c>
      <c r="H134" s="38">
        <v>6.5</v>
      </c>
      <c r="I134" s="38">
        <v>7.5</v>
      </c>
      <c r="J134" s="38">
        <v>6.5</v>
      </c>
      <c r="K134" s="37" t="s">
        <v>54</v>
      </c>
    </row>
    <row r="135" spans="2:13" ht="32.4" customHeight="1" thickBot="1" x14ac:dyDescent="0.25">
      <c r="B135" s="19" t="s">
        <v>52</v>
      </c>
      <c r="C135" s="29">
        <f t="shared" ref="C135:J135" si="13">C134*C133</f>
        <v>0</v>
      </c>
      <c r="D135" s="29">
        <f t="shared" si="13"/>
        <v>0</v>
      </c>
      <c r="E135" s="29">
        <f t="shared" si="13"/>
        <v>0</v>
      </c>
      <c r="F135" s="29">
        <f t="shared" si="13"/>
        <v>0</v>
      </c>
      <c r="G135" s="29">
        <f t="shared" si="13"/>
        <v>0</v>
      </c>
      <c r="H135" s="29">
        <f t="shared" si="13"/>
        <v>0</v>
      </c>
      <c r="I135" s="29">
        <f t="shared" si="13"/>
        <v>0</v>
      </c>
      <c r="J135" s="29">
        <f t="shared" si="13"/>
        <v>0</v>
      </c>
      <c r="K135" s="39" t="e">
        <f>SUM(C135:J135)/K133</f>
        <v>#DIV/0!</v>
      </c>
      <c r="L135" s="34"/>
      <c r="M135" s="35"/>
    </row>
    <row r="136" spans="2:13" ht="15.6" customHeight="1" x14ac:dyDescent="0.2">
      <c r="B136" s="8"/>
      <c r="K136" s="164" t="s">
        <v>60</v>
      </c>
      <c r="L136" s="164"/>
    </row>
    <row r="137" spans="2:13" ht="10.65" customHeight="1" x14ac:dyDescent="0.2">
      <c r="B137" s="8"/>
    </row>
  </sheetData>
  <sheetProtection algorithmName="SHA-512" hashValue="/91K7U5kYLE7V8WjX2f5iemsRRPTNDreuD2h8F077KxO/FS4GQ6M8UWQsDG2+qf40xrzpX2alHrgvZzHT5Td1A==" saltValue="SY/7vXT72z0BomqPNtQ3ow==" spinCount="100000" sheet="1" objects="1" scenarios="1" formatCells="0"/>
  <mergeCells count="119">
    <mergeCell ref="B124:B125"/>
    <mergeCell ref="B131:B132"/>
    <mergeCell ref="B55:B56"/>
    <mergeCell ref="B61:B62"/>
    <mergeCell ref="B67:B68"/>
    <mergeCell ref="B73:B74"/>
    <mergeCell ref="B81:B82"/>
    <mergeCell ref="B88:B89"/>
    <mergeCell ref="B95:B96"/>
    <mergeCell ref="B103:B104"/>
    <mergeCell ref="B110:B111"/>
    <mergeCell ref="K136:L136"/>
    <mergeCell ref="A2:L2"/>
    <mergeCell ref="K129:L129"/>
    <mergeCell ref="B130:K130"/>
    <mergeCell ref="C131:D131"/>
    <mergeCell ref="E131:F131"/>
    <mergeCell ref="G131:H131"/>
    <mergeCell ref="I131:J131"/>
    <mergeCell ref="K131:K132"/>
    <mergeCell ref="B123:K123"/>
    <mergeCell ref="C124:D124"/>
    <mergeCell ref="E124:F124"/>
    <mergeCell ref="G124:H124"/>
    <mergeCell ref="I124:J124"/>
    <mergeCell ref="K124:K125"/>
    <mergeCell ref="C117:D117"/>
    <mergeCell ref="E117:F117"/>
    <mergeCell ref="G117:H117"/>
    <mergeCell ref="I117:J117"/>
    <mergeCell ref="K117:K118"/>
    <mergeCell ref="B115:K115"/>
    <mergeCell ref="C110:D110"/>
    <mergeCell ref="E110:F110"/>
    <mergeCell ref="G110:H110"/>
    <mergeCell ref="I110:J110"/>
    <mergeCell ref="K110:K111"/>
    <mergeCell ref="B108:K108"/>
    <mergeCell ref="B117:B118"/>
    <mergeCell ref="C103:D103"/>
    <mergeCell ref="E103:F103"/>
    <mergeCell ref="G103:H103"/>
    <mergeCell ref="I103:J103"/>
    <mergeCell ref="K103:K104"/>
    <mergeCell ref="C95:D95"/>
    <mergeCell ref="E95:F95"/>
    <mergeCell ref="G95:H95"/>
    <mergeCell ref="I95:J95"/>
    <mergeCell ref="K95:K96"/>
    <mergeCell ref="C88:D88"/>
    <mergeCell ref="E88:F88"/>
    <mergeCell ref="G88:H88"/>
    <mergeCell ref="I88:J88"/>
    <mergeCell ref="K88:K89"/>
    <mergeCell ref="B93:K93"/>
    <mergeCell ref="E55:F55"/>
    <mergeCell ref="G55:H55"/>
    <mergeCell ref="I55:J55"/>
    <mergeCell ref="K55:K56"/>
    <mergeCell ref="B47:C50"/>
    <mergeCell ref="B51:C51"/>
    <mergeCell ref="C55:D55"/>
    <mergeCell ref="C81:D81"/>
    <mergeCell ref="E81:F81"/>
    <mergeCell ref="G81:H81"/>
    <mergeCell ref="I81:J81"/>
    <mergeCell ref="K81:K82"/>
    <mergeCell ref="C61:D61"/>
    <mergeCell ref="E61:F61"/>
    <mergeCell ref="C73:D73"/>
    <mergeCell ref="E73:F73"/>
    <mergeCell ref="G73:H73"/>
    <mergeCell ref="I73:J73"/>
    <mergeCell ref="K73:K74"/>
    <mergeCell ref="G61:H61"/>
    <mergeCell ref="I61:J61"/>
    <mergeCell ref="K61:K62"/>
    <mergeCell ref="C67:D67"/>
    <mergeCell ref="E67:F67"/>
    <mergeCell ref="G67:H67"/>
    <mergeCell ref="I67:J67"/>
    <mergeCell ref="K67:K68"/>
    <mergeCell ref="B3:K3"/>
    <mergeCell ref="B22:C23"/>
    <mergeCell ref="D22:E22"/>
    <mergeCell ref="F22:G22"/>
    <mergeCell ref="H22:I22"/>
    <mergeCell ref="J22:K22"/>
    <mergeCell ref="B24:C24"/>
    <mergeCell ref="B25:C25"/>
    <mergeCell ref="B26:C26"/>
    <mergeCell ref="B5:K5"/>
    <mergeCell ref="B9:C10"/>
    <mergeCell ref="D9:E9"/>
    <mergeCell ref="F9:G9"/>
    <mergeCell ref="H9:I9"/>
    <mergeCell ref="B11:C11"/>
    <mergeCell ref="B12:C12"/>
    <mergeCell ref="B13:C13"/>
    <mergeCell ref="B14:C14"/>
    <mergeCell ref="J9:K9"/>
    <mergeCell ref="B16:L16"/>
    <mergeCell ref="H29:I29"/>
    <mergeCell ref="I8:J8"/>
    <mergeCell ref="J29:K29"/>
    <mergeCell ref="B31:C31"/>
    <mergeCell ref="B32:C32"/>
    <mergeCell ref="B33:C33"/>
    <mergeCell ref="B52:C52"/>
    <mergeCell ref="B29:C30"/>
    <mergeCell ref="D29:E29"/>
    <mergeCell ref="F29:G29"/>
    <mergeCell ref="B34:C34"/>
    <mergeCell ref="C36:E36"/>
    <mergeCell ref="J36:L36"/>
    <mergeCell ref="B41:K41"/>
    <mergeCell ref="C37:E37"/>
    <mergeCell ref="G37:H37"/>
    <mergeCell ref="J37:K37"/>
  </mergeCells>
  <phoneticPr fontId="2"/>
  <conditionalFormatting sqref="D11:K13">
    <cfRule type="containsBlanks" dxfId="5" priority="8">
      <formula>LEN(TRIM(D11))=0</formula>
    </cfRule>
  </conditionalFormatting>
  <conditionalFormatting sqref="D24:K26">
    <cfRule type="containsBlanks" dxfId="4" priority="4">
      <formula>LEN(TRIM(D24))=0</formula>
    </cfRule>
  </conditionalFormatting>
  <conditionalFormatting sqref="D31:K34">
    <cfRule type="containsBlanks" dxfId="3" priority="3">
      <formula>LEN(TRIM(D31))=0</formula>
    </cfRule>
  </conditionalFormatting>
  <conditionalFormatting sqref="I8:J8">
    <cfRule type="containsBlanks" dxfId="2" priority="1">
      <formula>LEN(TRIM(I8))=0</formula>
    </cfRule>
  </conditionalFormatting>
  <pageMargins left="0.23622047244094491" right="0.23622047244094491" top="0.35433070866141736" bottom="0.35433070866141736" header="0.31496062992125984" footer="0.31496062992125984"/>
  <pageSetup paperSize="9" orientation="portrait" r:id="rId1"/>
  <rowBreaks count="3" manualBreakCount="3">
    <brk id="40" max="11" man="1"/>
    <brk id="79" max="11" man="1"/>
    <brk id="11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U136"/>
  <sheetViews>
    <sheetView view="pageBreakPreview" topLeftCell="B1" zoomScaleNormal="100" zoomScaleSheetLayoutView="100" workbookViewId="0">
      <selection activeCell="K8" sqref="K8"/>
    </sheetView>
  </sheetViews>
  <sheetFormatPr defaultRowHeight="14.4" x14ac:dyDescent="0.2"/>
  <cols>
    <col min="1" max="1" width="2.09765625" customWidth="1"/>
    <col min="2" max="2" width="10" customWidth="1"/>
    <col min="3" max="3" width="3.5" customWidth="1"/>
    <col min="4" max="4" width="5" customWidth="1"/>
    <col min="5" max="5" width="2.5" customWidth="1"/>
    <col min="6" max="6" width="5" customWidth="1"/>
    <col min="7" max="7" width="5.09765625" customWidth="1"/>
    <col min="8" max="8" width="3" customWidth="1"/>
    <col min="9" max="9" width="5.3984375" customWidth="1"/>
    <col min="10" max="10" width="38.09765625" customWidth="1"/>
    <col min="11" max="11" width="12.3984375" customWidth="1"/>
    <col min="12" max="12" width="0.8984375" customWidth="1"/>
    <col min="18" max="18" width="23.8984375" customWidth="1"/>
  </cols>
  <sheetData>
    <row r="1" spans="1:12" ht="2.4" customHeight="1" x14ac:dyDescent="0.2"/>
    <row r="2" spans="1:12" ht="36" customHeight="1" x14ac:dyDescent="0.2">
      <c r="A2" s="165" t="s">
        <v>68</v>
      </c>
      <c r="B2" s="165"/>
      <c r="C2" s="165"/>
      <c r="D2" s="165"/>
      <c r="E2" s="165"/>
      <c r="F2" s="165"/>
      <c r="G2" s="165"/>
      <c r="H2" s="165"/>
      <c r="I2" s="165"/>
      <c r="J2" s="165"/>
      <c r="K2" s="165"/>
      <c r="L2" s="165"/>
    </row>
    <row r="3" spans="1:12" ht="46.35" customHeight="1" x14ac:dyDescent="0.2">
      <c r="B3" s="156" t="s">
        <v>206</v>
      </c>
      <c r="C3" s="156"/>
      <c r="D3" s="156"/>
      <c r="E3" s="156"/>
      <c r="F3" s="156"/>
      <c r="G3" s="156"/>
      <c r="H3" s="156"/>
      <c r="I3" s="156"/>
      <c r="J3" s="156"/>
      <c r="K3" s="156"/>
    </row>
    <row r="4" spans="1:12" ht="6" customHeight="1" x14ac:dyDescent="0.2"/>
    <row r="5" spans="1:12" hidden="1" x14ac:dyDescent="0.2">
      <c r="B5" s="21"/>
      <c r="C5" s="21"/>
      <c r="D5" s="21"/>
      <c r="E5" s="21"/>
      <c r="F5" s="21"/>
      <c r="G5" s="21"/>
      <c r="H5" s="21"/>
      <c r="I5" s="21"/>
      <c r="J5" s="21"/>
      <c r="K5" s="21"/>
      <c r="L5" s="45"/>
    </row>
    <row r="6" spans="1:12" ht="36.6" customHeight="1" x14ac:dyDescent="0.2">
      <c r="B6" s="142" t="s">
        <v>69</v>
      </c>
      <c r="C6" s="142"/>
      <c r="D6" s="158" t="s">
        <v>202</v>
      </c>
      <c r="E6" s="158"/>
      <c r="F6" s="159"/>
      <c r="G6" s="158" t="s">
        <v>203</v>
      </c>
      <c r="H6" s="174"/>
      <c r="I6" s="159"/>
      <c r="J6" s="46" t="s">
        <v>90</v>
      </c>
      <c r="K6" s="64" t="s">
        <v>79</v>
      </c>
      <c r="L6" s="45"/>
    </row>
    <row r="7" spans="1:12" ht="39" customHeight="1" x14ac:dyDescent="0.2">
      <c r="B7" s="142" t="s">
        <v>70</v>
      </c>
      <c r="C7" s="142"/>
      <c r="D7" s="168" t="e">
        <f>目標設定①入力・算出シート!J37</f>
        <v>#DIV/0!</v>
      </c>
      <c r="E7" s="169"/>
      <c r="F7" s="170"/>
      <c r="G7" s="168" t="e">
        <f>D7/3</f>
        <v>#DIV/0!</v>
      </c>
      <c r="H7" s="169"/>
      <c r="I7" s="170"/>
      <c r="J7" s="47" t="s">
        <v>264</v>
      </c>
      <c r="K7" s="63"/>
    </row>
    <row r="8" spans="1:12" ht="39" customHeight="1" x14ac:dyDescent="0.2">
      <c r="B8" s="142" t="s">
        <v>71</v>
      </c>
      <c r="C8" s="142"/>
      <c r="D8" s="49" t="e">
        <f>目標設定①入力・算出シート!K59</f>
        <v>#DIV/0!</v>
      </c>
      <c r="E8" s="52" t="s">
        <v>84</v>
      </c>
      <c r="F8" s="51" t="e">
        <f>目標設定①入力・算出シート!K65</f>
        <v>#DIV/0!</v>
      </c>
      <c r="G8" s="168" t="e">
        <f>D8/3</f>
        <v>#DIV/0!</v>
      </c>
      <c r="H8" s="169"/>
      <c r="I8" s="170"/>
      <c r="J8" s="47" t="s">
        <v>106</v>
      </c>
      <c r="K8" s="63"/>
    </row>
    <row r="9" spans="1:12" ht="39" customHeight="1" x14ac:dyDescent="0.2">
      <c r="B9" s="142" t="s">
        <v>72</v>
      </c>
      <c r="C9" s="142"/>
      <c r="D9" s="49" t="e">
        <f>目標設定①入力・算出シート!K71</f>
        <v>#DIV/0!</v>
      </c>
      <c r="E9" s="53" t="s">
        <v>84</v>
      </c>
      <c r="F9" s="51" t="e">
        <f>目標設定①入力・算出シート!K77</f>
        <v>#DIV/0!</v>
      </c>
      <c r="G9" s="168" t="e">
        <f>D9/3</f>
        <v>#DIV/0!</v>
      </c>
      <c r="H9" s="169"/>
      <c r="I9" s="170"/>
      <c r="J9" s="47" t="s">
        <v>112</v>
      </c>
      <c r="K9" s="63"/>
    </row>
    <row r="10" spans="1:12" ht="39" customHeight="1" x14ac:dyDescent="0.2">
      <c r="B10" s="142" t="s">
        <v>73</v>
      </c>
      <c r="C10" s="142"/>
      <c r="D10" s="168" t="e">
        <f>目標設定①入力・算出シート!K85</f>
        <v>#DIV/0!</v>
      </c>
      <c r="E10" s="169"/>
      <c r="F10" s="170"/>
      <c r="G10" s="49" t="e">
        <f t="shared" ref="G10:G17" si="0">D10/3</f>
        <v>#DIV/0!</v>
      </c>
      <c r="H10" s="50" t="s">
        <v>84</v>
      </c>
      <c r="I10" s="51" t="e">
        <f t="shared" ref="I10:I15" si="1">D10/2</f>
        <v>#DIV/0!</v>
      </c>
      <c r="J10" s="47" t="s">
        <v>113</v>
      </c>
      <c r="K10" s="63"/>
    </row>
    <row r="11" spans="1:12" ht="39" customHeight="1" x14ac:dyDescent="0.2">
      <c r="B11" s="142" t="s">
        <v>74</v>
      </c>
      <c r="C11" s="142"/>
      <c r="D11" s="171" t="e">
        <f>目標設定①入力・算出シート!K92</f>
        <v>#DIV/0!</v>
      </c>
      <c r="E11" s="172"/>
      <c r="F11" s="173"/>
      <c r="G11" s="54" t="e">
        <f t="shared" si="0"/>
        <v>#DIV/0!</v>
      </c>
      <c r="H11" s="55" t="s">
        <v>84</v>
      </c>
      <c r="I11" s="56" t="e">
        <f t="shared" si="1"/>
        <v>#DIV/0!</v>
      </c>
      <c r="J11" s="47" t="s">
        <v>114</v>
      </c>
      <c r="K11" s="63"/>
    </row>
    <row r="12" spans="1:12" ht="39" customHeight="1" x14ac:dyDescent="0.2">
      <c r="B12" s="142" t="s">
        <v>75</v>
      </c>
      <c r="C12" s="142"/>
      <c r="D12" s="168" t="e">
        <f>目標設定①入力・算出シート!K99</f>
        <v>#DIV/0!</v>
      </c>
      <c r="E12" s="169"/>
      <c r="F12" s="170"/>
      <c r="G12" s="49" t="e">
        <f t="shared" si="0"/>
        <v>#DIV/0!</v>
      </c>
      <c r="H12" s="50" t="s">
        <v>84</v>
      </c>
      <c r="I12" s="51" t="e">
        <f t="shared" si="1"/>
        <v>#DIV/0!</v>
      </c>
      <c r="J12" s="47" t="s">
        <v>115</v>
      </c>
      <c r="K12" s="63"/>
    </row>
    <row r="13" spans="1:12" ht="39" customHeight="1" x14ac:dyDescent="0.2">
      <c r="B13" s="142" t="s">
        <v>94</v>
      </c>
      <c r="C13" s="142"/>
      <c r="D13" s="171" t="e">
        <f>目標設定①入力・算出シート!K107</f>
        <v>#DIV/0!</v>
      </c>
      <c r="E13" s="172"/>
      <c r="F13" s="173"/>
      <c r="G13" s="54" t="e">
        <f t="shared" si="0"/>
        <v>#DIV/0!</v>
      </c>
      <c r="H13" s="55" t="s">
        <v>84</v>
      </c>
      <c r="I13" s="56" t="e">
        <f t="shared" si="1"/>
        <v>#DIV/0!</v>
      </c>
      <c r="J13" s="178" t="s">
        <v>111</v>
      </c>
      <c r="K13" s="63"/>
    </row>
    <row r="14" spans="1:12" ht="39" customHeight="1" x14ac:dyDescent="0.2">
      <c r="B14" s="142" t="s">
        <v>95</v>
      </c>
      <c r="C14" s="142"/>
      <c r="D14" s="171" t="e">
        <f>目標設定①入力・算出シート!K114</f>
        <v>#DIV/0!</v>
      </c>
      <c r="E14" s="172"/>
      <c r="F14" s="173"/>
      <c r="G14" s="54" t="e">
        <f t="shared" si="0"/>
        <v>#DIV/0!</v>
      </c>
      <c r="H14" s="55" t="s">
        <v>84</v>
      </c>
      <c r="I14" s="56" t="e">
        <f t="shared" si="1"/>
        <v>#DIV/0!</v>
      </c>
      <c r="J14" s="179"/>
      <c r="K14" s="63"/>
    </row>
    <row r="15" spans="1:12" ht="39" customHeight="1" x14ac:dyDescent="0.2">
      <c r="B15" s="142" t="s">
        <v>77</v>
      </c>
      <c r="C15" s="142"/>
      <c r="D15" s="168" t="e">
        <f>目標設定①入力・算出シート!K121</f>
        <v>#DIV/0!</v>
      </c>
      <c r="E15" s="169"/>
      <c r="F15" s="170"/>
      <c r="G15" s="49" t="e">
        <f t="shared" si="0"/>
        <v>#DIV/0!</v>
      </c>
      <c r="H15" s="50" t="s">
        <v>84</v>
      </c>
      <c r="I15" s="51" t="e">
        <f t="shared" si="1"/>
        <v>#DIV/0!</v>
      </c>
      <c r="J15" s="47" t="s">
        <v>116</v>
      </c>
      <c r="K15" s="63"/>
    </row>
    <row r="16" spans="1:12" ht="39" customHeight="1" x14ac:dyDescent="0.2">
      <c r="B16" s="142" t="s">
        <v>76</v>
      </c>
      <c r="C16" s="142"/>
      <c r="D16" s="175" t="e">
        <f>目標設定①入力・算出シート!K128</f>
        <v>#DIV/0!</v>
      </c>
      <c r="E16" s="176"/>
      <c r="F16" s="177"/>
      <c r="G16" s="49" t="e">
        <f t="shared" si="0"/>
        <v>#DIV/0!</v>
      </c>
      <c r="H16" s="50" t="s">
        <v>84</v>
      </c>
      <c r="I16" s="51" t="e">
        <f>D16/2</f>
        <v>#DIV/0!</v>
      </c>
      <c r="J16" s="47" t="s">
        <v>117</v>
      </c>
      <c r="K16" s="63"/>
    </row>
    <row r="17" spans="2:21" ht="39" customHeight="1" x14ac:dyDescent="0.2">
      <c r="B17" s="142" t="s">
        <v>91</v>
      </c>
      <c r="C17" s="142"/>
      <c r="D17" s="171" t="e">
        <f>目標設定①入力・算出シート!K135</f>
        <v>#DIV/0!</v>
      </c>
      <c r="E17" s="172"/>
      <c r="F17" s="173"/>
      <c r="G17" s="171" t="e">
        <f t="shared" si="0"/>
        <v>#DIV/0!</v>
      </c>
      <c r="H17" s="172"/>
      <c r="I17" s="173"/>
      <c r="J17" s="47" t="s">
        <v>110</v>
      </c>
      <c r="K17" s="63"/>
    </row>
    <row r="18" spans="2:21" ht="29.4" customHeight="1" x14ac:dyDescent="0.2">
      <c r="B18" s="180" t="s">
        <v>80</v>
      </c>
      <c r="C18" s="180"/>
      <c r="D18" s="49">
        <v>50</v>
      </c>
      <c r="E18" s="53" t="s">
        <v>84</v>
      </c>
      <c r="F18" s="51">
        <v>65</v>
      </c>
      <c r="G18" s="57">
        <v>50</v>
      </c>
      <c r="H18" s="58" t="s">
        <v>84</v>
      </c>
      <c r="I18" s="59">
        <v>65</v>
      </c>
      <c r="J18" s="178" t="s">
        <v>96</v>
      </c>
      <c r="K18" s="43" t="e">
        <f>1-K19-K20</f>
        <v>#DIV/0!</v>
      </c>
    </row>
    <row r="19" spans="2:21" ht="29.4" customHeight="1" x14ac:dyDescent="0.2">
      <c r="B19" s="142" t="s">
        <v>81</v>
      </c>
      <c r="C19" s="142"/>
      <c r="D19" s="49">
        <v>13</v>
      </c>
      <c r="E19" s="53" t="s">
        <v>84</v>
      </c>
      <c r="F19" s="51">
        <v>20</v>
      </c>
      <c r="G19" s="60">
        <v>13</v>
      </c>
      <c r="H19" s="61" t="s">
        <v>84</v>
      </c>
      <c r="I19" s="62">
        <v>20</v>
      </c>
      <c r="J19" s="181"/>
      <c r="K19" s="43" t="e">
        <f>K8*4/K7</f>
        <v>#DIV/0!</v>
      </c>
    </row>
    <row r="20" spans="2:21" ht="28.65" customHeight="1" x14ac:dyDescent="0.2">
      <c r="B20" s="142" t="s">
        <v>82</v>
      </c>
      <c r="C20" s="142"/>
      <c r="D20" s="49">
        <v>20</v>
      </c>
      <c r="E20" s="53" t="s">
        <v>84</v>
      </c>
      <c r="F20" s="51">
        <v>30</v>
      </c>
      <c r="G20" s="60">
        <v>20</v>
      </c>
      <c r="H20" s="61" t="s">
        <v>84</v>
      </c>
      <c r="I20" s="62">
        <v>30</v>
      </c>
      <c r="J20" s="179"/>
      <c r="K20" s="43" t="e">
        <f>K9*9/K7</f>
        <v>#DIV/0!</v>
      </c>
    </row>
    <row r="21" spans="2:21" ht="3" customHeight="1" x14ac:dyDescent="0.2">
      <c r="B21" s="21"/>
      <c r="C21" s="21"/>
      <c r="D21" s="21"/>
      <c r="E21" s="21"/>
      <c r="F21" s="21"/>
      <c r="G21" s="21"/>
      <c r="H21" s="21"/>
      <c r="I21" s="21"/>
      <c r="J21" s="21"/>
      <c r="K21" s="21"/>
    </row>
    <row r="22" spans="2:21" x14ac:dyDescent="0.2">
      <c r="B22" s="48" t="s">
        <v>204</v>
      </c>
      <c r="C22" s="21"/>
      <c r="D22" s="21"/>
      <c r="E22" s="21"/>
      <c r="F22" s="21"/>
      <c r="G22" s="21"/>
      <c r="H22" s="21"/>
      <c r="I22" s="21"/>
      <c r="J22" s="21"/>
      <c r="K22" s="21"/>
      <c r="P22" s="156"/>
      <c r="Q22" s="156"/>
      <c r="R22" s="156"/>
      <c r="S22" s="156"/>
      <c r="T22" s="156"/>
      <c r="U22" s="156"/>
    </row>
    <row r="23" spans="2:21" x14ac:dyDescent="0.2">
      <c r="B23" s="3" t="s">
        <v>105</v>
      </c>
      <c r="C23" s="21"/>
      <c r="D23" s="21"/>
      <c r="E23" s="21"/>
      <c r="F23" s="21"/>
      <c r="G23" s="21"/>
      <c r="H23" s="21"/>
      <c r="I23" s="21"/>
      <c r="J23" s="21"/>
      <c r="K23" s="21"/>
    </row>
    <row r="24" spans="2:21" x14ac:dyDescent="0.2">
      <c r="B24" s="3"/>
      <c r="C24" s="21"/>
      <c r="D24" s="21"/>
      <c r="E24" s="21"/>
      <c r="F24" s="21"/>
      <c r="G24" s="21"/>
      <c r="H24" s="21"/>
      <c r="I24" s="21"/>
      <c r="J24" s="21"/>
      <c r="K24" s="21"/>
    </row>
    <row r="25" spans="2:21" x14ac:dyDescent="0.2">
      <c r="B25" s="48" t="s">
        <v>205</v>
      </c>
      <c r="C25" s="21"/>
      <c r="D25" s="21"/>
      <c r="E25" s="21"/>
      <c r="F25" s="21"/>
      <c r="G25" s="21"/>
      <c r="H25" s="21"/>
      <c r="I25" s="21"/>
      <c r="J25" s="21"/>
      <c r="K25" s="21"/>
    </row>
    <row r="26" spans="2:21" x14ac:dyDescent="0.2">
      <c r="B26" s="3" t="s">
        <v>122</v>
      </c>
      <c r="C26" s="21"/>
      <c r="D26" s="21"/>
      <c r="E26" s="21"/>
      <c r="F26" s="21"/>
      <c r="G26" s="21"/>
      <c r="H26" s="21"/>
      <c r="I26" s="21"/>
      <c r="J26" s="21"/>
      <c r="K26" s="21"/>
    </row>
    <row r="27" spans="2:21" x14ac:dyDescent="0.2">
      <c r="B27" s="3" t="s">
        <v>118</v>
      </c>
      <c r="C27" s="21"/>
      <c r="D27" s="21"/>
      <c r="E27" s="21"/>
      <c r="F27" s="21"/>
      <c r="G27" s="21"/>
      <c r="H27" s="21"/>
      <c r="I27" s="21"/>
      <c r="J27" s="21"/>
      <c r="K27" s="21"/>
    </row>
    <row r="28" spans="2:21" x14ac:dyDescent="0.2">
      <c r="B28" s="3" t="s">
        <v>119</v>
      </c>
      <c r="C28" s="21"/>
      <c r="D28" s="21"/>
      <c r="E28" s="21"/>
      <c r="F28" s="21"/>
      <c r="G28" s="21"/>
      <c r="H28" s="21"/>
      <c r="I28" s="21"/>
      <c r="J28" s="21"/>
      <c r="K28" s="21"/>
    </row>
    <row r="29" spans="2:21" x14ac:dyDescent="0.2">
      <c r="B29" s="3" t="s">
        <v>107</v>
      </c>
      <c r="C29" s="21"/>
      <c r="D29" s="21"/>
      <c r="E29" s="21"/>
      <c r="F29" s="21"/>
      <c r="G29" s="21"/>
      <c r="H29" s="21"/>
      <c r="I29" s="21"/>
      <c r="J29" s="21"/>
      <c r="K29" s="21"/>
    </row>
    <row r="30" spans="2:21" x14ac:dyDescent="0.2">
      <c r="B30" s="3" t="s">
        <v>207</v>
      </c>
      <c r="C30" s="21"/>
      <c r="D30" s="21"/>
      <c r="E30" s="21"/>
      <c r="F30" s="21"/>
      <c r="G30" s="21"/>
      <c r="H30" s="21"/>
      <c r="I30" s="21"/>
      <c r="J30" s="21"/>
      <c r="K30" s="21"/>
    </row>
    <row r="31" spans="2:21" x14ac:dyDescent="0.2">
      <c r="B31" s="3" t="s">
        <v>108</v>
      </c>
      <c r="C31" s="21"/>
      <c r="D31" s="21"/>
      <c r="E31" s="21"/>
      <c r="F31" s="21"/>
      <c r="G31" s="21"/>
      <c r="H31" s="21"/>
      <c r="I31" s="21"/>
      <c r="J31" s="21"/>
      <c r="K31" s="21"/>
    </row>
    <row r="32" spans="2:21" x14ac:dyDescent="0.2">
      <c r="B32" s="3" t="s">
        <v>109</v>
      </c>
      <c r="C32" s="21"/>
      <c r="D32" s="21"/>
      <c r="E32" s="21"/>
      <c r="F32" s="21"/>
      <c r="G32" s="21"/>
      <c r="H32" s="21"/>
      <c r="I32" s="21"/>
      <c r="J32" s="21"/>
      <c r="K32" s="21"/>
    </row>
    <row r="33" spans="2:11" ht="21.6" customHeight="1" x14ac:dyDescent="0.2">
      <c r="K33" s="65"/>
    </row>
    <row r="34" spans="2:11" x14ac:dyDescent="0.2">
      <c r="B34" s="21"/>
      <c r="C34" s="21"/>
      <c r="D34" s="21"/>
      <c r="E34" s="21"/>
      <c r="F34" s="21"/>
      <c r="G34" s="21"/>
      <c r="H34" s="21"/>
      <c r="I34" s="21"/>
      <c r="J34" s="21"/>
      <c r="K34" s="21"/>
    </row>
    <row r="35" spans="2:11" x14ac:dyDescent="0.2">
      <c r="B35" s="21"/>
      <c r="C35" s="21"/>
      <c r="D35" s="21"/>
      <c r="E35" s="21"/>
      <c r="F35" s="21"/>
      <c r="G35" s="21"/>
      <c r="H35" s="21"/>
      <c r="I35" s="21"/>
      <c r="J35" s="21"/>
      <c r="K35" s="21"/>
    </row>
    <row r="36" spans="2:11" x14ac:dyDescent="0.2">
      <c r="B36" s="21"/>
      <c r="C36" s="21"/>
      <c r="D36" s="21"/>
      <c r="E36" s="21"/>
      <c r="F36" s="21"/>
      <c r="G36" s="21"/>
      <c r="H36" s="21"/>
      <c r="I36" s="21"/>
      <c r="J36" s="21"/>
      <c r="K36" s="21"/>
    </row>
    <row r="37" spans="2:11" x14ac:dyDescent="0.2">
      <c r="B37" s="21"/>
      <c r="C37" s="21"/>
      <c r="D37" s="21"/>
      <c r="E37" s="21"/>
      <c r="F37" s="21"/>
      <c r="G37" s="21"/>
      <c r="H37" s="21"/>
      <c r="I37" s="21"/>
      <c r="J37" s="21"/>
      <c r="K37" s="21"/>
    </row>
    <row r="38" spans="2:11" x14ac:dyDescent="0.2">
      <c r="B38" s="21"/>
      <c r="C38" s="21"/>
      <c r="D38" s="21"/>
      <c r="E38" s="21"/>
      <c r="F38" s="21"/>
      <c r="G38" s="21"/>
      <c r="H38" s="21"/>
      <c r="I38" s="21"/>
      <c r="J38" s="21"/>
      <c r="K38" s="21"/>
    </row>
    <row r="39" spans="2:11" x14ac:dyDescent="0.2">
      <c r="B39" s="21"/>
      <c r="C39" s="21"/>
      <c r="D39" s="21"/>
      <c r="E39" s="21"/>
      <c r="F39" s="21"/>
      <c r="G39" s="21"/>
      <c r="H39" s="21"/>
      <c r="I39" s="21"/>
      <c r="J39" s="21"/>
      <c r="K39" s="21"/>
    </row>
    <row r="40" spans="2:11" x14ac:dyDescent="0.2">
      <c r="B40" s="21"/>
      <c r="C40" s="21"/>
      <c r="D40" s="21"/>
      <c r="E40" s="21"/>
      <c r="F40" s="21"/>
      <c r="G40" s="21"/>
      <c r="H40" s="21"/>
      <c r="I40" s="21"/>
      <c r="J40" s="21"/>
      <c r="K40" s="21"/>
    </row>
    <row r="41" spans="2:11" x14ac:dyDescent="0.2">
      <c r="B41" s="21"/>
      <c r="C41" s="21"/>
      <c r="D41" s="21"/>
      <c r="E41" s="21"/>
      <c r="F41" s="21"/>
      <c r="G41" s="21"/>
      <c r="H41" s="21"/>
      <c r="I41" s="21"/>
      <c r="J41" s="21"/>
      <c r="K41" s="21"/>
    </row>
    <row r="42" spans="2:11" x14ac:dyDescent="0.2">
      <c r="B42" s="21"/>
      <c r="C42" s="21"/>
      <c r="D42" s="21"/>
      <c r="E42" s="21"/>
      <c r="F42" s="21"/>
      <c r="G42" s="21"/>
      <c r="H42" s="21"/>
      <c r="I42" s="21"/>
      <c r="J42" s="21"/>
      <c r="K42" s="21"/>
    </row>
    <row r="43" spans="2:11" x14ac:dyDescent="0.2">
      <c r="B43" s="21"/>
      <c r="C43" s="21"/>
      <c r="D43" s="21"/>
      <c r="E43" s="21"/>
      <c r="F43" s="21"/>
      <c r="G43" s="21"/>
      <c r="H43" s="21"/>
      <c r="I43" s="21"/>
      <c r="J43" s="21"/>
      <c r="K43" s="21"/>
    </row>
    <row r="44" spans="2:11" x14ac:dyDescent="0.2">
      <c r="B44" s="21"/>
      <c r="C44" s="21"/>
      <c r="D44" s="21"/>
      <c r="E44" s="21"/>
      <c r="F44" s="21"/>
      <c r="G44" s="21"/>
      <c r="H44" s="21"/>
      <c r="I44" s="21"/>
      <c r="J44" s="21"/>
      <c r="K44" s="21"/>
    </row>
    <row r="45" spans="2:11" x14ac:dyDescent="0.2">
      <c r="B45" s="21"/>
      <c r="C45" s="21"/>
      <c r="D45" s="21"/>
      <c r="E45" s="21"/>
      <c r="F45" s="21"/>
      <c r="G45" s="21"/>
      <c r="H45" s="21"/>
      <c r="I45" s="21"/>
      <c r="J45" s="21"/>
      <c r="K45" s="21"/>
    </row>
    <row r="46" spans="2:11" x14ac:dyDescent="0.2">
      <c r="B46" s="21"/>
      <c r="C46" s="21"/>
      <c r="D46" s="21"/>
      <c r="E46" s="21"/>
      <c r="F46" s="21"/>
      <c r="G46" s="21"/>
      <c r="H46" s="21"/>
      <c r="I46" s="21"/>
      <c r="J46" s="21"/>
      <c r="K46" s="21"/>
    </row>
    <row r="47" spans="2:11" x14ac:dyDescent="0.2">
      <c r="B47" s="21"/>
      <c r="C47" s="21"/>
      <c r="D47" s="21"/>
      <c r="E47" s="21"/>
      <c r="F47" s="21"/>
      <c r="G47" s="21"/>
      <c r="H47" s="21"/>
      <c r="I47" s="21"/>
      <c r="J47" s="21"/>
      <c r="K47" s="21"/>
    </row>
    <row r="48" spans="2:11" x14ac:dyDescent="0.2">
      <c r="B48" s="21"/>
      <c r="C48" s="21"/>
      <c r="D48" s="21"/>
      <c r="E48" s="21"/>
      <c r="F48" s="21"/>
      <c r="G48" s="21"/>
      <c r="H48" s="21"/>
      <c r="I48" s="21"/>
      <c r="J48" s="21"/>
      <c r="K48" s="21"/>
    </row>
    <row r="49" spans="2:11" x14ac:dyDescent="0.2">
      <c r="B49" s="21"/>
      <c r="C49" s="21"/>
      <c r="D49" s="21"/>
      <c r="E49" s="21"/>
      <c r="F49" s="21"/>
      <c r="G49" s="21"/>
      <c r="H49" s="21"/>
      <c r="I49" s="21"/>
      <c r="J49" s="21"/>
      <c r="K49" s="21"/>
    </row>
    <row r="50" spans="2:11" x14ac:dyDescent="0.2">
      <c r="B50" s="21"/>
      <c r="C50" s="21"/>
      <c r="D50" s="21"/>
      <c r="E50" s="21"/>
      <c r="F50" s="21"/>
      <c r="G50" s="21"/>
      <c r="H50" s="21"/>
      <c r="I50" s="21"/>
      <c r="J50" s="21"/>
      <c r="K50" s="21"/>
    </row>
    <row r="51" spans="2:11" x14ac:dyDescent="0.2">
      <c r="B51" s="21"/>
      <c r="C51" s="21"/>
      <c r="D51" s="21"/>
      <c r="E51" s="21"/>
      <c r="F51" s="21"/>
      <c r="G51" s="21"/>
      <c r="H51" s="21"/>
      <c r="I51" s="21"/>
      <c r="J51" s="21"/>
      <c r="K51" s="21"/>
    </row>
    <row r="52" spans="2:11" x14ac:dyDescent="0.2">
      <c r="B52" s="21"/>
      <c r="C52" s="21"/>
      <c r="D52" s="21"/>
      <c r="E52" s="21"/>
      <c r="F52" s="21"/>
      <c r="G52" s="21"/>
      <c r="H52" s="21"/>
      <c r="I52" s="21"/>
      <c r="J52" s="21"/>
      <c r="K52" s="21"/>
    </row>
    <row r="53" spans="2:11" x14ac:dyDescent="0.2">
      <c r="B53" s="21"/>
      <c r="C53" s="21"/>
      <c r="D53" s="21"/>
      <c r="E53" s="21"/>
      <c r="F53" s="21"/>
      <c r="G53" s="21"/>
      <c r="H53" s="21"/>
      <c r="I53" s="21"/>
      <c r="J53" s="21"/>
      <c r="K53" s="21"/>
    </row>
    <row r="54" spans="2:11" x14ac:dyDescent="0.2">
      <c r="B54" s="21"/>
      <c r="C54" s="21"/>
      <c r="D54" s="21"/>
      <c r="E54" s="21"/>
      <c r="F54" s="21"/>
      <c r="G54" s="21"/>
      <c r="H54" s="21"/>
      <c r="I54" s="21"/>
      <c r="J54" s="21"/>
      <c r="K54" s="21"/>
    </row>
    <row r="55" spans="2:11" x14ac:dyDescent="0.2">
      <c r="B55" s="21"/>
      <c r="C55" s="21"/>
      <c r="D55" s="21"/>
      <c r="E55" s="21"/>
      <c r="F55" s="21"/>
      <c r="G55" s="21"/>
      <c r="H55" s="21"/>
      <c r="I55" s="21"/>
      <c r="J55" s="21"/>
      <c r="K55" s="21"/>
    </row>
    <row r="56" spans="2:11" x14ac:dyDescent="0.2">
      <c r="B56" s="21"/>
      <c r="C56" s="21"/>
      <c r="D56" s="21"/>
      <c r="E56" s="21"/>
      <c r="F56" s="21"/>
      <c r="G56" s="21"/>
      <c r="H56" s="21"/>
      <c r="I56" s="21"/>
      <c r="J56" s="21"/>
      <c r="K56" s="21"/>
    </row>
    <row r="57" spans="2:11" x14ac:dyDescent="0.2">
      <c r="B57" s="21"/>
      <c r="C57" s="21"/>
      <c r="D57" s="21"/>
      <c r="E57" s="21"/>
      <c r="F57" s="21"/>
      <c r="G57" s="21"/>
      <c r="H57" s="21"/>
      <c r="I57" s="21"/>
      <c r="J57" s="21"/>
      <c r="K57" s="21"/>
    </row>
    <row r="58" spans="2:11" x14ac:dyDescent="0.2">
      <c r="B58" s="21"/>
      <c r="C58" s="21"/>
      <c r="D58" s="21"/>
      <c r="E58" s="21"/>
      <c r="F58" s="21"/>
      <c r="G58" s="21"/>
      <c r="H58" s="21"/>
      <c r="I58" s="21"/>
      <c r="J58" s="21"/>
      <c r="K58" s="21"/>
    </row>
    <row r="59" spans="2:11" x14ac:dyDescent="0.2">
      <c r="B59" s="21"/>
      <c r="C59" s="21"/>
      <c r="D59" s="21"/>
      <c r="E59" s="21"/>
      <c r="F59" s="21"/>
      <c r="G59" s="21"/>
      <c r="H59" s="21"/>
      <c r="I59" s="21"/>
      <c r="J59" s="21"/>
      <c r="K59" s="21"/>
    </row>
    <row r="60" spans="2:11" x14ac:dyDescent="0.2">
      <c r="B60" s="21"/>
      <c r="C60" s="21"/>
      <c r="D60" s="21"/>
      <c r="E60" s="21"/>
      <c r="F60" s="21"/>
      <c r="G60" s="21"/>
      <c r="H60" s="21"/>
      <c r="I60" s="21"/>
      <c r="J60" s="21"/>
      <c r="K60" s="21"/>
    </row>
    <row r="61" spans="2:11" x14ac:dyDescent="0.2">
      <c r="B61" s="21"/>
      <c r="C61" s="21"/>
      <c r="D61" s="21"/>
      <c r="E61" s="21"/>
      <c r="F61" s="21"/>
      <c r="G61" s="21"/>
      <c r="H61" s="21"/>
      <c r="I61" s="21"/>
      <c r="J61" s="21"/>
      <c r="K61" s="21"/>
    </row>
    <row r="62" spans="2:11" x14ac:dyDescent="0.2">
      <c r="B62" s="21"/>
      <c r="C62" s="21"/>
      <c r="D62" s="21"/>
      <c r="E62" s="21"/>
      <c r="F62" s="21"/>
      <c r="G62" s="21"/>
      <c r="H62" s="21"/>
      <c r="I62" s="21"/>
      <c r="J62" s="21"/>
      <c r="K62" s="21"/>
    </row>
    <row r="63" spans="2:11" x14ac:dyDescent="0.2">
      <c r="B63" s="21"/>
      <c r="C63" s="21"/>
      <c r="D63" s="21"/>
      <c r="E63" s="21"/>
      <c r="F63" s="21"/>
      <c r="G63" s="21"/>
      <c r="H63" s="21"/>
      <c r="I63" s="21"/>
      <c r="J63" s="21"/>
      <c r="K63" s="21"/>
    </row>
    <row r="64" spans="2:11" x14ac:dyDescent="0.2">
      <c r="B64" s="21"/>
      <c r="C64" s="21"/>
      <c r="D64" s="21"/>
      <c r="E64" s="21"/>
      <c r="F64" s="21"/>
      <c r="G64" s="21"/>
      <c r="H64" s="21"/>
      <c r="I64" s="21"/>
      <c r="J64" s="21"/>
      <c r="K64" s="21"/>
    </row>
    <row r="65" spans="2:11" x14ac:dyDescent="0.2">
      <c r="B65" s="21"/>
      <c r="C65" s="21"/>
      <c r="D65" s="21"/>
      <c r="E65" s="21"/>
      <c r="F65" s="21"/>
      <c r="G65" s="21"/>
      <c r="H65" s="21"/>
      <c r="I65" s="21"/>
      <c r="J65" s="21"/>
      <c r="K65" s="21"/>
    </row>
    <row r="66" spans="2:11" x14ac:dyDescent="0.2">
      <c r="B66" s="21"/>
      <c r="C66" s="21"/>
      <c r="D66" s="21"/>
      <c r="E66" s="21"/>
      <c r="F66" s="21"/>
      <c r="G66" s="21"/>
      <c r="H66" s="21"/>
      <c r="I66" s="21"/>
      <c r="J66" s="21"/>
      <c r="K66" s="21"/>
    </row>
    <row r="67" spans="2:11" x14ac:dyDescent="0.2">
      <c r="B67" s="21"/>
      <c r="C67" s="21"/>
      <c r="D67" s="21"/>
      <c r="E67" s="21"/>
      <c r="F67" s="21"/>
      <c r="G67" s="21"/>
      <c r="H67" s="21"/>
      <c r="I67" s="21"/>
      <c r="J67" s="21"/>
      <c r="K67" s="21"/>
    </row>
    <row r="68" spans="2:11" x14ac:dyDescent="0.2">
      <c r="B68" s="21"/>
      <c r="C68" s="21"/>
      <c r="D68" s="21"/>
      <c r="E68" s="21"/>
      <c r="F68" s="21"/>
      <c r="G68" s="21"/>
      <c r="H68" s="21"/>
      <c r="I68" s="21"/>
      <c r="J68" s="21"/>
      <c r="K68" s="21"/>
    </row>
    <row r="69" spans="2:11" x14ac:dyDescent="0.2">
      <c r="B69" s="21"/>
      <c r="C69" s="21"/>
      <c r="D69" s="21"/>
      <c r="E69" s="21"/>
      <c r="F69" s="21"/>
      <c r="G69" s="21"/>
      <c r="H69" s="21"/>
      <c r="I69" s="21"/>
      <c r="J69" s="21"/>
      <c r="K69" s="21"/>
    </row>
    <row r="70" spans="2:11" x14ac:dyDescent="0.2">
      <c r="B70" s="21"/>
      <c r="C70" s="21"/>
      <c r="D70" s="21"/>
      <c r="E70" s="21"/>
      <c r="F70" s="21"/>
      <c r="G70" s="21"/>
      <c r="H70" s="21"/>
      <c r="I70" s="21"/>
      <c r="J70" s="21"/>
      <c r="K70" s="21"/>
    </row>
    <row r="71" spans="2:11" x14ac:dyDescent="0.2">
      <c r="B71" s="21"/>
      <c r="C71" s="21"/>
      <c r="D71" s="21"/>
      <c r="E71" s="21"/>
      <c r="F71" s="21"/>
      <c r="G71" s="21"/>
      <c r="H71" s="21"/>
      <c r="I71" s="21"/>
      <c r="J71" s="21"/>
      <c r="K71" s="21"/>
    </row>
    <row r="72" spans="2:11" x14ac:dyDescent="0.2">
      <c r="B72" s="21"/>
      <c r="C72" s="21"/>
      <c r="D72" s="21"/>
      <c r="E72" s="21"/>
      <c r="F72" s="21"/>
      <c r="G72" s="21"/>
      <c r="H72" s="21"/>
      <c r="I72" s="21"/>
      <c r="J72" s="21"/>
      <c r="K72" s="21"/>
    </row>
    <row r="73" spans="2:11" x14ac:dyDescent="0.2">
      <c r="B73" s="21"/>
      <c r="C73" s="21"/>
      <c r="D73" s="21"/>
      <c r="E73" s="21"/>
      <c r="F73" s="21"/>
      <c r="G73" s="21"/>
      <c r="H73" s="21"/>
      <c r="I73" s="21"/>
      <c r="J73" s="21"/>
      <c r="K73" s="21"/>
    </row>
    <row r="74" spans="2:11" x14ac:dyDescent="0.2">
      <c r="B74" s="21"/>
      <c r="C74" s="21"/>
      <c r="D74" s="21"/>
      <c r="E74" s="21"/>
      <c r="F74" s="21"/>
      <c r="G74" s="21"/>
      <c r="H74" s="21"/>
      <c r="I74" s="21"/>
      <c r="J74" s="21"/>
      <c r="K74" s="21"/>
    </row>
    <row r="75" spans="2:11" x14ac:dyDescent="0.2">
      <c r="B75" s="21"/>
      <c r="C75" s="21"/>
      <c r="D75" s="21"/>
      <c r="E75" s="21"/>
      <c r="F75" s="21"/>
      <c r="G75" s="21"/>
      <c r="H75" s="21"/>
      <c r="I75" s="21"/>
      <c r="J75" s="21"/>
      <c r="K75" s="21"/>
    </row>
    <row r="76" spans="2:11" x14ac:dyDescent="0.2">
      <c r="B76" s="21"/>
      <c r="C76" s="21"/>
      <c r="D76" s="21"/>
      <c r="E76" s="21"/>
      <c r="F76" s="21"/>
      <c r="G76" s="21"/>
      <c r="H76" s="21"/>
      <c r="I76" s="21"/>
      <c r="J76" s="21"/>
      <c r="K76" s="21"/>
    </row>
    <row r="77" spans="2:11" x14ac:dyDescent="0.2">
      <c r="B77" s="21"/>
      <c r="C77" s="21"/>
      <c r="D77" s="21"/>
      <c r="E77" s="21"/>
      <c r="F77" s="21"/>
      <c r="G77" s="21"/>
      <c r="H77" s="21"/>
      <c r="I77" s="21"/>
      <c r="J77" s="21"/>
      <c r="K77" s="21"/>
    </row>
    <row r="78" spans="2:11" x14ac:dyDescent="0.2">
      <c r="B78" s="21"/>
      <c r="C78" s="21"/>
      <c r="D78" s="21"/>
      <c r="E78" s="21"/>
      <c r="F78" s="21"/>
      <c r="G78" s="21"/>
      <c r="H78" s="21"/>
      <c r="I78" s="21"/>
      <c r="J78" s="21"/>
      <c r="K78" s="21"/>
    </row>
    <row r="79" spans="2:11" x14ac:dyDescent="0.2">
      <c r="B79" s="21"/>
      <c r="C79" s="21"/>
      <c r="D79" s="21"/>
      <c r="E79" s="21"/>
      <c r="F79" s="21"/>
      <c r="G79" s="21"/>
      <c r="H79" s="21"/>
      <c r="I79" s="21"/>
      <c r="J79" s="21"/>
      <c r="K79" s="21"/>
    </row>
    <row r="80" spans="2:11" x14ac:dyDescent="0.2">
      <c r="B80" s="21"/>
      <c r="C80" s="21"/>
      <c r="D80" s="21"/>
      <c r="E80" s="21"/>
      <c r="F80" s="21"/>
      <c r="G80" s="21"/>
      <c r="H80" s="21"/>
      <c r="I80" s="21"/>
      <c r="J80" s="21"/>
      <c r="K80" s="21"/>
    </row>
    <row r="81" spans="2:11" x14ac:dyDescent="0.2">
      <c r="B81" s="21"/>
      <c r="C81" s="21"/>
      <c r="D81" s="21"/>
      <c r="E81" s="21"/>
      <c r="F81" s="21"/>
      <c r="G81" s="21"/>
      <c r="H81" s="21"/>
      <c r="I81" s="21"/>
      <c r="J81" s="21"/>
      <c r="K81" s="21"/>
    </row>
    <row r="82" spans="2:11" x14ac:dyDescent="0.2">
      <c r="B82" s="21"/>
      <c r="C82" s="21"/>
      <c r="D82" s="21"/>
      <c r="E82" s="21"/>
      <c r="F82" s="21"/>
      <c r="G82" s="21"/>
      <c r="H82" s="21"/>
      <c r="I82" s="21"/>
      <c r="J82" s="21"/>
      <c r="K82" s="21"/>
    </row>
    <row r="83" spans="2:11" x14ac:dyDescent="0.2">
      <c r="B83" s="21"/>
      <c r="C83" s="21"/>
      <c r="D83" s="21"/>
      <c r="E83" s="21"/>
      <c r="F83" s="21"/>
      <c r="G83" s="21"/>
      <c r="H83" s="21"/>
      <c r="I83" s="21"/>
      <c r="J83" s="21"/>
      <c r="K83" s="21"/>
    </row>
    <row r="84" spans="2:11" x14ac:dyDescent="0.2">
      <c r="B84" s="21"/>
      <c r="C84" s="21"/>
      <c r="D84" s="21"/>
      <c r="E84" s="21"/>
      <c r="F84" s="21"/>
      <c r="G84" s="21"/>
      <c r="H84" s="21"/>
      <c r="I84" s="21"/>
      <c r="J84" s="21"/>
      <c r="K84" s="21"/>
    </row>
    <row r="85" spans="2:11" x14ac:dyDescent="0.2">
      <c r="B85" s="21"/>
      <c r="C85" s="21"/>
      <c r="D85" s="21"/>
      <c r="E85" s="21"/>
      <c r="F85" s="21"/>
      <c r="G85" s="21"/>
      <c r="H85" s="21"/>
      <c r="I85" s="21"/>
      <c r="J85" s="21"/>
      <c r="K85" s="21"/>
    </row>
    <row r="86" spans="2:11" x14ac:dyDescent="0.2">
      <c r="B86" s="21"/>
      <c r="C86" s="21"/>
      <c r="D86" s="21"/>
      <c r="E86" s="21"/>
      <c r="F86" s="21"/>
      <c r="G86" s="21"/>
      <c r="H86" s="21"/>
      <c r="I86" s="21"/>
      <c r="J86" s="21"/>
      <c r="K86" s="21"/>
    </row>
    <row r="87" spans="2:11" x14ac:dyDescent="0.2">
      <c r="B87" s="21"/>
      <c r="C87" s="21"/>
      <c r="D87" s="21"/>
      <c r="E87" s="21"/>
      <c r="F87" s="21"/>
      <c r="G87" s="21"/>
      <c r="H87" s="21"/>
      <c r="I87" s="21"/>
      <c r="J87" s="21"/>
      <c r="K87" s="21"/>
    </row>
    <row r="88" spans="2:11" x14ac:dyDescent="0.2">
      <c r="B88" s="21"/>
      <c r="C88" s="21"/>
      <c r="D88" s="21"/>
      <c r="E88" s="21"/>
      <c r="F88" s="21"/>
      <c r="G88" s="21"/>
      <c r="H88" s="21"/>
      <c r="I88" s="21"/>
      <c r="J88" s="21"/>
      <c r="K88" s="21"/>
    </row>
    <row r="89" spans="2:11" x14ac:dyDescent="0.2">
      <c r="B89" s="21"/>
      <c r="C89" s="21"/>
      <c r="D89" s="21"/>
      <c r="E89" s="21"/>
      <c r="F89" s="21"/>
      <c r="G89" s="21"/>
      <c r="H89" s="21"/>
      <c r="I89" s="21"/>
      <c r="J89" s="21"/>
      <c r="K89" s="21"/>
    </row>
    <row r="90" spans="2:11" x14ac:dyDescent="0.2">
      <c r="B90" s="21"/>
      <c r="C90" s="21"/>
      <c r="D90" s="21"/>
      <c r="E90" s="21"/>
      <c r="F90" s="21"/>
      <c r="G90" s="21"/>
      <c r="H90" s="21"/>
      <c r="I90" s="21"/>
      <c r="J90" s="21"/>
      <c r="K90" s="21"/>
    </row>
    <row r="91" spans="2:11" x14ac:dyDescent="0.2">
      <c r="B91" s="21"/>
      <c r="C91" s="21"/>
      <c r="D91" s="21"/>
      <c r="E91" s="21"/>
      <c r="F91" s="21"/>
      <c r="G91" s="21"/>
      <c r="H91" s="21"/>
      <c r="I91" s="21"/>
      <c r="J91" s="21"/>
      <c r="K91" s="21"/>
    </row>
    <row r="92" spans="2:11" x14ac:dyDescent="0.2">
      <c r="B92" s="21"/>
      <c r="C92" s="21"/>
      <c r="D92" s="21"/>
      <c r="E92" s="21"/>
      <c r="F92" s="21"/>
      <c r="G92" s="21"/>
      <c r="H92" s="21"/>
      <c r="I92" s="21"/>
      <c r="J92" s="21"/>
      <c r="K92" s="21"/>
    </row>
    <row r="93" spans="2:11" x14ac:dyDescent="0.2">
      <c r="B93" s="21"/>
      <c r="C93" s="21"/>
      <c r="D93" s="21"/>
      <c r="E93" s="21"/>
      <c r="F93" s="21"/>
      <c r="G93" s="21"/>
      <c r="H93" s="21"/>
      <c r="I93" s="21"/>
      <c r="J93" s="21"/>
      <c r="K93" s="21"/>
    </row>
    <row r="94" spans="2:11" x14ac:dyDescent="0.2">
      <c r="B94" s="21"/>
      <c r="C94" s="21"/>
      <c r="D94" s="21"/>
      <c r="E94" s="21"/>
      <c r="F94" s="21"/>
      <c r="G94" s="21"/>
      <c r="H94" s="21"/>
      <c r="I94" s="21"/>
      <c r="J94" s="21"/>
      <c r="K94" s="21"/>
    </row>
    <row r="95" spans="2:11" x14ac:dyDescent="0.2">
      <c r="B95" s="21"/>
      <c r="C95" s="21"/>
      <c r="D95" s="21"/>
      <c r="E95" s="21"/>
      <c r="F95" s="21"/>
      <c r="G95" s="21"/>
      <c r="H95" s="21"/>
      <c r="I95" s="21"/>
      <c r="J95" s="21"/>
      <c r="K95" s="21"/>
    </row>
    <row r="96" spans="2:11" x14ac:dyDescent="0.2">
      <c r="B96" s="21"/>
      <c r="C96" s="21"/>
      <c r="D96" s="21"/>
      <c r="E96" s="21"/>
      <c r="F96" s="21"/>
      <c r="G96" s="21"/>
      <c r="H96" s="21"/>
      <c r="I96" s="21"/>
      <c r="J96" s="21"/>
      <c r="K96" s="21"/>
    </row>
    <row r="97" spans="2:11" x14ac:dyDescent="0.2">
      <c r="B97" s="21"/>
      <c r="C97" s="21"/>
      <c r="D97" s="21"/>
      <c r="E97" s="21"/>
      <c r="F97" s="21"/>
      <c r="G97" s="21"/>
      <c r="H97" s="21"/>
      <c r="I97" s="21"/>
      <c r="J97" s="21"/>
      <c r="K97" s="21"/>
    </row>
    <row r="98" spans="2:11" x14ac:dyDescent="0.2">
      <c r="B98" s="21"/>
      <c r="C98" s="21"/>
      <c r="D98" s="21"/>
      <c r="E98" s="21"/>
      <c r="F98" s="21"/>
      <c r="G98" s="21"/>
      <c r="H98" s="21"/>
      <c r="I98" s="21"/>
      <c r="J98" s="21"/>
      <c r="K98" s="21"/>
    </row>
    <row r="99" spans="2:11" x14ac:dyDescent="0.2">
      <c r="B99" s="21"/>
      <c r="C99" s="21"/>
      <c r="D99" s="21"/>
      <c r="E99" s="21"/>
      <c r="F99" s="21"/>
      <c r="G99" s="21"/>
      <c r="H99" s="21"/>
      <c r="I99" s="21"/>
      <c r="J99" s="21"/>
      <c r="K99" s="21"/>
    </row>
    <row r="100" spans="2:11" x14ac:dyDescent="0.2">
      <c r="B100" s="21"/>
      <c r="C100" s="21"/>
      <c r="D100" s="21"/>
      <c r="E100" s="21"/>
      <c r="F100" s="21"/>
      <c r="G100" s="21"/>
      <c r="H100" s="21"/>
      <c r="I100" s="21"/>
      <c r="J100" s="21"/>
      <c r="K100" s="21"/>
    </row>
    <row r="101" spans="2:11" x14ac:dyDescent="0.2">
      <c r="B101" s="21"/>
      <c r="C101" s="21"/>
      <c r="D101" s="21"/>
      <c r="E101" s="21"/>
      <c r="F101" s="21"/>
      <c r="G101" s="21"/>
      <c r="H101" s="21"/>
      <c r="I101" s="21"/>
      <c r="J101" s="21"/>
      <c r="K101" s="21"/>
    </row>
    <row r="102" spans="2:11" x14ac:dyDescent="0.2">
      <c r="B102" s="21"/>
      <c r="C102" s="21"/>
      <c r="D102" s="21"/>
      <c r="E102" s="21"/>
      <c r="F102" s="21"/>
      <c r="G102" s="21"/>
      <c r="H102" s="21"/>
      <c r="I102" s="21"/>
      <c r="J102" s="21"/>
      <c r="K102" s="21"/>
    </row>
    <row r="103" spans="2:11" x14ac:dyDescent="0.2">
      <c r="B103" s="21"/>
      <c r="C103" s="21"/>
      <c r="D103" s="21"/>
      <c r="E103" s="21"/>
      <c r="F103" s="21"/>
      <c r="G103" s="21"/>
      <c r="H103" s="21"/>
      <c r="I103" s="21"/>
      <c r="J103" s="21"/>
      <c r="K103" s="21"/>
    </row>
    <row r="104" spans="2:11" x14ac:dyDescent="0.2">
      <c r="B104" s="21"/>
      <c r="C104" s="21"/>
      <c r="D104" s="21"/>
      <c r="E104" s="21"/>
      <c r="F104" s="21"/>
      <c r="G104" s="21"/>
      <c r="H104" s="21"/>
      <c r="I104" s="21"/>
      <c r="J104" s="21"/>
      <c r="K104" s="21"/>
    </row>
    <row r="105" spans="2:11" x14ac:dyDescent="0.2">
      <c r="B105" s="21"/>
      <c r="C105" s="21"/>
      <c r="D105" s="21"/>
      <c r="E105" s="21"/>
      <c r="F105" s="21"/>
      <c r="G105" s="21"/>
      <c r="H105" s="21"/>
      <c r="I105" s="21"/>
      <c r="J105" s="21"/>
      <c r="K105" s="21"/>
    </row>
    <row r="106" spans="2:11" x14ac:dyDescent="0.2">
      <c r="B106" s="21"/>
      <c r="C106" s="21"/>
      <c r="D106" s="21"/>
      <c r="E106" s="21"/>
      <c r="F106" s="21"/>
      <c r="G106" s="21"/>
      <c r="H106" s="21"/>
      <c r="I106" s="21"/>
      <c r="J106" s="21"/>
      <c r="K106" s="21"/>
    </row>
    <row r="107" spans="2:11" x14ac:dyDescent="0.2">
      <c r="B107" s="21"/>
      <c r="C107" s="21"/>
      <c r="D107" s="21"/>
      <c r="E107" s="21"/>
      <c r="F107" s="21"/>
      <c r="G107" s="21"/>
      <c r="H107" s="21"/>
      <c r="I107" s="21"/>
      <c r="J107" s="21"/>
      <c r="K107" s="21"/>
    </row>
    <row r="108" spans="2:11" x14ac:dyDescent="0.2">
      <c r="B108" s="21"/>
      <c r="C108" s="21"/>
      <c r="D108" s="21"/>
      <c r="E108" s="21"/>
      <c r="F108" s="21"/>
      <c r="G108" s="21"/>
      <c r="H108" s="21"/>
      <c r="I108" s="21"/>
      <c r="J108" s="21"/>
      <c r="K108" s="21"/>
    </row>
    <row r="109" spans="2:11" x14ac:dyDescent="0.2">
      <c r="B109" s="21"/>
      <c r="C109" s="21"/>
      <c r="D109" s="21"/>
      <c r="E109" s="21"/>
      <c r="F109" s="21"/>
      <c r="G109" s="21"/>
      <c r="H109" s="21"/>
      <c r="I109" s="21"/>
      <c r="J109" s="21"/>
      <c r="K109" s="21"/>
    </row>
    <row r="110" spans="2:11" x14ac:dyDescent="0.2">
      <c r="B110" s="21"/>
      <c r="C110" s="21"/>
      <c r="D110" s="21"/>
      <c r="E110" s="21"/>
      <c r="F110" s="21"/>
      <c r="G110" s="21"/>
      <c r="H110" s="21"/>
      <c r="I110" s="21"/>
      <c r="J110" s="21"/>
      <c r="K110" s="21"/>
    </row>
    <row r="111" spans="2:11" x14ac:dyDescent="0.2">
      <c r="B111" s="21"/>
      <c r="C111" s="21"/>
      <c r="D111" s="21"/>
      <c r="E111" s="21"/>
      <c r="F111" s="21"/>
      <c r="G111" s="21"/>
      <c r="H111" s="21"/>
      <c r="I111" s="21"/>
      <c r="J111" s="21"/>
      <c r="K111" s="21"/>
    </row>
    <row r="112" spans="2:11" x14ac:dyDescent="0.2">
      <c r="B112" s="21"/>
      <c r="C112" s="21"/>
      <c r="D112" s="21"/>
      <c r="E112" s="21"/>
      <c r="F112" s="21"/>
      <c r="G112" s="21"/>
      <c r="H112" s="21"/>
      <c r="I112" s="21"/>
      <c r="J112" s="21"/>
      <c r="K112" s="21"/>
    </row>
    <row r="113" spans="2:11" x14ac:dyDescent="0.2">
      <c r="B113" s="21"/>
      <c r="C113" s="21"/>
      <c r="D113" s="21"/>
      <c r="E113" s="21"/>
      <c r="F113" s="21"/>
      <c r="G113" s="21"/>
      <c r="H113" s="21"/>
      <c r="I113" s="21"/>
      <c r="J113" s="21"/>
      <c r="K113" s="21"/>
    </row>
    <row r="114" spans="2:11" x14ac:dyDescent="0.2">
      <c r="B114" s="21"/>
      <c r="C114" s="21"/>
      <c r="D114" s="21"/>
      <c r="E114" s="21"/>
      <c r="F114" s="21"/>
      <c r="G114" s="21"/>
      <c r="H114" s="21"/>
      <c r="I114" s="21"/>
      <c r="J114" s="21"/>
      <c r="K114" s="21"/>
    </row>
    <row r="115" spans="2:11" x14ac:dyDescent="0.2">
      <c r="B115" s="21"/>
      <c r="C115" s="21"/>
      <c r="D115" s="21"/>
      <c r="E115" s="21"/>
      <c r="F115" s="21"/>
      <c r="G115" s="21"/>
      <c r="H115" s="21"/>
      <c r="I115" s="21"/>
      <c r="J115" s="21"/>
      <c r="K115" s="21"/>
    </row>
    <row r="116" spans="2:11" x14ac:dyDescent="0.2">
      <c r="B116" s="21"/>
      <c r="C116" s="21"/>
      <c r="D116" s="21"/>
      <c r="E116" s="21"/>
      <c r="F116" s="21"/>
      <c r="G116" s="21"/>
      <c r="H116" s="21"/>
      <c r="I116" s="21"/>
      <c r="J116" s="21"/>
      <c r="K116" s="21"/>
    </row>
    <row r="117" spans="2:11" x14ac:dyDescent="0.2">
      <c r="B117" s="21"/>
      <c r="C117" s="21"/>
      <c r="D117" s="21"/>
      <c r="E117" s="21"/>
      <c r="F117" s="21"/>
      <c r="G117" s="21"/>
      <c r="H117" s="21"/>
      <c r="I117" s="21"/>
      <c r="J117" s="21"/>
      <c r="K117" s="21"/>
    </row>
    <row r="118" spans="2:11" x14ac:dyDescent="0.2">
      <c r="B118" s="21"/>
      <c r="C118" s="21"/>
      <c r="D118" s="21"/>
      <c r="E118" s="21"/>
      <c r="F118" s="21"/>
      <c r="G118" s="21"/>
      <c r="H118" s="21"/>
      <c r="I118" s="21"/>
      <c r="J118" s="21"/>
      <c r="K118" s="21"/>
    </row>
    <row r="119" spans="2:11" x14ac:dyDescent="0.2">
      <c r="B119" s="21"/>
      <c r="C119" s="21"/>
      <c r="D119" s="21"/>
      <c r="E119" s="21"/>
      <c r="F119" s="21"/>
      <c r="G119" s="21"/>
      <c r="H119" s="21"/>
      <c r="I119" s="21"/>
      <c r="J119" s="21"/>
      <c r="K119" s="21"/>
    </row>
    <row r="120" spans="2:11" x14ac:dyDescent="0.2">
      <c r="B120" s="21"/>
      <c r="C120" s="21"/>
      <c r="D120" s="21"/>
      <c r="E120" s="21"/>
      <c r="F120" s="21"/>
      <c r="G120" s="21"/>
      <c r="H120" s="21"/>
      <c r="I120" s="21"/>
      <c r="J120" s="21"/>
      <c r="K120" s="21"/>
    </row>
    <row r="121" spans="2:11" x14ac:dyDescent="0.2">
      <c r="B121" s="21"/>
      <c r="C121" s="21"/>
      <c r="D121" s="21"/>
      <c r="E121" s="21"/>
      <c r="F121" s="21"/>
      <c r="G121" s="21"/>
      <c r="H121" s="21"/>
      <c r="I121" s="21"/>
      <c r="J121" s="21"/>
      <c r="K121" s="21"/>
    </row>
    <row r="122" spans="2:11" x14ac:dyDescent="0.2">
      <c r="B122" s="21"/>
      <c r="C122" s="21"/>
      <c r="D122" s="21"/>
      <c r="E122" s="21"/>
      <c r="F122" s="21"/>
      <c r="G122" s="21"/>
      <c r="H122" s="21"/>
      <c r="I122" s="21"/>
      <c r="J122" s="21"/>
      <c r="K122" s="21"/>
    </row>
    <row r="123" spans="2:11" x14ac:dyDescent="0.2">
      <c r="B123" s="21"/>
      <c r="C123" s="21"/>
      <c r="D123" s="21"/>
      <c r="E123" s="21"/>
      <c r="F123" s="21"/>
      <c r="G123" s="21"/>
      <c r="H123" s="21"/>
      <c r="I123" s="21"/>
      <c r="J123" s="21"/>
      <c r="K123" s="21"/>
    </row>
    <row r="124" spans="2:11" x14ac:dyDescent="0.2">
      <c r="B124" s="21"/>
      <c r="C124" s="21"/>
      <c r="D124" s="21"/>
      <c r="E124" s="21"/>
      <c r="F124" s="21"/>
      <c r="G124" s="21"/>
      <c r="H124" s="21"/>
      <c r="I124" s="21"/>
      <c r="J124" s="21"/>
      <c r="K124" s="21"/>
    </row>
    <row r="125" spans="2:11" x14ac:dyDescent="0.2">
      <c r="B125" s="21"/>
      <c r="C125" s="21"/>
      <c r="D125" s="21"/>
      <c r="E125" s="21"/>
      <c r="F125" s="21"/>
      <c r="G125" s="21"/>
      <c r="H125" s="21"/>
      <c r="I125" s="21"/>
      <c r="J125" s="21"/>
      <c r="K125" s="21"/>
    </row>
    <row r="126" spans="2:11" x14ac:dyDescent="0.2">
      <c r="B126" s="21"/>
      <c r="C126" s="21"/>
      <c r="D126" s="21"/>
      <c r="E126" s="21"/>
      <c r="F126" s="21"/>
      <c r="G126" s="21"/>
      <c r="H126" s="21"/>
      <c r="I126" s="21"/>
      <c r="J126" s="21"/>
      <c r="K126" s="21"/>
    </row>
    <row r="127" spans="2:11" x14ac:dyDescent="0.2">
      <c r="B127" s="21"/>
      <c r="C127" s="21"/>
      <c r="D127" s="21"/>
      <c r="E127" s="21"/>
      <c r="F127" s="21"/>
      <c r="G127" s="21"/>
      <c r="H127" s="21"/>
      <c r="I127" s="21"/>
      <c r="J127" s="21"/>
      <c r="K127" s="21"/>
    </row>
    <row r="128" spans="2:11" x14ac:dyDescent="0.2">
      <c r="B128" s="21"/>
      <c r="C128" s="21"/>
      <c r="D128" s="21"/>
      <c r="E128" s="21"/>
      <c r="F128" s="21"/>
      <c r="G128" s="21"/>
      <c r="H128" s="21"/>
      <c r="I128" s="21"/>
      <c r="J128" s="21"/>
      <c r="K128" s="21"/>
    </row>
    <row r="129" spans="2:11" x14ac:dyDescent="0.2">
      <c r="B129" s="21"/>
      <c r="C129" s="21"/>
      <c r="D129" s="21"/>
      <c r="E129" s="21"/>
      <c r="F129" s="21"/>
      <c r="G129" s="21"/>
      <c r="H129" s="21"/>
      <c r="I129" s="21"/>
      <c r="J129" s="21"/>
      <c r="K129" s="21"/>
    </row>
    <row r="130" spans="2:11" x14ac:dyDescent="0.2">
      <c r="B130" s="21"/>
      <c r="C130" s="21"/>
      <c r="D130" s="21"/>
      <c r="E130" s="21"/>
      <c r="F130" s="21"/>
      <c r="G130" s="21"/>
      <c r="H130" s="21"/>
      <c r="I130" s="21"/>
      <c r="J130" s="21"/>
      <c r="K130" s="21"/>
    </row>
    <row r="131" spans="2:11" x14ac:dyDescent="0.2">
      <c r="B131" s="21"/>
      <c r="C131" s="21"/>
      <c r="D131" s="21"/>
      <c r="E131" s="21"/>
      <c r="F131" s="21"/>
      <c r="G131" s="21"/>
      <c r="H131" s="21"/>
      <c r="I131" s="21"/>
      <c r="J131" s="21"/>
      <c r="K131" s="21"/>
    </row>
    <row r="132" spans="2:11" x14ac:dyDescent="0.2">
      <c r="B132" s="21"/>
      <c r="C132" s="21"/>
      <c r="D132" s="21"/>
      <c r="E132" s="21"/>
      <c r="F132" s="21"/>
      <c r="G132" s="21"/>
      <c r="H132" s="21"/>
      <c r="I132" s="21"/>
      <c r="J132" s="21"/>
      <c r="K132" s="21"/>
    </row>
    <row r="133" spans="2:11" x14ac:dyDescent="0.2">
      <c r="B133" s="21"/>
      <c r="C133" s="21"/>
      <c r="D133" s="21"/>
      <c r="E133" s="21"/>
      <c r="F133" s="21"/>
      <c r="G133" s="21"/>
      <c r="H133" s="21"/>
      <c r="I133" s="21"/>
      <c r="J133" s="21"/>
      <c r="K133" s="21"/>
    </row>
    <row r="134" spans="2:11" x14ac:dyDescent="0.2">
      <c r="B134" s="21"/>
      <c r="C134" s="21"/>
      <c r="D134" s="21"/>
      <c r="E134" s="21"/>
      <c r="F134" s="21"/>
      <c r="G134" s="21"/>
      <c r="H134" s="21"/>
      <c r="I134" s="21"/>
      <c r="J134" s="21"/>
      <c r="K134" s="21"/>
    </row>
    <row r="135" spans="2:11" x14ac:dyDescent="0.2">
      <c r="B135" s="21"/>
      <c r="C135" s="21"/>
      <c r="D135" s="21"/>
      <c r="E135" s="21"/>
      <c r="F135" s="21"/>
      <c r="G135" s="21"/>
      <c r="H135" s="21"/>
      <c r="I135" s="21"/>
      <c r="J135" s="21"/>
      <c r="K135" s="21"/>
    </row>
    <row r="136" spans="2:11" x14ac:dyDescent="0.2">
      <c r="B136" s="21"/>
      <c r="C136" s="21"/>
      <c r="D136" s="21"/>
      <c r="E136" s="21"/>
      <c r="F136" s="21"/>
      <c r="G136" s="21"/>
      <c r="H136" s="21"/>
      <c r="I136" s="21"/>
      <c r="J136" s="21"/>
      <c r="K136" s="21"/>
    </row>
  </sheetData>
  <sheetProtection algorithmName="SHA-512" hashValue="ta/C5RGEzDfgB+StSV45fp1t4+epETuX3h9cJqbnPKYqgQEt3cuemSRRnEpsh/R0xPm18HZ33IIetDcM+KX6Ww==" saltValue="kGyJXhh+iDFBLo9dVRwB8A==" spinCount="100000" sheet="1" objects="1" scenarios="1" formatCells="0"/>
  <mergeCells count="35">
    <mergeCell ref="P22:U22"/>
    <mergeCell ref="J13:J14"/>
    <mergeCell ref="B18:C18"/>
    <mergeCell ref="B7:C7"/>
    <mergeCell ref="B12:C12"/>
    <mergeCell ref="B13:C13"/>
    <mergeCell ref="B14:C14"/>
    <mergeCell ref="B15:C15"/>
    <mergeCell ref="B16:C16"/>
    <mergeCell ref="D7:F7"/>
    <mergeCell ref="D10:F10"/>
    <mergeCell ref="D11:F11"/>
    <mergeCell ref="J18:J20"/>
    <mergeCell ref="D14:F14"/>
    <mergeCell ref="A2:L2"/>
    <mergeCell ref="B19:C19"/>
    <mergeCell ref="B20:C20"/>
    <mergeCell ref="B8:C8"/>
    <mergeCell ref="B9:C9"/>
    <mergeCell ref="B10:C10"/>
    <mergeCell ref="B11:C11"/>
    <mergeCell ref="D6:F6"/>
    <mergeCell ref="G6:I6"/>
    <mergeCell ref="B6:C6"/>
    <mergeCell ref="B17:C17"/>
    <mergeCell ref="D15:F15"/>
    <mergeCell ref="G7:I7"/>
    <mergeCell ref="G17:I17"/>
    <mergeCell ref="D16:F16"/>
    <mergeCell ref="D17:F17"/>
    <mergeCell ref="B3:K3"/>
    <mergeCell ref="G8:I8"/>
    <mergeCell ref="G9:I9"/>
    <mergeCell ref="D12:F12"/>
    <mergeCell ref="D13:F13"/>
  </mergeCells>
  <phoneticPr fontId="2"/>
  <conditionalFormatting sqref="K7:K17">
    <cfRule type="containsBlanks" dxfId="1" priority="2">
      <formula>LEN(TRIM(K7))=0</formula>
    </cfRule>
  </conditionalFormatting>
  <conditionalFormatting sqref="K18:K20">
    <cfRule type="containsBlanks" dxfId="0" priority="1">
      <formula>LEN(TRIM(K18))=0</formula>
    </cfRule>
  </conditionalFormatting>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リーフレット</vt:lpstr>
      <vt:lpstr>食事摂取基準18～29歳</vt:lpstr>
      <vt:lpstr>食事摂取基準30～49歳</vt:lpstr>
      <vt:lpstr>食事摂取基準50～64歳</vt:lpstr>
      <vt:lpstr>目標設定①入力・算出シート</vt:lpstr>
      <vt:lpstr>目標設定②検討シート </vt:lpstr>
      <vt:lpstr>リーフレット!Print_Area</vt:lpstr>
      <vt:lpstr>'食事摂取基準18～29歳'!Print_Area</vt:lpstr>
      <vt:lpstr>目標設定①入力・算出シート!Print_Area</vt:lpstr>
      <vt:lpstr>'目標設定②検討シート '!Print_Area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保健福祉課　中塚</cp:lastModifiedBy>
  <cp:lastPrinted>2020-07-31T00:40:42Z</cp:lastPrinted>
  <dcterms:created xsi:type="dcterms:W3CDTF">2020-03-31T06:08:25Z</dcterms:created>
  <dcterms:modified xsi:type="dcterms:W3CDTF">2020-09-11T01:30:19Z</dcterms:modified>
</cp:coreProperties>
</file>