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-isikawa.YEC\Documents\MyVB\Kanagawa_doctor_survey\Kanagawa_doctor_survey\Kanagawa_doctor_survey\bin\Debug\原紙\2018\"/>
    </mc:Choice>
  </mc:AlternateContent>
  <bookViews>
    <workbookView xWindow="-15" yWindow="4710" windowWidth="20460" windowHeight="4710"/>
  </bookViews>
  <sheets>
    <sheet name="医師0800" sheetId="2" r:id="rId1"/>
  </sheets>
  <calcPr calcId="162913"/>
</workbook>
</file>

<file path=xl/calcChain.xml><?xml version="1.0" encoding="utf-8"?>
<calcChain xmlns="http://schemas.openxmlformats.org/spreadsheetml/2006/main">
  <c r="AS26" i="2" l="1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</calcChain>
</file>

<file path=xl/sharedStrings.xml><?xml version="1.0" encoding="utf-8"?>
<sst xmlns="http://schemas.openxmlformats.org/spreadsheetml/2006/main" count="64" uniqueCount="64">
  <si>
    <t/>
  </si>
  <si>
    <t xml:space="preserve">  </t>
  </si>
  <si>
    <t>医師0800　医療施設従事医師数，年齢(5歳階級)；平均年齢×診療科名(複数回答)別</t>
    <phoneticPr fontId="1"/>
  </si>
  <si>
    <t>医療施設
従事医師数</t>
    <phoneticPr fontId="1"/>
  </si>
  <si>
    <t>内科</t>
    <phoneticPr fontId="1"/>
  </si>
  <si>
    <t>心療内科</t>
    <phoneticPr fontId="1"/>
  </si>
  <si>
    <t>リウマチ科</t>
    <phoneticPr fontId="1"/>
  </si>
  <si>
    <t>小児科</t>
    <phoneticPr fontId="1"/>
  </si>
  <si>
    <t>精神科</t>
    <phoneticPr fontId="1"/>
  </si>
  <si>
    <t>神経内科</t>
    <phoneticPr fontId="1"/>
  </si>
  <si>
    <t>外科</t>
    <phoneticPr fontId="1"/>
  </si>
  <si>
    <t>整形外科</t>
    <phoneticPr fontId="1"/>
  </si>
  <si>
    <t>形成外科</t>
    <phoneticPr fontId="1"/>
  </si>
  <si>
    <t>美容外科</t>
    <phoneticPr fontId="1"/>
  </si>
  <si>
    <t>脳神経外科</t>
    <phoneticPr fontId="1"/>
  </si>
  <si>
    <t>呼吸器外科</t>
    <phoneticPr fontId="1"/>
  </si>
  <si>
    <t>小児外科</t>
    <phoneticPr fontId="1"/>
  </si>
  <si>
    <t>産婦人科</t>
    <phoneticPr fontId="1"/>
  </si>
  <si>
    <t>産科</t>
    <phoneticPr fontId="1"/>
  </si>
  <si>
    <t>婦人科</t>
    <phoneticPr fontId="1"/>
  </si>
  <si>
    <t>眼科</t>
    <phoneticPr fontId="1"/>
  </si>
  <si>
    <t>皮膚科</t>
    <phoneticPr fontId="1"/>
  </si>
  <si>
    <t>放射線科</t>
    <phoneticPr fontId="1"/>
  </si>
  <si>
    <t>麻酔科</t>
    <phoneticPr fontId="1"/>
  </si>
  <si>
    <t>全科</t>
    <phoneticPr fontId="1"/>
  </si>
  <si>
    <t>その他</t>
    <phoneticPr fontId="1"/>
  </si>
  <si>
    <t>呼吸器内科</t>
    <phoneticPr fontId="1"/>
  </si>
  <si>
    <t>循環器内科</t>
    <phoneticPr fontId="1"/>
  </si>
  <si>
    <t>消化器内科
(胃腸内科)</t>
    <phoneticPr fontId="1"/>
  </si>
  <si>
    <t>腎臓内科</t>
    <phoneticPr fontId="1"/>
  </si>
  <si>
    <t>糖尿病内科
(代謝内科)</t>
    <phoneticPr fontId="1"/>
  </si>
  <si>
    <t>血液内科</t>
    <phoneticPr fontId="1"/>
  </si>
  <si>
    <t>アレルギー
科</t>
    <phoneticPr fontId="1"/>
  </si>
  <si>
    <t>感染症内科</t>
    <phoneticPr fontId="1"/>
  </si>
  <si>
    <t>循環器外科
(心臓・血管
外科)</t>
    <phoneticPr fontId="1"/>
  </si>
  <si>
    <t>乳腺外科</t>
    <phoneticPr fontId="1"/>
  </si>
  <si>
    <t>気管食道
外科</t>
    <phoneticPr fontId="1"/>
  </si>
  <si>
    <t>呼吸器外科
(胃腸外科)</t>
    <phoneticPr fontId="1"/>
  </si>
  <si>
    <t>泌尿器科</t>
    <phoneticPr fontId="1"/>
  </si>
  <si>
    <t>肛門外科</t>
    <phoneticPr fontId="1"/>
  </si>
  <si>
    <t>リハビリ
テーション
科</t>
    <phoneticPr fontId="1"/>
  </si>
  <si>
    <t>病理診断科</t>
    <phoneticPr fontId="1"/>
  </si>
  <si>
    <t>臨床検査科</t>
    <phoneticPr fontId="1"/>
  </si>
  <si>
    <t>救急科</t>
    <phoneticPr fontId="1"/>
  </si>
  <si>
    <t>臨床研修医</t>
    <phoneticPr fontId="1"/>
  </si>
  <si>
    <t>不詳</t>
    <rPh sb="0" eb="2">
      <t>フショウ</t>
    </rPh>
    <phoneticPr fontId="1"/>
  </si>
  <si>
    <t>総　　　　　数</t>
  </si>
  <si>
    <t>24歳　以　下</t>
  </si>
  <si>
    <t>25　～　29歳</t>
  </si>
  <si>
    <t>30　～　34歳</t>
  </si>
  <si>
    <t>35　～　39歳</t>
  </si>
  <si>
    <t>40　～　44歳</t>
  </si>
  <si>
    <t>45　～　49歳</t>
  </si>
  <si>
    <t>50　～　54歳</t>
  </si>
  <si>
    <t>55　～　59歳</t>
  </si>
  <si>
    <t>60　～　64歳</t>
  </si>
  <si>
    <t>65　～　69歳</t>
  </si>
  <si>
    <t>70　～　74歳</t>
  </si>
  <si>
    <t>75　～　79歳</t>
  </si>
  <si>
    <t>80　～　84歳</t>
  </si>
  <si>
    <t>85歳　以　上</t>
  </si>
  <si>
    <t>不　　　　詳</t>
  </si>
  <si>
    <t>平　均　年　齢</t>
  </si>
  <si>
    <t>耳鼻咽喉科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</si>
</sst>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0"/>
    <numFmt numFmtId="177" formatCode="* #,##0;* \-#,##0;* &quot;-&quot;;@\ "/>
    <numFmt numFmtId="178" formatCode="* #,##0.0;* \-#,##0.0;* &quot;-&quot;;@\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top" wrapText="1"/>
    </xf>
    <xf numFmtId="177" fontId="0" fillId="0" borderId="2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6" xfId="0" applyNumberFormat="1" applyBorder="1">
      <alignment vertical="center"/>
    </xf>
    <xf numFmtId="178" fontId="0" fillId="0" borderId="8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8" fontId="0" fillId="0" borderId="16" xfId="0" applyNumberFormat="1" applyBorder="1">
      <alignment vertical="center"/>
    </xf>
    <xf numFmtId="178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19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21" xfId="0" applyNumberFormat="1" applyBorder="1">
      <alignment vertical="center"/>
    </xf>
    <xf numFmtId="176" fontId="0" fillId="0" borderId="2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58" fontId="0" fillId="0" borderId="0" xfId="0" applyNumberFormat="1" applyFill="1" applyAlignment="1">
      <alignment horizontal="left" vertical="center"/>
    </xf>
    <xf numFmtId="0" fontId="0" fillId="0" borderId="23" xfId="0" applyFill="1" applyBorder="1" applyAlignment="1">
      <alignment vertical="top" wrapText="1"/>
    </xf>
    <xf numFmtId="176" fontId="0" fillId="0" borderId="24" xfId="0" applyNumberFormat="1" applyFill="1" applyBorder="1" applyAlignment="1">
      <alignment horizontal="center" vertical="center" wrapText="1"/>
    </xf>
    <xf numFmtId="176" fontId="0" fillId="0" borderId="22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vertical="top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vertical="top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177" fontId="0" fillId="0" borderId="2" xfId="0" applyNumberFormat="1" applyFill="1" applyBorder="1">
      <alignment vertical="center"/>
    </xf>
    <xf numFmtId="0" fontId="0" fillId="0" borderId="10" xfId="0" applyFill="1" applyBorder="1" applyAlignment="1">
      <alignment horizontal="center" vertical="center"/>
    </xf>
    <xf numFmtId="177" fontId="0" fillId="0" borderId="3" xfId="0" applyNumberFormat="1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177" fontId="0" fillId="0" borderId="5" xfId="0" applyNumberFormat="1" applyFill="1" applyBorder="1">
      <alignment vertical="center"/>
    </xf>
    <xf numFmtId="177" fontId="0" fillId="0" borderId="6" xfId="0" applyNumberFormat="1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178" fontId="0" fillId="0" borderId="7" xfId="0" applyNumberFormat="1" applyFill="1" applyBorder="1">
      <alignment vertical="center"/>
    </xf>
    <xf numFmtId="178" fontId="0" fillId="0" borderId="8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tabSelected="1" workbookViewId="0"/>
  </sheetViews>
  <sheetFormatPr defaultRowHeight="13.5" x14ac:dyDescent="0.15"/>
  <cols>
    <col min="1" max="1" width="17.125" style="23" customWidth="1"/>
    <col min="2" max="18" width="10.625" style="24" customWidth="1"/>
    <col min="19" max="40" width="10.625" style="1" customWidth="1"/>
    <col min="41" max="45" width="10.625" customWidth="1"/>
  </cols>
  <sheetData>
    <row r="1" spans="1:45" x14ac:dyDescent="0.1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5" x14ac:dyDescent="0.15">
      <c r="A2" s="23" t="s">
        <v>0</v>
      </c>
    </row>
    <row r="3" spans="1:45" ht="14.25" thickBot="1" x14ac:dyDescent="0.2">
      <c r="A3" s="25">
        <v>43465</v>
      </c>
    </row>
    <row r="4" spans="1:45" s="2" customFormat="1" ht="20.100000000000001" customHeight="1" x14ac:dyDescent="0.15">
      <c r="A4" s="26" t="s">
        <v>1</v>
      </c>
      <c r="B4" s="27" t="s">
        <v>3</v>
      </c>
      <c r="C4" s="28" t="s">
        <v>4</v>
      </c>
      <c r="D4" s="28" t="s">
        <v>26</v>
      </c>
      <c r="E4" s="28" t="s">
        <v>27</v>
      </c>
      <c r="F4" s="28" t="s">
        <v>28</v>
      </c>
      <c r="G4" s="28" t="s">
        <v>29</v>
      </c>
      <c r="H4" s="28" t="s">
        <v>9</v>
      </c>
      <c r="I4" s="28" t="s">
        <v>30</v>
      </c>
      <c r="J4" s="28" t="s">
        <v>31</v>
      </c>
      <c r="K4" s="28" t="s">
        <v>21</v>
      </c>
      <c r="L4" s="28" t="s">
        <v>32</v>
      </c>
      <c r="M4" s="28" t="s">
        <v>6</v>
      </c>
      <c r="N4" s="28" t="s">
        <v>33</v>
      </c>
      <c r="O4" s="28" t="s">
        <v>7</v>
      </c>
      <c r="P4" s="28" t="s">
        <v>8</v>
      </c>
      <c r="Q4" s="28" t="s">
        <v>5</v>
      </c>
      <c r="R4" s="28" t="s">
        <v>10</v>
      </c>
      <c r="S4" s="16" t="s">
        <v>15</v>
      </c>
      <c r="T4" s="16" t="s">
        <v>34</v>
      </c>
      <c r="U4" s="16" t="s">
        <v>35</v>
      </c>
      <c r="V4" s="16" t="s">
        <v>36</v>
      </c>
      <c r="W4" s="16" t="s">
        <v>37</v>
      </c>
      <c r="X4" s="16" t="s">
        <v>38</v>
      </c>
      <c r="Y4" s="16" t="s">
        <v>39</v>
      </c>
      <c r="Z4" s="16" t="s">
        <v>14</v>
      </c>
      <c r="AA4" s="16" t="s">
        <v>11</v>
      </c>
      <c r="AB4" s="16" t="s">
        <v>12</v>
      </c>
      <c r="AC4" s="16" t="s">
        <v>13</v>
      </c>
      <c r="AD4" s="16" t="s">
        <v>20</v>
      </c>
      <c r="AE4" s="16" t="s">
        <v>63</v>
      </c>
      <c r="AF4" s="16" t="s">
        <v>16</v>
      </c>
      <c r="AG4" s="16" t="s">
        <v>17</v>
      </c>
      <c r="AH4" s="16" t="s">
        <v>18</v>
      </c>
      <c r="AI4" s="16" t="s">
        <v>19</v>
      </c>
      <c r="AJ4" s="16" t="s">
        <v>40</v>
      </c>
      <c r="AK4" s="16" t="s">
        <v>22</v>
      </c>
      <c r="AL4" s="16" t="s">
        <v>23</v>
      </c>
      <c r="AM4" s="16" t="s">
        <v>41</v>
      </c>
      <c r="AN4" s="16" t="s">
        <v>42</v>
      </c>
      <c r="AO4" s="16" t="s">
        <v>43</v>
      </c>
      <c r="AP4" s="22" t="s">
        <v>44</v>
      </c>
      <c r="AQ4" s="22" t="s">
        <v>24</v>
      </c>
      <c r="AR4" s="22" t="s">
        <v>25</v>
      </c>
      <c r="AS4" s="19" t="s">
        <v>45</v>
      </c>
    </row>
    <row r="5" spans="1:45" s="2" customFormat="1" ht="20.100000000000001" customHeight="1" x14ac:dyDescent="0.15">
      <c r="A5" s="29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20"/>
    </row>
    <row r="6" spans="1:45" s="2" customFormat="1" ht="20.100000000000001" customHeight="1" x14ac:dyDescent="0.15">
      <c r="A6" s="29"/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20"/>
    </row>
    <row r="7" spans="1:45" s="2" customFormat="1" ht="20.100000000000001" customHeight="1" x14ac:dyDescent="0.15">
      <c r="A7" s="29"/>
      <c r="B7" s="30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20"/>
    </row>
    <row r="8" spans="1:45" s="2" customFormat="1" ht="20.100000000000001" customHeight="1" x14ac:dyDescent="0.15">
      <c r="A8" s="29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20"/>
    </row>
    <row r="9" spans="1:45" s="2" customFormat="1" ht="20.100000000000001" customHeight="1" thickBot="1" x14ac:dyDescent="0.2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21"/>
    </row>
    <row r="10" spans="1:45" ht="21.95" customHeight="1" x14ac:dyDescent="0.15">
      <c r="A10" s="35" t="s">
        <v>46</v>
      </c>
      <c r="B10" s="36">
        <v>19492</v>
      </c>
      <c r="C10" s="37">
        <v>5047</v>
      </c>
      <c r="D10" s="37">
        <v>774</v>
      </c>
      <c r="E10" s="37">
        <v>1218</v>
      </c>
      <c r="F10" s="37">
        <v>1633</v>
      </c>
      <c r="G10" s="37">
        <v>539</v>
      </c>
      <c r="H10" s="37">
        <v>503</v>
      </c>
      <c r="I10" s="37">
        <v>570</v>
      </c>
      <c r="J10" s="37">
        <v>177</v>
      </c>
      <c r="K10" s="37">
        <v>1046</v>
      </c>
      <c r="L10" s="37">
        <v>440</v>
      </c>
      <c r="M10" s="37">
        <v>331</v>
      </c>
      <c r="N10" s="37">
        <v>71</v>
      </c>
      <c r="O10" s="37">
        <v>1584</v>
      </c>
      <c r="P10" s="37">
        <v>1121</v>
      </c>
      <c r="Q10" s="37">
        <v>345</v>
      </c>
      <c r="R10" s="37">
        <v>1218</v>
      </c>
      <c r="S10" s="3">
        <v>136</v>
      </c>
      <c r="T10" s="3">
        <v>212</v>
      </c>
      <c r="U10" s="3">
        <v>199</v>
      </c>
      <c r="V10" s="3">
        <v>61</v>
      </c>
      <c r="W10" s="3">
        <v>498</v>
      </c>
      <c r="X10" s="3">
        <v>548</v>
      </c>
      <c r="Y10" s="3">
        <v>217</v>
      </c>
      <c r="Z10" s="3">
        <v>483</v>
      </c>
      <c r="AA10" s="3">
        <v>1518</v>
      </c>
      <c r="AB10" s="3">
        <v>281</v>
      </c>
      <c r="AC10" s="3">
        <v>80</v>
      </c>
      <c r="AD10" s="3">
        <v>898</v>
      </c>
      <c r="AE10" s="3">
        <v>605</v>
      </c>
      <c r="AF10" s="3">
        <v>70</v>
      </c>
      <c r="AG10" s="3">
        <v>734</v>
      </c>
      <c r="AH10" s="3">
        <v>55</v>
      </c>
      <c r="AI10" s="3">
        <v>157</v>
      </c>
      <c r="AJ10" s="3">
        <v>592</v>
      </c>
      <c r="AK10" s="3">
        <v>462</v>
      </c>
      <c r="AL10" s="3">
        <v>734</v>
      </c>
      <c r="AM10" s="3">
        <v>124</v>
      </c>
      <c r="AN10" s="7">
        <v>50</v>
      </c>
      <c r="AO10" s="3">
        <v>369</v>
      </c>
      <c r="AP10" s="3">
        <v>1217</v>
      </c>
      <c r="AQ10" s="3">
        <v>5</v>
      </c>
      <c r="AR10" s="3">
        <v>321</v>
      </c>
      <c r="AS10" s="12">
        <v>96</v>
      </c>
    </row>
    <row r="11" spans="1:45" ht="21.95" customHeight="1" x14ac:dyDescent="0.15">
      <c r="A11" s="38" t="s">
        <v>47</v>
      </c>
      <c r="B11" s="39">
        <v>49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8">
        <v>0</v>
      </c>
      <c r="AO11" s="4">
        <v>0</v>
      </c>
      <c r="AP11" s="4">
        <v>49</v>
      </c>
      <c r="AQ11" s="4">
        <v>0</v>
      </c>
      <c r="AR11" s="4">
        <v>0</v>
      </c>
      <c r="AS11" s="13">
        <v>0</v>
      </c>
    </row>
    <row r="12" spans="1:45" ht="21.95" customHeight="1" x14ac:dyDescent="0.15">
      <c r="A12" s="38" t="s">
        <v>48</v>
      </c>
      <c r="B12" s="39">
        <v>2037</v>
      </c>
      <c r="C12" s="40">
        <v>113</v>
      </c>
      <c r="D12" s="40">
        <v>55</v>
      </c>
      <c r="E12" s="40">
        <v>49</v>
      </c>
      <c r="F12" s="40">
        <v>72</v>
      </c>
      <c r="G12" s="40">
        <v>48</v>
      </c>
      <c r="H12" s="40">
        <v>32</v>
      </c>
      <c r="I12" s="40">
        <v>30</v>
      </c>
      <c r="J12" s="40">
        <v>12</v>
      </c>
      <c r="K12" s="40">
        <v>51</v>
      </c>
      <c r="L12" s="40">
        <v>4</v>
      </c>
      <c r="M12" s="40">
        <v>19</v>
      </c>
      <c r="N12" s="40">
        <v>1</v>
      </c>
      <c r="O12" s="40">
        <v>63</v>
      </c>
      <c r="P12" s="40">
        <v>37</v>
      </c>
      <c r="Q12" s="40">
        <v>0</v>
      </c>
      <c r="R12" s="40">
        <v>60</v>
      </c>
      <c r="S12" s="4">
        <v>11</v>
      </c>
      <c r="T12" s="4">
        <v>10</v>
      </c>
      <c r="U12" s="4">
        <v>11</v>
      </c>
      <c r="V12" s="4">
        <v>4</v>
      </c>
      <c r="W12" s="4">
        <v>26</v>
      </c>
      <c r="X12" s="4">
        <v>33</v>
      </c>
      <c r="Y12" s="4">
        <v>5</v>
      </c>
      <c r="Z12" s="4">
        <v>20</v>
      </c>
      <c r="AA12" s="4">
        <v>77</v>
      </c>
      <c r="AB12" s="4">
        <v>27</v>
      </c>
      <c r="AC12" s="4">
        <v>7</v>
      </c>
      <c r="AD12" s="4">
        <v>42</v>
      </c>
      <c r="AE12" s="4">
        <v>39</v>
      </c>
      <c r="AF12" s="4">
        <v>5</v>
      </c>
      <c r="AG12" s="4">
        <v>44</v>
      </c>
      <c r="AH12" s="4">
        <v>5</v>
      </c>
      <c r="AI12" s="4">
        <v>6</v>
      </c>
      <c r="AJ12" s="4">
        <v>5</v>
      </c>
      <c r="AK12" s="4">
        <v>27</v>
      </c>
      <c r="AL12" s="4">
        <v>65</v>
      </c>
      <c r="AM12" s="4">
        <v>5</v>
      </c>
      <c r="AN12" s="8">
        <v>1</v>
      </c>
      <c r="AO12" s="4">
        <v>48</v>
      </c>
      <c r="AP12" s="4">
        <v>994</v>
      </c>
      <c r="AQ12" s="4">
        <v>0</v>
      </c>
      <c r="AR12" s="4">
        <v>7</v>
      </c>
      <c r="AS12" s="13">
        <v>7</v>
      </c>
    </row>
    <row r="13" spans="1:45" ht="21.95" customHeight="1" x14ac:dyDescent="0.15">
      <c r="A13" s="38" t="s">
        <v>49</v>
      </c>
      <c r="B13" s="39">
        <v>2175</v>
      </c>
      <c r="C13" s="40">
        <v>207</v>
      </c>
      <c r="D13" s="40">
        <v>78</v>
      </c>
      <c r="E13" s="40">
        <v>126</v>
      </c>
      <c r="F13" s="40">
        <v>165</v>
      </c>
      <c r="G13" s="40">
        <v>98</v>
      </c>
      <c r="H13" s="40">
        <v>66</v>
      </c>
      <c r="I13" s="40">
        <v>72</v>
      </c>
      <c r="J13" s="40">
        <v>24</v>
      </c>
      <c r="K13" s="40">
        <v>71</v>
      </c>
      <c r="L13" s="40">
        <v>9</v>
      </c>
      <c r="M13" s="40">
        <v>28</v>
      </c>
      <c r="N13" s="40">
        <v>8</v>
      </c>
      <c r="O13" s="40">
        <v>140</v>
      </c>
      <c r="P13" s="40">
        <v>96</v>
      </c>
      <c r="Q13" s="40">
        <v>3</v>
      </c>
      <c r="R13" s="40">
        <v>107</v>
      </c>
      <c r="S13" s="4">
        <v>18</v>
      </c>
      <c r="T13" s="4">
        <v>35</v>
      </c>
      <c r="U13" s="4">
        <v>22</v>
      </c>
      <c r="V13" s="4">
        <v>7</v>
      </c>
      <c r="W13" s="4">
        <v>54</v>
      </c>
      <c r="X13" s="4">
        <v>71</v>
      </c>
      <c r="Y13" s="4">
        <v>9</v>
      </c>
      <c r="Z13" s="4">
        <v>46</v>
      </c>
      <c r="AA13" s="4">
        <v>148</v>
      </c>
      <c r="AB13" s="4">
        <v>51</v>
      </c>
      <c r="AC13" s="4">
        <v>18</v>
      </c>
      <c r="AD13" s="4">
        <v>74</v>
      </c>
      <c r="AE13" s="4">
        <v>61</v>
      </c>
      <c r="AF13" s="4">
        <v>7</v>
      </c>
      <c r="AG13" s="4">
        <v>93</v>
      </c>
      <c r="AH13" s="4">
        <v>8</v>
      </c>
      <c r="AI13" s="4">
        <v>3</v>
      </c>
      <c r="AJ13" s="4">
        <v>14</v>
      </c>
      <c r="AK13" s="4">
        <v>50</v>
      </c>
      <c r="AL13" s="4">
        <v>117</v>
      </c>
      <c r="AM13" s="4">
        <v>13</v>
      </c>
      <c r="AN13" s="8">
        <v>0</v>
      </c>
      <c r="AO13" s="4">
        <v>81</v>
      </c>
      <c r="AP13" s="4">
        <v>109</v>
      </c>
      <c r="AQ13" s="4">
        <v>0</v>
      </c>
      <c r="AR13" s="4">
        <v>15</v>
      </c>
      <c r="AS13" s="13">
        <v>8</v>
      </c>
    </row>
    <row r="14" spans="1:45" ht="21.95" customHeight="1" x14ac:dyDescent="0.15">
      <c r="A14" s="38" t="s">
        <v>50</v>
      </c>
      <c r="B14" s="39">
        <v>2227</v>
      </c>
      <c r="C14" s="40">
        <v>347</v>
      </c>
      <c r="D14" s="40">
        <v>72</v>
      </c>
      <c r="E14" s="40">
        <v>139</v>
      </c>
      <c r="F14" s="40">
        <v>185</v>
      </c>
      <c r="G14" s="40">
        <v>72</v>
      </c>
      <c r="H14" s="40">
        <v>61</v>
      </c>
      <c r="I14" s="40">
        <v>67</v>
      </c>
      <c r="J14" s="40">
        <v>28</v>
      </c>
      <c r="K14" s="40">
        <v>84</v>
      </c>
      <c r="L14" s="40">
        <v>22</v>
      </c>
      <c r="M14" s="40">
        <v>29</v>
      </c>
      <c r="N14" s="40">
        <v>10</v>
      </c>
      <c r="O14" s="40">
        <v>154</v>
      </c>
      <c r="P14" s="40">
        <v>123</v>
      </c>
      <c r="Q14" s="40">
        <v>14</v>
      </c>
      <c r="R14" s="40">
        <v>121</v>
      </c>
      <c r="S14" s="4">
        <v>21</v>
      </c>
      <c r="T14" s="4">
        <v>28</v>
      </c>
      <c r="U14" s="4">
        <v>22</v>
      </c>
      <c r="V14" s="4">
        <v>8</v>
      </c>
      <c r="W14" s="4">
        <v>94</v>
      </c>
      <c r="X14" s="4">
        <v>59</v>
      </c>
      <c r="Y14" s="4">
        <v>18</v>
      </c>
      <c r="Z14" s="4">
        <v>56</v>
      </c>
      <c r="AA14" s="4">
        <v>151</v>
      </c>
      <c r="AB14" s="4">
        <v>36</v>
      </c>
      <c r="AC14" s="4">
        <v>5</v>
      </c>
      <c r="AD14" s="4">
        <v>79</v>
      </c>
      <c r="AE14" s="4">
        <v>54</v>
      </c>
      <c r="AF14" s="4">
        <v>12</v>
      </c>
      <c r="AG14" s="4">
        <v>100</v>
      </c>
      <c r="AH14" s="4">
        <v>10</v>
      </c>
      <c r="AI14" s="4">
        <v>17</v>
      </c>
      <c r="AJ14" s="4">
        <v>24</v>
      </c>
      <c r="AK14" s="4">
        <v>69</v>
      </c>
      <c r="AL14" s="4">
        <v>134</v>
      </c>
      <c r="AM14" s="4">
        <v>9</v>
      </c>
      <c r="AN14" s="8">
        <v>3</v>
      </c>
      <c r="AO14" s="4">
        <v>70</v>
      </c>
      <c r="AP14" s="4">
        <v>40</v>
      </c>
      <c r="AQ14" s="4">
        <v>1</v>
      </c>
      <c r="AR14" s="4">
        <v>34</v>
      </c>
      <c r="AS14" s="13">
        <v>10</v>
      </c>
    </row>
    <row r="15" spans="1:45" ht="21.95" customHeight="1" x14ac:dyDescent="0.15">
      <c r="A15" s="38" t="s">
        <v>51</v>
      </c>
      <c r="B15" s="39">
        <v>2281</v>
      </c>
      <c r="C15" s="40">
        <v>466</v>
      </c>
      <c r="D15" s="40">
        <v>89</v>
      </c>
      <c r="E15" s="40">
        <v>135</v>
      </c>
      <c r="F15" s="40">
        <v>156</v>
      </c>
      <c r="G15" s="40">
        <v>74</v>
      </c>
      <c r="H15" s="40">
        <v>61</v>
      </c>
      <c r="I15" s="40">
        <v>64</v>
      </c>
      <c r="J15" s="40">
        <v>28</v>
      </c>
      <c r="K15" s="40">
        <v>121</v>
      </c>
      <c r="L15" s="40">
        <v>32</v>
      </c>
      <c r="M15" s="40">
        <v>28</v>
      </c>
      <c r="N15" s="40">
        <v>8</v>
      </c>
      <c r="O15" s="40">
        <v>174</v>
      </c>
      <c r="P15" s="40">
        <v>163</v>
      </c>
      <c r="Q15" s="40">
        <v>38</v>
      </c>
      <c r="R15" s="40">
        <v>102</v>
      </c>
      <c r="S15" s="4">
        <v>18</v>
      </c>
      <c r="T15" s="4">
        <v>30</v>
      </c>
      <c r="U15" s="4">
        <v>35</v>
      </c>
      <c r="V15" s="4">
        <v>1</v>
      </c>
      <c r="W15" s="4">
        <v>63</v>
      </c>
      <c r="X15" s="4">
        <v>63</v>
      </c>
      <c r="Y15" s="4">
        <v>17</v>
      </c>
      <c r="Z15" s="4">
        <v>66</v>
      </c>
      <c r="AA15" s="4">
        <v>198</v>
      </c>
      <c r="AB15" s="4">
        <v>43</v>
      </c>
      <c r="AC15" s="4">
        <v>12</v>
      </c>
      <c r="AD15" s="4">
        <v>115</v>
      </c>
      <c r="AE15" s="4">
        <v>52</v>
      </c>
      <c r="AF15" s="4">
        <v>6</v>
      </c>
      <c r="AG15" s="4">
        <v>87</v>
      </c>
      <c r="AH15" s="4">
        <v>2</v>
      </c>
      <c r="AI15" s="4">
        <v>18</v>
      </c>
      <c r="AJ15" s="4">
        <v>50</v>
      </c>
      <c r="AK15" s="4">
        <v>56</v>
      </c>
      <c r="AL15" s="4">
        <v>109</v>
      </c>
      <c r="AM15" s="4">
        <v>18</v>
      </c>
      <c r="AN15" s="8">
        <v>5</v>
      </c>
      <c r="AO15" s="4">
        <v>64</v>
      </c>
      <c r="AP15" s="4">
        <v>21</v>
      </c>
      <c r="AQ15" s="4">
        <v>0</v>
      </c>
      <c r="AR15" s="4">
        <v>51</v>
      </c>
      <c r="AS15" s="13">
        <v>10</v>
      </c>
    </row>
    <row r="16" spans="1:45" ht="21.95" customHeight="1" x14ac:dyDescent="0.15">
      <c r="A16" s="38" t="s">
        <v>52</v>
      </c>
      <c r="B16" s="39">
        <v>2185</v>
      </c>
      <c r="C16" s="40">
        <v>594</v>
      </c>
      <c r="D16" s="40">
        <v>80</v>
      </c>
      <c r="E16" s="40">
        <v>142</v>
      </c>
      <c r="F16" s="40">
        <v>170</v>
      </c>
      <c r="G16" s="40">
        <v>58</v>
      </c>
      <c r="H16" s="40">
        <v>60</v>
      </c>
      <c r="I16" s="40">
        <v>76</v>
      </c>
      <c r="J16" s="40">
        <v>18</v>
      </c>
      <c r="K16" s="40">
        <v>104</v>
      </c>
      <c r="L16" s="40">
        <v>56</v>
      </c>
      <c r="M16" s="40">
        <v>53</v>
      </c>
      <c r="N16" s="40">
        <v>8</v>
      </c>
      <c r="O16" s="40">
        <v>144</v>
      </c>
      <c r="P16" s="40">
        <v>172</v>
      </c>
      <c r="Q16" s="40">
        <v>54</v>
      </c>
      <c r="R16" s="40">
        <v>133</v>
      </c>
      <c r="S16" s="4">
        <v>17</v>
      </c>
      <c r="T16" s="4">
        <v>29</v>
      </c>
      <c r="U16" s="4">
        <v>28</v>
      </c>
      <c r="V16" s="4">
        <v>9</v>
      </c>
      <c r="W16" s="4">
        <v>69</v>
      </c>
      <c r="X16" s="4">
        <v>66</v>
      </c>
      <c r="Y16" s="4">
        <v>27</v>
      </c>
      <c r="Z16" s="4">
        <v>55</v>
      </c>
      <c r="AA16" s="4">
        <v>185</v>
      </c>
      <c r="AB16" s="4">
        <v>22</v>
      </c>
      <c r="AC16" s="4">
        <v>13</v>
      </c>
      <c r="AD16" s="4">
        <v>130</v>
      </c>
      <c r="AE16" s="4">
        <v>90</v>
      </c>
      <c r="AF16" s="4">
        <v>7</v>
      </c>
      <c r="AG16" s="4">
        <v>91</v>
      </c>
      <c r="AH16" s="4">
        <v>6</v>
      </c>
      <c r="AI16" s="4">
        <v>14</v>
      </c>
      <c r="AJ16" s="4">
        <v>68</v>
      </c>
      <c r="AK16" s="4">
        <v>54</v>
      </c>
      <c r="AL16" s="4">
        <v>59</v>
      </c>
      <c r="AM16" s="4">
        <v>16</v>
      </c>
      <c r="AN16" s="8">
        <v>3</v>
      </c>
      <c r="AO16" s="4">
        <v>37</v>
      </c>
      <c r="AP16" s="4">
        <v>3</v>
      </c>
      <c r="AQ16" s="4">
        <v>0</v>
      </c>
      <c r="AR16" s="4">
        <v>46</v>
      </c>
      <c r="AS16" s="13">
        <v>14</v>
      </c>
    </row>
    <row r="17" spans="1:45" ht="21.95" customHeight="1" x14ac:dyDescent="0.15">
      <c r="A17" s="38" t="s">
        <v>53</v>
      </c>
      <c r="B17" s="39">
        <v>2095</v>
      </c>
      <c r="C17" s="40">
        <v>658</v>
      </c>
      <c r="D17" s="40">
        <v>84</v>
      </c>
      <c r="E17" s="40">
        <v>130</v>
      </c>
      <c r="F17" s="40">
        <v>191</v>
      </c>
      <c r="G17" s="40">
        <v>39</v>
      </c>
      <c r="H17" s="40">
        <v>63</v>
      </c>
      <c r="I17" s="40">
        <v>59</v>
      </c>
      <c r="J17" s="40">
        <v>28</v>
      </c>
      <c r="K17" s="40">
        <v>142</v>
      </c>
      <c r="L17" s="40">
        <v>71</v>
      </c>
      <c r="M17" s="40">
        <v>44</v>
      </c>
      <c r="N17" s="40">
        <v>8</v>
      </c>
      <c r="O17" s="40">
        <v>155</v>
      </c>
      <c r="P17" s="40">
        <v>133</v>
      </c>
      <c r="Q17" s="40">
        <v>49</v>
      </c>
      <c r="R17" s="40">
        <v>157</v>
      </c>
      <c r="S17" s="4">
        <v>17</v>
      </c>
      <c r="T17" s="4">
        <v>23</v>
      </c>
      <c r="U17" s="4">
        <v>18</v>
      </c>
      <c r="V17" s="4">
        <v>7</v>
      </c>
      <c r="W17" s="4">
        <v>64</v>
      </c>
      <c r="X17" s="4">
        <v>59</v>
      </c>
      <c r="Y17" s="4">
        <v>26</v>
      </c>
      <c r="Z17" s="4">
        <v>67</v>
      </c>
      <c r="AA17" s="4">
        <v>192</v>
      </c>
      <c r="AB17" s="4">
        <v>32</v>
      </c>
      <c r="AC17" s="4">
        <v>10</v>
      </c>
      <c r="AD17" s="4">
        <v>133</v>
      </c>
      <c r="AE17" s="4">
        <v>71</v>
      </c>
      <c r="AF17" s="4">
        <v>7</v>
      </c>
      <c r="AG17" s="4">
        <v>56</v>
      </c>
      <c r="AH17" s="4">
        <v>6</v>
      </c>
      <c r="AI17" s="4">
        <v>18</v>
      </c>
      <c r="AJ17" s="4">
        <v>104</v>
      </c>
      <c r="AK17" s="4">
        <v>50</v>
      </c>
      <c r="AL17" s="4">
        <v>83</v>
      </c>
      <c r="AM17" s="4">
        <v>16</v>
      </c>
      <c r="AN17" s="8">
        <v>7</v>
      </c>
      <c r="AO17" s="4">
        <v>24</v>
      </c>
      <c r="AP17" s="4">
        <v>1</v>
      </c>
      <c r="AQ17" s="4">
        <v>0</v>
      </c>
      <c r="AR17" s="4">
        <v>53</v>
      </c>
      <c r="AS17" s="13">
        <v>8</v>
      </c>
    </row>
    <row r="18" spans="1:45" ht="21.95" customHeight="1" x14ac:dyDescent="0.15">
      <c r="A18" s="38" t="s">
        <v>54</v>
      </c>
      <c r="B18" s="39">
        <v>2005</v>
      </c>
      <c r="C18" s="40">
        <v>713</v>
      </c>
      <c r="D18" s="40">
        <v>105</v>
      </c>
      <c r="E18" s="40">
        <v>155</v>
      </c>
      <c r="F18" s="40">
        <v>199</v>
      </c>
      <c r="G18" s="40">
        <v>45</v>
      </c>
      <c r="H18" s="40">
        <v>53</v>
      </c>
      <c r="I18" s="40">
        <v>65</v>
      </c>
      <c r="J18" s="40">
        <v>17</v>
      </c>
      <c r="K18" s="40">
        <v>116</v>
      </c>
      <c r="L18" s="40">
        <v>71</v>
      </c>
      <c r="M18" s="40">
        <v>37</v>
      </c>
      <c r="N18" s="40">
        <v>10</v>
      </c>
      <c r="O18" s="40">
        <v>178</v>
      </c>
      <c r="P18" s="40">
        <v>134</v>
      </c>
      <c r="Q18" s="40">
        <v>51</v>
      </c>
      <c r="R18" s="40">
        <v>147</v>
      </c>
      <c r="S18" s="4">
        <v>11</v>
      </c>
      <c r="T18" s="4">
        <v>36</v>
      </c>
      <c r="U18" s="4">
        <v>22</v>
      </c>
      <c r="V18" s="4">
        <v>7</v>
      </c>
      <c r="W18" s="4">
        <v>46</v>
      </c>
      <c r="X18" s="4">
        <v>56</v>
      </c>
      <c r="Y18" s="4">
        <v>29</v>
      </c>
      <c r="Z18" s="4">
        <v>65</v>
      </c>
      <c r="AA18" s="4">
        <v>173</v>
      </c>
      <c r="AB18" s="4">
        <v>31</v>
      </c>
      <c r="AC18" s="4">
        <v>6</v>
      </c>
      <c r="AD18" s="4">
        <v>105</v>
      </c>
      <c r="AE18" s="4">
        <v>68</v>
      </c>
      <c r="AF18" s="4">
        <v>10</v>
      </c>
      <c r="AG18" s="4">
        <v>88</v>
      </c>
      <c r="AH18" s="4">
        <v>4</v>
      </c>
      <c r="AI18" s="4">
        <v>20</v>
      </c>
      <c r="AJ18" s="4">
        <v>90</v>
      </c>
      <c r="AK18" s="4">
        <v>55</v>
      </c>
      <c r="AL18" s="4">
        <v>54</v>
      </c>
      <c r="AM18" s="4">
        <v>13</v>
      </c>
      <c r="AN18" s="8">
        <v>12</v>
      </c>
      <c r="AO18" s="4">
        <v>24</v>
      </c>
      <c r="AP18" s="4">
        <v>0</v>
      </c>
      <c r="AQ18" s="4">
        <v>1</v>
      </c>
      <c r="AR18" s="4">
        <v>41</v>
      </c>
      <c r="AS18" s="13">
        <v>7</v>
      </c>
    </row>
    <row r="19" spans="1:45" ht="21.95" customHeight="1" x14ac:dyDescent="0.15">
      <c r="A19" s="38" t="s">
        <v>55</v>
      </c>
      <c r="B19" s="39">
        <v>1717</v>
      </c>
      <c r="C19" s="40">
        <v>652</v>
      </c>
      <c r="D19" s="40">
        <v>75</v>
      </c>
      <c r="E19" s="40">
        <v>121</v>
      </c>
      <c r="F19" s="40">
        <v>177</v>
      </c>
      <c r="G19" s="40">
        <v>32</v>
      </c>
      <c r="H19" s="40">
        <v>44</v>
      </c>
      <c r="I19" s="40">
        <v>49</v>
      </c>
      <c r="J19" s="40">
        <v>13</v>
      </c>
      <c r="K19" s="40">
        <v>119</v>
      </c>
      <c r="L19" s="40">
        <v>77</v>
      </c>
      <c r="M19" s="40">
        <v>38</v>
      </c>
      <c r="N19" s="40">
        <v>5</v>
      </c>
      <c r="O19" s="40">
        <v>210</v>
      </c>
      <c r="P19" s="40">
        <v>97</v>
      </c>
      <c r="Q19" s="40">
        <v>45</v>
      </c>
      <c r="R19" s="40">
        <v>135</v>
      </c>
      <c r="S19" s="4">
        <v>10</v>
      </c>
      <c r="T19" s="4">
        <v>15</v>
      </c>
      <c r="U19" s="4">
        <v>18</v>
      </c>
      <c r="V19" s="4">
        <v>14</v>
      </c>
      <c r="W19" s="4">
        <v>35</v>
      </c>
      <c r="X19" s="4">
        <v>63</v>
      </c>
      <c r="Y19" s="4">
        <v>33</v>
      </c>
      <c r="Z19" s="4">
        <v>44</v>
      </c>
      <c r="AA19" s="4">
        <v>159</v>
      </c>
      <c r="AB19" s="4">
        <v>16</v>
      </c>
      <c r="AC19" s="4">
        <v>4</v>
      </c>
      <c r="AD19" s="4">
        <v>95</v>
      </c>
      <c r="AE19" s="4">
        <v>69</v>
      </c>
      <c r="AF19" s="4">
        <v>5</v>
      </c>
      <c r="AG19" s="4">
        <v>58</v>
      </c>
      <c r="AH19" s="4">
        <v>6</v>
      </c>
      <c r="AI19" s="4">
        <v>24</v>
      </c>
      <c r="AJ19" s="4">
        <v>99</v>
      </c>
      <c r="AK19" s="4">
        <v>36</v>
      </c>
      <c r="AL19" s="4">
        <v>59</v>
      </c>
      <c r="AM19" s="4">
        <v>13</v>
      </c>
      <c r="AN19" s="8">
        <v>11</v>
      </c>
      <c r="AO19" s="4">
        <v>12</v>
      </c>
      <c r="AP19" s="4">
        <v>0</v>
      </c>
      <c r="AQ19" s="4">
        <v>1</v>
      </c>
      <c r="AR19" s="4">
        <v>27</v>
      </c>
      <c r="AS19" s="13">
        <v>8</v>
      </c>
    </row>
    <row r="20" spans="1:45" ht="21.95" customHeight="1" x14ac:dyDescent="0.15">
      <c r="A20" s="38" t="s">
        <v>56</v>
      </c>
      <c r="B20" s="39">
        <v>1115</v>
      </c>
      <c r="C20" s="40">
        <v>488</v>
      </c>
      <c r="D20" s="40">
        <v>59</v>
      </c>
      <c r="E20" s="40">
        <v>91</v>
      </c>
      <c r="F20" s="40">
        <v>138</v>
      </c>
      <c r="G20" s="40">
        <v>30</v>
      </c>
      <c r="H20" s="40">
        <v>33</v>
      </c>
      <c r="I20" s="40">
        <v>39</v>
      </c>
      <c r="J20" s="40">
        <v>4</v>
      </c>
      <c r="K20" s="40">
        <v>90</v>
      </c>
      <c r="L20" s="40">
        <v>45</v>
      </c>
      <c r="M20" s="40">
        <v>31</v>
      </c>
      <c r="N20" s="40">
        <v>6</v>
      </c>
      <c r="O20" s="40">
        <v>124</v>
      </c>
      <c r="P20" s="40">
        <v>62</v>
      </c>
      <c r="Q20" s="40">
        <v>44</v>
      </c>
      <c r="R20" s="40">
        <v>99</v>
      </c>
      <c r="S20" s="4">
        <v>8</v>
      </c>
      <c r="T20" s="4">
        <v>2</v>
      </c>
      <c r="U20" s="4">
        <v>9</v>
      </c>
      <c r="V20" s="4">
        <v>1</v>
      </c>
      <c r="W20" s="4">
        <v>19</v>
      </c>
      <c r="X20" s="4">
        <v>37</v>
      </c>
      <c r="Y20" s="4">
        <v>22</v>
      </c>
      <c r="Z20" s="4">
        <v>23</v>
      </c>
      <c r="AA20" s="4">
        <v>95</v>
      </c>
      <c r="AB20" s="4">
        <v>11</v>
      </c>
      <c r="AC20" s="4">
        <v>2</v>
      </c>
      <c r="AD20" s="4">
        <v>58</v>
      </c>
      <c r="AE20" s="4">
        <v>33</v>
      </c>
      <c r="AF20" s="4">
        <v>5</v>
      </c>
      <c r="AG20" s="4">
        <v>54</v>
      </c>
      <c r="AH20" s="4">
        <v>5</v>
      </c>
      <c r="AI20" s="4">
        <v>11</v>
      </c>
      <c r="AJ20" s="4">
        <v>70</v>
      </c>
      <c r="AK20" s="4">
        <v>26</v>
      </c>
      <c r="AL20" s="4">
        <v>26</v>
      </c>
      <c r="AM20" s="4">
        <v>7</v>
      </c>
      <c r="AN20" s="8">
        <v>5</v>
      </c>
      <c r="AO20" s="4">
        <v>8</v>
      </c>
      <c r="AP20" s="4">
        <v>0</v>
      </c>
      <c r="AQ20" s="4">
        <v>2</v>
      </c>
      <c r="AR20" s="4">
        <v>20</v>
      </c>
      <c r="AS20" s="13">
        <v>7</v>
      </c>
    </row>
    <row r="21" spans="1:45" ht="21.95" customHeight="1" x14ac:dyDescent="0.15">
      <c r="A21" s="38" t="s">
        <v>57</v>
      </c>
      <c r="B21" s="39">
        <v>693</v>
      </c>
      <c r="C21" s="40">
        <v>347</v>
      </c>
      <c r="D21" s="40">
        <v>44</v>
      </c>
      <c r="E21" s="40">
        <v>61</v>
      </c>
      <c r="F21" s="40">
        <v>94</v>
      </c>
      <c r="G21" s="40">
        <v>27</v>
      </c>
      <c r="H21" s="40">
        <v>15</v>
      </c>
      <c r="I21" s="40">
        <v>26</v>
      </c>
      <c r="J21" s="40">
        <v>4</v>
      </c>
      <c r="K21" s="40">
        <v>66</v>
      </c>
      <c r="L21" s="40">
        <v>27</v>
      </c>
      <c r="M21" s="40">
        <v>11</v>
      </c>
      <c r="N21" s="40">
        <v>5</v>
      </c>
      <c r="O21" s="40">
        <v>99</v>
      </c>
      <c r="P21" s="40">
        <v>41</v>
      </c>
      <c r="Q21" s="40">
        <v>25</v>
      </c>
      <c r="R21" s="40">
        <v>66</v>
      </c>
      <c r="S21" s="4">
        <v>1</v>
      </c>
      <c r="T21" s="4">
        <v>2</v>
      </c>
      <c r="U21" s="4">
        <v>7</v>
      </c>
      <c r="V21" s="4">
        <v>1</v>
      </c>
      <c r="W21" s="4">
        <v>15</v>
      </c>
      <c r="X21" s="4">
        <v>19</v>
      </c>
      <c r="Y21" s="4">
        <v>19</v>
      </c>
      <c r="Z21" s="4">
        <v>18</v>
      </c>
      <c r="AA21" s="4">
        <v>61</v>
      </c>
      <c r="AB21" s="4">
        <v>6</v>
      </c>
      <c r="AC21" s="4">
        <v>2</v>
      </c>
      <c r="AD21" s="4">
        <v>28</v>
      </c>
      <c r="AE21" s="4">
        <v>17</v>
      </c>
      <c r="AF21" s="4">
        <v>4</v>
      </c>
      <c r="AG21" s="4">
        <v>22</v>
      </c>
      <c r="AH21" s="4">
        <v>0</v>
      </c>
      <c r="AI21" s="4">
        <v>11</v>
      </c>
      <c r="AJ21" s="4">
        <v>30</v>
      </c>
      <c r="AK21" s="4">
        <v>14</v>
      </c>
      <c r="AL21" s="4">
        <v>16</v>
      </c>
      <c r="AM21" s="4">
        <v>12</v>
      </c>
      <c r="AN21" s="8">
        <v>2</v>
      </c>
      <c r="AO21" s="4">
        <v>0</v>
      </c>
      <c r="AP21" s="4">
        <v>0</v>
      </c>
      <c r="AQ21" s="4">
        <v>0</v>
      </c>
      <c r="AR21" s="4">
        <v>13</v>
      </c>
      <c r="AS21" s="13">
        <v>4</v>
      </c>
    </row>
    <row r="22" spans="1:45" ht="21.95" customHeight="1" x14ac:dyDescent="0.15">
      <c r="A22" s="38" t="s">
        <v>58</v>
      </c>
      <c r="B22" s="39">
        <v>448</v>
      </c>
      <c r="C22" s="40">
        <v>215</v>
      </c>
      <c r="D22" s="40">
        <v>18</v>
      </c>
      <c r="E22" s="40">
        <v>41</v>
      </c>
      <c r="F22" s="40">
        <v>48</v>
      </c>
      <c r="G22" s="40">
        <v>10</v>
      </c>
      <c r="H22" s="40">
        <v>9</v>
      </c>
      <c r="I22" s="40">
        <v>14</v>
      </c>
      <c r="J22" s="40">
        <v>0</v>
      </c>
      <c r="K22" s="40">
        <v>37</v>
      </c>
      <c r="L22" s="40">
        <v>16</v>
      </c>
      <c r="M22" s="40">
        <v>7</v>
      </c>
      <c r="N22" s="40">
        <v>0</v>
      </c>
      <c r="O22" s="40">
        <v>67</v>
      </c>
      <c r="P22" s="40">
        <v>29</v>
      </c>
      <c r="Q22" s="40">
        <v>10</v>
      </c>
      <c r="R22" s="40">
        <v>41</v>
      </c>
      <c r="S22" s="4">
        <v>2</v>
      </c>
      <c r="T22" s="4">
        <v>0</v>
      </c>
      <c r="U22" s="4">
        <v>4</v>
      </c>
      <c r="V22" s="4">
        <v>1</v>
      </c>
      <c r="W22" s="4">
        <v>6</v>
      </c>
      <c r="X22" s="4">
        <v>10</v>
      </c>
      <c r="Y22" s="4">
        <v>7</v>
      </c>
      <c r="Z22" s="4">
        <v>16</v>
      </c>
      <c r="AA22" s="4">
        <v>45</v>
      </c>
      <c r="AB22" s="4">
        <v>4</v>
      </c>
      <c r="AC22" s="4">
        <v>1</v>
      </c>
      <c r="AD22" s="4">
        <v>23</v>
      </c>
      <c r="AE22" s="4">
        <v>19</v>
      </c>
      <c r="AF22" s="4">
        <v>2</v>
      </c>
      <c r="AG22" s="4">
        <v>19</v>
      </c>
      <c r="AH22" s="4">
        <v>1</v>
      </c>
      <c r="AI22" s="4">
        <v>5</v>
      </c>
      <c r="AJ22" s="4">
        <v>23</v>
      </c>
      <c r="AK22" s="4">
        <v>9</v>
      </c>
      <c r="AL22" s="4">
        <v>7</v>
      </c>
      <c r="AM22" s="4">
        <v>2</v>
      </c>
      <c r="AN22" s="8">
        <v>1</v>
      </c>
      <c r="AO22" s="4">
        <v>1</v>
      </c>
      <c r="AP22" s="4">
        <v>0</v>
      </c>
      <c r="AQ22" s="4">
        <v>0</v>
      </c>
      <c r="AR22" s="4">
        <v>10</v>
      </c>
      <c r="AS22" s="13">
        <v>7</v>
      </c>
    </row>
    <row r="23" spans="1:45" ht="21.95" customHeight="1" x14ac:dyDescent="0.15">
      <c r="A23" s="38" t="s">
        <v>59</v>
      </c>
      <c r="B23" s="39">
        <v>238</v>
      </c>
      <c r="C23" s="40">
        <v>109</v>
      </c>
      <c r="D23" s="40">
        <v>5</v>
      </c>
      <c r="E23" s="40">
        <v>15</v>
      </c>
      <c r="F23" s="40">
        <v>22</v>
      </c>
      <c r="G23" s="40">
        <v>4</v>
      </c>
      <c r="H23" s="40">
        <v>2</v>
      </c>
      <c r="I23" s="40">
        <v>4</v>
      </c>
      <c r="J23" s="40">
        <v>0</v>
      </c>
      <c r="K23" s="40">
        <v>30</v>
      </c>
      <c r="L23" s="40">
        <v>6</v>
      </c>
      <c r="M23" s="40">
        <v>2</v>
      </c>
      <c r="N23" s="40">
        <v>0</v>
      </c>
      <c r="O23" s="40">
        <v>36</v>
      </c>
      <c r="P23" s="40">
        <v>20</v>
      </c>
      <c r="Q23" s="40">
        <v>8</v>
      </c>
      <c r="R23" s="40">
        <v>21</v>
      </c>
      <c r="S23" s="4">
        <v>1</v>
      </c>
      <c r="T23" s="4">
        <v>1</v>
      </c>
      <c r="U23" s="4">
        <v>2</v>
      </c>
      <c r="V23" s="4">
        <v>0</v>
      </c>
      <c r="W23" s="4">
        <v>3</v>
      </c>
      <c r="X23" s="4">
        <v>9</v>
      </c>
      <c r="Y23" s="4">
        <v>3</v>
      </c>
      <c r="Z23" s="4">
        <v>4</v>
      </c>
      <c r="AA23" s="4">
        <v>20</v>
      </c>
      <c r="AB23" s="4">
        <v>2</v>
      </c>
      <c r="AC23" s="4">
        <v>0</v>
      </c>
      <c r="AD23" s="4">
        <v>9</v>
      </c>
      <c r="AE23" s="4">
        <v>13</v>
      </c>
      <c r="AF23" s="4">
        <v>0</v>
      </c>
      <c r="AG23" s="4">
        <v>8</v>
      </c>
      <c r="AH23" s="4">
        <v>2</v>
      </c>
      <c r="AI23" s="4">
        <v>9</v>
      </c>
      <c r="AJ23" s="4">
        <v>9</v>
      </c>
      <c r="AK23" s="4">
        <v>6</v>
      </c>
      <c r="AL23" s="4">
        <v>5</v>
      </c>
      <c r="AM23" s="4">
        <v>0</v>
      </c>
      <c r="AN23" s="8">
        <v>0</v>
      </c>
      <c r="AO23" s="4">
        <v>0</v>
      </c>
      <c r="AP23" s="4">
        <v>0</v>
      </c>
      <c r="AQ23" s="4">
        <v>0</v>
      </c>
      <c r="AR23" s="4">
        <v>4</v>
      </c>
      <c r="AS23" s="13">
        <v>4</v>
      </c>
    </row>
    <row r="24" spans="1:45" ht="21.95" customHeight="1" x14ac:dyDescent="0.15">
      <c r="A24" s="41" t="s">
        <v>60</v>
      </c>
      <c r="B24" s="42">
        <v>227</v>
      </c>
      <c r="C24" s="43">
        <v>138</v>
      </c>
      <c r="D24" s="43">
        <v>10</v>
      </c>
      <c r="E24" s="43">
        <v>13</v>
      </c>
      <c r="F24" s="43">
        <v>16</v>
      </c>
      <c r="G24" s="43">
        <v>2</v>
      </c>
      <c r="H24" s="43">
        <v>4</v>
      </c>
      <c r="I24" s="43">
        <v>5</v>
      </c>
      <c r="J24" s="43">
        <v>1</v>
      </c>
      <c r="K24" s="43">
        <v>15</v>
      </c>
      <c r="L24" s="43">
        <v>4</v>
      </c>
      <c r="M24" s="43">
        <v>4</v>
      </c>
      <c r="N24" s="43">
        <v>2</v>
      </c>
      <c r="O24" s="43">
        <v>40</v>
      </c>
      <c r="P24" s="43">
        <v>14</v>
      </c>
      <c r="Q24" s="43">
        <v>4</v>
      </c>
      <c r="R24" s="43">
        <v>29</v>
      </c>
      <c r="S24" s="5">
        <v>1</v>
      </c>
      <c r="T24" s="5">
        <v>1</v>
      </c>
      <c r="U24" s="5">
        <v>1</v>
      </c>
      <c r="V24" s="5">
        <v>1</v>
      </c>
      <c r="W24" s="5">
        <v>4</v>
      </c>
      <c r="X24" s="5">
        <v>3</v>
      </c>
      <c r="Y24" s="5">
        <v>2</v>
      </c>
      <c r="Z24" s="5">
        <v>3</v>
      </c>
      <c r="AA24" s="5">
        <v>14</v>
      </c>
      <c r="AB24" s="5">
        <v>0</v>
      </c>
      <c r="AC24" s="5">
        <v>0</v>
      </c>
      <c r="AD24" s="5">
        <v>7</v>
      </c>
      <c r="AE24" s="5">
        <v>19</v>
      </c>
      <c r="AF24" s="5">
        <v>0</v>
      </c>
      <c r="AG24" s="5">
        <v>14</v>
      </c>
      <c r="AH24" s="5">
        <v>0</v>
      </c>
      <c r="AI24" s="5">
        <v>1</v>
      </c>
      <c r="AJ24" s="5">
        <v>6</v>
      </c>
      <c r="AK24" s="5">
        <v>10</v>
      </c>
      <c r="AL24" s="5">
        <v>0</v>
      </c>
      <c r="AM24" s="5">
        <v>0</v>
      </c>
      <c r="AN24" s="9">
        <v>0</v>
      </c>
      <c r="AO24" s="4">
        <v>0</v>
      </c>
      <c r="AP24" s="4">
        <v>0</v>
      </c>
      <c r="AQ24" s="4">
        <v>0</v>
      </c>
      <c r="AR24" s="4">
        <v>0</v>
      </c>
      <c r="AS24" s="13">
        <v>2</v>
      </c>
    </row>
    <row r="25" spans="1:45" ht="21.95" customHeight="1" x14ac:dyDescent="0.15">
      <c r="A25" s="41" t="s">
        <v>61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9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</row>
    <row r="26" spans="1:45" ht="21.95" customHeight="1" thickBot="1" x14ac:dyDescent="0.2">
      <c r="A26" s="44" t="s">
        <v>62</v>
      </c>
      <c r="B26" s="45">
        <v>48.410437615431974</v>
      </c>
      <c r="C26" s="46">
        <v>56.102371045505642</v>
      </c>
      <c r="D26" s="46">
        <v>50.851636520241215</v>
      </c>
      <c r="E26" s="46">
        <v>51.351122058018639</v>
      </c>
      <c r="F26" s="46">
        <v>51.838742600530743</v>
      </c>
      <c r="G26" s="46">
        <v>46.431972789115584</v>
      </c>
      <c r="H26" s="46">
        <v>48.545062955599803</v>
      </c>
      <c r="I26" s="46">
        <v>49.593567251461927</v>
      </c>
      <c r="J26" s="46">
        <v>45.790489642184575</v>
      </c>
      <c r="K26" s="46">
        <v>53.534177820267686</v>
      </c>
      <c r="L26" s="46">
        <v>56.734280303030225</v>
      </c>
      <c r="M26" s="46">
        <v>51.245216515609364</v>
      </c>
      <c r="N26" s="46">
        <v>51.103286384976478</v>
      </c>
      <c r="O26" s="46">
        <v>53.680187289562312</v>
      </c>
      <c r="P26" s="46">
        <v>50.694394885518911</v>
      </c>
      <c r="Q26" s="46">
        <v>56.97995169082116</v>
      </c>
      <c r="R26" s="46">
        <v>52.895251778872499</v>
      </c>
      <c r="S26" s="6">
        <f>6313.58333333333/136</f>
        <v>46.423406862745075</v>
      </c>
      <c r="T26" s="6">
        <f>9768.5/212</f>
        <v>46.077830188679243</v>
      </c>
      <c r="U26" s="6">
        <f>9657.16666666667/199</f>
        <v>48.52847571189281</v>
      </c>
      <c r="V26" s="6">
        <f>3056.91666666667/61</f>
        <v>50.113387978142136</v>
      </c>
      <c r="W26" s="6">
        <f>23531.6666666667/498</f>
        <v>47.252342704150003</v>
      </c>
      <c r="X26" s="6">
        <f>27094.9166666667/548</f>
        <v>49.44327858880785</v>
      </c>
      <c r="Y26" s="6">
        <f>12022.6666666667/217</f>
        <v>55.403993855606913</v>
      </c>
      <c r="Z26" s="6">
        <f>24309.0833333333/483</f>
        <v>50.329365079365012</v>
      </c>
      <c r="AA26" s="6">
        <f>76902.0833333333/1518</f>
        <v>50.660133948177403</v>
      </c>
      <c r="AB26" s="6">
        <f>12714.9166666667/281</f>
        <v>45.248813760379718</v>
      </c>
      <c r="AC26" s="6">
        <f>3557.25/80</f>
        <v>44.465625000000003</v>
      </c>
      <c r="AD26" s="6">
        <f>45602.4166666667/898</f>
        <v>50.782201187824832</v>
      </c>
      <c r="AE26" s="6">
        <f>31258.5833333333/605</f>
        <v>51.667079889807106</v>
      </c>
      <c r="AF26" s="6">
        <f>3408.5/70</f>
        <v>48.692857142857143</v>
      </c>
      <c r="AG26" s="6">
        <f>36232.75/734</f>
        <v>49.36341961852861</v>
      </c>
      <c r="AH26" s="6">
        <f>2628.5/55</f>
        <v>47.790909090909089</v>
      </c>
      <c r="AI26" s="6">
        <f>8657.41666666667/157</f>
        <v>55.142781316348213</v>
      </c>
      <c r="AJ26" s="6">
        <f>33615.1666666667/592</f>
        <v>56.782376126126181</v>
      </c>
      <c r="AK26" s="6">
        <f>22819.3333333333/462</f>
        <v>49.392496392496319</v>
      </c>
      <c r="AL26" s="6">
        <f>33074.75/734</f>
        <v>45.060967302452319</v>
      </c>
      <c r="AM26" s="6">
        <f>6318.91666666667/124</f>
        <v>50.959005376344109</v>
      </c>
      <c r="AN26" s="10">
        <f>2822.33333333333/50</f>
        <v>56.446666666666594</v>
      </c>
      <c r="AO26" s="6">
        <f>15062.1666666667/369</f>
        <v>40.818879855465312</v>
      </c>
      <c r="AP26" s="6">
        <f>33869.5/1217</f>
        <v>27.830320460147906</v>
      </c>
      <c r="AQ26" s="6">
        <f>287/5</f>
        <v>57.4</v>
      </c>
      <c r="AR26" s="6">
        <f>16531.1666666667/321</f>
        <v>51.498961578400937</v>
      </c>
      <c r="AS26" s="11">
        <f>5077.91666666667/96</f>
        <v>52.894965277777807</v>
      </c>
    </row>
  </sheetData>
  <mergeCells count="45">
    <mergeCell ref="A4:A9"/>
    <mergeCell ref="B4:B9"/>
    <mergeCell ref="C4:C9"/>
    <mergeCell ref="D4:D9"/>
    <mergeCell ref="E4:E9"/>
    <mergeCell ref="K4:K9"/>
    <mergeCell ref="AS4:AS9"/>
    <mergeCell ref="AO4:AO9"/>
    <mergeCell ref="AP4:AP9"/>
    <mergeCell ref="AQ4:AQ9"/>
    <mergeCell ref="AR4:AR9"/>
    <mergeCell ref="W4:W9"/>
    <mergeCell ref="L4:L9"/>
    <mergeCell ref="M4:M9"/>
    <mergeCell ref="N4:N9"/>
    <mergeCell ref="O4:O9"/>
    <mergeCell ref="P4:P9"/>
    <mergeCell ref="Q4:Q9"/>
    <mergeCell ref="R4:R9"/>
    <mergeCell ref="S4:S9"/>
    <mergeCell ref="T4:T9"/>
    <mergeCell ref="F4:F9"/>
    <mergeCell ref="G4:G9"/>
    <mergeCell ref="H4:H9"/>
    <mergeCell ref="I4:I9"/>
    <mergeCell ref="J4:J9"/>
    <mergeCell ref="U4:U9"/>
    <mergeCell ref="V4:V9"/>
    <mergeCell ref="AI4:AI9"/>
    <mergeCell ref="X4:X9"/>
    <mergeCell ref="Y4:Y9"/>
    <mergeCell ref="Z4:Z9"/>
    <mergeCell ref="AA4:AA9"/>
    <mergeCell ref="AB4:AB9"/>
    <mergeCell ref="AC4:AC9"/>
    <mergeCell ref="AD4:AD9"/>
    <mergeCell ref="AE4:AE9"/>
    <mergeCell ref="AF4:AF9"/>
    <mergeCell ref="AG4:AG9"/>
    <mergeCell ref="AH4:AH9"/>
    <mergeCell ref="AJ4:AJ9"/>
    <mergeCell ref="AK4:AK9"/>
    <mergeCell ref="AL4:AL9"/>
    <mergeCell ref="AM4:AM9"/>
    <mergeCell ref="AN4:AN9"/>
  </mergeCells>
  <phoneticPr fontId="1"/>
  <pageMargins left="0.39370078740157483" right="0.35433070866141736" top="0.98425196850393704" bottom="0.98425196850393704" header="0.51181102362204722" footer="0.51181102362204722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医師0800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2020-07-11T07:06:00Z</cp:lastPrinted>
  <dcterms:created xsi:type="dcterms:W3CDTF">2008-02-29T08:48:26Z</dcterms:created>
  <dcterms:modified xsi:type="dcterms:W3CDTF">2020-07-11T07:06:00Z</dcterms:modified>
</cp:coreProperties>
</file>