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10 " sheetId="1" r:id="rId1"/>
  </sheets>
  <definedNames>
    <definedName name="_xlnm.Print_Area" localSheetId="0">'4-10 '!$A$1:$M$49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M45" i="1"/>
  <c r="L45" i="1"/>
  <c r="K45" i="1"/>
  <c r="J45" i="1"/>
  <c r="I45" i="1"/>
  <c r="H45" i="1"/>
  <c r="G45" i="1"/>
  <c r="F45" i="1"/>
  <c r="E45" i="1"/>
  <c r="D45" i="1"/>
  <c r="C45" i="1" s="1"/>
  <c r="C44" i="1"/>
  <c r="C43" i="1"/>
  <c r="C42" i="1"/>
  <c r="C41" i="1"/>
  <c r="C40" i="1"/>
  <c r="M39" i="1"/>
  <c r="L39" i="1"/>
  <c r="K39" i="1"/>
  <c r="J39" i="1"/>
  <c r="I39" i="1"/>
  <c r="H39" i="1"/>
  <c r="G39" i="1"/>
  <c r="F39" i="1"/>
  <c r="E39" i="1"/>
  <c r="D39" i="1"/>
  <c r="C39" i="1" s="1"/>
  <c r="C38" i="1"/>
  <c r="C37" i="1"/>
  <c r="C36" i="1"/>
  <c r="C35" i="1"/>
  <c r="C34" i="1"/>
  <c r="C33" i="1"/>
  <c r="M32" i="1"/>
  <c r="L32" i="1"/>
  <c r="K32" i="1"/>
  <c r="J32" i="1"/>
  <c r="I32" i="1"/>
  <c r="H32" i="1"/>
  <c r="G32" i="1"/>
  <c r="F32" i="1"/>
  <c r="E32" i="1"/>
  <c r="D32" i="1"/>
  <c r="C32" i="1"/>
  <c r="C31" i="1"/>
  <c r="C30" i="1"/>
  <c r="C29" i="1"/>
  <c r="C28" i="1"/>
  <c r="M27" i="1"/>
  <c r="L27" i="1"/>
  <c r="K27" i="1"/>
  <c r="J27" i="1"/>
  <c r="I27" i="1"/>
  <c r="H27" i="1"/>
  <c r="G27" i="1"/>
  <c r="F27" i="1"/>
  <c r="E27" i="1"/>
  <c r="D27" i="1"/>
  <c r="C27" i="1" s="1"/>
  <c r="C26" i="1"/>
  <c r="M25" i="1"/>
  <c r="L25" i="1"/>
  <c r="K25" i="1"/>
  <c r="K10" i="1" s="1"/>
  <c r="K4" i="1" s="1"/>
  <c r="J25" i="1"/>
  <c r="J10" i="1" s="1"/>
  <c r="J4" i="1" s="1"/>
  <c r="I25" i="1"/>
  <c r="H25" i="1"/>
  <c r="G25" i="1"/>
  <c r="F25" i="1"/>
  <c r="E25" i="1"/>
  <c r="D25" i="1"/>
  <c r="C25" i="1"/>
  <c r="C24" i="1"/>
  <c r="C23" i="1"/>
  <c r="C22" i="1"/>
  <c r="M21" i="1"/>
  <c r="L21" i="1"/>
  <c r="K21" i="1"/>
  <c r="J21" i="1"/>
  <c r="I21" i="1"/>
  <c r="H21" i="1"/>
  <c r="G21" i="1"/>
  <c r="F21" i="1"/>
  <c r="E21" i="1"/>
  <c r="D21" i="1"/>
  <c r="C21" i="1" s="1"/>
  <c r="C20" i="1"/>
  <c r="C19" i="1"/>
  <c r="M18" i="1"/>
  <c r="M10" i="1" s="1"/>
  <c r="M4" i="1" s="1"/>
  <c r="L18" i="1"/>
  <c r="K18" i="1"/>
  <c r="J18" i="1"/>
  <c r="I18" i="1"/>
  <c r="H18" i="1"/>
  <c r="G18" i="1"/>
  <c r="F18" i="1"/>
  <c r="E18" i="1"/>
  <c r="C18" i="1" s="1"/>
  <c r="D18" i="1"/>
  <c r="C17" i="1"/>
  <c r="C16" i="1"/>
  <c r="C15" i="1"/>
  <c r="C14" i="1"/>
  <c r="C13" i="1"/>
  <c r="C12" i="1"/>
  <c r="M11" i="1"/>
  <c r="L11" i="1"/>
  <c r="L10" i="1" s="1"/>
  <c r="L4" i="1" s="1"/>
  <c r="K11" i="1"/>
  <c r="J11" i="1"/>
  <c r="I11" i="1"/>
  <c r="H11" i="1"/>
  <c r="H10" i="1" s="1"/>
  <c r="G11" i="1"/>
  <c r="G10" i="1" s="1"/>
  <c r="G4" i="1" s="1"/>
  <c r="F11" i="1"/>
  <c r="F10" i="1" s="1"/>
  <c r="F4" i="1" s="1"/>
  <c r="E11" i="1"/>
  <c r="D11" i="1"/>
  <c r="C11" i="1" s="1"/>
  <c r="I10" i="1"/>
  <c r="C9" i="1"/>
  <c r="K8" i="1"/>
  <c r="J8" i="1"/>
  <c r="I8" i="1"/>
  <c r="H8" i="1"/>
  <c r="C8" i="1"/>
  <c r="K7" i="1"/>
  <c r="J7" i="1"/>
  <c r="I7" i="1"/>
  <c r="H7" i="1"/>
  <c r="H5" i="1" s="1"/>
  <c r="C7" i="1"/>
  <c r="K6" i="1"/>
  <c r="K5" i="1" s="1"/>
  <c r="J6" i="1"/>
  <c r="I6" i="1"/>
  <c r="I5" i="1" s="1"/>
  <c r="H6" i="1"/>
  <c r="C6" i="1"/>
  <c r="M5" i="1"/>
  <c r="L5" i="1"/>
  <c r="J5" i="1"/>
  <c r="G5" i="1"/>
  <c r="F5" i="1"/>
  <c r="E5" i="1"/>
  <c r="D5" i="1"/>
  <c r="C5" i="1" s="1"/>
  <c r="I4" i="1" l="1"/>
  <c r="H4" i="1"/>
  <c r="D10" i="1"/>
  <c r="E10" i="1"/>
  <c r="E4" i="1" s="1"/>
  <c r="D4" i="1" l="1"/>
  <c r="C4" i="1" s="1"/>
  <c r="C10" i="1"/>
</calcChain>
</file>

<file path=xl/sharedStrings.xml><?xml version="1.0" encoding="utf-8"?>
<sst xmlns="http://schemas.openxmlformats.org/spreadsheetml/2006/main" count="73" uniqueCount="61">
  <si>
    <t>4－10表　特別児童扶養手当受給資格者数及び支給対象児童数</t>
    <rPh sb="4" eb="5">
      <t>ヒョウ</t>
    </rPh>
    <rPh sb="6" eb="8">
      <t>トクベツ</t>
    </rPh>
    <rPh sb="8" eb="10">
      <t>ジドウ</t>
    </rPh>
    <rPh sb="10" eb="12">
      <t>フヨウ</t>
    </rPh>
    <rPh sb="12" eb="14">
      <t>テアテ</t>
    </rPh>
    <rPh sb="14" eb="16">
      <t>ジュキュウ</t>
    </rPh>
    <rPh sb="16" eb="19">
      <t>シカクシャ</t>
    </rPh>
    <rPh sb="19" eb="20">
      <t>スウ</t>
    </rPh>
    <rPh sb="20" eb="21">
      <t>オヨ</t>
    </rPh>
    <rPh sb="22" eb="24">
      <t>シキュウ</t>
    </rPh>
    <rPh sb="24" eb="26">
      <t>タイショウ</t>
    </rPh>
    <rPh sb="26" eb="28">
      <t>ジドウ</t>
    </rPh>
    <rPh sb="28" eb="29">
      <t>スウ</t>
    </rPh>
    <phoneticPr fontId="2"/>
  </si>
  <si>
    <t>令和２年3月31日現在（単位：人）</t>
    <rPh sb="0" eb="2">
      <t>レイワ</t>
    </rPh>
    <phoneticPr fontId="2"/>
  </si>
  <si>
    <t>保健福祉事務所及びセンター</t>
    <rPh sb="7" eb="8">
      <t>オヨ</t>
    </rPh>
    <phoneticPr fontId="2"/>
  </si>
  <si>
    <t>市町村名</t>
    <rPh sb="0" eb="3">
      <t>シチョウソン</t>
    </rPh>
    <rPh sb="3" eb="4">
      <t>メイ</t>
    </rPh>
    <phoneticPr fontId="2"/>
  </si>
  <si>
    <t>受給資格者数</t>
    <rPh sb="0" eb="2">
      <t>ジュキュウ</t>
    </rPh>
    <rPh sb="2" eb="5">
      <t>シカクシャ</t>
    </rPh>
    <rPh sb="5" eb="6">
      <t>スウ</t>
    </rPh>
    <phoneticPr fontId="2"/>
  </si>
  <si>
    <t>受給者</t>
    <rPh sb="0" eb="3">
      <t>ジュキュウシャ</t>
    </rPh>
    <phoneticPr fontId="2"/>
  </si>
  <si>
    <t>受給停止者数</t>
    <rPh sb="0" eb="2">
      <t>ジュキュウ</t>
    </rPh>
    <rPh sb="2" eb="3">
      <t>テイ</t>
    </rPh>
    <rPh sb="3" eb="4">
      <t>ドメ</t>
    </rPh>
    <rPh sb="4" eb="5">
      <t>シャ</t>
    </rPh>
    <rPh sb="5" eb="6">
      <t>スウ</t>
    </rPh>
    <phoneticPr fontId="2"/>
  </si>
  <si>
    <t>計</t>
    <rPh sb="0" eb="1">
      <t>ケイ</t>
    </rPh>
    <phoneticPr fontId="2"/>
  </si>
  <si>
    <t>身体障害</t>
    <rPh sb="0" eb="2">
      <t>シンタイ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</si>
  <si>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</si>
  <si>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重複障害</t>
    <rPh sb="0" eb="2">
      <t>チョウフク</t>
    </rPh>
    <rPh sb="2" eb="4">
      <t>ショウガイ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</si>
  <si>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</si>
  <si>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</si>
  <si>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県計</t>
    <rPh sb="0" eb="1">
      <t>ケン</t>
    </rPh>
    <rPh sb="1" eb="2">
      <t>ケイ</t>
    </rPh>
    <phoneticPr fontId="2"/>
  </si>
  <si>
    <t>小計</t>
    <phoneticPr fontId="2"/>
  </si>
  <si>
    <t>横浜市</t>
    <rPh sb="0" eb="1">
      <t>ヨコ</t>
    </rPh>
    <rPh sb="1" eb="2">
      <t>ハマ</t>
    </rPh>
    <rPh sb="2" eb="3">
      <t>シ</t>
    </rPh>
    <phoneticPr fontId="2"/>
  </si>
  <si>
    <t>川崎市</t>
    <rPh sb="0" eb="1">
      <t>カワ</t>
    </rPh>
    <rPh sb="1" eb="2">
      <t>ザキ</t>
    </rPh>
    <rPh sb="2" eb="3">
      <t>シ</t>
    </rPh>
    <phoneticPr fontId="2"/>
  </si>
  <si>
    <t>相模原市</t>
    <rPh sb="0" eb="2">
      <t>サガミ</t>
    </rPh>
    <rPh sb="2" eb="3">
      <t>ハラ</t>
    </rPh>
    <rPh sb="3" eb="4">
      <t>ヨコスカシ</t>
    </rPh>
    <phoneticPr fontId="2"/>
  </si>
  <si>
    <t>横須賀市</t>
    <rPh sb="0" eb="1">
      <t>ヨコ</t>
    </rPh>
    <rPh sb="1" eb="2">
      <t>ス</t>
    </rPh>
    <rPh sb="2" eb="3">
      <t>ガ</t>
    </rPh>
    <rPh sb="3" eb="4">
      <t>シ</t>
    </rPh>
    <phoneticPr fontId="2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</si>
  <si>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2"/>
  </si>
  <si>
    <t>平塚</t>
    <rPh sb="0" eb="2">
      <t>ヒラツカ</t>
    </rPh>
    <phoneticPr fontId="2"/>
  </si>
  <si>
    <t>平塚市</t>
    <rPh sb="0" eb="1">
      <t>ヒラ</t>
    </rPh>
    <rPh sb="1" eb="2">
      <t>ツカ</t>
    </rPh>
    <rPh sb="2" eb="3">
      <t>シ</t>
    </rPh>
    <phoneticPr fontId="2"/>
  </si>
  <si>
    <t>藤沢市</t>
    <phoneticPr fontId="2"/>
  </si>
  <si>
    <t>茅ヶ崎市</t>
    <rPh sb="0" eb="3">
      <t>チガサキ</t>
    </rPh>
    <rPh sb="3" eb="4">
      <t>シ</t>
    </rPh>
    <phoneticPr fontId="2"/>
  </si>
  <si>
    <t>寒川町</t>
    <rPh sb="0" eb="1">
      <t>カン</t>
    </rPh>
    <rPh sb="1" eb="2">
      <t>カワ</t>
    </rPh>
    <rPh sb="2" eb="3">
      <t>マチ</t>
    </rPh>
    <phoneticPr fontId="2"/>
  </si>
  <si>
    <t>大磯町</t>
    <rPh sb="0" eb="1">
      <t>ダイ</t>
    </rPh>
    <rPh sb="1" eb="2">
      <t>イソ</t>
    </rPh>
    <rPh sb="2" eb="3">
      <t>マチ</t>
    </rPh>
    <phoneticPr fontId="2"/>
  </si>
  <si>
    <t>二宮町</t>
    <rPh sb="0" eb="1">
      <t>ニ</t>
    </rPh>
    <rPh sb="1" eb="2">
      <t>ミヤ</t>
    </rPh>
    <rPh sb="2" eb="3">
      <t>マチ</t>
    </rPh>
    <phoneticPr fontId="2"/>
  </si>
  <si>
    <t>秦野</t>
    <rPh sb="0" eb="2">
      <t>ハタノ</t>
    </rPh>
    <phoneticPr fontId="2"/>
  </si>
  <si>
    <t>小計</t>
    <phoneticPr fontId="2"/>
  </si>
  <si>
    <t>秦野市</t>
    <rPh sb="0" eb="1">
      <t>シン</t>
    </rPh>
    <rPh sb="1" eb="2">
      <t>ノ</t>
    </rPh>
    <rPh sb="2" eb="3">
      <t>シ</t>
    </rPh>
    <phoneticPr fontId="2"/>
  </si>
  <si>
    <t>伊勢原市</t>
    <rPh sb="0" eb="3">
      <t>イセハラ</t>
    </rPh>
    <rPh sb="3" eb="4">
      <t>シ</t>
    </rPh>
    <phoneticPr fontId="2"/>
  </si>
  <si>
    <t>鎌倉</t>
    <rPh sb="0" eb="2">
      <t>カマクラ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</si>
  <si>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</si>
  <si>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逗子市</t>
    <rPh sb="0" eb="1">
      <t>ズ</t>
    </rPh>
    <rPh sb="1" eb="2">
      <t>コ</t>
    </rPh>
    <rPh sb="2" eb="3">
      <t>シ</t>
    </rPh>
    <phoneticPr fontId="2"/>
  </si>
  <si>
    <t>葉山町</t>
    <rPh sb="0" eb="1">
      <t>ハ</t>
    </rPh>
    <rPh sb="1" eb="2">
      <t>ヤマ</t>
    </rPh>
    <rPh sb="2" eb="3">
      <t>マチ</t>
    </rPh>
    <phoneticPr fontId="2"/>
  </si>
  <si>
    <t>三崎</t>
    <rPh sb="0" eb="2">
      <t>ミサキ</t>
    </rPh>
    <phoneticPr fontId="2"/>
  </si>
  <si>
    <t>小計</t>
    <phoneticPr fontId="2"/>
  </si>
  <si>
    <t>三浦市</t>
    <rPh sb="0" eb="1">
      <t>サン</t>
    </rPh>
    <rPh sb="1" eb="2">
      <t>ウラ</t>
    </rPh>
    <rPh sb="2" eb="3">
      <t>シ</t>
    </rPh>
    <phoneticPr fontId="2"/>
  </si>
  <si>
    <t>小田原</t>
    <rPh sb="0" eb="3">
      <t>オダワラ</t>
    </rPh>
    <phoneticPr fontId="2"/>
  </si>
  <si>
    <t>小田原市</t>
    <rPh sb="0" eb="3">
      <t>オダワラ</t>
    </rPh>
    <rPh sb="3" eb="4">
      <t>シ</t>
    </rPh>
    <phoneticPr fontId="2"/>
  </si>
  <si>
    <t>箱根町</t>
    <rPh sb="0" eb="1">
      <t>ハコ</t>
    </rPh>
    <rPh sb="1" eb="2">
      <t>ネ</t>
    </rPh>
    <rPh sb="2" eb="3">
      <t>マチ</t>
    </rPh>
    <phoneticPr fontId="2"/>
  </si>
  <si>
    <t>真鶴町</t>
    <rPh sb="0" eb="1">
      <t>マ</t>
    </rPh>
    <rPh sb="1" eb="2">
      <t>ツル</t>
    </rPh>
    <rPh sb="2" eb="3">
      <t>マチ</t>
    </rPh>
    <phoneticPr fontId="2"/>
  </si>
  <si>
    <t>湯河原町</t>
    <rPh sb="0" eb="3">
      <t>ユガワラ</t>
    </rPh>
    <rPh sb="3" eb="4">
      <t>マチ</t>
    </rPh>
    <phoneticPr fontId="2"/>
  </si>
  <si>
    <t>足柄上</t>
    <rPh sb="0" eb="1">
      <t>アシ</t>
    </rPh>
    <rPh sb="1" eb="2">
      <t>エ</t>
    </rPh>
    <rPh sb="2" eb="3">
      <t>カミ</t>
    </rPh>
    <phoneticPr fontId="2"/>
  </si>
  <si>
    <t>南足柄市</t>
    <rPh sb="0" eb="3">
      <t>ミナミアシガラ</t>
    </rPh>
    <rPh sb="3" eb="4">
      <t>シ</t>
    </rPh>
    <phoneticPr fontId="2"/>
  </si>
  <si>
    <t>中井町</t>
    <rPh sb="0" eb="1">
      <t>ナカ</t>
    </rPh>
    <rPh sb="1" eb="2">
      <t>セイ</t>
    </rPh>
    <rPh sb="2" eb="3">
      <t>マチ</t>
    </rPh>
    <phoneticPr fontId="2"/>
  </si>
  <si>
    <t>大井町</t>
    <rPh sb="0" eb="1">
      <t>ダイ</t>
    </rPh>
    <rPh sb="1" eb="2">
      <t>セイ</t>
    </rPh>
    <rPh sb="2" eb="3">
      <t>マチ</t>
    </rPh>
    <phoneticPr fontId="2"/>
  </si>
  <si>
    <t>松田町</t>
    <rPh sb="0" eb="1">
      <t>マツ</t>
    </rPh>
    <rPh sb="1" eb="2">
      <t>タ</t>
    </rPh>
    <rPh sb="2" eb="3">
      <t>マチ</t>
    </rPh>
    <phoneticPr fontId="2"/>
  </si>
  <si>
    <t>山北町</t>
    <rPh sb="0" eb="1">
      <t>ヤマ</t>
    </rPh>
    <rPh sb="1" eb="2">
      <t>キタ</t>
    </rPh>
    <rPh sb="2" eb="3">
      <t>マチ</t>
    </rPh>
    <phoneticPr fontId="2"/>
  </si>
  <si>
    <t>開成町</t>
    <rPh sb="0" eb="1">
      <t>カイ</t>
    </rPh>
    <rPh sb="1" eb="2">
      <t>シゲル</t>
    </rPh>
    <rPh sb="2" eb="3">
      <t>マチ</t>
    </rPh>
    <phoneticPr fontId="2"/>
  </si>
  <si>
    <t>厚木</t>
    <rPh sb="0" eb="2">
      <t>アツギ</t>
    </rPh>
    <phoneticPr fontId="2"/>
  </si>
  <si>
    <t>厚木市</t>
    <rPh sb="0" eb="1">
      <t>アツシ</t>
    </rPh>
    <rPh sb="1" eb="2">
      <t>キ</t>
    </rPh>
    <rPh sb="2" eb="3">
      <t>シ</t>
    </rPh>
    <phoneticPr fontId="2"/>
  </si>
  <si>
    <t>海老名市</t>
    <rPh sb="0" eb="4">
      <t>エビナシ</t>
    </rPh>
    <phoneticPr fontId="2"/>
  </si>
  <si>
    <t>座間市</t>
    <rPh sb="0" eb="1">
      <t>ザ</t>
    </rPh>
    <rPh sb="1" eb="2">
      <t>カン</t>
    </rPh>
    <rPh sb="2" eb="3">
      <t>シ</t>
    </rPh>
    <phoneticPr fontId="2"/>
  </si>
  <si>
    <t>愛川町</t>
    <rPh sb="0" eb="1">
      <t>アイ</t>
    </rPh>
    <rPh sb="1" eb="2">
      <t>カワ</t>
    </rPh>
    <rPh sb="2" eb="3">
      <t>マチ</t>
    </rPh>
    <phoneticPr fontId="2"/>
  </si>
  <si>
    <t>清川村</t>
    <rPh sb="0" eb="1">
      <t>キヨシ</t>
    </rPh>
    <rPh sb="1" eb="2">
      <t>カワ</t>
    </rPh>
    <rPh sb="2" eb="3">
      <t>ムラ</t>
    </rPh>
    <phoneticPr fontId="2"/>
  </si>
  <si>
    <t>大和</t>
    <rPh sb="0" eb="2">
      <t>ヤマト</t>
    </rPh>
    <phoneticPr fontId="2"/>
  </si>
  <si>
    <t>大和市</t>
    <rPh sb="0" eb="1">
      <t>ダイ</t>
    </rPh>
    <rPh sb="1" eb="2">
      <t>ワ</t>
    </rPh>
    <rPh sb="2" eb="3">
      <t>シ</t>
    </rPh>
    <phoneticPr fontId="2"/>
  </si>
  <si>
    <t>綾瀬市</t>
    <rPh sb="0" eb="1">
      <t>アヤ</t>
    </rPh>
    <rPh sb="1" eb="2">
      <t>セ</t>
    </rPh>
    <rPh sb="2" eb="3">
      <t>シ</t>
    </rPh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</si>
  <si>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</si>
  <si>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（注）受給資格者＝（受給者＋支給停止者）</t>
    <rPh sb="1" eb="2">
      <t>チュウ</t>
    </rPh>
    <rPh sb="3" eb="5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</si>
</sst>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2" borderId="1" xfId="0" applyFont="1" applyFill="1" applyBorder="1" applyAlignment="1">
      <alignment horizontal="left" vertical="center" wrapText="1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5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6" xfId="0" applyFont="1" applyFill="1" applyBorder="1" applyAlignment="1">
      <alignment horizontal="distributed" vertical="center" wrapText="1" justifyLastLine="1"/>
    </xf>
    <xf numFmtId="0" fontId="1" fillId="0" borderId="0" xfId="0" applyFont="1" applyFill="1" applyAlignment="1">
      <alignment vertical="center"/>
    </xf>
    <xf numFmtId="0" fontId="1" fillId="2" borderId="7" xfId="0" applyFont="1" applyFill="1" applyBorder="1" applyAlignment="1">
      <alignment horizontal="left" vertical="center" wrapText="1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7" xfId="0" applyFont="1" applyFill="1" applyBorder="1" applyAlignment="1">
      <alignment horizontal="distributed" vertical="center" wrapText="1" justifyLastLine="1"/>
    </xf>
    <xf numFmtId="0" fontId="1" fillId="2" borderId="11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2" borderId="12" xfId="0" applyFont="1" applyFill="1" applyBorder="1" applyAlignment="1">
      <alignment horizontal="distributed" vertical="center" wrapText="1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3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41" fontId="3" fillId="3" borderId="15" xfId="0" applyNumberFormat="1" applyFont="1" applyFill="1" applyBorder="1" applyAlignment="1">
      <alignment horizontal="left" vertical="center" justifyLastLine="1"/>
    </xf>
    <xf numFmtId="41" fontId="3" fillId="3" borderId="16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17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distributed" vertical="center" justifyLastLine="1"/>
    </xf>
    <xf numFmtId="41" fontId="3" fillId="3" borderId="21" xfId="0" applyNumberFormat="1" applyFont="1" applyFill="1" applyBorder="1" applyAlignment="1">
      <alignment horizontal="distributed" vertical="center" justifyLastLine="1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20" xfId="0" applyNumberFormat="1" applyFont="1" applyFill="1" applyBorder="1" applyAlignment="1">
      <alignment horizontal="right" vertical="center"/>
    </xf>
    <xf numFmtId="41" fontId="3" fillId="3" borderId="23" xfId="0" applyNumberFormat="1" applyFont="1" applyFill="1" applyBorder="1" applyAlignment="1">
      <alignment horizontal="right" vertical="center"/>
    </xf>
    <xf numFmtId="41" fontId="3" fillId="3" borderId="24" xfId="0" applyNumberFormat="1" applyFont="1" applyFill="1" applyBorder="1" applyAlignment="1">
      <alignment horizontal="right" vertical="center"/>
    </xf>
    <xf numFmtId="41" fontId="3" fillId="3" borderId="25" xfId="0" applyNumberFormat="1" applyFont="1" applyFill="1" applyBorder="1" applyAlignment="1">
      <alignment horizontal="right" vertical="center"/>
    </xf>
    <xf numFmtId="0" fontId="1" fillId="4" borderId="26" xfId="0" applyFont="1" applyFill="1" applyBorder="1" applyAlignment="1">
      <alignment horizontal="left" vertical="center"/>
    </xf>
    <xf numFmtId="41" fontId="3" fillId="4" borderId="27" xfId="0" applyNumberFormat="1" applyFont="1" applyFill="1" applyBorder="1" applyAlignment="1">
      <alignment horizontal="left" vertical="center"/>
    </xf>
    <xf numFmtId="41" fontId="1" fillId="0" borderId="28" xfId="0" applyNumberFormat="1" applyFont="1" applyFill="1" applyBorder="1" applyAlignment="1">
      <alignment horizontal="right" vertical="center"/>
    </xf>
    <xf numFmtId="41" fontId="1" fillId="0" borderId="26" xfId="0" applyNumberFormat="1" applyFont="1" applyFill="1" applyBorder="1" applyAlignment="1">
      <alignment horizontal="right" vertical="center"/>
    </xf>
    <xf numFmtId="41" fontId="1" fillId="0" borderId="29" xfId="0" applyNumberFormat="1" applyFont="1" applyFill="1" applyBorder="1" applyAlignment="1">
      <alignment horizontal="right" vertical="center"/>
    </xf>
    <xf numFmtId="41" fontId="1" fillId="0" borderId="30" xfId="0" applyNumberFormat="1" applyFont="1" applyFill="1" applyBorder="1" applyAlignment="1">
      <alignment horizontal="right" vertical="center"/>
    </xf>
    <xf numFmtId="41" fontId="1" fillId="0" borderId="31" xfId="0" applyNumberFormat="1" applyFont="1" applyFill="1" applyBorder="1" applyAlignment="1">
      <alignment horizontal="right" vertical="center"/>
    </xf>
    <xf numFmtId="41" fontId="1" fillId="0" borderId="32" xfId="0" applyNumberFormat="1" applyFont="1" applyFill="1" applyBorder="1" applyAlignment="1">
      <alignment horizontal="right" vertical="center"/>
    </xf>
    <xf numFmtId="41" fontId="1" fillId="0" borderId="33" xfId="0" applyNumberFormat="1" applyFont="1" applyFill="1" applyBorder="1" applyAlignment="1">
      <alignment horizontal="right" vertical="center"/>
    </xf>
    <xf numFmtId="41" fontId="1" fillId="0" borderId="34" xfId="0" applyNumberFormat="1" applyFont="1" applyFill="1" applyBorder="1" applyAlignment="1">
      <alignment horizontal="right" vertical="center"/>
    </xf>
    <xf numFmtId="41" fontId="1" fillId="0" borderId="35" xfId="0" applyNumberFormat="1" applyFont="1" applyFill="1" applyBorder="1" applyAlignment="1">
      <alignment horizontal="right" vertical="center"/>
    </xf>
    <xf numFmtId="41" fontId="1" fillId="0" borderId="36" xfId="0" applyNumberFormat="1" applyFont="1" applyFill="1" applyBorder="1" applyAlignment="1">
      <alignment horizontal="right" vertical="center"/>
    </xf>
    <xf numFmtId="0" fontId="1" fillId="4" borderId="37" xfId="0" applyFont="1" applyFill="1" applyBorder="1" applyAlignment="1">
      <alignment horizontal="left" vertical="center"/>
    </xf>
    <xf numFmtId="41" fontId="3" fillId="4" borderId="38" xfId="0" applyNumberFormat="1" applyFont="1" applyFill="1" applyBorder="1" applyAlignment="1">
      <alignment horizontal="left" vertical="center"/>
    </xf>
    <xf numFmtId="41" fontId="1" fillId="0" borderId="39" xfId="0" applyNumberFormat="1" applyFont="1" applyFill="1" applyBorder="1" applyAlignment="1">
      <alignment horizontal="right" vertical="center"/>
    </xf>
    <xf numFmtId="41" fontId="1" fillId="0" borderId="40" xfId="0" applyNumberFormat="1" applyFont="1" applyFill="1" applyBorder="1" applyAlignment="1">
      <alignment horizontal="right" vertical="center"/>
    </xf>
    <xf numFmtId="41" fontId="1" fillId="0" borderId="41" xfId="0" applyNumberFormat="1" applyFont="1" applyFill="1" applyBorder="1" applyAlignment="1">
      <alignment horizontal="right" vertical="center"/>
    </xf>
    <xf numFmtId="41" fontId="1" fillId="0" borderId="42" xfId="0" applyNumberFormat="1" applyFont="1" applyFill="1" applyBorder="1" applyAlignment="1">
      <alignment horizontal="right" vertical="center"/>
    </xf>
    <xf numFmtId="41" fontId="1" fillId="0" borderId="43" xfId="0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distributed" vertical="center" justifyLastLine="1"/>
    </xf>
    <xf numFmtId="0" fontId="3" fillId="3" borderId="20" xfId="0" applyFont="1" applyFill="1" applyBorder="1" applyAlignment="1">
      <alignment horizontal="distributed" vertical="center" justifyLastLine="1"/>
    </xf>
    <xf numFmtId="0" fontId="1" fillId="4" borderId="44" xfId="0" applyFont="1" applyFill="1" applyBorder="1" applyAlignment="1">
      <alignment horizontal="distributed" vertical="center" justifyLastLine="1"/>
    </xf>
    <xf numFmtId="0" fontId="3" fillId="3" borderId="20" xfId="0" applyFont="1" applyFill="1" applyBorder="1" applyAlignment="1">
      <alignment horizontal="distributed" vertical="center" justifyLastLine="1"/>
    </xf>
    <xf numFmtId="0" fontId="1" fillId="4" borderId="45" xfId="0" applyFont="1" applyFill="1" applyBorder="1" applyAlignment="1">
      <alignment horizontal="left" vertical="center"/>
    </xf>
    <xf numFmtId="41" fontId="3" fillId="4" borderId="46" xfId="0" applyNumberFormat="1" applyFont="1" applyFill="1" applyBorder="1" applyAlignment="1">
      <alignment horizontal="left" vertical="center"/>
    </xf>
    <xf numFmtId="41" fontId="1" fillId="0" borderId="47" xfId="0" applyNumberFormat="1" applyFont="1" applyFill="1" applyBorder="1" applyAlignment="1">
      <alignment horizontal="right" vertical="center"/>
    </xf>
    <xf numFmtId="41" fontId="1" fillId="0" borderId="45" xfId="0" applyNumberFormat="1" applyFont="1" applyFill="1" applyBorder="1" applyAlignment="1">
      <alignment horizontal="right" vertical="center"/>
    </xf>
    <xf numFmtId="41" fontId="1" fillId="0" borderId="48" xfId="0" applyNumberFormat="1" applyFont="1" applyFill="1" applyBorder="1" applyAlignment="1">
      <alignment horizontal="right" vertical="center"/>
    </xf>
    <xf numFmtId="41" fontId="1" fillId="0" borderId="49" xfId="0" applyNumberFormat="1" applyFont="1" applyFill="1" applyBorder="1" applyAlignment="1">
      <alignment horizontal="right" vertical="center"/>
    </xf>
    <xf numFmtId="41" fontId="1" fillId="0" borderId="50" xfId="0" applyNumberFormat="1" applyFont="1" applyFill="1" applyBorder="1" applyAlignment="1">
      <alignment horizontal="right" vertical="center"/>
    </xf>
    <xf numFmtId="0" fontId="1" fillId="4" borderId="51" xfId="0" applyFont="1" applyFill="1" applyBorder="1" applyAlignment="1">
      <alignment horizontal="left" vertical="center"/>
    </xf>
    <xf numFmtId="41" fontId="3" fillId="4" borderId="52" xfId="0" applyNumberFormat="1" applyFont="1" applyFill="1" applyBorder="1" applyAlignment="1">
      <alignment horizontal="left" vertical="center"/>
    </xf>
    <xf numFmtId="41" fontId="1" fillId="0" borderId="53" xfId="0" applyNumberFormat="1" applyFont="1" applyFill="1" applyBorder="1" applyAlignment="1">
      <alignment horizontal="right" vertical="center"/>
    </xf>
    <xf numFmtId="41" fontId="1" fillId="0" borderId="51" xfId="0" applyNumberFormat="1" applyFont="1" applyFill="1" applyBorder="1" applyAlignment="1">
      <alignment horizontal="right" vertical="center"/>
    </xf>
    <xf numFmtId="41" fontId="1" fillId="0" borderId="54" xfId="0" applyNumberFormat="1" applyFont="1" applyFill="1" applyBorder="1" applyAlignment="1">
      <alignment horizontal="right" vertical="center"/>
    </xf>
    <xf numFmtId="41" fontId="1" fillId="0" borderId="55" xfId="0" applyNumberFormat="1" applyFont="1" applyFill="1" applyBorder="1" applyAlignment="1">
      <alignment horizontal="right" vertical="center"/>
    </xf>
    <xf numFmtId="41" fontId="1" fillId="0" borderId="56" xfId="0" applyNumberFormat="1" applyFont="1" applyFill="1" applyBorder="1" applyAlignment="1">
      <alignment horizontal="right" vertical="center"/>
    </xf>
    <xf numFmtId="0" fontId="1" fillId="0" borderId="51" xfId="0" applyFont="1" applyFill="1" applyBorder="1" applyAlignment="1">
      <alignment horizontal="left" vertical="center"/>
    </xf>
    <xf numFmtId="41" fontId="3" fillId="0" borderId="52" xfId="0" applyNumberFormat="1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distributed" vertical="center" justifyLastLine="1"/>
    </xf>
    <xf numFmtId="0" fontId="1" fillId="4" borderId="57" xfId="0" applyFont="1" applyFill="1" applyBorder="1" applyAlignment="1">
      <alignment horizontal="left" vertical="center"/>
    </xf>
    <xf numFmtId="41" fontId="3" fillId="4" borderId="58" xfId="0" applyNumberFormat="1" applyFont="1" applyFill="1" applyBorder="1" applyAlignment="1">
      <alignment horizontal="left" vertical="center"/>
    </xf>
    <xf numFmtId="41" fontId="1" fillId="0" borderId="59" xfId="0" applyNumberFormat="1" applyFont="1" applyFill="1" applyBorder="1" applyAlignment="1">
      <alignment horizontal="right" vertical="center"/>
    </xf>
    <xf numFmtId="41" fontId="1" fillId="0" borderId="57" xfId="0" applyNumberFormat="1" applyFont="1" applyFill="1" applyBorder="1" applyAlignment="1">
      <alignment horizontal="right" vertical="center"/>
    </xf>
    <xf numFmtId="41" fontId="1" fillId="0" borderId="60" xfId="0" applyNumberFormat="1" applyFont="1" applyFill="1" applyBorder="1" applyAlignment="1">
      <alignment horizontal="right" vertical="center"/>
    </xf>
    <xf numFmtId="41" fontId="1" fillId="0" borderId="61" xfId="0" applyNumberFormat="1" applyFont="1" applyFill="1" applyBorder="1" applyAlignment="1">
      <alignment horizontal="right" vertical="center"/>
    </xf>
    <xf numFmtId="41" fontId="1" fillId="0" borderId="62" xfId="0" applyNumberFormat="1" applyFont="1" applyFill="1" applyBorder="1" applyAlignment="1">
      <alignment horizontal="right" vertical="center"/>
    </xf>
    <xf numFmtId="0" fontId="1" fillId="4" borderId="41" xfId="0" applyFont="1" applyFill="1" applyBorder="1" applyAlignment="1">
      <alignment horizontal="distributed" vertical="center" justifyLastLine="1"/>
    </xf>
    <xf numFmtId="41" fontId="1" fillId="0" borderId="63" xfId="0" applyNumberFormat="1" applyFont="1" applyFill="1" applyBorder="1" applyAlignment="1">
      <alignment horizontal="right" vertical="center"/>
    </xf>
    <xf numFmtId="0" fontId="1" fillId="0" borderId="57" xfId="0" applyFont="1" applyFill="1" applyBorder="1" applyAlignment="1">
      <alignment horizontal="left" vertical="center"/>
    </xf>
    <xf numFmtId="41" fontId="3" fillId="0" borderId="58" xfId="0" applyNumberFormat="1" applyFont="1" applyFill="1" applyBorder="1" applyAlignment="1">
      <alignment horizontal="left" vertical="center"/>
    </xf>
    <xf numFmtId="41" fontId="1" fillId="0" borderId="64" xfId="0" applyNumberFormat="1" applyFont="1" applyFill="1" applyBorder="1" applyAlignment="1">
      <alignment horizontal="right" vertical="center"/>
    </xf>
    <xf numFmtId="41" fontId="1" fillId="0" borderId="65" xfId="0" applyNumberFormat="1" applyFont="1" applyFill="1" applyBorder="1" applyAlignment="1">
      <alignment horizontal="right" vertical="center"/>
    </xf>
    <xf numFmtId="41" fontId="1" fillId="0" borderId="37" xfId="0" applyNumberFormat="1" applyFont="1" applyFill="1" applyBorder="1" applyAlignment="1">
      <alignment horizontal="right" vertical="center"/>
    </xf>
    <xf numFmtId="41" fontId="1" fillId="0" borderId="44" xfId="0" applyNumberFormat="1" applyFont="1" applyFill="1" applyBorder="1" applyAlignment="1">
      <alignment horizontal="right" vertical="center"/>
    </xf>
    <xf numFmtId="41" fontId="1" fillId="0" borderId="66" xfId="0" applyNumberFormat="1" applyFont="1" applyFill="1" applyBorder="1" applyAlignment="1">
      <alignment horizontal="right" vertical="center"/>
    </xf>
    <xf numFmtId="41" fontId="1" fillId="0" borderId="67" xfId="0" applyNumberFormat="1" applyFont="1" applyFill="1" applyBorder="1" applyAlignment="1">
      <alignment horizontal="right" vertical="center"/>
    </xf>
    <xf numFmtId="41" fontId="1" fillId="0" borderId="68" xfId="0" applyNumberFormat="1" applyFont="1" applyFill="1" applyBorder="1" applyAlignment="1">
      <alignment horizontal="right" vertical="center"/>
    </xf>
    <xf numFmtId="0" fontId="1" fillId="0" borderId="45" xfId="0" applyFont="1" applyFill="1" applyBorder="1" applyAlignment="1">
      <alignment horizontal="left" vertical="center"/>
    </xf>
    <xf numFmtId="41" fontId="3" fillId="0" borderId="46" xfId="0" applyNumberFormat="1" applyFont="1" applyFill="1" applyBorder="1" applyAlignment="1">
      <alignment horizontal="left" vertical="center"/>
    </xf>
    <xf numFmtId="0" fontId="1" fillId="4" borderId="69" xfId="0" applyFont="1" applyFill="1" applyBorder="1" applyAlignment="1">
      <alignment horizontal="distributed" vertical="center" justifyLastLine="1"/>
    </xf>
    <xf numFmtId="0" fontId="1" fillId="4" borderId="70" xfId="0" applyFont="1" applyFill="1" applyBorder="1" applyAlignment="1">
      <alignment horizontal="left" vertical="center"/>
    </xf>
    <xf numFmtId="41" fontId="3" fillId="4" borderId="71" xfId="0" applyNumberFormat="1" applyFont="1" applyFill="1" applyBorder="1" applyAlignment="1">
      <alignment horizontal="left" vertical="center"/>
    </xf>
    <xf numFmtId="41" fontId="1" fillId="0" borderId="72" xfId="0" applyNumberFormat="1" applyFont="1" applyFill="1" applyBorder="1" applyAlignment="1">
      <alignment horizontal="right" vertical="center"/>
    </xf>
    <xf numFmtId="41" fontId="1" fillId="0" borderId="70" xfId="0" applyNumberFormat="1" applyFont="1" applyFill="1" applyBorder="1" applyAlignment="1">
      <alignment horizontal="right" vertical="center"/>
    </xf>
    <xf numFmtId="41" fontId="1" fillId="0" borderId="73" xfId="0" applyNumberFormat="1" applyFont="1" applyFill="1" applyBorder="1" applyAlignment="1">
      <alignment horizontal="right" vertical="center"/>
    </xf>
    <xf numFmtId="41" fontId="1" fillId="0" borderId="74" xfId="0" applyNumberFormat="1" applyFont="1" applyFill="1" applyBorder="1" applyAlignment="1">
      <alignment horizontal="right" vertical="center"/>
    </xf>
    <xf numFmtId="41" fontId="1" fillId="0" borderId="75" xfId="0" applyNumberFormat="1" applyFont="1" applyFill="1" applyBorder="1" applyAlignment="1">
      <alignment horizontal="right" vertical="center"/>
    </xf>
    <xf numFmtId="41" fontId="1" fillId="0" borderId="76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view="pageBreakPreview" zoomScale="98" zoomScaleNormal="100" zoomScaleSheetLayoutView="98" workbookViewId="0">
      <pane xSplit="1" ySplit="3" topLeftCell="B37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K39" sqref="K39"/>
    </sheetView>
  </sheetViews>
  <sheetFormatPr defaultColWidth="9" defaultRowHeight="17.5" x14ac:dyDescent="0.6"/>
  <cols>
    <col min="1" max="1" width="15.36328125" style="3" customWidth="1"/>
    <col min="2" max="2" width="10.81640625" style="3" customWidth="1"/>
    <col min="3" max="3" width="12.90625" style="3" customWidth="1"/>
    <col min="4" max="4" width="9.36328125" style="3" bestFit="1" customWidth="1"/>
    <col min="5" max="13" width="8.6328125" style="3" customWidth="1"/>
    <col min="14" max="16384" width="9" style="3"/>
  </cols>
  <sheetData>
    <row r="1" spans="1:13" ht="18" thickBot="1" x14ac:dyDescent="0.6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</row>
    <row r="2" spans="1:13" s="13" customFormat="1" x14ac:dyDescent="0.2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10"/>
      <c r="H2" s="11" t="s">
        <v>8</v>
      </c>
      <c r="I2" s="12"/>
      <c r="J2" s="12" t="s">
        <v>9</v>
      </c>
      <c r="K2" s="12"/>
      <c r="L2" s="12" t="s">
        <v>10</v>
      </c>
      <c r="M2" s="8"/>
    </row>
    <row r="3" spans="1:13" ht="18" thickBot="1" x14ac:dyDescent="0.65">
      <c r="A3" s="14"/>
      <c r="B3" s="15"/>
      <c r="C3" s="16"/>
      <c r="D3" s="17"/>
      <c r="E3" s="18"/>
      <c r="F3" s="19" t="s">
        <v>11</v>
      </c>
      <c r="G3" s="20" t="s">
        <v>12</v>
      </c>
      <c r="H3" s="21" t="s">
        <v>11</v>
      </c>
      <c r="I3" s="22" t="s">
        <v>12</v>
      </c>
      <c r="J3" s="22" t="s">
        <v>11</v>
      </c>
      <c r="K3" s="22" t="s">
        <v>12</v>
      </c>
      <c r="L3" s="22" t="s">
        <v>11</v>
      </c>
      <c r="M3" s="23" t="s">
        <v>12</v>
      </c>
    </row>
    <row r="4" spans="1:13" ht="18" thickBot="1" x14ac:dyDescent="0.65">
      <c r="A4" s="24" t="s">
        <v>13</v>
      </c>
      <c r="B4" s="25"/>
      <c r="C4" s="26">
        <f>SUM(D4:E4)</f>
        <v>16613</v>
      </c>
      <c r="D4" s="27">
        <f t="shared" ref="D4:M4" si="0">SUM(D10,D5)</f>
        <v>14159</v>
      </c>
      <c r="E4" s="28">
        <f t="shared" si="0"/>
        <v>2454</v>
      </c>
      <c r="F4" s="29">
        <f t="shared" si="0"/>
        <v>6504</v>
      </c>
      <c r="G4" s="30">
        <f t="shared" si="0"/>
        <v>8961</v>
      </c>
      <c r="H4" s="27">
        <f t="shared" si="0"/>
        <v>1170</v>
      </c>
      <c r="I4" s="31">
        <f t="shared" si="0"/>
        <v>723</v>
      </c>
      <c r="J4" s="31">
        <f t="shared" si="0"/>
        <v>5197</v>
      </c>
      <c r="K4" s="31">
        <f t="shared" si="0"/>
        <v>8169</v>
      </c>
      <c r="L4" s="31">
        <f t="shared" si="0"/>
        <v>137</v>
      </c>
      <c r="M4" s="28">
        <f t="shared" si="0"/>
        <v>69</v>
      </c>
    </row>
    <row r="5" spans="1:13" ht="18.5" thickTop="1" thickBot="1" x14ac:dyDescent="0.65">
      <c r="A5" s="32"/>
      <c r="B5" s="33" t="s">
        <v>14</v>
      </c>
      <c r="C5" s="34">
        <f t="shared" ref="C5:C47" si="1">SUM(D5:E5)</f>
        <v>12104</v>
      </c>
      <c r="D5" s="35">
        <f t="shared" ref="D5:M5" si="2">SUM(D6:D9)</f>
        <v>10178</v>
      </c>
      <c r="E5" s="36">
        <f t="shared" si="2"/>
        <v>1926</v>
      </c>
      <c r="F5" s="37">
        <f t="shared" si="2"/>
        <v>4562</v>
      </c>
      <c r="G5" s="38">
        <f t="shared" si="2"/>
        <v>6707</v>
      </c>
      <c r="H5" s="35">
        <f t="shared" si="2"/>
        <v>837</v>
      </c>
      <c r="I5" s="39">
        <f t="shared" si="2"/>
        <v>468</v>
      </c>
      <c r="J5" s="39">
        <f t="shared" si="2"/>
        <v>3607</v>
      </c>
      <c r="K5" s="39">
        <f t="shared" si="2"/>
        <v>6188</v>
      </c>
      <c r="L5" s="39">
        <f t="shared" si="2"/>
        <v>118</v>
      </c>
      <c r="M5" s="36">
        <f t="shared" si="2"/>
        <v>51</v>
      </c>
    </row>
    <row r="6" spans="1:13" ht="18.75" customHeight="1" thickTop="1" x14ac:dyDescent="0.6">
      <c r="A6" s="32"/>
      <c r="B6" s="40" t="s">
        <v>15</v>
      </c>
      <c r="C6" s="41">
        <f t="shared" si="1"/>
        <v>7632</v>
      </c>
      <c r="D6" s="42">
        <v>6368</v>
      </c>
      <c r="E6" s="43">
        <v>1264</v>
      </c>
      <c r="F6" s="44">
        <v>2437</v>
      </c>
      <c r="G6" s="45">
        <v>4514</v>
      </c>
      <c r="H6" s="42">
        <f>481+23</f>
        <v>504</v>
      </c>
      <c r="I6" s="46">
        <f>111+102</f>
        <v>213</v>
      </c>
      <c r="J6" s="46">
        <f>1884+11+4</f>
        <v>1899</v>
      </c>
      <c r="K6" s="46">
        <f>864+2039+1374</f>
        <v>4277</v>
      </c>
      <c r="L6" s="46">
        <v>34</v>
      </c>
      <c r="M6" s="43">
        <v>24</v>
      </c>
    </row>
    <row r="7" spans="1:13" x14ac:dyDescent="0.6">
      <c r="A7" s="32"/>
      <c r="B7" s="40" t="s">
        <v>16</v>
      </c>
      <c r="C7" s="41">
        <f t="shared" si="1"/>
        <v>2323</v>
      </c>
      <c r="D7" s="47">
        <v>1894</v>
      </c>
      <c r="E7" s="48">
        <v>429</v>
      </c>
      <c r="F7" s="49">
        <v>1296</v>
      </c>
      <c r="G7" s="50">
        <v>1028</v>
      </c>
      <c r="H7" s="47">
        <f>136+29</f>
        <v>165</v>
      </c>
      <c r="I7" s="51">
        <f>52+80</f>
        <v>132</v>
      </c>
      <c r="J7" s="51">
        <f>803+266+1</f>
        <v>1070</v>
      </c>
      <c r="K7" s="51">
        <f>213+629+34</f>
        <v>876</v>
      </c>
      <c r="L7" s="51">
        <v>61</v>
      </c>
      <c r="M7" s="48">
        <v>20</v>
      </c>
    </row>
    <row r="8" spans="1:13" x14ac:dyDescent="0.6">
      <c r="A8" s="32"/>
      <c r="B8" s="40" t="s">
        <v>17</v>
      </c>
      <c r="C8" s="41">
        <f t="shared" si="1"/>
        <v>1545</v>
      </c>
      <c r="D8" s="47">
        <v>1383</v>
      </c>
      <c r="E8" s="48">
        <v>162</v>
      </c>
      <c r="F8" s="49">
        <v>535</v>
      </c>
      <c r="G8" s="50">
        <v>903</v>
      </c>
      <c r="H8" s="47">
        <f>100+18</f>
        <v>118</v>
      </c>
      <c r="I8" s="51">
        <f>27+61</f>
        <v>88</v>
      </c>
      <c r="J8" s="51">
        <f>390+4+4</f>
        <v>398</v>
      </c>
      <c r="K8" s="51">
        <f>219+452+138</f>
        <v>809</v>
      </c>
      <c r="L8" s="51">
        <v>19</v>
      </c>
      <c r="M8" s="48">
        <v>6</v>
      </c>
    </row>
    <row r="9" spans="1:13" ht="15.5" customHeight="1" x14ac:dyDescent="0.6">
      <c r="A9" s="32"/>
      <c r="B9" s="52" t="s">
        <v>18</v>
      </c>
      <c r="C9" s="53">
        <f t="shared" si="1"/>
        <v>604</v>
      </c>
      <c r="D9" s="54">
        <v>533</v>
      </c>
      <c r="E9" s="55">
        <v>71</v>
      </c>
      <c r="F9" s="56">
        <v>294</v>
      </c>
      <c r="G9" s="57">
        <v>262</v>
      </c>
      <c r="H9" s="54">
        <v>50</v>
      </c>
      <c r="I9" s="58">
        <v>35</v>
      </c>
      <c r="J9" s="58">
        <v>240</v>
      </c>
      <c r="K9" s="58">
        <v>226</v>
      </c>
      <c r="L9" s="58">
        <v>4</v>
      </c>
      <c r="M9" s="55">
        <v>1</v>
      </c>
    </row>
    <row r="10" spans="1:13" ht="25" customHeight="1" thickBot="1" x14ac:dyDescent="0.65">
      <c r="A10" s="59" t="s">
        <v>19</v>
      </c>
      <c r="B10" s="60"/>
      <c r="C10" s="34">
        <f t="shared" si="1"/>
        <v>4509</v>
      </c>
      <c r="D10" s="35">
        <f>SUM(D11,D18,D21,D25,D27,D32,D39,D45)</f>
        <v>3981</v>
      </c>
      <c r="E10" s="36">
        <f t="shared" ref="E10:M10" si="3">SUM(E11,E18,E21,E25,E27,E32,E39,E45)</f>
        <v>528</v>
      </c>
      <c r="F10" s="37">
        <f t="shared" si="3"/>
        <v>1942</v>
      </c>
      <c r="G10" s="38">
        <f t="shared" si="3"/>
        <v>2254</v>
      </c>
      <c r="H10" s="35">
        <f t="shared" si="3"/>
        <v>333</v>
      </c>
      <c r="I10" s="39">
        <f t="shared" si="3"/>
        <v>255</v>
      </c>
      <c r="J10" s="39">
        <f t="shared" si="3"/>
        <v>1590</v>
      </c>
      <c r="K10" s="39">
        <f t="shared" si="3"/>
        <v>1981</v>
      </c>
      <c r="L10" s="39">
        <f t="shared" si="3"/>
        <v>19</v>
      </c>
      <c r="M10" s="36">
        <f t="shared" si="3"/>
        <v>18</v>
      </c>
    </row>
    <row r="11" spans="1:13" ht="18.5" thickTop="1" thickBot="1" x14ac:dyDescent="0.65">
      <c r="A11" s="61" t="s">
        <v>20</v>
      </c>
      <c r="B11" s="62" t="s">
        <v>14</v>
      </c>
      <c r="C11" s="34">
        <f t="shared" si="1"/>
        <v>1660</v>
      </c>
      <c r="D11" s="35">
        <f t="shared" ref="D11:M11" si="4">SUM(D12:D17)</f>
        <v>1417</v>
      </c>
      <c r="E11" s="36">
        <f t="shared" si="4"/>
        <v>243</v>
      </c>
      <c r="F11" s="37">
        <f t="shared" si="4"/>
        <v>731</v>
      </c>
      <c r="G11" s="38">
        <f t="shared" si="4"/>
        <v>745</v>
      </c>
      <c r="H11" s="35">
        <f t="shared" si="4"/>
        <v>144</v>
      </c>
      <c r="I11" s="39">
        <f t="shared" si="4"/>
        <v>81</v>
      </c>
      <c r="J11" s="39">
        <f t="shared" si="4"/>
        <v>577</v>
      </c>
      <c r="K11" s="39">
        <f t="shared" si="4"/>
        <v>658</v>
      </c>
      <c r="L11" s="39">
        <f t="shared" si="4"/>
        <v>10</v>
      </c>
      <c r="M11" s="36">
        <f t="shared" si="4"/>
        <v>6</v>
      </c>
    </row>
    <row r="12" spans="1:13" ht="18" thickTop="1" x14ac:dyDescent="0.6">
      <c r="A12" s="61"/>
      <c r="B12" s="63" t="s">
        <v>21</v>
      </c>
      <c r="C12" s="64">
        <f t="shared" si="1"/>
        <v>406</v>
      </c>
      <c r="D12" s="65">
        <v>362</v>
      </c>
      <c r="E12" s="66">
        <v>44</v>
      </c>
      <c r="F12" s="67">
        <v>179</v>
      </c>
      <c r="G12" s="68">
        <v>201</v>
      </c>
      <c r="H12" s="65">
        <v>45</v>
      </c>
      <c r="I12" s="69">
        <v>26</v>
      </c>
      <c r="J12" s="69">
        <v>130</v>
      </c>
      <c r="K12" s="69">
        <v>174</v>
      </c>
      <c r="L12" s="69">
        <v>4</v>
      </c>
      <c r="M12" s="66">
        <v>1</v>
      </c>
    </row>
    <row r="13" spans="1:13" x14ac:dyDescent="0.6">
      <c r="A13" s="61"/>
      <c r="B13" s="70" t="s">
        <v>22</v>
      </c>
      <c r="C13" s="71">
        <f t="shared" si="1"/>
        <v>683</v>
      </c>
      <c r="D13" s="72">
        <v>557</v>
      </c>
      <c r="E13" s="73">
        <v>126</v>
      </c>
      <c r="F13" s="74">
        <v>308</v>
      </c>
      <c r="G13" s="75">
        <v>274</v>
      </c>
      <c r="H13" s="72">
        <v>53</v>
      </c>
      <c r="I13" s="76">
        <v>28</v>
      </c>
      <c r="J13" s="76">
        <v>251</v>
      </c>
      <c r="K13" s="76">
        <v>245</v>
      </c>
      <c r="L13" s="76">
        <v>4</v>
      </c>
      <c r="M13" s="73">
        <v>1</v>
      </c>
    </row>
    <row r="14" spans="1:13" x14ac:dyDescent="0.6">
      <c r="A14" s="61"/>
      <c r="B14" s="70" t="s">
        <v>23</v>
      </c>
      <c r="C14" s="71">
        <f t="shared" si="1"/>
        <v>390</v>
      </c>
      <c r="D14" s="72">
        <v>344</v>
      </c>
      <c r="E14" s="73">
        <v>46</v>
      </c>
      <c r="F14" s="74">
        <v>168</v>
      </c>
      <c r="G14" s="75">
        <v>183</v>
      </c>
      <c r="H14" s="72">
        <v>29</v>
      </c>
      <c r="I14" s="76">
        <v>17</v>
      </c>
      <c r="J14" s="76">
        <v>137</v>
      </c>
      <c r="K14" s="76">
        <v>163</v>
      </c>
      <c r="L14" s="76">
        <v>2</v>
      </c>
      <c r="M14" s="73">
        <v>3</v>
      </c>
    </row>
    <row r="15" spans="1:13" x14ac:dyDescent="0.6">
      <c r="A15" s="61"/>
      <c r="B15" s="77" t="s">
        <v>24</v>
      </c>
      <c r="C15" s="78">
        <f t="shared" si="1"/>
        <v>83</v>
      </c>
      <c r="D15" s="72">
        <v>74</v>
      </c>
      <c r="E15" s="73">
        <v>9</v>
      </c>
      <c r="F15" s="74">
        <v>42</v>
      </c>
      <c r="G15" s="75">
        <v>37</v>
      </c>
      <c r="H15" s="72">
        <v>10</v>
      </c>
      <c r="I15" s="76">
        <v>7</v>
      </c>
      <c r="J15" s="76">
        <v>32</v>
      </c>
      <c r="K15" s="76">
        <v>29</v>
      </c>
      <c r="L15" s="76">
        <v>0</v>
      </c>
      <c r="M15" s="73">
        <v>1</v>
      </c>
    </row>
    <row r="16" spans="1:13" x14ac:dyDescent="0.6">
      <c r="A16" s="61"/>
      <c r="B16" s="70" t="s">
        <v>25</v>
      </c>
      <c r="C16" s="71">
        <f t="shared" si="1"/>
        <v>55</v>
      </c>
      <c r="D16" s="72">
        <v>45</v>
      </c>
      <c r="E16" s="73">
        <v>10</v>
      </c>
      <c r="F16" s="74">
        <v>17</v>
      </c>
      <c r="G16" s="75">
        <v>31</v>
      </c>
      <c r="H16" s="72">
        <v>4</v>
      </c>
      <c r="I16" s="76">
        <v>2</v>
      </c>
      <c r="J16" s="76">
        <v>13</v>
      </c>
      <c r="K16" s="76">
        <v>29</v>
      </c>
      <c r="L16" s="76">
        <v>0</v>
      </c>
      <c r="M16" s="73">
        <v>0</v>
      </c>
    </row>
    <row r="17" spans="1:13" x14ac:dyDescent="0.6">
      <c r="A17" s="79"/>
      <c r="B17" s="80" t="s">
        <v>26</v>
      </c>
      <c r="C17" s="81">
        <f t="shared" si="1"/>
        <v>43</v>
      </c>
      <c r="D17" s="82">
        <v>35</v>
      </c>
      <c r="E17" s="83">
        <v>8</v>
      </c>
      <c r="F17" s="84">
        <v>17</v>
      </c>
      <c r="G17" s="85">
        <v>19</v>
      </c>
      <c r="H17" s="82">
        <v>3</v>
      </c>
      <c r="I17" s="86">
        <v>1</v>
      </c>
      <c r="J17" s="86">
        <v>14</v>
      </c>
      <c r="K17" s="86">
        <v>18</v>
      </c>
      <c r="L17" s="86">
        <v>0</v>
      </c>
      <c r="M17" s="83">
        <v>0</v>
      </c>
    </row>
    <row r="18" spans="1:13" ht="18" thickBot="1" x14ac:dyDescent="0.65">
      <c r="A18" s="87" t="s">
        <v>27</v>
      </c>
      <c r="B18" s="33" t="s">
        <v>28</v>
      </c>
      <c r="C18" s="34">
        <f t="shared" si="1"/>
        <v>438</v>
      </c>
      <c r="D18" s="35">
        <f t="shared" ref="D18:M18" si="5">SUM(D19:D20)</f>
        <v>392</v>
      </c>
      <c r="E18" s="36">
        <f t="shared" si="5"/>
        <v>46</v>
      </c>
      <c r="F18" s="37">
        <f t="shared" si="5"/>
        <v>193</v>
      </c>
      <c r="G18" s="38">
        <f t="shared" si="5"/>
        <v>215</v>
      </c>
      <c r="H18" s="35">
        <f t="shared" si="5"/>
        <v>34</v>
      </c>
      <c r="I18" s="39">
        <f t="shared" si="5"/>
        <v>24</v>
      </c>
      <c r="J18" s="39">
        <f t="shared" si="5"/>
        <v>159</v>
      </c>
      <c r="K18" s="39">
        <f t="shared" si="5"/>
        <v>190</v>
      </c>
      <c r="L18" s="39">
        <f t="shared" si="5"/>
        <v>0</v>
      </c>
      <c r="M18" s="36">
        <f t="shared" si="5"/>
        <v>1</v>
      </c>
    </row>
    <row r="19" spans="1:13" ht="18" thickTop="1" x14ac:dyDescent="0.6">
      <c r="A19" s="61"/>
      <c r="B19" s="63" t="s">
        <v>29</v>
      </c>
      <c r="C19" s="64">
        <f t="shared" si="1"/>
        <v>265</v>
      </c>
      <c r="D19" s="65">
        <v>236</v>
      </c>
      <c r="E19" s="66">
        <v>29</v>
      </c>
      <c r="F19" s="67">
        <v>110</v>
      </c>
      <c r="G19" s="68">
        <v>135</v>
      </c>
      <c r="H19" s="65">
        <v>18</v>
      </c>
      <c r="I19" s="69">
        <v>12</v>
      </c>
      <c r="J19" s="69">
        <v>92</v>
      </c>
      <c r="K19" s="69">
        <v>123</v>
      </c>
      <c r="L19" s="88">
        <v>0</v>
      </c>
      <c r="M19" s="66">
        <v>0</v>
      </c>
    </row>
    <row r="20" spans="1:13" x14ac:dyDescent="0.6">
      <c r="A20" s="79"/>
      <c r="B20" s="89" t="s">
        <v>30</v>
      </c>
      <c r="C20" s="90">
        <f t="shared" si="1"/>
        <v>173</v>
      </c>
      <c r="D20" s="82">
        <v>156</v>
      </c>
      <c r="E20" s="83">
        <v>17</v>
      </c>
      <c r="F20" s="84">
        <v>83</v>
      </c>
      <c r="G20" s="85">
        <v>80</v>
      </c>
      <c r="H20" s="82">
        <v>16</v>
      </c>
      <c r="I20" s="86">
        <v>12</v>
      </c>
      <c r="J20" s="86">
        <v>67</v>
      </c>
      <c r="K20" s="86">
        <v>67</v>
      </c>
      <c r="L20" s="91">
        <v>0</v>
      </c>
      <c r="M20" s="83">
        <v>1</v>
      </c>
    </row>
    <row r="21" spans="1:13" ht="18" thickBot="1" x14ac:dyDescent="0.65">
      <c r="A21" s="87" t="s">
        <v>31</v>
      </c>
      <c r="B21" s="33" t="s">
        <v>14</v>
      </c>
      <c r="C21" s="34">
        <f t="shared" si="1"/>
        <v>269</v>
      </c>
      <c r="D21" s="35">
        <f t="shared" ref="D21:L21" si="6">SUM(D22:D24)</f>
        <v>213</v>
      </c>
      <c r="E21" s="36">
        <f t="shared" si="6"/>
        <v>56</v>
      </c>
      <c r="F21" s="37">
        <f t="shared" si="6"/>
        <v>125</v>
      </c>
      <c r="G21" s="38">
        <f t="shared" si="6"/>
        <v>99</v>
      </c>
      <c r="H21" s="35">
        <f t="shared" si="6"/>
        <v>16</v>
      </c>
      <c r="I21" s="39">
        <f t="shared" si="6"/>
        <v>17</v>
      </c>
      <c r="J21" s="39">
        <f t="shared" si="6"/>
        <v>108</v>
      </c>
      <c r="K21" s="39">
        <f t="shared" si="6"/>
        <v>82</v>
      </c>
      <c r="L21" s="39">
        <f t="shared" si="6"/>
        <v>1</v>
      </c>
      <c r="M21" s="36">
        <f>SUM(M22:M24)</f>
        <v>0</v>
      </c>
    </row>
    <row r="22" spans="1:13" ht="18" thickTop="1" x14ac:dyDescent="0.6">
      <c r="A22" s="61"/>
      <c r="B22" s="63" t="s">
        <v>32</v>
      </c>
      <c r="C22" s="64">
        <f t="shared" si="1"/>
        <v>180</v>
      </c>
      <c r="D22" s="65">
        <v>139</v>
      </c>
      <c r="E22" s="66">
        <v>41</v>
      </c>
      <c r="F22" s="67">
        <v>79</v>
      </c>
      <c r="G22" s="68">
        <v>67</v>
      </c>
      <c r="H22" s="65">
        <v>12</v>
      </c>
      <c r="I22" s="69">
        <v>8</v>
      </c>
      <c r="J22" s="69">
        <v>67</v>
      </c>
      <c r="K22" s="69">
        <v>59</v>
      </c>
      <c r="L22" s="69">
        <v>0</v>
      </c>
      <c r="M22" s="66">
        <v>0</v>
      </c>
    </row>
    <row r="23" spans="1:13" x14ac:dyDescent="0.6">
      <c r="A23" s="61"/>
      <c r="B23" s="70" t="s">
        <v>33</v>
      </c>
      <c r="C23" s="71">
        <f t="shared" si="1"/>
        <v>56</v>
      </c>
      <c r="D23" s="72">
        <v>45</v>
      </c>
      <c r="E23" s="73">
        <v>11</v>
      </c>
      <c r="F23" s="74">
        <v>32</v>
      </c>
      <c r="G23" s="75">
        <v>16</v>
      </c>
      <c r="H23" s="72">
        <v>3</v>
      </c>
      <c r="I23" s="76">
        <v>4</v>
      </c>
      <c r="J23" s="76">
        <v>29</v>
      </c>
      <c r="K23" s="76">
        <v>12</v>
      </c>
      <c r="L23" s="76">
        <v>0</v>
      </c>
      <c r="M23" s="73">
        <v>0</v>
      </c>
    </row>
    <row r="24" spans="1:13" x14ac:dyDescent="0.6">
      <c r="A24" s="79"/>
      <c r="B24" s="80" t="s">
        <v>34</v>
      </c>
      <c r="C24" s="81">
        <f t="shared" si="1"/>
        <v>33</v>
      </c>
      <c r="D24" s="82">
        <v>29</v>
      </c>
      <c r="E24" s="83">
        <v>4</v>
      </c>
      <c r="F24" s="84">
        <v>14</v>
      </c>
      <c r="G24" s="85">
        <v>16</v>
      </c>
      <c r="H24" s="82">
        <v>1</v>
      </c>
      <c r="I24" s="86">
        <v>5</v>
      </c>
      <c r="J24" s="86">
        <v>12</v>
      </c>
      <c r="K24" s="86">
        <v>11</v>
      </c>
      <c r="L24" s="86">
        <v>1</v>
      </c>
      <c r="M24" s="83">
        <v>0</v>
      </c>
    </row>
    <row r="25" spans="1:13" ht="18" thickBot="1" x14ac:dyDescent="0.65">
      <c r="A25" s="87" t="s">
        <v>35</v>
      </c>
      <c r="B25" s="33" t="s">
        <v>36</v>
      </c>
      <c r="C25" s="34">
        <f t="shared" si="1"/>
        <v>37</v>
      </c>
      <c r="D25" s="35">
        <f t="shared" ref="D25:M25" si="7">SUM(D26)</f>
        <v>34</v>
      </c>
      <c r="E25" s="36">
        <f t="shared" si="7"/>
        <v>3</v>
      </c>
      <c r="F25" s="37">
        <f t="shared" si="7"/>
        <v>24</v>
      </c>
      <c r="G25" s="38">
        <f t="shared" si="7"/>
        <v>10</v>
      </c>
      <c r="H25" s="35">
        <f t="shared" si="7"/>
        <v>2</v>
      </c>
      <c r="I25" s="39">
        <f t="shared" si="7"/>
        <v>1</v>
      </c>
      <c r="J25" s="39">
        <f t="shared" si="7"/>
        <v>22</v>
      </c>
      <c r="K25" s="39">
        <f t="shared" si="7"/>
        <v>9</v>
      </c>
      <c r="L25" s="39">
        <f t="shared" si="7"/>
        <v>0</v>
      </c>
      <c r="M25" s="36">
        <f t="shared" si="7"/>
        <v>0</v>
      </c>
    </row>
    <row r="26" spans="1:13" ht="18" thickTop="1" x14ac:dyDescent="0.6">
      <c r="A26" s="79"/>
      <c r="B26" s="52" t="s">
        <v>37</v>
      </c>
      <c r="C26" s="53">
        <f t="shared" si="1"/>
        <v>37</v>
      </c>
      <c r="D26" s="92">
        <v>34</v>
      </c>
      <c r="E26" s="93">
        <v>3</v>
      </c>
      <c r="F26" s="94">
        <v>24</v>
      </c>
      <c r="G26" s="95">
        <v>10</v>
      </c>
      <c r="H26" s="92">
        <v>2</v>
      </c>
      <c r="I26" s="96">
        <v>1</v>
      </c>
      <c r="J26" s="96">
        <v>22</v>
      </c>
      <c r="K26" s="96">
        <v>9</v>
      </c>
      <c r="L26" s="97">
        <v>0</v>
      </c>
      <c r="M26" s="93">
        <v>0</v>
      </c>
    </row>
    <row r="27" spans="1:13" ht="18" thickBot="1" x14ac:dyDescent="0.65">
      <c r="A27" s="87" t="s">
        <v>38</v>
      </c>
      <c r="B27" s="33" t="s">
        <v>14</v>
      </c>
      <c r="C27" s="34">
        <f t="shared" si="1"/>
        <v>364</v>
      </c>
      <c r="D27" s="35">
        <f t="shared" ref="D27:M27" si="8">SUM(D28:D31)</f>
        <v>346</v>
      </c>
      <c r="E27" s="36">
        <f t="shared" si="8"/>
        <v>18</v>
      </c>
      <c r="F27" s="37">
        <f t="shared" si="8"/>
        <v>163</v>
      </c>
      <c r="G27" s="38">
        <f t="shared" si="8"/>
        <v>203</v>
      </c>
      <c r="H27" s="35">
        <f t="shared" si="8"/>
        <v>26</v>
      </c>
      <c r="I27" s="39">
        <f t="shared" si="8"/>
        <v>24</v>
      </c>
      <c r="J27" s="39">
        <f t="shared" si="8"/>
        <v>137</v>
      </c>
      <c r="K27" s="39">
        <f t="shared" si="8"/>
        <v>177</v>
      </c>
      <c r="L27" s="39">
        <f t="shared" si="8"/>
        <v>0</v>
      </c>
      <c r="M27" s="36">
        <f t="shared" si="8"/>
        <v>2</v>
      </c>
    </row>
    <row r="28" spans="1:13" ht="18" thickTop="1" x14ac:dyDescent="0.6">
      <c r="A28" s="61"/>
      <c r="B28" s="63" t="s">
        <v>39</v>
      </c>
      <c r="C28" s="64">
        <f t="shared" si="1"/>
        <v>300</v>
      </c>
      <c r="D28" s="65">
        <v>284</v>
      </c>
      <c r="E28" s="66">
        <v>16</v>
      </c>
      <c r="F28" s="67">
        <v>137</v>
      </c>
      <c r="G28" s="68">
        <v>163</v>
      </c>
      <c r="H28" s="65">
        <v>25</v>
      </c>
      <c r="I28" s="69">
        <v>16</v>
      </c>
      <c r="J28" s="69">
        <v>112</v>
      </c>
      <c r="K28" s="69">
        <v>146</v>
      </c>
      <c r="L28" s="69">
        <v>0</v>
      </c>
      <c r="M28" s="66">
        <v>1</v>
      </c>
    </row>
    <row r="29" spans="1:13" x14ac:dyDescent="0.6">
      <c r="A29" s="61"/>
      <c r="B29" s="70" t="s">
        <v>40</v>
      </c>
      <c r="C29" s="71">
        <f t="shared" si="1"/>
        <v>7</v>
      </c>
      <c r="D29" s="72">
        <v>7</v>
      </c>
      <c r="E29" s="73">
        <v>0</v>
      </c>
      <c r="F29" s="74">
        <v>2</v>
      </c>
      <c r="G29" s="75">
        <v>6</v>
      </c>
      <c r="H29" s="72">
        <v>0</v>
      </c>
      <c r="I29" s="76">
        <v>1</v>
      </c>
      <c r="J29" s="76">
        <v>2</v>
      </c>
      <c r="K29" s="76">
        <v>4</v>
      </c>
      <c r="L29" s="76">
        <v>0</v>
      </c>
      <c r="M29" s="73">
        <v>1</v>
      </c>
    </row>
    <row r="30" spans="1:13" x14ac:dyDescent="0.6">
      <c r="A30" s="61"/>
      <c r="B30" s="70" t="s">
        <v>41</v>
      </c>
      <c r="C30" s="71">
        <f t="shared" si="1"/>
        <v>14</v>
      </c>
      <c r="D30" s="72">
        <v>14</v>
      </c>
      <c r="E30" s="73">
        <v>0</v>
      </c>
      <c r="F30" s="74">
        <v>6</v>
      </c>
      <c r="G30" s="75">
        <v>10</v>
      </c>
      <c r="H30" s="72">
        <v>0</v>
      </c>
      <c r="I30" s="76">
        <v>3</v>
      </c>
      <c r="J30" s="76">
        <v>6</v>
      </c>
      <c r="K30" s="76">
        <v>7</v>
      </c>
      <c r="L30" s="76">
        <v>0</v>
      </c>
      <c r="M30" s="73">
        <v>0</v>
      </c>
    </row>
    <row r="31" spans="1:13" x14ac:dyDescent="0.6">
      <c r="A31" s="79"/>
      <c r="B31" s="80" t="s">
        <v>42</v>
      </c>
      <c r="C31" s="81">
        <f t="shared" si="1"/>
        <v>43</v>
      </c>
      <c r="D31" s="82">
        <v>41</v>
      </c>
      <c r="E31" s="83">
        <v>2</v>
      </c>
      <c r="F31" s="84">
        <v>18</v>
      </c>
      <c r="G31" s="85">
        <v>24</v>
      </c>
      <c r="H31" s="82">
        <v>1</v>
      </c>
      <c r="I31" s="86">
        <v>4</v>
      </c>
      <c r="J31" s="86">
        <v>17</v>
      </c>
      <c r="K31" s="86">
        <v>20</v>
      </c>
      <c r="L31" s="86">
        <v>0</v>
      </c>
      <c r="M31" s="83">
        <v>0</v>
      </c>
    </row>
    <row r="32" spans="1:13" ht="18" thickBot="1" x14ac:dyDescent="0.65">
      <c r="A32" s="87" t="s">
        <v>43</v>
      </c>
      <c r="B32" s="33" t="s">
        <v>14</v>
      </c>
      <c r="C32" s="34">
        <f t="shared" si="1"/>
        <v>165</v>
      </c>
      <c r="D32" s="35">
        <f t="shared" ref="D32:M32" si="9">SUM(D33:D38)</f>
        <v>141</v>
      </c>
      <c r="E32" s="36">
        <f t="shared" si="9"/>
        <v>24</v>
      </c>
      <c r="F32" s="37">
        <f t="shared" si="9"/>
        <v>70</v>
      </c>
      <c r="G32" s="38">
        <f t="shared" si="9"/>
        <v>82</v>
      </c>
      <c r="H32" s="35">
        <f t="shared" si="9"/>
        <v>6</v>
      </c>
      <c r="I32" s="39">
        <f t="shared" si="9"/>
        <v>10</v>
      </c>
      <c r="J32" s="39">
        <f t="shared" si="9"/>
        <v>64</v>
      </c>
      <c r="K32" s="39">
        <f t="shared" si="9"/>
        <v>72</v>
      </c>
      <c r="L32" s="39">
        <f t="shared" si="9"/>
        <v>0</v>
      </c>
      <c r="M32" s="36">
        <f t="shared" si="9"/>
        <v>0</v>
      </c>
    </row>
    <row r="33" spans="1:13" ht="18" thickTop="1" x14ac:dyDescent="0.6">
      <c r="A33" s="61"/>
      <c r="B33" s="63" t="s">
        <v>44</v>
      </c>
      <c r="C33" s="64">
        <f t="shared" si="1"/>
        <v>55</v>
      </c>
      <c r="D33" s="65">
        <v>50</v>
      </c>
      <c r="E33" s="66">
        <v>5</v>
      </c>
      <c r="F33" s="67">
        <v>27</v>
      </c>
      <c r="G33" s="68">
        <v>28</v>
      </c>
      <c r="H33" s="65">
        <v>4</v>
      </c>
      <c r="I33" s="69">
        <v>1</v>
      </c>
      <c r="J33" s="69">
        <v>23</v>
      </c>
      <c r="K33" s="69">
        <v>27</v>
      </c>
      <c r="L33" s="69">
        <v>0</v>
      </c>
      <c r="M33" s="66">
        <v>0</v>
      </c>
    </row>
    <row r="34" spans="1:13" x14ac:dyDescent="0.6">
      <c r="A34" s="61"/>
      <c r="B34" s="70" t="s">
        <v>45</v>
      </c>
      <c r="C34" s="71">
        <f t="shared" si="1"/>
        <v>10</v>
      </c>
      <c r="D34" s="72">
        <v>8</v>
      </c>
      <c r="E34" s="73">
        <v>2</v>
      </c>
      <c r="F34" s="74">
        <v>4</v>
      </c>
      <c r="G34" s="75">
        <v>4</v>
      </c>
      <c r="H34" s="72">
        <v>0</v>
      </c>
      <c r="I34" s="76">
        <v>0</v>
      </c>
      <c r="J34" s="76">
        <v>4</v>
      </c>
      <c r="K34" s="76">
        <v>4</v>
      </c>
      <c r="L34" s="76">
        <v>0</v>
      </c>
      <c r="M34" s="73">
        <v>0</v>
      </c>
    </row>
    <row r="35" spans="1:13" x14ac:dyDescent="0.6">
      <c r="A35" s="61"/>
      <c r="B35" s="70" t="s">
        <v>46</v>
      </c>
      <c r="C35" s="71">
        <f t="shared" si="1"/>
        <v>36</v>
      </c>
      <c r="D35" s="72">
        <v>31</v>
      </c>
      <c r="E35" s="73">
        <v>5</v>
      </c>
      <c r="F35" s="74">
        <v>15</v>
      </c>
      <c r="G35" s="75">
        <v>20</v>
      </c>
      <c r="H35" s="72">
        <v>2</v>
      </c>
      <c r="I35" s="76">
        <v>3</v>
      </c>
      <c r="J35" s="76">
        <v>13</v>
      </c>
      <c r="K35" s="76">
        <v>17</v>
      </c>
      <c r="L35" s="76">
        <v>0</v>
      </c>
      <c r="M35" s="73">
        <v>0</v>
      </c>
    </row>
    <row r="36" spans="1:13" x14ac:dyDescent="0.6">
      <c r="A36" s="61"/>
      <c r="B36" s="70" t="s">
        <v>47</v>
      </c>
      <c r="C36" s="71">
        <f t="shared" si="1"/>
        <v>21</v>
      </c>
      <c r="D36" s="72">
        <v>17</v>
      </c>
      <c r="E36" s="73">
        <v>4</v>
      </c>
      <c r="F36" s="74">
        <v>11</v>
      </c>
      <c r="G36" s="75">
        <v>7</v>
      </c>
      <c r="H36" s="72">
        <v>0</v>
      </c>
      <c r="I36" s="76">
        <v>1</v>
      </c>
      <c r="J36" s="76">
        <v>11</v>
      </c>
      <c r="K36" s="76">
        <v>6</v>
      </c>
      <c r="L36" s="76">
        <v>0</v>
      </c>
      <c r="M36" s="73">
        <v>0</v>
      </c>
    </row>
    <row r="37" spans="1:13" x14ac:dyDescent="0.6">
      <c r="A37" s="61"/>
      <c r="B37" s="70" t="s">
        <v>48</v>
      </c>
      <c r="C37" s="71">
        <f t="shared" si="1"/>
        <v>10</v>
      </c>
      <c r="D37" s="72">
        <v>10</v>
      </c>
      <c r="E37" s="73">
        <v>0</v>
      </c>
      <c r="F37" s="74">
        <v>4</v>
      </c>
      <c r="G37" s="75">
        <v>6</v>
      </c>
      <c r="H37" s="72">
        <v>0</v>
      </c>
      <c r="I37" s="76">
        <v>0</v>
      </c>
      <c r="J37" s="76">
        <v>4</v>
      </c>
      <c r="K37" s="76">
        <v>6</v>
      </c>
      <c r="L37" s="76">
        <v>0</v>
      </c>
      <c r="M37" s="73">
        <v>0</v>
      </c>
    </row>
    <row r="38" spans="1:13" x14ac:dyDescent="0.6">
      <c r="A38" s="79"/>
      <c r="B38" s="80" t="s">
        <v>49</v>
      </c>
      <c r="C38" s="81">
        <f t="shared" si="1"/>
        <v>33</v>
      </c>
      <c r="D38" s="82">
        <v>25</v>
      </c>
      <c r="E38" s="83">
        <v>8</v>
      </c>
      <c r="F38" s="84">
        <v>9</v>
      </c>
      <c r="G38" s="85">
        <v>17</v>
      </c>
      <c r="H38" s="82">
        <v>0</v>
      </c>
      <c r="I38" s="86">
        <v>5</v>
      </c>
      <c r="J38" s="86">
        <v>9</v>
      </c>
      <c r="K38" s="86">
        <v>12</v>
      </c>
      <c r="L38" s="86">
        <v>0</v>
      </c>
      <c r="M38" s="83">
        <v>0</v>
      </c>
    </row>
    <row r="39" spans="1:13" ht="18" thickBot="1" x14ac:dyDescent="0.65">
      <c r="A39" s="87" t="s">
        <v>50</v>
      </c>
      <c r="B39" s="33" t="s">
        <v>14</v>
      </c>
      <c r="C39" s="34">
        <f t="shared" si="1"/>
        <v>890</v>
      </c>
      <c r="D39" s="35">
        <f t="shared" ref="D39:M39" si="10">SUM(D40:D44)</f>
        <v>817</v>
      </c>
      <c r="E39" s="36">
        <f t="shared" si="10"/>
        <v>73</v>
      </c>
      <c r="F39" s="37">
        <f t="shared" si="10"/>
        <v>375</v>
      </c>
      <c r="G39" s="38">
        <f t="shared" si="10"/>
        <v>492</v>
      </c>
      <c r="H39" s="35">
        <f t="shared" si="10"/>
        <v>63</v>
      </c>
      <c r="I39" s="39">
        <f t="shared" si="10"/>
        <v>60</v>
      </c>
      <c r="J39" s="39">
        <f t="shared" si="10"/>
        <v>309</v>
      </c>
      <c r="K39" s="39">
        <f t="shared" si="10"/>
        <v>428</v>
      </c>
      <c r="L39" s="39">
        <f t="shared" si="10"/>
        <v>3</v>
      </c>
      <c r="M39" s="36">
        <f t="shared" si="10"/>
        <v>4</v>
      </c>
    </row>
    <row r="40" spans="1:13" ht="18" thickTop="1" x14ac:dyDescent="0.6">
      <c r="A40" s="61"/>
      <c r="B40" s="98" t="s">
        <v>51</v>
      </c>
      <c r="C40" s="99">
        <f t="shared" si="1"/>
        <v>403</v>
      </c>
      <c r="D40" s="65">
        <v>371</v>
      </c>
      <c r="E40" s="66">
        <v>32</v>
      </c>
      <c r="F40" s="67">
        <v>165</v>
      </c>
      <c r="G40" s="68">
        <v>227</v>
      </c>
      <c r="H40" s="65">
        <v>29</v>
      </c>
      <c r="I40" s="69">
        <v>26</v>
      </c>
      <c r="J40" s="69">
        <v>135</v>
      </c>
      <c r="K40" s="69">
        <v>199</v>
      </c>
      <c r="L40" s="69">
        <v>1</v>
      </c>
      <c r="M40" s="66">
        <v>2</v>
      </c>
    </row>
    <row r="41" spans="1:13" x14ac:dyDescent="0.6">
      <c r="A41" s="61"/>
      <c r="B41" s="70" t="s">
        <v>52</v>
      </c>
      <c r="C41" s="71">
        <f t="shared" si="1"/>
        <v>221</v>
      </c>
      <c r="D41" s="72">
        <v>195</v>
      </c>
      <c r="E41" s="73">
        <v>26</v>
      </c>
      <c r="F41" s="74">
        <v>91</v>
      </c>
      <c r="G41" s="75">
        <v>117</v>
      </c>
      <c r="H41" s="72">
        <v>15</v>
      </c>
      <c r="I41" s="76">
        <v>14</v>
      </c>
      <c r="J41" s="76">
        <v>75</v>
      </c>
      <c r="K41" s="76">
        <v>102</v>
      </c>
      <c r="L41" s="76">
        <v>1</v>
      </c>
      <c r="M41" s="73">
        <v>1</v>
      </c>
    </row>
    <row r="42" spans="1:13" x14ac:dyDescent="0.6">
      <c r="A42" s="61"/>
      <c r="B42" s="70" t="s">
        <v>53</v>
      </c>
      <c r="C42" s="71">
        <f t="shared" si="1"/>
        <v>201</v>
      </c>
      <c r="D42" s="72">
        <v>188</v>
      </c>
      <c r="E42" s="73">
        <v>13</v>
      </c>
      <c r="F42" s="74">
        <v>89</v>
      </c>
      <c r="G42" s="75">
        <v>106</v>
      </c>
      <c r="H42" s="72">
        <v>14</v>
      </c>
      <c r="I42" s="76">
        <v>14</v>
      </c>
      <c r="J42" s="76">
        <v>74</v>
      </c>
      <c r="K42" s="76">
        <v>92</v>
      </c>
      <c r="L42" s="76">
        <v>1</v>
      </c>
      <c r="M42" s="73">
        <v>0</v>
      </c>
    </row>
    <row r="43" spans="1:13" x14ac:dyDescent="0.6">
      <c r="A43" s="61"/>
      <c r="B43" s="70" t="s">
        <v>54</v>
      </c>
      <c r="C43" s="71">
        <f t="shared" si="1"/>
        <v>63</v>
      </c>
      <c r="D43" s="72">
        <v>61</v>
      </c>
      <c r="E43" s="73">
        <v>2</v>
      </c>
      <c r="F43" s="74">
        <v>29</v>
      </c>
      <c r="G43" s="75">
        <v>41</v>
      </c>
      <c r="H43" s="72">
        <v>5</v>
      </c>
      <c r="I43" s="76">
        <v>5</v>
      </c>
      <c r="J43" s="76">
        <v>24</v>
      </c>
      <c r="K43" s="76">
        <v>35</v>
      </c>
      <c r="L43" s="76">
        <v>0</v>
      </c>
      <c r="M43" s="73">
        <v>1</v>
      </c>
    </row>
    <row r="44" spans="1:13" x14ac:dyDescent="0.6">
      <c r="A44" s="79"/>
      <c r="B44" s="80" t="s">
        <v>55</v>
      </c>
      <c r="C44" s="81">
        <f t="shared" si="1"/>
        <v>2</v>
      </c>
      <c r="D44" s="82">
        <v>2</v>
      </c>
      <c r="E44" s="83">
        <v>0</v>
      </c>
      <c r="F44" s="84">
        <v>1</v>
      </c>
      <c r="G44" s="85">
        <v>1</v>
      </c>
      <c r="H44" s="82">
        <v>0</v>
      </c>
      <c r="I44" s="86">
        <v>1</v>
      </c>
      <c r="J44" s="86">
        <v>1</v>
      </c>
      <c r="K44" s="86">
        <v>0</v>
      </c>
      <c r="L44" s="86">
        <v>0</v>
      </c>
      <c r="M44" s="83">
        <v>0</v>
      </c>
    </row>
    <row r="45" spans="1:13" ht="18" thickBot="1" x14ac:dyDescent="0.65">
      <c r="A45" s="87" t="s">
        <v>56</v>
      </c>
      <c r="B45" s="33" t="s">
        <v>14</v>
      </c>
      <c r="C45" s="34">
        <f t="shared" si="1"/>
        <v>686</v>
      </c>
      <c r="D45" s="35">
        <f t="shared" ref="D45:M45" si="11">SUM(D46:D47)</f>
        <v>621</v>
      </c>
      <c r="E45" s="36">
        <f t="shared" si="11"/>
        <v>65</v>
      </c>
      <c r="F45" s="37">
        <f t="shared" si="11"/>
        <v>261</v>
      </c>
      <c r="G45" s="38">
        <f t="shared" si="11"/>
        <v>408</v>
      </c>
      <c r="H45" s="35">
        <f t="shared" si="11"/>
        <v>42</v>
      </c>
      <c r="I45" s="39">
        <f t="shared" si="11"/>
        <v>38</v>
      </c>
      <c r="J45" s="39">
        <f t="shared" si="11"/>
        <v>214</v>
      </c>
      <c r="K45" s="39">
        <f t="shared" si="11"/>
        <v>365</v>
      </c>
      <c r="L45" s="39">
        <f t="shared" si="11"/>
        <v>5</v>
      </c>
      <c r="M45" s="36">
        <f t="shared" si="11"/>
        <v>5</v>
      </c>
    </row>
    <row r="46" spans="1:13" ht="18" thickTop="1" x14ac:dyDescent="0.6">
      <c r="A46" s="61"/>
      <c r="B46" s="63" t="s">
        <v>57</v>
      </c>
      <c r="C46" s="64">
        <f t="shared" si="1"/>
        <v>515</v>
      </c>
      <c r="D46" s="65">
        <v>465</v>
      </c>
      <c r="E46" s="66">
        <v>50</v>
      </c>
      <c r="F46" s="67">
        <v>189</v>
      </c>
      <c r="G46" s="68">
        <v>315</v>
      </c>
      <c r="H46" s="65">
        <v>25</v>
      </c>
      <c r="I46" s="69">
        <v>24</v>
      </c>
      <c r="J46" s="69">
        <v>161</v>
      </c>
      <c r="K46" s="69">
        <v>286</v>
      </c>
      <c r="L46" s="88">
        <v>3</v>
      </c>
      <c r="M46" s="66">
        <v>5</v>
      </c>
    </row>
    <row r="47" spans="1:13" ht="18" thickBot="1" x14ac:dyDescent="0.65">
      <c r="A47" s="100"/>
      <c r="B47" s="101" t="s">
        <v>58</v>
      </c>
      <c r="C47" s="102">
        <f t="shared" si="1"/>
        <v>171</v>
      </c>
      <c r="D47" s="103">
        <v>156</v>
      </c>
      <c r="E47" s="104">
        <v>15</v>
      </c>
      <c r="F47" s="105">
        <v>72</v>
      </c>
      <c r="G47" s="106">
        <v>93</v>
      </c>
      <c r="H47" s="103">
        <v>17</v>
      </c>
      <c r="I47" s="107">
        <v>14</v>
      </c>
      <c r="J47" s="107">
        <v>53</v>
      </c>
      <c r="K47" s="107">
        <v>79</v>
      </c>
      <c r="L47" s="108">
        <v>2</v>
      </c>
      <c r="M47" s="104">
        <v>0</v>
      </c>
    </row>
    <row r="48" spans="1:13" x14ac:dyDescent="0.6">
      <c r="A48" s="1" t="s">
        <v>59</v>
      </c>
      <c r="B48" s="1"/>
      <c r="C48" s="109"/>
      <c r="D48" s="110"/>
      <c r="E48" s="110"/>
      <c r="F48" s="110"/>
      <c r="G48" s="110"/>
      <c r="H48" s="110"/>
      <c r="I48" s="110"/>
      <c r="J48" s="110"/>
      <c r="K48" s="110"/>
      <c r="L48" s="110"/>
      <c r="M48" s="110"/>
    </row>
    <row r="49" spans="1:11" x14ac:dyDescent="0.6">
      <c r="A49" s="111" t="s">
        <v>60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</row>
  </sheetData>
  <mergeCells count="24">
    <mergeCell ref="A48:B48"/>
    <mergeCell ref="A49:K49"/>
    <mergeCell ref="A21:A24"/>
    <mergeCell ref="A25:A26"/>
    <mergeCell ref="A27:A31"/>
    <mergeCell ref="A32:A38"/>
    <mergeCell ref="A39:A44"/>
    <mergeCell ref="A45:A47"/>
    <mergeCell ref="L2:M2"/>
    <mergeCell ref="A4:B4"/>
    <mergeCell ref="A5:A9"/>
    <mergeCell ref="A10:B10"/>
    <mergeCell ref="A11:A17"/>
    <mergeCell ref="A18:A20"/>
    <mergeCell ref="A1:H1"/>
    <mergeCell ref="I1:M1"/>
    <mergeCell ref="A2:A3"/>
    <mergeCell ref="B2:B3"/>
    <mergeCell ref="C2:C3"/>
    <mergeCell ref="D2:D3"/>
    <mergeCell ref="E2:E3"/>
    <mergeCell ref="F2:G2"/>
    <mergeCell ref="H2:I2"/>
    <mergeCell ref="J2:K2"/>
  </mergeCells>
  <phoneticPr fontId="2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4-10 </vt:lpstr>
      <vt:lpstr>'4-10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2021-01-04T08:01:41Z</dcterms:created>
  <dcterms:modified xsi:type="dcterms:W3CDTF">2021-01-04T08:01:52Z</dcterms:modified>
</cp:coreProperties>
</file>