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1KqSlpFvQeOig0HPaJ768tz14ovO8ovgpaGhW8GHAAw443IMnrJmVkZyLCt2BTqVwAA9SDXnS4k90GVMWBKBpw==" workbookSaltValue="WZaqhLQE4LqGVbrMNT8yEQ==" workbookSpinCount="100000" lockStructure="1"/>
  <bookViews>
    <workbookView xWindow="0" yWindow="0" windowWidth="3732" windowHeight="7632"/>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HJ30" i="4" l="1"/>
  <c r="MI76" i="4"/>
  <c r="HJ51" i="4"/>
  <c r="MA30" i="4"/>
  <c r="IT76" i="4"/>
  <c r="CS51" i="4"/>
  <c r="CS30" i="4"/>
  <c r="BZ76" i="4"/>
  <c r="MA51" i="4"/>
  <c r="C11" i="5"/>
  <c r="D11" i="5"/>
  <c r="E11" i="5"/>
  <c r="B11" i="5"/>
  <c r="BK76" i="4" l="1"/>
  <c r="LH51" i="4"/>
  <c r="LT76" i="4"/>
  <c r="GQ51" i="4"/>
  <c r="LH30" i="4"/>
  <c r="IE76" i="4"/>
  <c r="BZ51" i="4"/>
  <c r="GQ30" i="4"/>
  <c r="BZ30" i="4"/>
  <c r="HP76" i="4"/>
  <c r="FX30" i="4"/>
  <c r="BG30" i="4"/>
  <c r="AV76" i="4"/>
  <c r="KO51" i="4"/>
  <c r="LE76" i="4"/>
  <c r="FX51" i="4"/>
  <c r="KO30" i="4"/>
  <c r="BG51" i="4"/>
  <c r="KP76" i="4"/>
  <c r="FE51" i="4"/>
  <c r="HA76" i="4"/>
  <c r="AN51" i="4"/>
  <c r="FE30" i="4"/>
  <c r="AN30" i="4"/>
  <c r="AG76" i="4"/>
  <c r="JV51" i="4"/>
  <c r="JV30" i="4"/>
  <c r="R76" i="4"/>
  <c r="KA76" i="4"/>
  <c r="EL51" i="4"/>
  <c r="JC30" i="4"/>
  <c r="GL76" i="4"/>
  <c r="U51" i="4"/>
  <c r="U30" i="4"/>
  <c r="JC51" i="4"/>
  <c r="EL30"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<sst xmlns="http://schemas.openxmlformats.org/spreadsheetml/2006/main" count="278" uniqueCount="127">
  <si>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</si>
  <si>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</si>
  <si>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</si>
  <si>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</si>
  <si>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</si>
  <si>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</si>
  <si>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</si>
  <si>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</si>
  <si>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</si>
  <si>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</si>
  <si>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</si>
  <si>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</si>
  <si>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</si>
  <si>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</si>
  <si>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</si>
  <si>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</si>
  <si>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</si>
  <si>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</si>
  <si>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</si>
  <si>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</si>
  <si>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</si>
  <si>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</si>
  <si>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</si>
  <si>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</si>
  <si>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</si>
  <si>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</si>
  <si>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</si>
  <si>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</si>
  <si>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</si>
  <si>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</si>
  <si>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</si>
  <si>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</si>
  <si>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</si>
  <si>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</si>
  <si>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</si>
  <si>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</si>
  <si>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</si>
  <si>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</si>
  <si>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</si>
  <si>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</si>
  <si>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</si>
  <si>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</si>
  <si>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</si>
  <si>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</si>
  <si>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</si>
  <si>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</si>
  <si>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</si>
  <si>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</si>
  <si>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</si>
  <si>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</si>
  <si>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</si>
  <si>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</si>
  <si>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</si>
  <si>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</si>
  <si>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</si>
  <si>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</si>
  <si>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</si>
  <si>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</si>
  <si>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</si>
  <si>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</si>
  <si>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</si>
  <si>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</si>
  <si>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</si>
  <si>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</si>
  <si>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</si>
  <si>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</si>
  <si>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</si>
  <si>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</si>
  <si>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</si>
  <si>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</si>
  <si>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</si>
  <si>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</si>
  <si>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</si>
  <si>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</si>
  <si>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</si>
  <si>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</si>
  <si>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</si>
  <si>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</si>
  <si>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</si>
  <si>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</si>
  <si>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</si>
  <si>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</si>
  <si>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</si>
  <si>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</si>
  <si>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</si>
  <si>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</si>
  <si>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</si>
  <si>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</si>
  <si>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</si>
  <si>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</si>
  <si>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</si>
  <si>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</si>
  <si>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</si>
  <si>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</si>
  <si>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</si>
  <si>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</si>
  <si>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</si>
  <si>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</si>
  <si>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</si>
  <si>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</si>
  <si>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</si>
  <si>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</si>
  <si>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</si>
  <si>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</si>
  <si>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</si>
  <si>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横浜市</t>
  </si>
  <si>
    <t>伊勢佐木長者町地下駐車場</t>
  </si>
  <si>
    <t>法非適用</t>
  </si>
  <si>
    <t>駐車場整備事業</t>
  </si>
  <si>
    <t>-</t>
  </si>
  <si>
    <t>Ａ２Ｂ１</t>
  </si>
  <si>
    <t>非設置</t>
  </si>
  <si>
    <t>該当数値なし</t>
  </si>
  <si>
    <t>その他駐車場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</si>
  <si>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</si>
  <si>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</si>
  <si>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</si>
  <si>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</si>
  <si>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</si>
  <si>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</si>
  <si>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</si>
  <si>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</si>
  <si>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</si>
  <si>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単年度赤字の状態であるため、収支の改善を図るため令和２年４月から指定管理者制度を導入した。
②他会計補助金比率及び③駐車台数一台当たりの他会計補助金額
　経年比較においては、減少傾向にある。これは、地方債の償還が進み残高が減少していることにより、一般会計からの繰入金が減少しているためだと考えられる。
④売上高ＧＯＰ比率及び⑤ＥＢＩＴＤＡ
　数値は低く望ましい状態ではない。収支改善を図るため令和２年４から指定管理者制度を導入した。</t>
    <rPh sb="1" eb="4">
      <t>シュウエキテキ</t>
    </rPh>
    <rPh sb="4" eb="6">
      <t>シュウシ</t>
    </rPh>
    <rPh sb="6" eb="8">
      <t>ヒリツ</t>
    </rPh>
    <rPh sb="10" eb="13">
      <t>タンネンド</t>
    </rPh>
    <rPh sb="13" eb="15">
      <t>アカジ</t>
    </rPh>
    <rPh sb="16" eb="18">
      <t>ジョウタイ</t>
    </rPh>
    <rPh sb="24" eb="26">
      <t>シュウシ</t>
    </rPh>
    <rPh sb="27" eb="29">
      <t>カイゼン</t>
    </rPh>
    <rPh sb="30" eb="31">
      <t>ハカ</t>
    </rPh>
    <rPh sb="34" eb="36">
      <t>レイワ</t>
    </rPh>
    <rPh sb="37" eb="38">
      <t>ネン</t>
    </rPh>
    <rPh sb="39" eb="40">
      <t>ガツ</t>
    </rPh>
    <rPh sb="42" eb="44">
      <t>シテイ</t>
    </rPh>
    <rPh sb="44" eb="47">
      <t>カンリシャ</t>
    </rPh>
    <rPh sb="47" eb="49">
      <t>セイド</t>
    </rPh>
    <rPh sb="50" eb="52">
      <t>ドウニュウ</t>
    </rPh>
    <rPh sb="57" eb="58">
      <t>タ</t>
    </rPh>
    <rPh sb="58" eb="60">
      <t>カイケイ</t>
    </rPh>
    <rPh sb="60" eb="63">
      <t>ホジョキン</t>
    </rPh>
    <rPh sb="63" eb="65">
      <t>ヒリツ</t>
    </rPh>
    <rPh sb="65" eb="66">
      <t>オヨ</t>
    </rPh>
    <rPh sb="68" eb="70">
      <t>チュウシャ</t>
    </rPh>
    <rPh sb="70" eb="72">
      <t>ダイスウ</t>
    </rPh>
    <rPh sb="72" eb="74">
      <t>イチダイ</t>
    </rPh>
    <rPh sb="74" eb="75">
      <t>ア</t>
    </rPh>
    <rPh sb="78" eb="79">
      <t>タ</t>
    </rPh>
    <rPh sb="79" eb="81">
      <t>カイケイ</t>
    </rPh>
    <rPh sb="81" eb="83">
      <t>ホジョ</t>
    </rPh>
    <rPh sb="83" eb="85">
      <t>キンガク</t>
    </rPh>
    <rPh sb="154" eb="155">
      <t>カンガ</t>
    </rPh>
    <rPh sb="162" eb="164">
      <t>ウリアゲ</t>
    </rPh>
    <rPh sb="164" eb="165">
      <t>ダカ</t>
    </rPh>
    <rPh sb="168" eb="170">
      <t>ヒリツ</t>
    </rPh>
    <rPh sb="170" eb="171">
      <t>オヨ</t>
    </rPh>
    <rPh sb="181" eb="183">
      <t>スウチ</t>
    </rPh>
    <rPh sb="184" eb="185">
      <t>ヒク</t>
    </rPh>
    <rPh sb="186" eb="187">
      <t>ノゾ</t>
    </rPh>
    <rPh sb="190" eb="192">
      <t>ジョウタイ</t>
    </rPh>
    <rPh sb="197" eb="199">
      <t>シュウシ</t>
    </rPh>
    <rPh sb="199" eb="201">
      <t>カイゼン</t>
    </rPh>
    <rPh sb="202" eb="203">
      <t>ハカ</t>
    </rPh>
    <rPh sb="206" eb="208">
      <t>レイワ</t>
    </rPh>
    <rPh sb="209" eb="210">
      <t>ネン</t>
    </rPh>
    <rPh sb="213" eb="215">
      <t>シテイ</t>
    </rPh>
    <rPh sb="215" eb="218">
      <t>カンリシャ</t>
    </rPh>
    <rPh sb="218" eb="220">
      <t>セイド</t>
    </rPh>
    <rPh sb="221" eb="223">
      <t>ドウニュウ</t>
    </rPh>
    <phoneticPr fontId="5"/>
  </si>
  <si>
    <t>　令和２年４月からの指定管理者制度導入により、経営改善が望まれるが、新型コロナウイルス感染症の拡大に伴い、駐車場利用収入の減少が見込まれるため、さらなる経営改善の取組が必要である。</t>
    <rPh sb="1" eb="3">
      <t>レイワ</t>
    </rPh>
    <rPh sb="4" eb="5">
      <t>ネン</t>
    </rPh>
    <rPh sb="6" eb="7">
      <t>ガツ</t>
    </rPh>
    <rPh sb="10" eb="15">
      <t>シテイカンリシャ</t>
    </rPh>
    <rPh sb="15" eb="17">
      <t>セイド</t>
    </rPh>
    <rPh sb="17" eb="19">
      <t>ドウニュウ</t>
    </rPh>
    <rPh sb="23" eb="25">
      <t>ケイエイ</t>
    </rPh>
    <rPh sb="25" eb="27">
      <t>カイゼン</t>
    </rPh>
    <rPh sb="28" eb="29">
      <t>ノゾ</t>
    </rPh>
    <rPh sb="34" eb="36">
      <t>シンガタ</t>
    </rPh>
    <rPh sb="43" eb="46">
      <t>カンセンショウ</t>
    </rPh>
    <rPh sb="47" eb="49">
      <t>カクダイ</t>
    </rPh>
    <rPh sb="50" eb="51">
      <t>トモナ</t>
    </rPh>
    <rPh sb="53" eb="56">
      <t>チュウシャジョウ</t>
    </rPh>
    <rPh sb="56" eb="58">
      <t>リヨウ</t>
    </rPh>
    <rPh sb="58" eb="60">
      <t>シュウニュウ</t>
    </rPh>
    <rPh sb="61" eb="63">
      <t>ゲンショウ</t>
    </rPh>
    <rPh sb="64" eb="66">
      <t>ミコ</t>
    </rPh>
    <rPh sb="76" eb="78">
      <t>ケイエイ</t>
    </rPh>
    <rPh sb="78" eb="80">
      <t>カイゼン</t>
    </rPh>
    <rPh sb="81" eb="83">
      <t>トリクミ</t>
    </rPh>
    <rPh sb="84" eb="86">
      <t>ヒツヨウ</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</si>
  <si>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数値は高く望ましい状態ではない。企業債は減少しており、料金収入を増加することで比率を下げることが必要である。</t>
    <phoneticPr fontId="5"/>
  </si>
  <si>
    <t>　稼働率は低く、年々減少傾向であるため、指定管理者による利用しやすい料金の設定や駐車場の認知度を上げていくとともに、様々な利用サービスを展開していくことで稼働率の向上が望まれる。</t>
    <rPh sb="1" eb="3">
      <t>カドウ</t>
    </rPh>
    <rPh sb="3" eb="4">
      <t>リツ</t>
    </rPh>
    <rPh sb="5" eb="6">
      <t>ヒク</t>
    </rPh>
    <rPh sb="8" eb="10">
      <t>ネンネン</t>
    </rPh>
    <rPh sb="10" eb="1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</si>
</sst>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33.799999999999997</c:v>
                </c:pt>
                <c:pt idx="1">
                  <c:v>30.8</c:v>
                </c:pt>
                <c:pt idx="2">
                  <c:v>24.5</c:v>
                </c:pt>
                <c:pt idx="3">
                  <c:v>26.3</c:v>
                </c:pt>
                <c:pt idx="4">
                  <c:v>21.5</c:v>
                </c:pt>
              </c:numCache>
            </c:numRef>
          </c:val>
          <c:extLst xmlns:c16r2="http://schemas.microsoft.com/office/drawing/2015/06/chart">
            <c:ext xmlns:c16="http://schemas.microsoft.com/office/drawing/2014/chart" uri="{C3380CC4-5D6E-409C-BE32-E72D297353CC}">
              <c16:uniqueId val="{00000000-78A0-45FD-87CB-858EFB1B0BAF}"/>
            </c:ext>
          </c:extLst>
        </c:ser>
        <c:dLbls>
          <c:showLegendKey val="0"/>
          <c:showVal val="0"/>
          <c:showCatName val="0"/>
          <c:showSerName val="0"/>
          <c:showPercent val="0"/>
          <c:showBubbleSize val="0"/>
        </c:dLbls>
        <c:gapWidth val="150"/>
        <c:axId val="615726848"/>
        <c:axId val="61573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xmlns:c16r2="http://schemas.microsoft.com/office/drawing/2015/06/chart">
            <c:ext xmlns:c16="http://schemas.microsoft.com/office/drawing/2014/chart" uri="{C3380CC4-5D6E-409C-BE32-E72D297353CC}">
              <c16:uniqueId val="{00000001-78A0-45FD-87CB-858EFB1B0BAF}"/>
            </c:ext>
          </c:extLst>
        </c:ser>
        <c:dLbls>
          <c:showLegendKey val="0"/>
          <c:showVal val="0"/>
          <c:showCatName val="0"/>
          <c:showSerName val="0"/>
          <c:showPercent val="0"/>
          <c:showBubbleSize val="0"/>
        </c:dLbls>
        <c:marker val="1"/>
        <c:smooth val="0"/>
        <c:axId val="615726848"/>
        <c:axId val="615734296"/>
      </c:lineChart>
      <c:catAx>
        <c:axId val="615726848"/>
        <c:scaling>
          <c:orientation val="minMax"/>
        </c:scaling>
        <c:delete val="1"/>
        <c:axPos val="b"/>
        <c:numFmt formatCode="General" sourceLinked="1"/>
        <c:majorTickMark val="none"/>
        <c:minorTickMark val="none"/>
        <c:tickLblPos val="none"/>
        <c:crossAx val="615734296"/>
        <c:crosses val="autoZero"/>
        <c:auto val="1"/>
        <c:lblAlgn val="ctr"/>
        <c:lblOffset val="100"/>
        <c:noMultiLvlLbl val="1"/>
      </c:catAx>
      <c:valAx>
        <c:axId val="61573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26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1149</c:v>
                </c:pt>
                <c:pt idx="3">
                  <c:v>1043.8</c:v>
                </c:pt>
                <c:pt idx="4">
                  <c:v>993.9</c:v>
                </c:pt>
              </c:numCache>
            </c:numRef>
          </c:val>
          <c:extLst xmlns:c16r2="http://schemas.microsoft.com/office/drawing/2015/06/chart">
            <c:ext xmlns:c16="http://schemas.microsoft.com/office/drawing/2014/chart" uri="{C3380CC4-5D6E-409C-BE32-E72D297353CC}">
              <c16:uniqueId val="{00000000-1F1B-4CD7-9DCA-1DCA06A4E2A1}"/>
            </c:ext>
          </c:extLst>
        </c:ser>
        <c:dLbls>
          <c:showLegendKey val="0"/>
          <c:showVal val="0"/>
          <c:showCatName val="0"/>
          <c:showSerName val="0"/>
          <c:showPercent val="0"/>
          <c:showBubbleSize val="0"/>
        </c:dLbls>
        <c:gapWidth val="150"/>
        <c:axId val="615736648"/>
        <c:axId val="61573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xmlns:c16r2="http://schemas.microsoft.com/office/drawing/2015/06/chart">
            <c:ext xmlns:c16="http://schemas.microsoft.com/office/drawing/2014/chart" uri="{C3380CC4-5D6E-409C-BE32-E72D297353CC}">
              <c16:uniqueId val="{00000001-1F1B-4CD7-9DCA-1DCA06A4E2A1}"/>
            </c:ext>
          </c:extLst>
        </c:ser>
        <c:dLbls>
          <c:showLegendKey val="0"/>
          <c:showVal val="0"/>
          <c:showCatName val="0"/>
          <c:showSerName val="0"/>
          <c:showPercent val="0"/>
          <c:showBubbleSize val="0"/>
        </c:dLbls>
        <c:marker val="1"/>
        <c:smooth val="0"/>
        <c:axId val="615736648"/>
        <c:axId val="615737040"/>
      </c:lineChart>
      <c:catAx>
        <c:axId val="615736648"/>
        <c:scaling>
          <c:orientation val="minMax"/>
        </c:scaling>
        <c:delete val="1"/>
        <c:axPos val="b"/>
        <c:numFmt formatCode="General" sourceLinked="1"/>
        <c:majorTickMark val="none"/>
        <c:minorTickMark val="none"/>
        <c:tickLblPos val="none"/>
        <c:crossAx val="615737040"/>
        <c:crosses val="autoZero"/>
        <c:auto val="1"/>
        <c:lblAlgn val="ctr"/>
        <c:lblOffset val="100"/>
        <c:noMultiLvlLbl val="1"/>
      </c:catAx>
      <c:valAx>
        <c:axId val="61573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3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35C-4B55-88AE-CA2B67534522}"/>
            </c:ext>
          </c:extLst>
        </c:ser>
        <c:dLbls>
          <c:showLegendKey val="0"/>
          <c:showVal val="0"/>
          <c:showCatName val="0"/>
          <c:showSerName val="0"/>
          <c:showPercent val="0"/>
          <c:showBubbleSize val="0"/>
        </c:dLbls>
        <c:gapWidth val="150"/>
        <c:axId val="615736256"/>
        <c:axId val="61573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35C-4B55-88AE-CA2B67534522}"/>
            </c:ext>
          </c:extLst>
        </c:ser>
        <c:dLbls>
          <c:showLegendKey val="0"/>
          <c:showVal val="0"/>
          <c:showCatName val="0"/>
          <c:showSerName val="0"/>
          <c:showPercent val="0"/>
          <c:showBubbleSize val="0"/>
        </c:dLbls>
        <c:marker val="1"/>
        <c:smooth val="0"/>
        <c:axId val="615736256"/>
        <c:axId val="615737432"/>
      </c:lineChart>
      <c:catAx>
        <c:axId val="615736256"/>
        <c:scaling>
          <c:orientation val="minMax"/>
        </c:scaling>
        <c:delete val="1"/>
        <c:axPos val="b"/>
        <c:numFmt formatCode="General" sourceLinked="1"/>
        <c:majorTickMark val="none"/>
        <c:minorTickMark val="none"/>
        <c:tickLblPos val="none"/>
        <c:crossAx val="615737432"/>
        <c:crosses val="autoZero"/>
        <c:auto val="1"/>
        <c:lblAlgn val="ctr"/>
        <c:lblOffset val="100"/>
        <c:noMultiLvlLbl val="1"/>
      </c:catAx>
      <c:valAx>
        <c:axId val="61573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424-449C-9A34-5BEF98E12AF8}"/>
            </c:ext>
          </c:extLst>
        </c:ser>
        <c:dLbls>
          <c:showLegendKey val="0"/>
          <c:showVal val="0"/>
          <c:showCatName val="0"/>
          <c:showSerName val="0"/>
          <c:showPercent val="0"/>
          <c:showBubbleSize val="0"/>
        </c:dLbls>
        <c:gapWidth val="150"/>
        <c:axId val="615738608"/>
        <c:axId val="61568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424-449C-9A34-5BEF98E12AF8}"/>
            </c:ext>
          </c:extLst>
        </c:ser>
        <c:dLbls>
          <c:showLegendKey val="0"/>
          <c:showVal val="0"/>
          <c:showCatName val="0"/>
          <c:showSerName val="0"/>
          <c:showPercent val="0"/>
          <c:showBubbleSize val="0"/>
        </c:dLbls>
        <c:marker val="1"/>
        <c:smooth val="0"/>
        <c:axId val="615738608"/>
        <c:axId val="615680200"/>
      </c:lineChart>
      <c:catAx>
        <c:axId val="615738608"/>
        <c:scaling>
          <c:orientation val="minMax"/>
        </c:scaling>
        <c:delete val="1"/>
        <c:axPos val="b"/>
        <c:numFmt formatCode="General" sourceLinked="1"/>
        <c:majorTickMark val="none"/>
        <c:minorTickMark val="none"/>
        <c:tickLblPos val="none"/>
        <c:crossAx val="615680200"/>
        <c:crosses val="autoZero"/>
        <c:auto val="1"/>
        <c:lblAlgn val="ctr"/>
        <c:lblOffset val="100"/>
        <c:noMultiLvlLbl val="1"/>
      </c:catAx>
      <c:valAx>
        <c:axId val="61568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73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6</c:v>
                </c:pt>
                <c:pt idx="1">
                  <c:v>6.5</c:v>
                </c:pt>
                <c:pt idx="2">
                  <c:v>4</c:v>
                </c:pt>
                <c:pt idx="3">
                  <c:v>4.2</c:v>
                </c:pt>
                <c:pt idx="4">
                  <c:v>3.3</c:v>
                </c:pt>
              </c:numCache>
            </c:numRef>
          </c:val>
          <c:extLst xmlns:c16r2="http://schemas.microsoft.com/office/drawing/2015/06/chart">
            <c:ext xmlns:c16="http://schemas.microsoft.com/office/drawing/2014/chart" uri="{C3380CC4-5D6E-409C-BE32-E72D297353CC}">
              <c16:uniqueId val="{00000000-D671-4C00-9F99-CD2BCCAE32D7}"/>
            </c:ext>
          </c:extLst>
        </c:ser>
        <c:dLbls>
          <c:showLegendKey val="0"/>
          <c:showVal val="0"/>
          <c:showCatName val="0"/>
          <c:showSerName val="0"/>
          <c:showPercent val="0"/>
          <c:showBubbleSize val="0"/>
        </c:dLbls>
        <c:gapWidth val="150"/>
        <c:axId val="615680984"/>
        <c:axId val="61568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xmlns:c16r2="http://schemas.microsoft.com/office/drawing/2015/06/chart">
            <c:ext xmlns:c16="http://schemas.microsoft.com/office/drawing/2014/chart" uri="{C3380CC4-5D6E-409C-BE32-E72D297353CC}">
              <c16:uniqueId val="{00000001-D671-4C00-9F99-CD2BCCAE32D7}"/>
            </c:ext>
          </c:extLst>
        </c:ser>
        <c:dLbls>
          <c:showLegendKey val="0"/>
          <c:showVal val="0"/>
          <c:showCatName val="0"/>
          <c:showSerName val="0"/>
          <c:showPercent val="0"/>
          <c:showBubbleSize val="0"/>
        </c:dLbls>
        <c:marker val="1"/>
        <c:smooth val="0"/>
        <c:axId val="615680984"/>
        <c:axId val="615685296"/>
      </c:lineChart>
      <c:catAx>
        <c:axId val="615680984"/>
        <c:scaling>
          <c:orientation val="minMax"/>
        </c:scaling>
        <c:delete val="1"/>
        <c:axPos val="b"/>
        <c:numFmt formatCode="General" sourceLinked="1"/>
        <c:majorTickMark val="none"/>
        <c:minorTickMark val="none"/>
        <c:tickLblPos val="none"/>
        <c:crossAx val="615685296"/>
        <c:crosses val="autoZero"/>
        <c:auto val="1"/>
        <c:lblAlgn val="ctr"/>
        <c:lblOffset val="100"/>
        <c:noMultiLvlLbl val="1"/>
      </c:catAx>
      <c:valAx>
        <c:axId val="61568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8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405</c:v>
                </c:pt>
                <c:pt idx="1">
                  <c:v>346</c:v>
                </c:pt>
                <c:pt idx="2">
                  <c:v>299</c:v>
                </c:pt>
                <c:pt idx="3">
                  <c:v>213</c:v>
                </c:pt>
                <c:pt idx="4">
                  <c:v>218</c:v>
                </c:pt>
              </c:numCache>
            </c:numRef>
          </c:val>
          <c:extLst xmlns:c16r2="http://schemas.microsoft.com/office/drawing/2015/06/chart">
            <c:ext xmlns:c16="http://schemas.microsoft.com/office/drawing/2014/chart" uri="{C3380CC4-5D6E-409C-BE32-E72D297353CC}">
              <c16:uniqueId val="{00000000-CC12-4EE1-A535-CF1E8E1D2078}"/>
            </c:ext>
          </c:extLst>
        </c:ser>
        <c:dLbls>
          <c:showLegendKey val="0"/>
          <c:showVal val="0"/>
          <c:showCatName val="0"/>
          <c:showSerName val="0"/>
          <c:showPercent val="0"/>
          <c:showBubbleSize val="0"/>
        </c:dLbls>
        <c:gapWidth val="150"/>
        <c:axId val="615684904"/>
        <c:axId val="61567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xmlns:c16r2="http://schemas.microsoft.com/office/drawing/2015/06/chart">
            <c:ext xmlns:c16="http://schemas.microsoft.com/office/drawing/2014/chart" uri="{C3380CC4-5D6E-409C-BE32-E72D297353CC}">
              <c16:uniqueId val="{00000001-CC12-4EE1-A535-CF1E8E1D2078}"/>
            </c:ext>
          </c:extLst>
        </c:ser>
        <c:dLbls>
          <c:showLegendKey val="0"/>
          <c:showVal val="0"/>
          <c:showCatName val="0"/>
          <c:showSerName val="0"/>
          <c:showPercent val="0"/>
          <c:showBubbleSize val="0"/>
        </c:dLbls>
        <c:marker val="1"/>
        <c:smooth val="0"/>
        <c:axId val="615684904"/>
        <c:axId val="615674712"/>
      </c:lineChart>
      <c:catAx>
        <c:axId val="615684904"/>
        <c:scaling>
          <c:orientation val="minMax"/>
        </c:scaling>
        <c:delete val="1"/>
        <c:axPos val="b"/>
        <c:numFmt formatCode="General" sourceLinked="1"/>
        <c:majorTickMark val="none"/>
        <c:minorTickMark val="none"/>
        <c:tickLblPos val="none"/>
        <c:crossAx val="615674712"/>
        <c:crosses val="autoZero"/>
        <c:auto val="1"/>
        <c:lblAlgn val="ctr"/>
        <c:lblOffset val="100"/>
        <c:noMultiLvlLbl val="1"/>
      </c:catAx>
      <c:valAx>
        <c:axId val="615674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68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57.5</c:v>
                </c:pt>
                <c:pt idx="1">
                  <c:v>57</c:v>
                </c:pt>
                <c:pt idx="2">
                  <c:v>56.5</c:v>
                </c:pt>
                <c:pt idx="3">
                  <c:v>56</c:v>
                </c:pt>
                <c:pt idx="4">
                  <c:v>41.5</c:v>
                </c:pt>
              </c:numCache>
            </c:numRef>
          </c:val>
          <c:extLst xmlns:c16r2="http://schemas.microsoft.com/office/drawing/2015/06/chart">
            <c:ext xmlns:c16="http://schemas.microsoft.com/office/drawing/2014/chart" uri="{C3380CC4-5D6E-409C-BE32-E72D297353CC}">
              <c16:uniqueId val="{00000000-3E77-47B2-A99A-C176A340951D}"/>
            </c:ext>
          </c:extLst>
        </c:ser>
        <c:dLbls>
          <c:showLegendKey val="0"/>
          <c:showVal val="0"/>
          <c:showCatName val="0"/>
          <c:showSerName val="0"/>
          <c:showPercent val="0"/>
          <c:showBubbleSize val="0"/>
        </c:dLbls>
        <c:gapWidth val="150"/>
        <c:axId val="615673536"/>
        <c:axId val="61567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xmlns:c16r2="http://schemas.microsoft.com/office/drawing/2015/06/chart">
            <c:ext xmlns:c16="http://schemas.microsoft.com/office/drawing/2014/chart" uri="{C3380CC4-5D6E-409C-BE32-E72D297353CC}">
              <c16:uniqueId val="{00000001-3E77-47B2-A99A-C176A340951D}"/>
            </c:ext>
          </c:extLst>
        </c:ser>
        <c:dLbls>
          <c:showLegendKey val="0"/>
          <c:showVal val="0"/>
          <c:showCatName val="0"/>
          <c:showSerName val="0"/>
          <c:showPercent val="0"/>
          <c:showBubbleSize val="0"/>
        </c:dLbls>
        <c:marker val="1"/>
        <c:smooth val="0"/>
        <c:axId val="615673536"/>
        <c:axId val="615673928"/>
      </c:lineChart>
      <c:catAx>
        <c:axId val="615673536"/>
        <c:scaling>
          <c:orientation val="minMax"/>
        </c:scaling>
        <c:delete val="1"/>
        <c:axPos val="b"/>
        <c:numFmt formatCode="General" sourceLinked="1"/>
        <c:majorTickMark val="none"/>
        <c:minorTickMark val="none"/>
        <c:tickLblPos val="none"/>
        <c:crossAx val="615673928"/>
        <c:crosses val="autoZero"/>
        <c:auto val="1"/>
        <c:lblAlgn val="ctr"/>
        <c:lblOffset val="100"/>
        <c:noMultiLvlLbl val="1"/>
      </c:catAx>
      <c:valAx>
        <c:axId val="61567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7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-107.7</c:v>
                </c:pt>
                <c:pt idx="1">
                  <c:v>-13.8</c:v>
                </c:pt>
                <c:pt idx="2">
                  <c:v>-67.8</c:v>
                </c:pt>
                <c:pt idx="3">
                  <c:v>-45.1</c:v>
                </c:pt>
                <c:pt idx="4">
                  <c:v>-116.6</c:v>
                </c:pt>
              </c:numCache>
            </c:numRef>
          </c:val>
          <c:extLst xmlns:c16r2="http://schemas.microsoft.com/office/drawing/2015/06/chart">
            <c:ext xmlns:c16="http://schemas.microsoft.com/office/drawing/2014/chart" uri="{C3380CC4-5D6E-409C-BE32-E72D297353CC}">
              <c16:uniqueId val="{00000000-E396-4BB1-9F65-2AC746FA5CED}"/>
            </c:ext>
          </c:extLst>
        </c:ser>
        <c:dLbls>
          <c:showLegendKey val="0"/>
          <c:showVal val="0"/>
          <c:showCatName val="0"/>
          <c:showSerName val="0"/>
          <c:showPercent val="0"/>
          <c:showBubbleSize val="0"/>
        </c:dLbls>
        <c:gapWidth val="150"/>
        <c:axId val="615684120"/>
        <c:axId val="6156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xmlns:c16r2="http://schemas.microsoft.com/office/drawing/2015/06/chart">
            <c:ext xmlns:c16="http://schemas.microsoft.com/office/drawing/2014/chart" uri="{C3380CC4-5D6E-409C-BE32-E72D297353CC}">
              <c16:uniqueId val="{00000001-E396-4BB1-9F65-2AC746FA5CED}"/>
            </c:ext>
          </c:extLst>
        </c:ser>
        <c:dLbls>
          <c:showLegendKey val="0"/>
          <c:showVal val="0"/>
          <c:showCatName val="0"/>
          <c:showSerName val="0"/>
          <c:showPercent val="0"/>
          <c:showBubbleSize val="0"/>
        </c:dLbls>
        <c:marker val="1"/>
        <c:smooth val="0"/>
        <c:axId val="615684120"/>
        <c:axId val="615675104"/>
      </c:lineChart>
      <c:catAx>
        <c:axId val="615684120"/>
        <c:scaling>
          <c:orientation val="minMax"/>
        </c:scaling>
        <c:delete val="1"/>
        <c:axPos val="b"/>
        <c:numFmt formatCode="General" sourceLinked="1"/>
        <c:majorTickMark val="none"/>
        <c:minorTickMark val="none"/>
        <c:tickLblPos val="none"/>
        <c:crossAx val="615675104"/>
        <c:crosses val="autoZero"/>
        <c:auto val="1"/>
        <c:lblAlgn val="ctr"/>
        <c:lblOffset val="100"/>
        <c:noMultiLvlLbl val="1"/>
      </c:catAx>
      <c:valAx>
        <c:axId val="615675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568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-38274</c:v>
                </c:pt>
                <c:pt idx="1">
                  <c:v>-7410</c:v>
                </c:pt>
                <c:pt idx="2">
                  <c:v>-22468</c:v>
                </c:pt>
                <c:pt idx="3">
                  <c:v>-20847</c:v>
                </c:pt>
                <c:pt idx="4">
                  <c:v>-43082</c:v>
                </c:pt>
              </c:numCache>
            </c:numRef>
          </c:val>
          <c:extLst xmlns:c16r2="http://schemas.microsoft.com/office/drawing/2015/06/chart">
            <c:ext xmlns:c16="http://schemas.microsoft.com/office/drawing/2014/chart" uri="{C3380CC4-5D6E-409C-BE32-E72D297353CC}">
              <c16:uniqueId val="{00000000-4F78-4EE8-837D-E409D1128018}"/>
            </c:ext>
          </c:extLst>
        </c:ser>
        <c:dLbls>
          <c:showLegendKey val="0"/>
          <c:showVal val="0"/>
          <c:showCatName val="0"/>
          <c:showSerName val="0"/>
          <c:showPercent val="0"/>
          <c:showBubbleSize val="0"/>
        </c:dLbls>
        <c:gapWidth val="150"/>
        <c:axId val="615675496"/>
        <c:axId val="61567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xmlns:c16r2="http://schemas.microsoft.com/office/drawing/2015/06/chart">
            <c:ext xmlns:c16="http://schemas.microsoft.com/office/drawing/2014/chart" uri="{C3380CC4-5D6E-409C-BE32-E72D297353CC}">
              <c16:uniqueId val="{00000001-4F78-4EE8-837D-E409D1128018}"/>
            </c:ext>
          </c:extLst>
        </c:ser>
        <c:dLbls>
          <c:showLegendKey val="0"/>
          <c:showVal val="0"/>
          <c:showCatName val="0"/>
          <c:showSerName val="0"/>
          <c:showPercent val="0"/>
          <c:showBubbleSize val="0"/>
        </c:dLbls>
        <c:marker val="1"/>
        <c:smooth val="0"/>
        <c:axId val="615675496"/>
        <c:axId val="615675888"/>
      </c:lineChart>
      <c:catAx>
        <c:axId val="615675496"/>
        <c:scaling>
          <c:orientation val="minMax"/>
        </c:scaling>
        <c:delete val="1"/>
        <c:axPos val="b"/>
        <c:numFmt formatCode="General" sourceLinked="1"/>
        <c:majorTickMark val="none"/>
        <c:minorTickMark val="none"/>
        <c:tickLblPos val="none"/>
        <c:crossAx val="615675888"/>
        <c:crosses val="autoZero"/>
        <c:auto val="1"/>
        <c:lblAlgn val="ctr"/>
        <c:lblOffset val="100"/>
        <c:noMultiLvlLbl val="1"/>
      </c:catAx>
      <c:valAx>
        <c:axId val="61567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567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神奈川県横浜市　伊勢佐木長者町地下駐車場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33.799999999999997</v>
      </c>
      <c r="V31" s="118"/>
      <c r="W31" s="118"/>
      <c r="X31" s="118"/>
      <c r="Y31" s="118"/>
      <c r="Z31" s="118"/>
      <c r="AA31" s="118"/>
      <c r="AB31" s="118"/>
      <c r="AC31" s="118"/>
      <c r="AD31" s="118"/>
      <c r="AE31" s="118"/>
      <c r="AF31" s="118"/>
      <c r="AG31" s="118"/>
      <c r="AH31" s="118"/>
      <c r="AI31" s="118"/>
      <c r="AJ31" s="118"/>
      <c r="AK31" s="118"/>
      <c r="AL31" s="118"/>
      <c r="AM31" s="118"/>
      <c r="AN31" s="118">
        <f>データ!Z7</f>
        <v>30.8</v>
      </c>
      <c r="AO31" s="118"/>
      <c r="AP31" s="118"/>
      <c r="AQ31" s="118"/>
      <c r="AR31" s="118"/>
      <c r="AS31" s="118"/>
      <c r="AT31" s="118"/>
      <c r="AU31" s="118"/>
      <c r="AV31" s="118"/>
      <c r="AW31" s="118"/>
      <c r="AX31" s="118"/>
      <c r="AY31" s="118"/>
      <c r="AZ31" s="118"/>
      <c r="BA31" s="118"/>
      <c r="BB31" s="118"/>
      <c r="BC31" s="118"/>
      <c r="BD31" s="118"/>
      <c r="BE31" s="118"/>
      <c r="BF31" s="118"/>
      <c r="BG31" s="118">
        <f>データ!AA7</f>
        <v>24.5</v>
      </c>
      <c r="BH31" s="118"/>
      <c r="BI31" s="118"/>
      <c r="BJ31" s="118"/>
      <c r="BK31" s="118"/>
      <c r="BL31" s="118"/>
      <c r="BM31" s="118"/>
      <c r="BN31" s="118"/>
      <c r="BO31" s="118"/>
      <c r="BP31" s="118"/>
      <c r="BQ31" s="118"/>
      <c r="BR31" s="118"/>
      <c r="BS31" s="118"/>
      <c r="BT31" s="118"/>
      <c r="BU31" s="118"/>
      <c r="BV31" s="118"/>
      <c r="BW31" s="118"/>
      <c r="BX31" s="118"/>
      <c r="BY31" s="118"/>
      <c r="BZ31" s="118">
        <f>データ!AB7</f>
        <v>26.3</v>
      </c>
      <c r="CA31" s="118"/>
      <c r="CB31" s="118"/>
      <c r="CC31" s="118"/>
      <c r="CD31" s="118"/>
      <c r="CE31" s="118"/>
      <c r="CF31" s="118"/>
      <c r="CG31" s="118"/>
      <c r="CH31" s="118"/>
      <c r="CI31" s="118"/>
      <c r="CJ31" s="118"/>
      <c r="CK31" s="118"/>
      <c r="CL31" s="118"/>
      <c r="CM31" s="118"/>
      <c r="CN31" s="118"/>
      <c r="CO31" s="118"/>
      <c r="CP31" s="118"/>
      <c r="CQ31" s="118"/>
      <c r="CR31" s="118"/>
      <c r="CS31" s="118">
        <f>データ!AC7</f>
        <v>21.5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v>
      </c>
      <c r="EM31" s="118"/>
      <c r="EN31" s="118"/>
      <c r="EO31" s="118"/>
      <c r="EP31" s="118"/>
      <c r="EQ31" s="118"/>
      <c r="ER31" s="118"/>
      <c r="ES31" s="118"/>
      <c r="ET31" s="118"/>
      <c r="EU31" s="118"/>
      <c r="EV31" s="118"/>
      <c r="EW31" s="118"/>
      <c r="EX31" s="118"/>
      <c r="EY31" s="118"/>
      <c r="EZ31" s="118"/>
      <c r="FA31" s="118"/>
      <c r="FB31" s="118"/>
      <c r="FC31" s="118"/>
      <c r="FD31" s="118"/>
      <c r="FE31" s="118">
        <f>データ!AK7</f>
        <v>6.5</v>
      </c>
      <c r="FF31" s="118"/>
      <c r="FG31" s="118"/>
      <c r="FH31" s="118"/>
      <c r="FI31" s="118"/>
      <c r="FJ31" s="118"/>
      <c r="FK31" s="118"/>
      <c r="FL31" s="118"/>
      <c r="FM31" s="118"/>
      <c r="FN31" s="118"/>
      <c r="FO31" s="118"/>
      <c r="FP31" s="118"/>
      <c r="FQ31" s="118"/>
      <c r="FR31" s="118"/>
      <c r="FS31" s="118"/>
      <c r="FT31" s="118"/>
      <c r="FU31" s="118"/>
      <c r="FV31" s="118"/>
      <c r="FW31" s="118"/>
      <c r="FX31" s="118">
        <f>データ!AL7</f>
        <v>4</v>
      </c>
      <c r="FY31" s="118"/>
      <c r="FZ31" s="118"/>
      <c r="GA31" s="118"/>
      <c r="GB31" s="118"/>
      <c r="GC31" s="118"/>
      <c r="GD31" s="118"/>
      <c r="GE31" s="118"/>
      <c r="GF31" s="118"/>
      <c r="GG31" s="118"/>
      <c r="GH31" s="118"/>
      <c r="GI31" s="118"/>
      <c r="GJ31" s="118"/>
      <c r="GK31" s="118"/>
      <c r="GL31" s="118"/>
      <c r="GM31" s="118"/>
      <c r="GN31" s="118"/>
      <c r="GO31" s="118"/>
      <c r="GP31" s="118"/>
      <c r="GQ31" s="118">
        <f>データ!AM7</f>
        <v>4.2</v>
      </c>
      <c r="GR31" s="118"/>
      <c r="GS31" s="118"/>
      <c r="GT31" s="118"/>
      <c r="GU31" s="118"/>
      <c r="GV31" s="118"/>
      <c r="GW31" s="118"/>
      <c r="GX31" s="118"/>
      <c r="GY31" s="118"/>
      <c r="GZ31" s="118"/>
      <c r="HA31" s="118"/>
      <c r="HB31" s="118"/>
      <c r="HC31" s="118"/>
      <c r="HD31" s="118"/>
      <c r="HE31" s="118"/>
      <c r="HF31" s="118"/>
      <c r="HG31" s="118"/>
      <c r="HH31" s="118"/>
      <c r="HI31" s="118"/>
      <c r="HJ31" s="118">
        <f>データ!AN7</f>
        <v>3.3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57.5</v>
      </c>
      <c r="JD31" s="120"/>
      <c r="JE31" s="120"/>
      <c r="JF31" s="120"/>
      <c r="JG31" s="120"/>
      <c r="JH31" s="120"/>
      <c r="JI31" s="120"/>
      <c r="JJ31" s="120"/>
      <c r="JK31" s="120"/>
      <c r="JL31" s="120"/>
      <c r="JM31" s="120"/>
      <c r="JN31" s="120"/>
      <c r="JO31" s="120"/>
      <c r="JP31" s="120"/>
      <c r="JQ31" s="120"/>
      <c r="JR31" s="120"/>
      <c r="JS31" s="120"/>
      <c r="JT31" s="120"/>
      <c r="JU31" s="121"/>
      <c r="JV31" s="119">
        <f>データ!DL7</f>
        <v>57</v>
      </c>
      <c r="JW31" s="120"/>
      <c r="JX31" s="120"/>
      <c r="JY31" s="120"/>
      <c r="JZ31" s="120"/>
      <c r="KA31" s="120"/>
      <c r="KB31" s="120"/>
      <c r="KC31" s="120"/>
      <c r="KD31" s="120"/>
      <c r="KE31" s="120"/>
      <c r="KF31" s="120"/>
      <c r="KG31" s="120"/>
      <c r="KH31" s="120"/>
      <c r="KI31" s="120"/>
      <c r="KJ31" s="120"/>
      <c r="KK31" s="120"/>
      <c r="KL31" s="120"/>
      <c r="KM31" s="120"/>
      <c r="KN31" s="121"/>
      <c r="KO31" s="119">
        <f>データ!DM7</f>
        <v>56.5</v>
      </c>
      <c r="KP31" s="120"/>
      <c r="KQ31" s="120"/>
      <c r="KR31" s="120"/>
      <c r="KS31" s="120"/>
      <c r="KT31" s="120"/>
      <c r="KU31" s="120"/>
      <c r="KV31" s="120"/>
      <c r="KW31" s="120"/>
      <c r="KX31" s="120"/>
      <c r="KY31" s="120"/>
      <c r="KZ31" s="120"/>
      <c r="LA31" s="120"/>
      <c r="LB31" s="120"/>
      <c r="LC31" s="120"/>
      <c r="LD31" s="120"/>
      <c r="LE31" s="120"/>
      <c r="LF31" s="120"/>
      <c r="LG31" s="121"/>
      <c r="LH31" s="119">
        <f>データ!DN7</f>
        <v>56</v>
      </c>
      <c r="LI31" s="120"/>
      <c r="LJ31" s="120"/>
      <c r="LK31" s="120"/>
      <c r="LL31" s="120"/>
      <c r="LM31" s="120"/>
      <c r="LN31" s="120"/>
      <c r="LO31" s="120"/>
      <c r="LP31" s="120"/>
      <c r="LQ31" s="120"/>
      <c r="LR31" s="120"/>
      <c r="LS31" s="120"/>
      <c r="LT31" s="120"/>
      <c r="LU31" s="120"/>
      <c r="LV31" s="120"/>
      <c r="LW31" s="120"/>
      <c r="LX31" s="120"/>
      <c r="LY31" s="120"/>
      <c r="LZ31" s="121"/>
      <c r="MA31" s="119">
        <f>データ!DO7</f>
        <v>41.5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113.4</v>
      </c>
      <c r="V32" s="118"/>
      <c r="W32" s="118"/>
      <c r="X32" s="118"/>
      <c r="Y32" s="118"/>
      <c r="Z32" s="118"/>
      <c r="AA32" s="118"/>
      <c r="AB32" s="118"/>
      <c r="AC32" s="118"/>
      <c r="AD32" s="118"/>
      <c r="AE32" s="118"/>
      <c r="AF32" s="118"/>
      <c r="AG32" s="118"/>
      <c r="AH32" s="118"/>
      <c r="AI32" s="118"/>
      <c r="AJ32" s="118"/>
      <c r="AK32" s="118"/>
      <c r="AL32" s="118"/>
      <c r="AM32" s="118"/>
      <c r="AN32" s="118">
        <f>データ!AE7</f>
        <v>191.4</v>
      </c>
      <c r="AO32" s="118"/>
      <c r="AP32" s="118"/>
      <c r="AQ32" s="118"/>
      <c r="AR32" s="118"/>
      <c r="AS32" s="118"/>
      <c r="AT32" s="118"/>
      <c r="AU32" s="118"/>
      <c r="AV32" s="118"/>
      <c r="AW32" s="118"/>
      <c r="AX32" s="118"/>
      <c r="AY32" s="118"/>
      <c r="AZ32" s="118"/>
      <c r="BA32" s="118"/>
      <c r="BB32" s="118"/>
      <c r="BC32" s="118"/>
      <c r="BD32" s="118"/>
      <c r="BE32" s="118"/>
      <c r="BF32" s="118"/>
      <c r="BG32" s="118">
        <f>データ!AF7</f>
        <v>141.30000000000001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123.9</v>
      </c>
      <c r="CA32" s="118"/>
      <c r="CB32" s="118"/>
      <c r="CC32" s="118"/>
      <c r="CD32" s="118"/>
      <c r="CE32" s="118"/>
      <c r="CF32" s="118"/>
      <c r="CG32" s="118"/>
      <c r="CH32" s="118"/>
      <c r="CI32" s="118"/>
      <c r="CJ32" s="118"/>
      <c r="CK32" s="118"/>
      <c r="CL32" s="118"/>
      <c r="CM32" s="118"/>
      <c r="CN32" s="118"/>
      <c r="CO32" s="118"/>
      <c r="CP32" s="118"/>
      <c r="CQ32" s="118"/>
      <c r="CR32" s="118"/>
      <c r="CS32" s="118">
        <f>データ!AH7</f>
        <v>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9.5</v>
      </c>
      <c r="EM32" s="118"/>
      <c r="EN32" s="118"/>
      <c r="EO32" s="118"/>
      <c r="EP32" s="118"/>
      <c r="EQ32" s="118"/>
      <c r="ER32" s="118"/>
      <c r="ES32" s="118"/>
      <c r="ET32" s="118"/>
      <c r="EU32" s="118"/>
      <c r="EV32" s="118"/>
      <c r="EW32" s="118"/>
      <c r="EX32" s="118"/>
      <c r="EY32" s="118"/>
      <c r="EZ32" s="118"/>
      <c r="FA32" s="118"/>
      <c r="FB32" s="118"/>
      <c r="FC32" s="118"/>
      <c r="FD32" s="118"/>
      <c r="FE32" s="118">
        <f>データ!AP7</f>
        <v>15.1</v>
      </c>
      <c r="FF32" s="118"/>
      <c r="FG32" s="118"/>
      <c r="FH32" s="118"/>
      <c r="FI32" s="118"/>
      <c r="FJ32" s="118"/>
      <c r="FK32" s="118"/>
      <c r="FL32" s="118"/>
      <c r="FM32" s="118"/>
      <c r="FN32" s="118"/>
      <c r="FO32" s="118"/>
      <c r="FP32" s="118"/>
      <c r="FQ32" s="118"/>
      <c r="FR32" s="118"/>
      <c r="FS32" s="118"/>
      <c r="FT32" s="118"/>
      <c r="FU32" s="118"/>
      <c r="FV32" s="118"/>
      <c r="FW32" s="118"/>
      <c r="FX32" s="118">
        <f>データ!AQ7</f>
        <v>15</v>
      </c>
      <c r="FY32" s="118"/>
      <c r="FZ32" s="118"/>
      <c r="GA32" s="118"/>
      <c r="GB32" s="118"/>
      <c r="GC32" s="118"/>
      <c r="GD32" s="118"/>
      <c r="GE32" s="118"/>
      <c r="GF32" s="118"/>
      <c r="GG32" s="118"/>
      <c r="GH32" s="118"/>
      <c r="GI32" s="118"/>
      <c r="GJ32" s="118"/>
      <c r="GK32" s="118"/>
      <c r="GL32" s="118"/>
      <c r="GM32" s="118"/>
      <c r="GN32" s="118"/>
      <c r="GO32" s="118"/>
      <c r="GP32" s="118"/>
      <c r="GQ32" s="118">
        <f>データ!AR7</f>
        <v>10.4</v>
      </c>
      <c r="GR32" s="118"/>
      <c r="GS32" s="118"/>
      <c r="GT32" s="118"/>
      <c r="GU32" s="118"/>
      <c r="GV32" s="118"/>
      <c r="GW32" s="118"/>
      <c r="GX32" s="118"/>
      <c r="GY32" s="118"/>
      <c r="GZ32" s="118"/>
      <c r="HA32" s="118"/>
      <c r="HB32" s="118"/>
      <c r="HC32" s="118"/>
      <c r="HD32" s="118"/>
      <c r="HE32" s="118"/>
      <c r="HF32" s="118"/>
      <c r="HG32" s="118"/>
      <c r="HH32" s="118"/>
      <c r="HI32" s="118"/>
      <c r="HJ32" s="118">
        <f>データ!AS7</f>
        <v>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185.2</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186.8</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5">
        <f>データ!AU7</f>
        <v>405</v>
      </c>
      <c r="V52" s="125"/>
      <c r="W52" s="125"/>
      <c r="X52" s="125"/>
      <c r="Y52" s="125"/>
      <c r="Z52" s="125"/>
      <c r="AA52" s="125"/>
      <c r="AB52" s="125"/>
      <c r="AC52" s="125"/>
      <c r="AD52" s="125"/>
      <c r="AE52" s="125"/>
      <c r="AF52" s="125"/>
      <c r="AG52" s="125"/>
      <c r="AH52" s="125"/>
      <c r="AI52" s="125"/>
      <c r="AJ52" s="125"/>
      <c r="AK52" s="125"/>
      <c r="AL52" s="125"/>
      <c r="AM52" s="125"/>
      <c r="AN52" s="125">
        <f>データ!AV7</f>
        <v>346</v>
      </c>
      <c r="AO52" s="125"/>
      <c r="AP52" s="125"/>
      <c r="AQ52" s="125"/>
      <c r="AR52" s="125"/>
      <c r="AS52" s="125"/>
      <c r="AT52" s="125"/>
      <c r="AU52" s="125"/>
      <c r="AV52" s="125"/>
      <c r="AW52" s="125"/>
      <c r="AX52" s="125"/>
      <c r="AY52" s="125"/>
      <c r="AZ52" s="125"/>
      <c r="BA52" s="125"/>
      <c r="BB52" s="125"/>
      <c r="BC52" s="125"/>
      <c r="BD52" s="125"/>
      <c r="BE52" s="125"/>
      <c r="BF52" s="125"/>
      <c r="BG52" s="125">
        <f>データ!AW7</f>
        <v>299</v>
      </c>
      <c r="BH52" s="125"/>
      <c r="BI52" s="125"/>
      <c r="BJ52" s="125"/>
      <c r="BK52" s="125"/>
      <c r="BL52" s="125"/>
      <c r="BM52" s="125"/>
      <c r="BN52" s="125"/>
      <c r="BO52" s="125"/>
      <c r="BP52" s="125"/>
      <c r="BQ52" s="125"/>
      <c r="BR52" s="125"/>
      <c r="BS52" s="125"/>
      <c r="BT52" s="125"/>
      <c r="BU52" s="125"/>
      <c r="BV52" s="125"/>
      <c r="BW52" s="125"/>
      <c r="BX52" s="125"/>
      <c r="BY52" s="125"/>
      <c r="BZ52" s="125">
        <f>データ!AX7</f>
        <v>213</v>
      </c>
      <c r="CA52" s="125"/>
      <c r="CB52" s="125"/>
      <c r="CC52" s="125"/>
      <c r="CD52" s="125"/>
      <c r="CE52" s="125"/>
      <c r="CF52" s="125"/>
      <c r="CG52" s="125"/>
      <c r="CH52" s="125"/>
      <c r="CI52" s="125"/>
      <c r="CJ52" s="125"/>
      <c r="CK52" s="125"/>
      <c r="CL52" s="125"/>
      <c r="CM52" s="125"/>
      <c r="CN52" s="125"/>
      <c r="CO52" s="125"/>
      <c r="CP52" s="125"/>
      <c r="CQ52" s="125"/>
      <c r="CR52" s="125"/>
      <c r="CS52" s="125">
        <f>データ!AY7</f>
        <v>218</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-107.7</v>
      </c>
      <c r="EM52" s="118"/>
      <c r="EN52" s="118"/>
      <c r="EO52" s="118"/>
      <c r="EP52" s="118"/>
      <c r="EQ52" s="118"/>
      <c r="ER52" s="118"/>
      <c r="ES52" s="118"/>
      <c r="ET52" s="118"/>
      <c r="EU52" s="118"/>
      <c r="EV52" s="118"/>
      <c r="EW52" s="118"/>
      <c r="EX52" s="118"/>
      <c r="EY52" s="118"/>
      <c r="EZ52" s="118"/>
      <c r="FA52" s="118"/>
      <c r="FB52" s="118"/>
      <c r="FC52" s="118"/>
      <c r="FD52" s="118"/>
      <c r="FE52" s="118">
        <f>データ!BG7</f>
        <v>-13.8</v>
      </c>
      <c r="FF52" s="118"/>
      <c r="FG52" s="118"/>
      <c r="FH52" s="118"/>
      <c r="FI52" s="118"/>
      <c r="FJ52" s="118"/>
      <c r="FK52" s="118"/>
      <c r="FL52" s="118"/>
      <c r="FM52" s="118"/>
      <c r="FN52" s="118"/>
      <c r="FO52" s="118"/>
      <c r="FP52" s="118"/>
      <c r="FQ52" s="118"/>
      <c r="FR52" s="118"/>
      <c r="FS52" s="118"/>
      <c r="FT52" s="118"/>
      <c r="FU52" s="118"/>
      <c r="FV52" s="118"/>
      <c r="FW52" s="118"/>
      <c r="FX52" s="118">
        <f>データ!BH7</f>
        <v>-67.8</v>
      </c>
      <c r="FY52" s="118"/>
      <c r="FZ52" s="118"/>
      <c r="GA52" s="118"/>
      <c r="GB52" s="118"/>
      <c r="GC52" s="118"/>
      <c r="GD52" s="118"/>
      <c r="GE52" s="118"/>
      <c r="GF52" s="118"/>
      <c r="GG52" s="118"/>
      <c r="GH52" s="118"/>
      <c r="GI52" s="118"/>
      <c r="GJ52" s="118"/>
      <c r="GK52" s="118"/>
      <c r="GL52" s="118"/>
      <c r="GM52" s="118"/>
      <c r="GN52" s="118"/>
      <c r="GO52" s="118"/>
      <c r="GP52" s="118"/>
      <c r="GQ52" s="118">
        <f>データ!BI7</f>
        <v>-45.1</v>
      </c>
      <c r="GR52" s="118"/>
      <c r="GS52" s="118"/>
      <c r="GT52" s="118"/>
      <c r="GU52" s="118"/>
      <c r="GV52" s="118"/>
      <c r="GW52" s="118"/>
      <c r="GX52" s="118"/>
      <c r="GY52" s="118"/>
      <c r="GZ52" s="118"/>
      <c r="HA52" s="118"/>
      <c r="HB52" s="118"/>
      <c r="HC52" s="118"/>
      <c r="HD52" s="118"/>
      <c r="HE52" s="118"/>
      <c r="HF52" s="118"/>
      <c r="HG52" s="118"/>
      <c r="HH52" s="118"/>
      <c r="HI52" s="118"/>
      <c r="HJ52" s="118">
        <f>データ!BJ7</f>
        <v>-116.6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-38274</v>
      </c>
      <c r="JD52" s="125"/>
      <c r="JE52" s="125"/>
      <c r="JF52" s="125"/>
      <c r="JG52" s="125"/>
      <c r="JH52" s="125"/>
      <c r="JI52" s="125"/>
      <c r="JJ52" s="125"/>
      <c r="JK52" s="125"/>
      <c r="JL52" s="125"/>
      <c r="JM52" s="125"/>
      <c r="JN52" s="125"/>
      <c r="JO52" s="125"/>
      <c r="JP52" s="125"/>
      <c r="JQ52" s="125"/>
      <c r="JR52" s="125"/>
      <c r="JS52" s="125"/>
      <c r="JT52" s="125"/>
      <c r="JU52" s="125"/>
      <c r="JV52" s="125">
        <f>データ!BR7</f>
        <v>-7410</v>
      </c>
      <c r="JW52" s="125"/>
      <c r="JX52" s="125"/>
      <c r="JY52" s="125"/>
      <c r="JZ52" s="125"/>
      <c r="KA52" s="125"/>
      <c r="KB52" s="125"/>
      <c r="KC52" s="125"/>
      <c r="KD52" s="125"/>
      <c r="KE52" s="125"/>
      <c r="KF52" s="125"/>
      <c r="KG52" s="125"/>
      <c r="KH52" s="125"/>
      <c r="KI52" s="125"/>
      <c r="KJ52" s="125"/>
      <c r="KK52" s="125"/>
      <c r="KL52" s="125"/>
      <c r="KM52" s="125"/>
      <c r="KN52" s="125"/>
      <c r="KO52" s="125">
        <f>データ!BS7</f>
        <v>-22468</v>
      </c>
      <c r="KP52" s="125"/>
      <c r="KQ52" s="125"/>
      <c r="KR52" s="125"/>
      <c r="KS52" s="125"/>
      <c r="KT52" s="125"/>
      <c r="KU52" s="125"/>
      <c r="KV52" s="125"/>
      <c r="KW52" s="125"/>
      <c r="KX52" s="125"/>
      <c r="KY52" s="125"/>
      <c r="KZ52" s="125"/>
      <c r="LA52" s="125"/>
      <c r="LB52" s="125"/>
      <c r="LC52" s="125"/>
      <c r="LD52" s="125"/>
      <c r="LE52" s="125"/>
      <c r="LF52" s="125"/>
      <c r="LG52" s="125"/>
      <c r="LH52" s="125">
        <f>データ!BT7</f>
        <v>-20847</v>
      </c>
      <c r="LI52" s="125"/>
      <c r="LJ52" s="125"/>
      <c r="LK52" s="125"/>
      <c r="LL52" s="125"/>
      <c r="LM52" s="125"/>
      <c r="LN52" s="125"/>
      <c r="LO52" s="125"/>
      <c r="LP52" s="125"/>
      <c r="LQ52" s="125"/>
      <c r="LR52" s="125"/>
      <c r="LS52" s="125"/>
      <c r="LT52" s="125"/>
      <c r="LU52" s="125"/>
      <c r="LV52" s="125"/>
      <c r="LW52" s="125"/>
      <c r="LX52" s="125"/>
      <c r="LY52" s="125"/>
      <c r="LZ52" s="125"/>
      <c r="MA52" s="125">
        <f>データ!BU7</f>
        <v>-43082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17.5</v>
      </c>
      <c r="EM53" s="118"/>
      <c r="EN53" s="118"/>
      <c r="EO53" s="118"/>
      <c r="EP53" s="118"/>
      <c r="EQ53" s="118"/>
      <c r="ER53" s="118"/>
      <c r="ES53" s="118"/>
      <c r="ET53" s="118"/>
      <c r="EU53" s="118"/>
      <c r="EV53" s="118"/>
      <c r="EW53" s="118"/>
      <c r="EX53" s="118"/>
      <c r="EY53" s="118"/>
      <c r="EZ53" s="118"/>
      <c r="FA53" s="118"/>
      <c r="FB53" s="118"/>
      <c r="FC53" s="118"/>
      <c r="FD53" s="118"/>
      <c r="FE53" s="118">
        <f>データ!BL7</f>
        <v>14.3</v>
      </c>
      <c r="FF53" s="118"/>
      <c r="FG53" s="118"/>
      <c r="FH53" s="118"/>
      <c r="FI53" s="118"/>
      <c r="FJ53" s="118"/>
      <c r="FK53" s="118"/>
      <c r="FL53" s="118"/>
      <c r="FM53" s="118"/>
      <c r="FN53" s="118"/>
      <c r="FO53" s="118"/>
      <c r="FP53" s="118"/>
      <c r="FQ53" s="118"/>
      <c r="FR53" s="118"/>
      <c r="FS53" s="118"/>
      <c r="FT53" s="118"/>
      <c r="FU53" s="118"/>
      <c r="FV53" s="118"/>
      <c r="FW53" s="118"/>
      <c r="FX53" s="118">
        <f>データ!BM7</f>
        <v>11.8</v>
      </c>
      <c r="FY53" s="118"/>
      <c r="FZ53" s="118"/>
      <c r="GA53" s="118"/>
      <c r="GB53" s="118"/>
      <c r="GC53" s="118"/>
      <c r="GD53" s="118"/>
      <c r="GE53" s="118"/>
      <c r="GF53" s="118"/>
      <c r="GG53" s="118"/>
      <c r="GH53" s="118"/>
      <c r="GI53" s="118"/>
      <c r="GJ53" s="118"/>
      <c r="GK53" s="118"/>
      <c r="GL53" s="118"/>
      <c r="GM53" s="118"/>
      <c r="GN53" s="118"/>
      <c r="GO53" s="118"/>
      <c r="GP53" s="118"/>
      <c r="GQ53" s="118">
        <f>データ!BN7</f>
        <v>9.1</v>
      </c>
      <c r="GR53" s="118"/>
      <c r="GS53" s="118"/>
      <c r="GT53" s="118"/>
      <c r="GU53" s="118"/>
      <c r="GV53" s="118"/>
      <c r="GW53" s="118"/>
      <c r="GX53" s="118"/>
      <c r="GY53" s="118"/>
      <c r="GZ53" s="118"/>
      <c r="HA53" s="118"/>
      <c r="HB53" s="118"/>
      <c r="HC53" s="118"/>
      <c r="HD53" s="118"/>
      <c r="HE53" s="118"/>
      <c r="HF53" s="118"/>
      <c r="HG53" s="118"/>
      <c r="HH53" s="118"/>
      <c r="HI53" s="118"/>
      <c r="HJ53" s="118">
        <f>データ!BO7</f>
        <v>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124</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326040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1149</v>
      </c>
      <c r="LF77" s="120"/>
      <c r="LG77" s="120"/>
      <c r="LH77" s="120"/>
      <c r="LI77" s="120"/>
      <c r="LJ77" s="120"/>
      <c r="LK77" s="120"/>
      <c r="LL77" s="120"/>
      <c r="LM77" s="120"/>
      <c r="LN77" s="120"/>
      <c r="LO77" s="120"/>
      <c r="LP77" s="120"/>
      <c r="LQ77" s="120"/>
      <c r="LR77" s="120"/>
      <c r="LS77" s="121"/>
      <c r="LT77" s="119">
        <f>データ!DC7</f>
        <v>1043.8</v>
      </c>
      <c r="LU77" s="120"/>
      <c r="LV77" s="120"/>
      <c r="LW77" s="120"/>
      <c r="LX77" s="120"/>
      <c r="LY77" s="120"/>
      <c r="LZ77" s="120"/>
      <c r="MA77" s="120"/>
      <c r="MB77" s="120"/>
      <c r="MC77" s="120"/>
      <c r="MD77" s="120"/>
      <c r="ME77" s="120"/>
      <c r="MF77" s="120"/>
      <c r="MG77" s="120"/>
      <c r="MH77" s="121"/>
      <c r="MI77" s="119">
        <f>データ!DD7</f>
        <v>993.9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278.89999999999998</v>
      </c>
      <c r="KB78" s="120"/>
      <c r="KC78" s="120"/>
      <c r="KD78" s="120"/>
      <c r="KE78" s="120"/>
      <c r="KF78" s="120"/>
      <c r="KG78" s="120"/>
      <c r="KH78" s="120"/>
      <c r="KI78" s="120"/>
      <c r="KJ78" s="120"/>
      <c r="KK78" s="120"/>
      <c r="KL78" s="120"/>
      <c r="KM78" s="120"/>
      <c r="KN78" s="120"/>
      <c r="KO78" s="121"/>
      <c r="KP78" s="119">
        <f>データ!DF7</f>
        <v>205.5</v>
      </c>
      <c r="KQ78" s="120"/>
      <c r="KR78" s="120"/>
      <c r="KS78" s="120"/>
      <c r="KT78" s="120"/>
      <c r="KU78" s="120"/>
      <c r="KV78" s="120"/>
      <c r="KW78" s="120"/>
      <c r="KX78" s="120"/>
      <c r="KY78" s="120"/>
      <c r="KZ78" s="120"/>
      <c r="LA78" s="120"/>
      <c r="LB78" s="120"/>
      <c r="LC78" s="120"/>
      <c r="LD78" s="121"/>
      <c r="LE78" s="119">
        <f>データ!DG7</f>
        <v>187.9</v>
      </c>
      <c r="LF78" s="120"/>
      <c r="LG78" s="120"/>
      <c r="LH78" s="120"/>
      <c r="LI78" s="120"/>
      <c r="LJ78" s="120"/>
      <c r="LK78" s="120"/>
      <c r="LL78" s="120"/>
      <c r="LM78" s="120"/>
      <c r="LN78" s="120"/>
      <c r="LO78" s="120"/>
      <c r="LP78" s="120"/>
      <c r="LQ78" s="120"/>
      <c r="LR78" s="120"/>
      <c r="LS78" s="121"/>
      <c r="LT78" s="119">
        <f>データ!DH7</f>
        <v>143.19999999999999</v>
      </c>
      <c r="LU78" s="120"/>
      <c r="LV78" s="120"/>
      <c r="LW78" s="120"/>
      <c r="LX78" s="120"/>
      <c r="LY78" s="120"/>
      <c r="LZ78" s="120"/>
      <c r="MA78" s="120"/>
      <c r="MB78" s="120"/>
      <c r="MC78" s="120"/>
      <c r="MD78" s="120"/>
      <c r="ME78" s="120"/>
      <c r="MF78" s="120"/>
      <c r="MG78" s="120"/>
      <c r="MH78" s="121"/>
      <c r="MI78" s="119">
        <f>データ!DI7</f>
        <v>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LS5ldtJ/SXcLSfCYHFMP2VGpJ3FkET1WGeovQ49lRT+6FHh1zx0TdbvQ68MCf2tdFQt8cpuLsFtjn1rnhPLBg==" saltValue="G7hVRFOCaf8+N+pMSMkr/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2019</v>
      </c>
      <c r="C6" s="60">
        <f t="shared" ref="C6:X6" si="1">C8</f>
        <v>141003</v>
      </c>
      <c r="D6" s="60">
        <f t="shared" si="1"/>
        <v>47</v>
      </c>
      <c r="E6" s="60">
        <f t="shared" si="1"/>
        <v>14</v>
      </c>
      <c r="F6" s="60">
        <f t="shared" si="1"/>
        <v>0</v>
      </c>
      <c r="G6" s="60">
        <f t="shared" si="1"/>
        <v>5</v>
      </c>
      <c r="H6" s="60" t="str">
        <f>SUBSTITUTE(H8,"　","")</f>
        <v>神奈川県横浜市</v>
      </c>
      <c r="I6" s="60" t="str">
        <f t="shared" si="1"/>
        <v>伊勢佐木長者町地下駐車場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17</v>
      </c>
      <c r="S6" s="62" t="str">
        <f t="shared" si="1"/>
        <v>駅</v>
      </c>
      <c r="T6" s="62" t="str">
        <f t="shared" si="1"/>
        <v>無</v>
      </c>
      <c r="U6" s="63">
        <f t="shared" si="1"/>
        <v>7606</v>
      </c>
      <c r="V6" s="63">
        <f t="shared" si="1"/>
        <v>200</v>
      </c>
      <c r="W6" s="63">
        <f t="shared" si="1"/>
        <v>420</v>
      </c>
      <c r="X6" s="62" t="str">
        <f t="shared" si="1"/>
        <v>導入なし</v>
      </c>
      <c r="Y6" s="64">
        <f>IF(Y8="-",NA(),Y8)</f>
        <v>33.799999999999997</v>
      </c>
      <c r="Z6" s="64">
        <f t="shared" ref="Z6:AH6" si="2">IF(Z8="-",NA(),Z8)</f>
        <v>30.8</v>
      </c>
      <c r="AA6" s="64">
        <f t="shared" si="2"/>
        <v>24.5</v>
      </c>
      <c r="AB6" s="64">
        <f t="shared" si="2"/>
        <v>26.3</v>
      </c>
      <c r="AC6" s="64">
        <f t="shared" si="2"/>
        <v>21.5</v>
      </c>
      <c r="AD6" s="64">
        <f t="shared" si="2"/>
        <v>113.4</v>
      </c>
      <c r="AE6" s="64">
        <f t="shared" si="2"/>
        <v>191.4</v>
      </c>
      <c r="AF6" s="64">
        <f t="shared" si="2"/>
        <v>141.30000000000001</v>
      </c>
      <c r="AG6" s="64">
        <f t="shared" si="2"/>
        <v>123.9</v>
      </c>
      <c r="AH6" s="64">
        <f t="shared" si="2"/>
        <v>120.1</v>
      </c>
      <c r="AI6" s="61" t="str">
        <f>IF(AI8="-","",IF(AI8="-","【-】","【"&amp;SUBSTITUTE(TEXT(AI8,"#,##0.0"),"-","△")&amp;"】"))</f>
        <v>【619.1】</v>
      </c>
      <c r="AJ6" s="64">
        <f>IF(AJ8="-",NA(),AJ8)</f>
        <v>6</v>
      </c>
      <c r="AK6" s="64">
        <f t="shared" ref="AK6:AS6" si="3">IF(AK8="-",NA(),AK8)</f>
        <v>6.5</v>
      </c>
      <c r="AL6" s="64">
        <f t="shared" si="3"/>
        <v>4</v>
      </c>
      <c r="AM6" s="64">
        <f t="shared" si="3"/>
        <v>4.2</v>
      </c>
      <c r="AN6" s="64">
        <f t="shared" si="3"/>
        <v>3.3</v>
      </c>
      <c r="AO6" s="64">
        <f t="shared" si="3"/>
        <v>9.5</v>
      </c>
      <c r="AP6" s="64">
        <f t="shared" si="3"/>
        <v>15.1</v>
      </c>
      <c r="AQ6" s="64">
        <f t="shared" si="3"/>
        <v>15</v>
      </c>
      <c r="AR6" s="64">
        <f t="shared" si="3"/>
        <v>10.4</v>
      </c>
      <c r="AS6" s="64">
        <f t="shared" si="3"/>
        <v>5</v>
      </c>
      <c r="AT6" s="61" t="str">
        <f>IF(AT8="-","",IF(AT8="-","【-】","【"&amp;SUBSTITUTE(TEXT(AT8,"#,##0.0"),"-","△")&amp;"】"))</f>
        <v>【2.3】</v>
      </c>
      <c r="AU6" s="65">
        <f>IF(AU8="-",NA(),AU8)</f>
        <v>405</v>
      </c>
      <c r="AV6" s="65">
        <f t="shared" ref="AV6:BD6" si="4">IF(AV8="-",NA(),AV8)</f>
        <v>346</v>
      </c>
      <c r="AW6" s="65">
        <f t="shared" si="4"/>
        <v>299</v>
      </c>
      <c r="AX6" s="65">
        <f t="shared" si="4"/>
        <v>213</v>
      </c>
      <c r="AY6" s="65">
        <f t="shared" si="4"/>
        <v>218</v>
      </c>
      <c r="AZ6" s="65">
        <f t="shared" si="4"/>
        <v>177</v>
      </c>
      <c r="BA6" s="65">
        <f t="shared" si="4"/>
        <v>145</v>
      </c>
      <c r="BB6" s="65">
        <f t="shared" si="4"/>
        <v>108</v>
      </c>
      <c r="BC6" s="65">
        <f t="shared" si="4"/>
        <v>89</v>
      </c>
      <c r="BD6" s="65">
        <f t="shared" si="4"/>
        <v>37</v>
      </c>
      <c r="BE6" s="63" t="str">
        <f>IF(BE8="-","",IF(BE8="-","【-】","【"&amp;SUBSTITUTE(TEXT(BE8,"#,##0"),"-","△")&amp;"】"))</f>
        <v>【17】</v>
      </c>
      <c r="BF6" s="64">
        <f>IF(BF8="-",NA(),BF8)</f>
        <v>-107.7</v>
      </c>
      <c r="BG6" s="64">
        <f t="shared" ref="BG6:BO6" si="5">IF(BG8="-",NA(),BG8)</f>
        <v>-13.8</v>
      </c>
      <c r="BH6" s="64">
        <f t="shared" si="5"/>
        <v>-67.8</v>
      </c>
      <c r="BI6" s="64">
        <f t="shared" si="5"/>
        <v>-45.1</v>
      </c>
      <c r="BJ6" s="64">
        <f t="shared" si="5"/>
        <v>-116.6</v>
      </c>
      <c r="BK6" s="64">
        <f t="shared" si="5"/>
        <v>17.5</v>
      </c>
      <c r="BL6" s="64">
        <f t="shared" si="5"/>
        <v>14.3</v>
      </c>
      <c r="BM6" s="64">
        <f t="shared" si="5"/>
        <v>11.8</v>
      </c>
      <c r="BN6" s="64">
        <f t="shared" si="5"/>
        <v>9.1</v>
      </c>
      <c r="BO6" s="64">
        <f t="shared" si="5"/>
        <v>1.4</v>
      </c>
      <c r="BP6" s="61" t="str">
        <f>IF(BP8="-","",IF(BP8="-","【-】","【"&amp;SUBSTITUTE(TEXT(BP8,"#,##0.0"),"-","△")&amp;"】"))</f>
        <v>【20.8】</v>
      </c>
      <c r="BQ6" s="65">
        <f>IF(BQ8="-",NA(),BQ8)</f>
        <v>-38274</v>
      </c>
      <c r="BR6" s="65">
        <f t="shared" ref="BR6:BZ6" si="6">IF(BR8="-",NA(),BR8)</f>
        <v>-7410</v>
      </c>
      <c r="BS6" s="65">
        <f t="shared" si="6"/>
        <v>-22468</v>
      </c>
      <c r="BT6" s="65">
        <f t="shared" si="6"/>
        <v>-20847</v>
      </c>
      <c r="BU6" s="65">
        <f t="shared" si="6"/>
        <v>-43082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102</v>
      </c>
      <c r="CM6" s="63">
        <f t="shared" ref="CM6:CN6" si="7">CM8</f>
        <v>0</v>
      </c>
      <c r="CN6" s="63">
        <f t="shared" si="7"/>
        <v>326040</v>
      </c>
      <c r="CO6" s="64"/>
      <c r="CP6" s="64"/>
      <c r="CQ6" s="64"/>
      <c r="CR6" s="64"/>
      <c r="CS6" s="64"/>
      <c r="CT6" s="64"/>
      <c r="CU6" s="64"/>
      <c r="CV6" s="64"/>
      <c r="CW6" s="64"/>
      <c r="CX6" s="64"/>
      <c r="CY6" s="61" t="s">
        <v>102</v>
      </c>
      <c r="CZ6" s="64">
        <f>IF(CZ8="-",NA(),CZ8)</f>
        <v>0</v>
      </c>
      <c r="DA6" s="64">
        <f t="shared" ref="DA6:DI6" si="8">IF(DA8="-",NA(),DA8)</f>
        <v>0</v>
      </c>
      <c r="DB6" s="64">
        <f t="shared" si="8"/>
        <v>1149</v>
      </c>
      <c r="DC6" s="64">
        <f t="shared" si="8"/>
        <v>1043.8</v>
      </c>
      <c r="DD6" s="64">
        <f t="shared" si="8"/>
        <v>993.9</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57.5</v>
      </c>
      <c r="DL6" s="64">
        <f t="shared" ref="DL6:DT6" si="9">IF(DL8="-",NA(),DL8)</f>
        <v>57</v>
      </c>
      <c r="DM6" s="64">
        <f t="shared" si="9"/>
        <v>56.5</v>
      </c>
      <c r="DN6" s="64">
        <f t="shared" si="9"/>
        <v>56</v>
      </c>
      <c r="DO6" s="64">
        <f t="shared" si="9"/>
        <v>41.5</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2">
      <c r="A7" s="49" t="s">
        <v>103</v>
      </c>
      <c r="B7" s="60">
        <f t="shared" ref="B7:X7" si="10">B8</f>
        <v>2019</v>
      </c>
      <c r="C7" s="60">
        <f t="shared" si="10"/>
        <v>141003</v>
      </c>
      <c r="D7" s="60">
        <f t="shared" si="10"/>
        <v>47</v>
      </c>
      <c r="E7" s="60">
        <f t="shared" si="10"/>
        <v>14</v>
      </c>
      <c r="F7" s="60">
        <f t="shared" si="10"/>
        <v>0</v>
      </c>
      <c r="G7" s="60">
        <f t="shared" si="10"/>
        <v>5</v>
      </c>
      <c r="H7" s="60" t="str">
        <f t="shared" si="10"/>
        <v>神奈川県　横浜市</v>
      </c>
      <c r="I7" s="60" t="str">
        <f t="shared" si="10"/>
        <v>伊勢佐木長者町地下駐車場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17</v>
      </c>
      <c r="S7" s="62" t="str">
        <f t="shared" si="10"/>
        <v>駅</v>
      </c>
      <c r="T7" s="62" t="str">
        <f t="shared" si="10"/>
        <v>無</v>
      </c>
      <c r="U7" s="63">
        <f t="shared" si="10"/>
        <v>7606</v>
      </c>
      <c r="V7" s="63">
        <f t="shared" si="10"/>
        <v>200</v>
      </c>
      <c r="W7" s="63">
        <f t="shared" si="10"/>
        <v>420</v>
      </c>
      <c r="X7" s="62" t="str">
        <f t="shared" si="10"/>
        <v>導入なし</v>
      </c>
      <c r="Y7" s="64">
        <f>Y8</f>
        <v>33.799999999999997</v>
      </c>
      <c r="Z7" s="64">
        <f t="shared" ref="Z7:AH7" si="11">Z8</f>
        <v>30.8</v>
      </c>
      <c r="AA7" s="64">
        <f t="shared" si="11"/>
        <v>24.5</v>
      </c>
      <c r="AB7" s="64">
        <f t="shared" si="11"/>
        <v>26.3</v>
      </c>
      <c r="AC7" s="64">
        <f t="shared" si="11"/>
        <v>21.5</v>
      </c>
      <c r="AD7" s="64">
        <f t="shared" si="11"/>
        <v>113.4</v>
      </c>
      <c r="AE7" s="64">
        <f t="shared" si="11"/>
        <v>191.4</v>
      </c>
      <c r="AF7" s="64">
        <f t="shared" si="11"/>
        <v>141.30000000000001</v>
      </c>
      <c r="AG7" s="64">
        <f t="shared" si="11"/>
        <v>123.9</v>
      </c>
      <c r="AH7" s="64">
        <f t="shared" si="11"/>
        <v>120.1</v>
      </c>
      <c r="AI7" s="61"/>
      <c r="AJ7" s="64">
        <f>AJ8</f>
        <v>6</v>
      </c>
      <c r="AK7" s="64">
        <f t="shared" ref="AK7:AS7" si="12">AK8</f>
        <v>6.5</v>
      </c>
      <c r="AL7" s="64">
        <f t="shared" si="12"/>
        <v>4</v>
      </c>
      <c r="AM7" s="64">
        <f t="shared" si="12"/>
        <v>4.2</v>
      </c>
      <c r="AN7" s="64">
        <f t="shared" si="12"/>
        <v>3.3</v>
      </c>
      <c r="AO7" s="64">
        <f t="shared" si="12"/>
        <v>9.5</v>
      </c>
      <c r="AP7" s="64">
        <f t="shared" si="12"/>
        <v>15.1</v>
      </c>
      <c r="AQ7" s="64">
        <f t="shared" si="12"/>
        <v>15</v>
      </c>
      <c r="AR7" s="64">
        <f t="shared" si="12"/>
        <v>10.4</v>
      </c>
      <c r="AS7" s="64">
        <f t="shared" si="12"/>
        <v>5</v>
      </c>
      <c r="AT7" s="61"/>
      <c r="AU7" s="65">
        <f>AU8</f>
        <v>405</v>
      </c>
      <c r="AV7" s="65">
        <f t="shared" ref="AV7:BD7" si="13">AV8</f>
        <v>346</v>
      </c>
      <c r="AW7" s="65">
        <f t="shared" si="13"/>
        <v>299</v>
      </c>
      <c r="AX7" s="65">
        <f t="shared" si="13"/>
        <v>213</v>
      </c>
      <c r="AY7" s="65">
        <f t="shared" si="13"/>
        <v>218</v>
      </c>
      <c r="AZ7" s="65">
        <f t="shared" si="13"/>
        <v>177</v>
      </c>
      <c r="BA7" s="65">
        <f t="shared" si="13"/>
        <v>145</v>
      </c>
      <c r="BB7" s="65">
        <f t="shared" si="13"/>
        <v>108</v>
      </c>
      <c r="BC7" s="65">
        <f t="shared" si="13"/>
        <v>89</v>
      </c>
      <c r="BD7" s="65">
        <f t="shared" si="13"/>
        <v>37</v>
      </c>
      <c r="BE7" s="63"/>
      <c r="BF7" s="64">
        <f>BF8</f>
        <v>-107.7</v>
      </c>
      <c r="BG7" s="64">
        <f t="shared" ref="BG7:BO7" si="14">BG8</f>
        <v>-13.8</v>
      </c>
      <c r="BH7" s="64">
        <f t="shared" si="14"/>
        <v>-67.8</v>
      </c>
      <c r="BI7" s="64">
        <f t="shared" si="14"/>
        <v>-45.1</v>
      </c>
      <c r="BJ7" s="64">
        <f t="shared" si="14"/>
        <v>-116.6</v>
      </c>
      <c r="BK7" s="64">
        <f t="shared" si="14"/>
        <v>17.5</v>
      </c>
      <c r="BL7" s="64">
        <f t="shared" si="14"/>
        <v>14.3</v>
      </c>
      <c r="BM7" s="64">
        <f t="shared" si="14"/>
        <v>11.8</v>
      </c>
      <c r="BN7" s="64">
        <f t="shared" si="14"/>
        <v>9.1</v>
      </c>
      <c r="BO7" s="64">
        <f t="shared" si="14"/>
        <v>1.4</v>
      </c>
      <c r="BP7" s="61"/>
      <c r="BQ7" s="65">
        <f>BQ8</f>
        <v>-38274</v>
      </c>
      <c r="BR7" s="65">
        <f t="shared" ref="BR7:BZ7" si="15">BR8</f>
        <v>-7410</v>
      </c>
      <c r="BS7" s="65">
        <f t="shared" si="15"/>
        <v>-22468</v>
      </c>
      <c r="BT7" s="65">
        <f t="shared" si="15"/>
        <v>-20847</v>
      </c>
      <c r="BU7" s="65">
        <f t="shared" si="15"/>
        <v>-43082</v>
      </c>
      <c r="BV7" s="65">
        <f t="shared" si="15"/>
        <v>36318</v>
      </c>
      <c r="BW7" s="65">
        <f t="shared" si="15"/>
        <v>37745</v>
      </c>
      <c r="BX7" s="65">
        <f t="shared" si="15"/>
        <v>35151</v>
      </c>
      <c r="BY7" s="65">
        <f t="shared" si="15"/>
        <v>21556</v>
      </c>
      <c r="BZ7" s="65">
        <f t="shared" si="15"/>
        <v>18053</v>
      </c>
      <c r="CA7" s="63"/>
      <c r="CB7" s="64" t="s">
        <v>104</v>
      </c>
      <c r="CC7" s="64" t="s">
        <v>104</v>
      </c>
      <c r="CD7" s="64" t="s">
        <v>104</v>
      </c>
      <c r="CE7" s="64" t="s">
        <v>104</v>
      </c>
      <c r="CF7" s="64" t="s">
        <v>104</v>
      </c>
      <c r="CG7" s="64" t="s">
        <v>104</v>
      </c>
      <c r="CH7" s="64" t="s">
        <v>104</v>
      </c>
      <c r="CI7" s="64" t="s">
        <v>104</v>
      </c>
      <c r="CJ7" s="64" t="s">
        <v>104</v>
      </c>
      <c r="CK7" s="64" t="s">
        <v>102</v>
      </c>
      <c r="CL7" s="61"/>
      <c r="CM7" s="63">
        <f>CM8</f>
        <v>0</v>
      </c>
      <c r="CN7" s="63">
        <f>CN8</f>
        <v>326040</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1149</v>
      </c>
      <c r="DC7" s="64">
        <f t="shared" si="16"/>
        <v>1043.8</v>
      </c>
      <c r="DD7" s="64">
        <f t="shared" si="16"/>
        <v>993.9</v>
      </c>
      <c r="DE7" s="64">
        <f t="shared" si="16"/>
        <v>278.89999999999998</v>
      </c>
      <c r="DF7" s="64">
        <f t="shared" si="16"/>
        <v>205.5</v>
      </c>
      <c r="DG7" s="64">
        <f t="shared" si="16"/>
        <v>187.9</v>
      </c>
      <c r="DH7" s="64">
        <f t="shared" si="16"/>
        <v>143.19999999999999</v>
      </c>
      <c r="DI7" s="64">
        <f t="shared" si="16"/>
        <v>128.9</v>
      </c>
      <c r="DJ7" s="61"/>
      <c r="DK7" s="64">
        <f>DK8</f>
        <v>57.5</v>
      </c>
      <c r="DL7" s="64">
        <f t="shared" ref="DL7:DT7" si="17">DL8</f>
        <v>57</v>
      </c>
      <c r="DM7" s="64">
        <f t="shared" si="17"/>
        <v>56.5</v>
      </c>
      <c r="DN7" s="64">
        <f t="shared" si="17"/>
        <v>56</v>
      </c>
      <c r="DO7" s="64">
        <f t="shared" si="17"/>
        <v>41.5</v>
      </c>
      <c r="DP7" s="64">
        <f t="shared" si="17"/>
        <v>185.2</v>
      </c>
      <c r="DQ7" s="64">
        <f t="shared" si="17"/>
        <v>184.1</v>
      </c>
      <c r="DR7" s="64">
        <f t="shared" si="17"/>
        <v>186.8</v>
      </c>
      <c r="DS7" s="64">
        <f t="shared" si="17"/>
        <v>184.2</v>
      </c>
      <c r="DT7" s="64">
        <f t="shared" si="17"/>
        <v>184.2</v>
      </c>
      <c r="DU7" s="61"/>
    </row>
    <row r="8" spans="1:125" s="66" customFormat="1" x14ac:dyDescent="0.2">
      <c r="A8" s="49"/>
      <c r="B8" s="67">
        <v>2019</v>
      </c>
      <c r="C8" s="67">
        <v>141003</v>
      </c>
      <c r="D8" s="67">
        <v>47</v>
      </c>
      <c r="E8" s="67">
        <v>14</v>
      </c>
      <c r="F8" s="67">
        <v>0</v>
      </c>
      <c r="G8" s="67">
        <v>5</v>
      </c>
      <c r="H8" s="67" t="s">
        <v>105</v>
      </c>
      <c r="I8" s="67" t="s">
        <v>106</v>
      </c>
      <c r="J8" s="67" t="s">
        <v>107</v>
      </c>
      <c r="K8" s="67" t="s">
        <v>108</v>
      </c>
      <c r="L8" s="67" t="s">
        <v>109</v>
      </c>
      <c r="M8" s="67" t="s">
        <v>110</v>
      </c>
      <c r="N8" s="67" t="s">
        <v>111</v>
      </c>
      <c r="O8" s="68" t="s">
        <v>112</v>
      </c>
      <c r="P8" s="69" t="s">
        <v>113</v>
      </c>
      <c r="Q8" s="69" t="s">
        <v>114</v>
      </c>
      <c r="R8" s="70">
        <v>17</v>
      </c>
      <c r="S8" s="69" t="s">
        <v>115</v>
      </c>
      <c r="T8" s="69" t="s">
        <v>116</v>
      </c>
      <c r="U8" s="70">
        <v>7606</v>
      </c>
      <c r="V8" s="70">
        <v>200</v>
      </c>
      <c r="W8" s="70">
        <v>420</v>
      </c>
      <c r="X8" s="69" t="s">
        <v>117</v>
      </c>
      <c r="Y8" s="71">
        <v>33.799999999999997</v>
      </c>
      <c r="Z8" s="71">
        <v>30.8</v>
      </c>
      <c r="AA8" s="71">
        <v>24.5</v>
      </c>
      <c r="AB8" s="71">
        <v>26.3</v>
      </c>
      <c r="AC8" s="71">
        <v>21.5</v>
      </c>
      <c r="AD8" s="71">
        <v>113.4</v>
      </c>
      <c r="AE8" s="71">
        <v>191.4</v>
      </c>
      <c r="AF8" s="71">
        <v>141.30000000000001</v>
      </c>
      <c r="AG8" s="71">
        <v>123.9</v>
      </c>
      <c r="AH8" s="71">
        <v>120.1</v>
      </c>
      <c r="AI8" s="68">
        <v>619.1</v>
      </c>
      <c r="AJ8" s="71">
        <v>6</v>
      </c>
      <c r="AK8" s="71">
        <v>6.5</v>
      </c>
      <c r="AL8" s="71">
        <v>4</v>
      </c>
      <c r="AM8" s="71">
        <v>4.2</v>
      </c>
      <c r="AN8" s="71">
        <v>3.3</v>
      </c>
      <c r="AO8" s="71">
        <v>9.5</v>
      </c>
      <c r="AP8" s="71">
        <v>15.1</v>
      </c>
      <c r="AQ8" s="71">
        <v>15</v>
      </c>
      <c r="AR8" s="71">
        <v>10.4</v>
      </c>
      <c r="AS8" s="71">
        <v>5</v>
      </c>
      <c r="AT8" s="68">
        <v>2.2999999999999998</v>
      </c>
      <c r="AU8" s="72">
        <v>405</v>
      </c>
      <c r="AV8" s="72">
        <v>346</v>
      </c>
      <c r="AW8" s="72">
        <v>299</v>
      </c>
      <c r="AX8" s="72">
        <v>213</v>
      </c>
      <c r="AY8" s="72">
        <v>218</v>
      </c>
      <c r="AZ8" s="72">
        <v>177</v>
      </c>
      <c r="BA8" s="72">
        <v>145</v>
      </c>
      <c r="BB8" s="72">
        <v>108</v>
      </c>
      <c r="BC8" s="72">
        <v>89</v>
      </c>
      <c r="BD8" s="72">
        <v>37</v>
      </c>
      <c r="BE8" s="72">
        <v>17</v>
      </c>
      <c r="BF8" s="71">
        <v>-107.7</v>
      </c>
      <c r="BG8" s="71">
        <v>-13.8</v>
      </c>
      <c r="BH8" s="71">
        <v>-67.8</v>
      </c>
      <c r="BI8" s="71">
        <v>-45.1</v>
      </c>
      <c r="BJ8" s="71">
        <v>-116.6</v>
      </c>
      <c r="BK8" s="71">
        <v>17.5</v>
      </c>
      <c r="BL8" s="71">
        <v>14.3</v>
      </c>
      <c r="BM8" s="71">
        <v>11.8</v>
      </c>
      <c r="BN8" s="71">
        <v>9.1</v>
      </c>
      <c r="BO8" s="71">
        <v>1.4</v>
      </c>
      <c r="BP8" s="68">
        <v>20.8</v>
      </c>
      <c r="BQ8" s="72">
        <v>-38274</v>
      </c>
      <c r="BR8" s="72">
        <v>-7410</v>
      </c>
      <c r="BS8" s="72">
        <v>-22468</v>
      </c>
      <c r="BT8" s="73">
        <v>-20847</v>
      </c>
      <c r="BU8" s="73">
        <v>-43082</v>
      </c>
      <c r="BV8" s="72">
        <v>36318</v>
      </c>
      <c r="BW8" s="72">
        <v>37745</v>
      </c>
      <c r="BX8" s="72">
        <v>35151</v>
      </c>
      <c r="BY8" s="72">
        <v>21556</v>
      </c>
      <c r="BZ8" s="72">
        <v>18053</v>
      </c>
      <c r="CA8" s="70">
        <v>14290</v>
      </c>
      <c r="CB8" s="71" t="s">
        <v>109</v>
      </c>
      <c r="CC8" s="71" t="s">
        <v>109</v>
      </c>
      <c r="CD8" s="71" t="s">
        <v>109</v>
      </c>
      <c r="CE8" s="71" t="s">
        <v>109</v>
      </c>
      <c r="CF8" s="71" t="s">
        <v>109</v>
      </c>
      <c r="CG8" s="71" t="s">
        <v>109</v>
      </c>
      <c r="CH8" s="71" t="s">
        <v>109</v>
      </c>
      <c r="CI8" s="71" t="s">
        <v>109</v>
      </c>
      <c r="CJ8" s="71" t="s">
        <v>109</v>
      </c>
      <c r="CK8" s="71" t="s">
        <v>109</v>
      </c>
      <c r="CL8" s="68" t="s">
        <v>109</v>
      </c>
      <c r="CM8" s="70">
        <v>0</v>
      </c>
      <c r="CN8" s="70">
        <v>326040</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1149</v>
      </c>
      <c r="DC8" s="71">
        <v>1043.8</v>
      </c>
      <c r="DD8" s="71">
        <v>993.9</v>
      </c>
      <c r="DE8" s="71">
        <v>278.89999999999998</v>
      </c>
      <c r="DF8" s="71">
        <v>205.5</v>
      </c>
      <c r="DG8" s="71">
        <v>187.9</v>
      </c>
      <c r="DH8" s="71">
        <v>143.19999999999999</v>
      </c>
      <c r="DI8" s="71">
        <v>128.9</v>
      </c>
      <c r="DJ8" s="68">
        <v>425.4</v>
      </c>
      <c r="DK8" s="71">
        <v>57.5</v>
      </c>
      <c r="DL8" s="71">
        <v>57</v>
      </c>
      <c r="DM8" s="71">
        <v>56.5</v>
      </c>
      <c r="DN8" s="71">
        <v>56</v>
      </c>
      <c r="DO8" s="71">
        <v>41.5</v>
      </c>
      <c r="DP8" s="71">
        <v>185.2</v>
      </c>
      <c r="DQ8" s="71">
        <v>184.1</v>
      </c>
      <c r="DR8" s="71">
        <v>186.8</v>
      </c>
      <c r="DS8" s="71">
        <v>184.2</v>
      </c>
      <c r="DT8" s="71">
        <v>184.2</v>
      </c>
      <c r="DU8" s="68">
        <v>205.9</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2021-02-24T08:35:51Z</cp:lastPrinted>
  <dcterms:created xsi:type="dcterms:W3CDTF">2020-12-04T03:29:15Z</dcterms:created>
  <dcterms:modified xsi:type="dcterms:W3CDTF">2021-02-24T08:35:58Z</dcterms:modified>
  <cp:category/>
</cp:coreProperties>
</file>