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32_愛川町\"/>
    </mc:Choice>
  </mc:AlternateContent>
  <workbookProtection workbookAlgorithmName="SHA-512" workbookHashValue="mv5ryCMZ/JbwwG80uPl6vqLJxYyI6zl5SNjutKJF/lvjSCsKZGQ9/rZT0Gc/CY/SM0GRG/LZf2yAwWTrQyvanA==" workbookSaltValue="wLKgmnoyqElteMOwMZLE5g==" workbookSpinCount="100000" lockStructure="1"/>
  <bookViews>
    <workbookView xWindow="-120" yWindow="-120" windowWidth="20736" windowHeight="1116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F85" i="4"/>
  <c r="BB10" i="4"/>
  <c r="AT10" i="4"/>
  <c r="AL10" i="4"/>
  <c r="W10" i="4"/>
  <c r="I10" i="4"/>
  <c r="B10" i="4"/>
  <c r="AT8" i="4"/>
  <c r="AD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<sst xmlns="http://schemas.openxmlformats.org/spreadsheetml/2006/main" count="228" uniqueCount="114">
  <si>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</si>
  <si>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</si>
  <si>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</si>
  <si>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</si>
  <si>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</si>
  <si>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</si>
  <si>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</si>
  <si>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</si>
  <si>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</si>
  <si>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</si>
  <si>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</si>
  <si>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</si>
  <si>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</si>
  <si>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</si>
  <si>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</si>
  <si>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</si>
  <si>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</si>
  <si>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</si>
  <si>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</si>
  <si>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</si>
  <si>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</si>
  <si>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</si>
  <si>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</si>
  <si>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</si>
  <si>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</si>
  <si>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</si>
  <si>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</si>
  <si>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</si>
  <si>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</si>
  <si>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</si>
  <si>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</si>
  <si>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</si>
  <si>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</si>
  <si>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</si>
  <si>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</si>
  <si>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</si>
  <si>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</si>
  <si>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</si>
  <si>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</si>
  <si>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</si>
  <si>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</si>
  <si>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</si>
  <si>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</si>
  <si>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</si>
  <si>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</si>
  <si>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</si>
  <si>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</si>
  <si>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</si>
  <si>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</si>
  <si>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</si>
  <si>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</si>
  <si>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</si>
  <si>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</si>
  <si>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</si>
  <si>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</si>
  <si>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</si>
  <si>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</si>
  <si>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</si>
  <si>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</si>
  <si>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</si>
  <si>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</si>
  <si>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</si>
  <si>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</si>
  <si>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</si>
  <si>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</si>
  <si>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</si>
  <si>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</si>
  <si>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</si>
  <si>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</si>
  <si>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</si>
  <si>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</si>
  <si>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</si>
  <si>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</si>
  <si>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</si>
  <si>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</si>
  <si>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</si>
  <si>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</si>
  <si>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</si>
  <si>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</si>
  <si>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</si>
  <si>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</si>
  <si>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</si>
  <si>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</si>
  <si>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</si>
  <si>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</si>
  <si>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</si>
  <si>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</si>
  <si>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</si>
  <si>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</si>
  <si>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</si>
  <si>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</si>
  <si>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</si>
  <si>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</si>
  <si>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愛川町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</si>
  <si>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</si>
  <si>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</si>
  <si>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</si>
  <si>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</si>
  <si>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</si>
  <si>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</si>
  <si>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</si>
  <si>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</si>
  <si>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</si>
  <si>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</si>
  <si>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</si>
  <si>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</si>
  <si>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</si>
  <si>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</si>
  <si>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</si>
  <si>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</si>
  <si>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</si>
  <si>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経常収支比率は、平均値をやや下回り、料金回収率は、平均値を上回るものの、100％を下回りました。
　給水原価は、設備投資により減価償却費が増加した影響で増加しておりますが、平均値を下回っております。
　経常収支比率、流動比率はいずれも類似団体平均は下回るものの100％を越えており、累積欠損金比率も０％であり経営の健全性は保たれております。
　企業債残高対給水収益比率は平均値を下回るものの、設備投資の影響で増加しております。
　施設利用率は平均値を下回り50％以下となっております。今後は設備の整理縮小も検討する必要があります。
　有収率は平均値を上回るものの、毎年減少しており、引き続き漏水調査等を行い有収率の回復に努めます。</t>
    <rPh sb="1" eb="3">
      <t>ケイジョウ</t>
    </rPh>
    <rPh sb="3" eb="5">
      <t>シュウシ</t>
    </rPh>
    <rPh sb="5" eb="7">
      <t>ヒリツ</t>
    </rPh>
    <rPh sb="9" eb="11">
      <t>ヘイキン</t>
    </rPh>
    <rPh sb="11" eb="12">
      <t>チ</t>
    </rPh>
    <rPh sb="15" eb="17">
      <t>シタマワ</t>
    </rPh>
    <rPh sb="19" eb="21">
      <t>リョウキン</t>
    </rPh>
    <rPh sb="21" eb="23">
      <t>カイシュウ</t>
    </rPh>
    <rPh sb="23" eb="24">
      <t>リツ</t>
    </rPh>
    <rPh sb="26" eb="28">
      <t>ヘイキン</t>
    </rPh>
    <rPh sb="28" eb="29">
      <t>チ</t>
    </rPh>
    <rPh sb="30" eb="32">
      <t>ウワマワ</t>
    </rPh>
    <rPh sb="42" eb="44">
      <t>シタマワ</t>
    </rPh>
    <rPh sb="51" eb="53">
      <t>キュウスイ</t>
    </rPh>
    <rPh sb="53" eb="55">
      <t>ゲンカ</t>
    </rPh>
    <rPh sb="57" eb="59">
      <t>セツビ</t>
    </rPh>
    <rPh sb="59" eb="61">
      <t>トウシ</t>
    </rPh>
    <rPh sb="64" eb="66">
      <t>ゲンカ</t>
    </rPh>
    <rPh sb="66" eb="68">
      <t>ショウキャク</t>
    </rPh>
    <rPh sb="68" eb="69">
      <t>ヒ</t>
    </rPh>
    <rPh sb="70" eb="72">
      <t>ゾウカ</t>
    </rPh>
    <rPh sb="74" eb="76">
      <t>エイキョウ</t>
    </rPh>
    <rPh sb="77" eb="79">
      <t>ゾウカ</t>
    </rPh>
    <rPh sb="87" eb="89">
      <t>ヘイキン</t>
    </rPh>
    <rPh sb="89" eb="90">
      <t>チ</t>
    </rPh>
    <rPh sb="91" eb="93">
      <t>シタマワ</t>
    </rPh>
    <rPh sb="142" eb="144">
      <t>ルイセキ</t>
    </rPh>
    <rPh sb="147" eb="149">
      <t>ヒリツ</t>
    </rPh>
    <rPh sb="172" eb="174">
      <t>キギョウ</t>
    </rPh>
    <rPh sb="174" eb="175">
      <t>サイ</t>
    </rPh>
    <rPh sb="175" eb="177">
      <t>ザンダカ</t>
    </rPh>
    <rPh sb="177" eb="178">
      <t>タイ</t>
    </rPh>
    <rPh sb="178" eb="180">
      <t>キュウスイ</t>
    </rPh>
    <rPh sb="180" eb="182">
      <t>シュウエキ</t>
    </rPh>
    <rPh sb="182" eb="184">
      <t>ヒリツ</t>
    </rPh>
    <rPh sb="185" eb="187">
      <t>ヘイキン</t>
    </rPh>
    <rPh sb="187" eb="188">
      <t>チ</t>
    </rPh>
    <rPh sb="189" eb="191">
      <t>シタマワ</t>
    </rPh>
    <rPh sb="196" eb="198">
      <t>セツビ</t>
    </rPh>
    <rPh sb="198" eb="200">
      <t>トウシ</t>
    </rPh>
    <rPh sb="201" eb="203">
      <t>エイキョウ</t>
    </rPh>
    <rPh sb="204" eb="206">
      <t>ゾウカ</t>
    </rPh>
    <rPh sb="215" eb="217">
      <t>シセツ</t>
    </rPh>
    <rPh sb="217" eb="219">
      <t>リヨウ</t>
    </rPh>
    <rPh sb="219" eb="220">
      <t>リツ</t>
    </rPh>
    <rPh sb="221" eb="223">
      <t>ヘイキン</t>
    </rPh>
    <rPh sb="223" eb="224">
      <t>チ</t>
    </rPh>
    <rPh sb="225" eb="227">
      <t>シタマワ</t>
    </rPh>
    <rPh sb="231" eb="233">
      <t>イカ</t>
    </rPh>
    <rPh sb="242" eb="244">
      <t>コンゴ</t>
    </rPh>
    <rPh sb="245" eb="247">
      <t>セツビ</t>
    </rPh>
    <rPh sb="248" eb="250">
      <t>セイリ</t>
    </rPh>
    <rPh sb="250" eb="252">
      <t>シュクショウ</t>
    </rPh>
    <rPh sb="253" eb="255">
      <t>ケントウ</t>
    </rPh>
    <rPh sb="257" eb="259">
      <t>ヒツヨウ</t>
    </rPh>
    <rPh sb="267" eb="269">
      <t>ユウシュウ</t>
    </rPh>
    <rPh sb="269" eb="270">
      <t>リツ</t>
    </rPh>
    <rPh sb="271" eb="273">
      <t>ヘイキン</t>
    </rPh>
    <rPh sb="273" eb="274">
      <t>チ</t>
    </rPh>
    <rPh sb="275" eb="277">
      <t>ウワマワ</t>
    </rPh>
    <rPh sb="282" eb="284">
      <t>マイトシ</t>
    </rPh>
    <rPh sb="284" eb="286">
      <t>ゲンショウ</t>
    </rPh>
    <rPh sb="291" eb="292">
      <t>ヒ</t>
    </rPh>
    <rPh sb="293" eb="294">
      <t>ツヅ</t>
    </rPh>
    <rPh sb="295" eb="297">
      <t>ロウスイ</t>
    </rPh>
    <rPh sb="297" eb="299">
      <t>チョウサ</t>
    </rPh>
    <rPh sb="299" eb="300">
      <t>トウ</t>
    </rPh>
    <rPh sb="301" eb="302">
      <t>オコナ</t>
    </rPh>
    <rPh sb="303" eb="305">
      <t>ユウシュウ</t>
    </rPh>
    <rPh sb="305" eb="306">
      <t>リツ</t>
    </rPh>
    <rPh sb="307" eb="309">
      <t>カイフク</t>
    </rPh>
    <rPh sb="310" eb="311">
      <t>ツト</t>
    </rPh>
    <phoneticPr fontId="4"/>
  </si>
  <si>
    <t>　有形固定資産減価償却率・管路経年化率は平均値より低い数値にあります。これは、管路をはじめとする固定資産が比較的新しく老朽化の進行が穏やかであると分析されます。しかし、毎年上昇しており、数年後には耐用年数を超える管が増えて急速に管路経年化率は上昇します。
　管路更新率は、平均値を下回っており、１％を下回っておりますので高い水準にはありません。管路以外の設備更新などにも費用が必要であり管路の老朽化も進んでいないことから、低い数値となっております。</t>
    <rPh sb="1" eb="3">
      <t>ユウケイ</t>
    </rPh>
    <rPh sb="3" eb="7">
      <t>コテイシサン</t>
    </rPh>
    <rPh sb="7" eb="9">
      <t>ゲンカ</t>
    </rPh>
    <rPh sb="9" eb="11">
      <t>ショウキャク</t>
    </rPh>
    <rPh sb="11" eb="12">
      <t>リツ</t>
    </rPh>
    <rPh sb="13" eb="15">
      <t>カンロ</t>
    </rPh>
    <rPh sb="15" eb="17">
      <t>ケイネン</t>
    </rPh>
    <rPh sb="17" eb="18">
      <t>カ</t>
    </rPh>
    <rPh sb="18" eb="19">
      <t>リツ</t>
    </rPh>
    <rPh sb="20" eb="22">
      <t>ヘイキン</t>
    </rPh>
    <rPh sb="22" eb="23">
      <t>チ</t>
    </rPh>
    <rPh sb="25" eb="26">
      <t>ヒク</t>
    </rPh>
    <rPh sb="27" eb="29">
      <t>スウチ</t>
    </rPh>
    <rPh sb="39" eb="41">
      <t>カンロ</t>
    </rPh>
    <rPh sb="48" eb="50">
      <t>コテイ</t>
    </rPh>
    <rPh sb="50" eb="52">
      <t>シサン</t>
    </rPh>
    <rPh sb="53" eb="55">
      <t>ヒカク</t>
    </rPh>
    <rPh sb="55" eb="56">
      <t>テキ</t>
    </rPh>
    <rPh sb="56" eb="57">
      <t>アタラ</t>
    </rPh>
    <rPh sb="59" eb="62">
      <t>ロウキュウカ</t>
    </rPh>
    <rPh sb="63" eb="65">
      <t>シンコウ</t>
    </rPh>
    <rPh sb="66" eb="67">
      <t>オダ</t>
    </rPh>
    <rPh sb="73" eb="75">
      <t>ブンセキ</t>
    </rPh>
    <rPh sb="84" eb="86">
      <t>マイトシ</t>
    </rPh>
    <rPh sb="86" eb="88">
      <t>ジョウショウ</t>
    </rPh>
    <rPh sb="93" eb="96">
      <t>スウネンゴ</t>
    </rPh>
    <rPh sb="98" eb="100">
      <t>タイヨウ</t>
    </rPh>
    <rPh sb="100" eb="102">
      <t>ネンスウ</t>
    </rPh>
    <rPh sb="103" eb="104">
      <t>コ</t>
    </rPh>
    <rPh sb="106" eb="107">
      <t>カン</t>
    </rPh>
    <rPh sb="108" eb="109">
      <t>フ</t>
    </rPh>
    <rPh sb="111" eb="113">
      <t>キュウソク</t>
    </rPh>
    <rPh sb="114" eb="116">
      <t>カンロ</t>
    </rPh>
    <rPh sb="116" eb="118">
      <t>ケイネン</t>
    </rPh>
    <rPh sb="118" eb="119">
      <t>カ</t>
    </rPh>
    <rPh sb="119" eb="120">
      <t>リツ</t>
    </rPh>
    <rPh sb="121" eb="123">
      <t>ジョウショウ</t>
    </rPh>
    <rPh sb="129" eb="131">
      <t>カンロ</t>
    </rPh>
    <rPh sb="131" eb="133">
      <t>コウシン</t>
    </rPh>
    <rPh sb="133" eb="134">
      <t>リツ</t>
    </rPh>
    <rPh sb="136" eb="138">
      <t>ヘイキン</t>
    </rPh>
    <rPh sb="138" eb="139">
      <t>チ</t>
    </rPh>
    <rPh sb="150" eb="152">
      <t>シタカイ</t>
    </rPh>
    <rPh sb="160" eb="161">
      <t>タカ</t>
    </rPh>
    <rPh sb="162" eb="164">
      <t>スイジュン</t>
    </rPh>
    <rPh sb="172" eb="174">
      <t>カンロ</t>
    </rPh>
    <rPh sb="174" eb="176">
      <t>イガイ</t>
    </rPh>
    <rPh sb="177" eb="179">
      <t>セツビ</t>
    </rPh>
    <rPh sb="179" eb="181">
      <t>コウシン</t>
    </rPh>
    <rPh sb="185" eb="187">
      <t>ヒヨウ</t>
    </rPh>
    <rPh sb="188" eb="190">
      <t>ヒツヨウ</t>
    </rPh>
    <rPh sb="193" eb="195">
      <t>カンロ</t>
    </rPh>
    <rPh sb="196" eb="199">
      <t>ロウキュウカ</t>
    </rPh>
    <rPh sb="200" eb="201">
      <t>スス</t>
    </rPh>
    <rPh sb="211" eb="212">
      <t>ヒク</t>
    </rPh>
    <rPh sb="213" eb="215">
      <t>スウチ</t>
    </rPh>
    <phoneticPr fontId="4"/>
  </si>
  <si>
    <t>　経常収支比率について、平均値を下回り、料金回収率も100％を下回るなど厳しい経営状況に変わりつつあります。
  経常収支比率が100％を越えているとはいえ、減少傾向にあり、平成10年から据置している料金についても見直しが必要な時期が近づいております。
 有形固定資産減価償却率や管路経年化率が低いので現時点では更新投資の先送りをしている状況にはありません。
 管路経年化率が低いとはいえ、今後は老朽化が　進むため管路更新率を上昇させていく必要があります。</t>
    <rPh sb="12" eb="14">
      <t>ヘイキン</t>
    </rPh>
    <rPh sb="14" eb="15">
      <t>チ</t>
    </rPh>
    <rPh sb="16" eb="18">
      <t>シタマワ</t>
    </rPh>
    <rPh sb="20" eb="22">
      <t>リョウキン</t>
    </rPh>
    <rPh sb="22" eb="24">
      <t>カイシュウ</t>
    </rPh>
    <rPh sb="24" eb="25">
      <t>リツ</t>
    </rPh>
    <rPh sb="31" eb="33">
      <t>シタマワ</t>
    </rPh>
    <rPh sb="36" eb="37">
      <t>キビ</t>
    </rPh>
    <rPh sb="39" eb="41">
      <t>ケイエイ</t>
    </rPh>
    <rPh sb="41" eb="43">
      <t>ジョウキョウ</t>
    </rPh>
    <rPh sb="44" eb="45">
      <t>カ</t>
    </rPh>
    <rPh sb="81" eb="8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</si>
</sst>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0.52</c:v>
                </c:pt>
                <c:pt idx="1">
                  <c:v>0.56999999999999995</c:v>
                </c:pt>
                <c:pt idx="2">
                  <c:v>0.97</c:v>
                </c:pt>
                <c:pt idx="3">
                  <c:v>0.71</c:v>
                </c:pt>
                <c:pt idx="4">
                  <c:v>0.4</c:v>
                </c:pt>
              </c:numCache>
            </c:numRef>
          </c:val>
          <c:extLst xmlns:c16r2="http://schemas.microsoft.com/office/drawing/2015/06/chart">
            <c:ext xmlns:c16="http://schemas.microsoft.com/office/drawing/2014/chart" uri="{C3380CC4-5D6E-409C-BE32-E72D297353CC}">
              <c16:uniqueId val="{00000000-7583-4AAA-96A7-B9582AFF99EE}"/>
            </c:ext>
          </c:extLst>
        </c:ser>
        <c:dLbls>
          <c:showLegendKey val="0"/>
          <c:showVal val="0"/>
          <c:showCatName val="0"/>
          <c:showSerName val="0"/>
          <c:showPercent val="0"/>
          <c:showBubbleSize val="0"/>
        </c:dLbls>
        <c:gapWidth val="150"/>
        <c:axId val="345631896"/>
        <c:axId val="34645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7583-4AAA-96A7-B9582AFF99EE}"/>
            </c:ext>
          </c:extLst>
        </c:ser>
        <c:dLbls>
          <c:showLegendKey val="0"/>
          <c:showVal val="0"/>
          <c:showCatName val="0"/>
          <c:showSerName val="0"/>
          <c:showPercent val="0"/>
          <c:showBubbleSize val="0"/>
        </c:dLbls>
        <c:marker val="1"/>
        <c:smooth val="0"/>
        <c:axId val="345631896"/>
        <c:axId val="346459952"/>
      </c:lineChart>
      <c:dateAx>
        <c:axId val="345631896"/>
        <c:scaling>
          <c:orientation val="minMax"/>
        </c:scaling>
        <c:delete val="1"/>
        <c:axPos val="b"/>
        <c:numFmt formatCode="&quot;H&quot;yy" sourceLinked="1"/>
        <c:majorTickMark val="none"/>
        <c:minorTickMark val="none"/>
        <c:tickLblPos val="none"/>
        <c:crossAx val="346459952"/>
        <c:crosses val="autoZero"/>
        <c:auto val="1"/>
        <c:lblOffset val="100"/>
        <c:baseTimeUnit val="years"/>
      </c:dateAx>
      <c:valAx>
        <c:axId val="34645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3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45.53</c:v>
                </c:pt>
                <c:pt idx="1">
                  <c:v>44.88</c:v>
                </c:pt>
                <c:pt idx="2">
                  <c:v>46.02</c:v>
                </c:pt>
                <c:pt idx="3">
                  <c:v>46.15</c:v>
                </c:pt>
                <c:pt idx="4">
                  <c:v>45.39</c:v>
                </c:pt>
              </c:numCache>
            </c:numRef>
          </c:val>
          <c:extLst xmlns:c16r2="http://schemas.microsoft.com/office/drawing/2015/06/chart">
            <c:ext xmlns:c16="http://schemas.microsoft.com/office/drawing/2014/chart" uri="{C3380CC4-5D6E-409C-BE32-E72D297353CC}">
              <c16:uniqueId val="{00000000-584A-48C8-AD0E-7E2C300C1251}"/>
            </c:ext>
          </c:extLst>
        </c:ser>
        <c:dLbls>
          <c:showLegendKey val="0"/>
          <c:showVal val="0"/>
          <c:showCatName val="0"/>
          <c:showSerName val="0"/>
          <c:showPercent val="0"/>
          <c:showBubbleSize val="0"/>
        </c:dLbls>
        <c:gapWidth val="150"/>
        <c:axId val="346602784"/>
        <c:axId val="34660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584A-48C8-AD0E-7E2C300C1251}"/>
            </c:ext>
          </c:extLst>
        </c:ser>
        <c:dLbls>
          <c:showLegendKey val="0"/>
          <c:showVal val="0"/>
          <c:showCatName val="0"/>
          <c:showSerName val="0"/>
          <c:showPercent val="0"/>
          <c:showBubbleSize val="0"/>
        </c:dLbls>
        <c:marker val="1"/>
        <c:smooth val="0"/>
        <c:axId val="346602784"/>
        <c:axId val="346600432"/>
      </c:lineChart>
      <c:dateAx>
        <c:axId val="346602784"/>
        <c:scaling>
          <c:orientation val="minMax"/>
        </c:scaling>
        <c:delete val="1"/>
        <c:axPos val="b"/>
        <c:numFmt formatCode="&quot;H&quot;yy" sourceLinked="1"/>
        <c:majorTickMark val="none"/>
        <c:minorTickMark val="none"/>
        <c:tickLblPos val="none"/>
        <c:crossAx val="346600432"/>
        <c:crosses val="autoZero"/>
        <c:auto val="1"/>
        <c:lblOffset val="100"/>
        <c:baseTimeUnit val="years"/>
      </c:dateAx>
      <c:valAx>
        <c:axId val="34660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6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92.85</c:v>
                </c:pt>
                <c:pt idx="1">
                  <c:v>92.43</c:v>
                </c:pt>
                <c:pt idx="2">
                  <c:v>92.24</c:v>
                </c:pt>
                <c:pt idx="3">
                  <c:v>91.81</c:v>
                </c:pt>
                <c:pt idx="4">
                  <c:v>91.09</c:v>
                </c:pt>
              </c:numCache>
            </c:numRef>
          </c:val>
          <c:extLst xmlns:c16r2="http://schemas.microsoft.com/office/drawing/2015/06/chart">
            <c:ext xmlns:c16="http://schemas.microsoft.com/office/drawing/2014/chart" uri="{C3380CC4-5D6E-409C-BE32-E72D297353CC}">
              <c16:uniqueId val="{00000000-B9A1-4F9B-A38C-D276FAB8E8BC}"/>
            </c:ext>
          </c:extLst>
        </c:ser>
        <c:dLbls>
          <c:showLegendKey val="0"/>
          <c:showVal val="0"/>
          <c:showCatName val="0"/>
          <c:showSerName val="0"/>
          <c:showPercent val="0"/>
          <c:showBubbleSize val="0"/>
        </c:dLbls>
        <c:gapWidth val="150"/>
        <c:axId val="346601608"/>
        <c:axId val="34660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B9A1-4F9B-A38C-D276FAB8E8BC}"/>
            </c:ext>
          </c:extLst>
        </c:ser>
        <c:dLbls>
          <c:showLegendKey val="0"/>
          <c:showVal val="0"/>
          <c:showCatName val="0"/>
          <c:showSerName val="0"/>
          <c:showPercent val="0"/>
          <c:showBubbleSize val="0"/>
        </c:dLbls>
        <c:marker val="1"/>
        <c:smooth val="0"/>
        <c:axId val="346601608"/>
        <c:axId val="346604352"/>
      </c:lineChart>
      <c:dateAx>
        <c:axId val="346601608"/>
        <c:scaling>
          <c:orientation val="minMax"/>
        </c:scaling>
        <c:delete val="1"/>
        <c:axPos val="b"/>
        <c:numFmt formatCode="&quot;H&quot;yy" sourceLinked="1"/>
        <c:majorTickMark val="none"/>
        <c:minorTickMark val="none"/>
        <c:tickLblPos val="none"/>
        <c:crossAx val="346604352"/>
        <c:crosses val="autoZero"/>
        <c:auto val="1"/>
        <c:lblOffset val="100"/>
        <c:baseTimeUnit val="years"/>
      </c:dateAx>
      <c:valAx>
        <c:axId val="3466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60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112.79</c:v>
                </c:pt>
                <c:pt idx="1">
                  <c:v>107.43</c:v>
                </c:pt>
                <c:pt idx="2">
                  <c:v>109.99</c:v>
                </c:pt>
                <c:pt idx="3">
                  <c:v>108.12</c:v>
                </c:pt>
                <c:pt idx="4">
                  <c:v>107.32</c:v>
                </c:pt>
              </c:numCache>
            </c:numRef>
          </c:val>
          <c:extLst xmlns:c16r2="http://schemas.microsoft.com/office/drawing/2015/06/chart">
            <c:ext xmlns:c16="http://schemas.microsoft.com/office/drawing/2014/chart" uri="{C3380CC4-5D6E-409C-BE32-E72D297353CC}">
              <c16:uniqueId val="{00000000-B3A4-4A8D-84B1-5D15F3C7AF85}"/>
            </c:ext>
          </c:extLst>
        </c:ser>
        <c:dLbls>
          <c:showLegendKey val="0"/>
          <c:showVal val="0"/>
          <c:showCatName val="0"/>
          <c:showSerName val="0"/>
          <c:showPercent val="0"/>
          <c:showBubbleSize val="0"/>
        </c:dLbls>
        <c:gapWidth val="150"/>
        <c:axId val="346461912"/>
        <c:axId val="34646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B3A4-4A8D-84B1-5D15F3C7AF85}"/>
            </c:ext>
          </c:extLst>
        </c:ser>
        <c:dLbls>
          <c:showLegendKey val="0"/>
          <c:showVal val="0"/>
          <c:showCatName val="0"/>
          <c:showSerName val="0"/>
          <c:showPercent val="0"/>
          <c:showBubbleSize val="0"/>
        </c:dLbls>
        <c:marker val="1"/>
        <c:smooth val="0"/>
        <c:axId val="346461912"/>
        <c:axId val="346461128"/>
      </c:lineChart>
      <c:dateAx>
        <c:axId val="346461912"/>
        <c:scaling>
          <c:orientation val="minMax"/>
        </c:scaling>
        <c:delete val="1"/>
        <c:axPos val="b"/>
        <c:numFmt formatCode="&quot;H&quot;yy" sourceLinked="1"/>
        <c:majorTickMark val="none"/>
        <c:minorTickMark val="none"/>
        <c:tickLblPos val="none"/>
        <c:crossAx val="346461128"/>
        <c:crosses val="autoZero"/>
        <c:auto val="1"/>
        <c:lblOffset val="100"/>
        <c:baseTimeUnit val="years"/>
      </c:dateAx>
      <c:valAx>
        <c:axId val="346461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46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41.36</c:v>
                </c:pt>
                <c:pt idx="1">
                  <c:v>42.52</c:v>
                </c:pt>
                <c:pt idx="2">
                  <c:v>43.14</c:v>
                </c:pt>
                <c:pt idx="3">
                  <c:v>44.47</c:v>
                </c:pt>
                <c:pt idx="4">
                  <c:v>46</c:v>
                </c:pt>
              </c:numCache>
            </c:numRef>
          </c:val>
          <c:extLst xmlns:c16r2="http://schemas.microsoft.com/office/drawing/2015/06/chart">
            <c:ext xmlns:c16="http://schemas.microsoft.com/office/drawing/2014/chart" uri="{C3380CC4-5D6E-409C-BE32-E72D297353CC}">
              <c16:uniqueId val="{00000000-CE5D-49E9-9625-2AA26216A62A}"/>
            </c:ext>
          </c:extLst>
        </c:ser>
        <c:dLbls>
          <c:showLegendKey val="0"/>
          <c:showVal val="0"/>
          <c:showCatName val="0"/>
          <c:showSerName val="0"/>
          <c:showPercent val="0"/>
          <c:showBubbleSize val="0"/>
        </c:dLbls>
        <c:gapWidth val="150"/>
        <c:axId val="346463088"/>
        <c:axId val="34646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CE5D-49E9-9625-2AA26216A62A}"/>
            </c:ext>
          </c:extLst>
        </c:ser>
        <c:dLbls>
          <c:showLegendKey val="0"/>
          <c:showVal val="0"/>
          <c:showCatName val="0"/>
          <c:showSerName val="0"/>
          <c:showPercent val="0"/>
          <c:showBubbleSize val="0"/>
        </c:dLbls>
        <c:marker val="1"/>
        <c:smooth val="0"/>
        <c:axId val="346463088"/>
        <c:axId val="346462696"/>
      </c:lineChart>
      <c:dateAx>
        <c:axId val="346463088"/>
        <c:scaling>
          <c:orientation val="minMax"/>
        </c:scaling>
        <c:delete val="1"/>
        <c:axPos val="b"/>
        <c:numFmt formatCode="&quot;H&quot;yy" sourceLinked="1"/>
        <c:majorTickMark val="none"/>
        <c:minorTickMark val="none"/>
        <c:tickLblPos val="none"/>
        <c:crossAx val="346462696"/>
        <c:crosses val="autoZero"/>
        <c:auto val="1"/>
        <c:lblOffset val="100"/>
        <c:baseTimeUnit val="years"/>
      </c:dateAx>
      <c:valAx>
        <c:axId val="34646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46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6.55</c:v>
                </c:pt>
                <c:pt idx="1">
                  <c:v>6.56</c:v>
                </c:pt>
                <c:pt idx="2">
                  <c:v>7.63</c:v>
                </c:pt>
                <c:pt idx="3">
                  <c:v>9.25</c:v>
                </c:pt>
                <c:pt idx="4">
                  <c:v>11.67</c:v>
                </c:pt>
              </c:numCache>
            </c:numRef>
          </c:val>
          <c:extLst xmlns:c16r2="http://schemas.microsoft.com/office/drawing/2015/06/chart">
            <c:ext xmlns:c16="http://schemas.microsoft.com/office/drawing/2014/chart" uri="{C3380CC4-5D6E-409C-BE32-E72D297353CC}">
              <c16:uniqueId val="{00000000-3055-46FC-8BEA-06FD583F6736}"/>
            </c:ext>
          </c:extLst>
        </c:ser>
        <c:dLbls>
          <c:showLegendKey val="0"/>
          <c:showVal val="0"/>
          <c:showCatName val="0"/>
          <c:showSerName val="0"/>
          <c:showPercent val="0"/>
          <c:showBubbleSize val="0"/>
        </c:dLbls>
        <c:gapWidth val="150"/>
        <c:axId val="346260528"/>
        <c:axId val="34625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3055-46FC-8BEA-06FD583F6736}"/>
            </c:ext>
          </c:extLst>
        </c:ser>
        <c:dLbls>
          <c:showLegendKey val="0"/>
          <c:showVal val="0"/>
          <c:showCatName val="0"/>
          <c:showSerName val="0"/>
          <c:showPercent val="0"/>
          <c:showBubbleSize val="0"/>
        </c:dLbls>
        <c:marker val="1"/>
        <c:smooth val="0"/>
        <c:axId val="346260528"/>
        <c:axId val="346255824"/>
      </c:lineChart>
      <c:dateAx>
        <c:axId val="346260528"/>
        <c:scaling>
          <c:orientation val="minMax"/>
        </c:scaling>
        <c:delete val="1"/>
        <c:axPos val="b"/>
        <c:numFmt formatCode="&quot;H&quot;yy" sourceLinked="1"/>
        <c:majorTickMark val="none"/>
        <c:minorTickMark val="none"/>
        <c:tickLblPos val="none"/>
        <c:crossAx val="346255824"/>
        <c:crosses val="autoZero"/>
        <c:auto val="1"/>
        <c:lblOffset val="100"/>
        <c:baseTimeUnit val="years"/>
      </c:dateAx>
      <c:valAx>
        <c:axId val="34625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26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21-448A-8E6D-DCCDFE3E8F13}"/>
            </c:ext>
          </c:extLst>
        </c:ser>
        <c:dLbls>
          <c:showLegendKey val="0"/>
          <c:showVal val="0"/>
          <c:showCatName val="0"/>
          <c:showSerName val="0"/>
          <c:showPercent val="0"/>
          <c:showBubbleSize val="0"/>
        </c:dLbls>
        <c:gapWidth val="150"/>
        <c:axId val="346255432"/>
        <c:axId val="34625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0421-448A-8E6D-DCCDFE3E8F13}"/>
            </c:ext>
          </c:extLst>
        </c:ser>
        <c:dLbls>
          <c:showLegendKey val="0"/>
          <c:showVal val="0"/>
          <c:showCatName val="0"/>
          <c:showSerName val="0"/>
          <c:showPercent val="0"/>
          <c:showBubbleSize val="0"/>
        </c:dLbls>
        <c:marker val="1"/>
        <c:smooth val="0"/>
        <c:axId val="346255432"/>
        <c:axId val="346258568"/>
      </c:lineChart>
      <c:dateAx>
        <c:axId val="346255432"/>
        <c:scaling>
          <c:orientation val="minMax"/>
        </c:scaling>
        <c:delete val="1"/>
        <c:axPos val="b"/>
        <c:numFmt formatCode="&quot;H&quot;yy" sourceLinked="1"/>
        <c:majorTickMark val="none"/>
        <c:minorTickMark val="none"/>
        <c:tickLblPos val="none"/>
        <c:crossAx val="346258568"/>
        <c:crosses val="autoZero"/>
        <c:auto val="1"/>
        <c:lblOffset val="100"/>
        <c:baseTimeUnit val="years"/>
      </c:dateAx>
      <c:valAx>
        <c:axId val="346258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25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160.44</c:v>
                </c:pt>
                <c:pt idx="1">
                  <c:v>176.52</c:v>
                </c:pt>
                <c:pt idx="2">
                  <c:v>162.71</c:v>
                </c:pt>
                <c:pt idx="3">
                  <c:v>167.91</c:v>
                </c:pt>
                <c:pt idx="4">
                  <c:v>171.11</c:v>
                </c:pt>
              </c:numCache>
            </c:numRef>
          </c:val>
          <c:extLst xmlns:c16r2="http://schemas.microsoft.com/office/drawing/2015/06/chart">
            <c:ext xmlns:c16="http://schemas.microsoft.com/office/drawing/2014/chart" uri="{C3380CC4-5D6E-409C-BE32-E72D297353CC}">
              <c16:uniqueId val="{00000000-1871-4FAD-80CA-61EC5F3EA584}"/>
            </c:ext>
          </c:extLst>
        </c:ser>
        <c:dLbls>
          <c:showLegendKey val="0"/>
          <c:showVal val="0"/>
          <c:showCatName val="0"/>
          <c:showSerName val="0"/>
          <c:showPercent val="0"/>
          <c:showBubbleSize val="0"/>
        </c:dLbls>
        <c:gapWidth val="150"/>
        <c:axId val="346256216"/>
        <c:axId val="34626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1871-4FAD-80CA-61EC5F3EA584}"/>
            </c:ext>
          </c:extLst>
        </c:ser>
        <c:dLbls>
          <c:showLegendKey val="0"/>
          <c:showVal val="0"/>
          <c:showCatName val="0"/>
          <c:showSerName val="0"/>
          <c:showPercent val="0"/>
          <c:showBubbleSize val="0"/>
        </c:dLbls>
        <c:marker val="1"/>
        <c:smooth val="0"/>
        <c:axId val="346256216"/>
        <c:axId val="346262488"/>
      </c:lineChart>
      <c:dateAx>
        <c:axId val="346256216"/>
        <c:scaling>
          <c:orientation val="minMax"/>
        </c:scaling>
        <c:delete val="1"/>
        <c:axPos val="b"/>
        <c:numFmt formatCode="&quot;H&quot;yy" sourceLinked="1"/>
        <c:majorTickMark val="none"/>
        <c:minorTickMark val="none"/>
        <c:tickLblPos val="none"/>
        <c:crossAx val="346262488"/>
        <c:crosses val="autoZero"/>
        <c:auto val="1"/>
        <c:lblOffset val="100"/>
        <c:baseTimeUnit val="years"/>
      </c:dateAx>
      <c:valAx>
        <c:axId val="346262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25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367.16</c:v>
                </c:pt>
                <c:pt idx="1">
                  <c:v>366.26</c:v>
                </c:pt>
                <c:pt idx="2">
                  <c:v>347.63</c:v>
                </c:pt>
                <c:pt idx="3">
                  <c:v>336.53</c:v>
                </c:pt>
                <c:pt idx="4">
                  <c:v>342.64</c:v>
                </c:pt>
              </c:numCache>
            </c:numRef>
          </c:val>
          <c:extLst xmlns:c16r2="http://schemas.microsoft.com/office/drawing/2015/06/chart">
            <c:ext xmlns:c16="http://schemas.microsoft.com/office/drawing/2014/chart" uri="{C3380CC4-5D6E-409C-BE32-E72D297353CC}">
              <c16:uniqueId val="{00000000-E8B3-4B6F-BA6E-1A7FD62C4410}"/>
            </c:ext>
          </c:extLst>
        </c:ser>
        <c:dLbls>
          <c:showLegendKey val="0"/>
          <c:showVal val="0"/>
          <c:showCatName val="0"/>
          <c:showSerName val="0"/>
          <c:showPercent val="0"/>
          <c:showBubbleSize val="0"/>
        </c:dLbls>
        <c:gapWidth val="150"/>
        <c:axId val="346257392"/>
        <c:axId val="34625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E8B3-4B6F-BA6E-1A7FD62C4410}"/>
            </c:ext>
          </c:extLst>
        </c:ser>
        <c:dLbls>
          <c:showLegendKey val="0"/>
          <c:showVal val="0"/>
          <c:showCatName val="0"/>
          <c:showSerName val="0"/>
          <c:showPercent val="0"/>
          <c:showBubbleSize val="0"/>
        </c:dLbls>
        <c:marker val="1"/>
        <c:smooth val="0"/>
        <c:axId val="346257392"/>
        <c:axId val="346258960"/>
      </c:lineChart>
      <c:dateAx>
        <c:axId val="346257392"/>
        <c:scaling>
          <c:orientation val="minMax"/>
        </c:scaling>
        <c:delete val="1"/>
        <c:axPos val="b"/>
        <c:numFmt formatCode="&quot;H&quot;yy" sourceLinked="1"/>
        <c:majorTickMark val="none"/>
        <c:minorTickMark val="none"/>
        <c:tickLblPos val="none"/>
        <c:crossAx val="346258960"/>
        <c:crosses val="autoZero"/>
        <c:auto val="1"/>
        <c:lblOffset val="100"/>
        <c:baseTimeUnit val="years"/>
      </c:dateAx>
      <c:valAx>
        <c:axId val="346258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25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106.27</c:v>
                </c:pt>
                <c:pt idx="1">
                  <c:v>101.45</c:v>
                </c:pt>
                <c:pt idx="2">
                  <c:v>103.97</c:v>
                </c:pt>
                <c:pt idx="3">
                  <c:v>101.17</c:v>
                </c:pt>
                <c:pt idx="4">
                  <c:v>98.97</c:v>
                </c:pt>
              </c:numCache>
            </c:numRef>
          </c:val>
          <c:extLst xmlns:c16r2="http://schemas.microsoft.com/office/drawing/2015/06/chart">
            <c:ext xmlns:c16="http://schemas.microsoft.com/office/drawing/2014/chart" uri="{C3380CC4-5D6E-409C-BE32-E72D297353CC}">
              <c16:uniqueId val="{00000000-1F40-405B-8F60-88157551E4F4}"/>
            </c:ext>
          </c:extLst>
        </c:ser>
        <c:dLbls>
          <c:showLegendKey val="0"/>
          <c:showVal val="0"/>
          <c:showCatName val="0"/>
          <c:showSerName val="0"/>
          <c:showPercent val="0"/>
          <c:showBubbleSize val="0"/>
        </c:dLbls>
        <c:gapWidth val="150"/>
        <c:axId val="346261704"/>
        <c:axId val="34626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1F40-405B-8F60-88157551E4F4}"/>
            </c:ext>
          </c:extLst>
        </c:ser>
        <c:dLbls>
          <c:showLegendKey val="0"/>
          <c:showVal val="0"/>
          <c:showCatName val="0"/>
          <c:showSerName val="0"/>
          <c:showPercent val="0"/>
          <c:showBubbleSize val="0"/>
        </c:dLbls>
        <c:marker val="1"/>
        <c:smooth val="0"/>
        <c:axId val="346261704"/>
        <c:axId val="346262096"/>
      </c:lineChart>
      <c:dateAx>
        <c:axId val="346261704"/>
        <c:scaling>
          <c:orientation val="minMax"/>
        </c:scaling>
        <c:delete val="1"/>
        <c:axPos val="b"/>
        <c:numFmt formatCode="&quot;H&quot;yy" sourceLinked="1"/>
        <c:majorTickMark val="none"/>
        <c:minorTickMark val="none"/>
        <c:tickLblPos val="none"/>
        <c:crossAx val="346262096"/>
        <c:crosses val="autoZero"/>
        <c:auto val="1"/>
        <c:lblOffset val="100"/>
        <c:baseTimeUnit val="years"/>
      </c:dateAx>
      <c:valAx>
        <c:axId val="34626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26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139.22999999999999</c:v>
                </c:pt>
                <c:pt idx="1">
                  <c:v>144.36000000000001</c:v>
                </c:pt>
                <c:pt idx="2">
                  <c:v>143.49</c:v>
                </c:pt>
                <c:pt idx="3">
                  <c:v>149.19</c:v>
                </c:pt>
                <c:pt idx="4">
                  <c:v>151.72</c:v>
                </c:pt>
              </c:numCache>
            </c:numRef>
          </c:val>
          <c:extLst xmlns:c16r2="http://schemas.microsoft.com/office/drawing/2015/06/chart">
            <c:ext xmlns:c16="http://schemas.microsoft.com/office/drawing/2014/chart" uri="{C3380CC4-5D6E-409C-BE32-E72D297353CC}">
              <c16:uniqueId val="{00000000-83A9-49E8-A9AA-02CDD88BA72B}"/>
            </c:ext>
          </c:extLst>
        </c:ser>
        <c:dLbls>
          <c:showLegendKey val="0"/>
          <c:showVal val="0"/>
          <c:showCatName val="0"/>
          <c:showSerName val="0"/>
          <c:showPercent val="0"/>
          <c:showBubbleSize val="0"/>
        </c:dLbls>
        <c:gapWidth val="150"/>
        <c:axId val="346603568"/>
        <c:axId val="34660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83A9-49E8-A9AA-02CDD88BA72B}"/>
            </c:ext>
          </c:extLst>
        </c:ser>
        <c:dLbls>
          <c:showLegendKey val="0"/>
          <c:showVal val="0"/>
          <c:showCatName val="0"/>
          <c:showSerName val="0"/>
          <c:showPercent val="0"/>
          <c:showBubbleSize val="0"/>
        </c:dLbls>
        <c:marker val="1"/>
        <c:smooth val="0"/>
        <c:axId val="346603568"/>
        <c:axId val="346600824"/>
      </c:lineChart>
      <c:dateAx>
        <c:axId val="346603568"/>
        <c:scaling>
          <c:orientation val="minMax"/>
        </c:scaling>
        <c:delete val="1"/>
        <c:axPos val="b"/>
        <c:numFmt formatCode="&quot;H&quot;yy" sourceLinked="1"/>
        <c:majorTickMark val="none"/>
        <c:minorTickMark val="none"/>
        <c:tickLblPos val="none"/>
        <c:crossAx val="346600824"/>
        <c:crosses val="autoZero"/>
        <c:auto val="1"/>
        <c:lblOffset val="100"/>
        <c:baseTimeUnit val="years"/>
      </c:dateAx>
      <c:valAx>
        <c:axId val="34660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60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神奈川県　愛川町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40248</v>
      </c>
      <c r="AM8" s="61"/>
      <c r="AN8" s="61"/>
      <c r="AO8" s="61"/>
      <c r="AP8" s="61"/>
      <c r="AQ8" s="61"/>
      <c r="AR8" s="61"/>
      <c r="AS8" s="61"/>
      <c r="AT8" s="52">
        <f>データ!$S$6</f>
        <v>34.28</v>
      </c>
      <c r="AU8" s="53"/>
      <c r="AV8" s="53"/>
      <c r="AW8" s="53"/>
      <c r="AX8" s="53"/>
      <c r="AY8" s="53"/>
      <c r="AZ8" s="53"/>
      <c r="BA8" s="53"/>
      <c r="BB8" s="54">
        <f>データ!$T$6</f>
        <v>1174.0999999999999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74.239999999999995</v>
      </c>
      <c r="J10" s="53"/>
      <c r="K10" s="53"/>
      <c r="L10" s="53"/>
      <c r="M10" s="53"/>
      <c r="N10" s="53"/>
      <c r="O10" s="64"/>
      <c r="P10" s="54">
        <f>データ!$P$6</f>
        <v>67.650000000000006</v>
      </c>
      <c r="Q10" s="54"/>
      <c r="R10" s="54"/>
      <c r="S10" s="54"/>
      <c r="T10" s="54"/>
      <c r="U10" s="54"/>
      <c r="V10" s="54"/>
      <c r="W10" s="61">
        <f>データ!$Q$6</f>
        <v>2070</v>
      </c>
      <c r="X10" s="61"/>
      <c r="Y10" s="61"/>
      <c r="Z10" s="61"/>
      <c r="AA10" s="61"/>
      <c r="AB10" s="61"/>
      <c r="AC10" s="61"/>
      <c r="AD10" s="2"/>
      <c r="AE10" s="2"/>
      <c r="AF10" s="2"/>
      <c r="AG10" s="2"/>
      <c r="AH10" s="4"/>
      <c r="AI10" s="4"/>
      <c r="AJ10" s="4"/>
      <c r="AK10" s="4"/>
      <c r="AL10" s="61">
        <f>データ!$U$6</f>
        <v>27141</v>
      </c>
      <c r="AM10" s="61"/>
      <c r="AN10" s="61"/>
      <c r="AO10" s="61"/>
      <c r="AP10" s="61"/>
      <c r="AQ10" s="61"/>
      <c r="AR10" s="61"/>
      <c r="AS10" s="61"/>
      <c r="AT10" s="52">
        <f>データ!$V$6</f>
        <v>30</v>
      </c>
      <c r="AU10" s="53"/>
      <c r="AV10" s="53"/>
      <c r="AW10" s="53"/>
      <c r="AX10" s="53"/>
      <c r="AY10" s="53"/>
      <c r="AZ10" s="53"/>
      <c r="BA10" s="53"/>
      <c r="BB10" s="54">
        <f>データ!$W$6</f>
        <v>904.7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2">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2">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111</v>
      </c>
      <c r="BM16" s="90"/>
      <c r="BN16" s="90"/>
      <c r="BO16" s="90"/>
      <c r="BP16" s="90"/>
      <c r="BQ16" s="90"/>
      <c r="BR16" s="90"/>
      <c r="BS16" s="90"/>
      <c r="BT16" s="90"/>
      <c r="BU16" s="90"/>
      <c r="BV16" s="90"/>
      <c r="BW16" s="90"/>
      <c r="BX16" s="90"/>
      <c r="BY16" s="90"/>
      <c r="BZ16" s="9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112</v>
      </c>
      <c r="BM47" s="90"/>
      <c r="BN47" s="90"/>
      <c r="BO47" s="90"/>
      <c r="BP47" s="90"/>
      <c r="BQ47" s="90"/>
      <c r="BR47" s="90"/>
      <c r="BS47" s="90"/>
      <c r="BT47" s="90"/>
      <c r="BU47" s="90"/>
      <c r="BV47" s="90"/>
      <c r="BW47" s="90"/>
      <c r="BX47" s="90"/>
      <c r="BY47" s="90"/>
      <c r="BZ47" s="9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2">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QAQXs2gztAcooZZplUpYGxGYC6fhNIHdu96jUBF9LM5oakQEuYDnE+kWOlkYyhDYMMwIUwEzwrrulXHBSQv0w==" saltValue="AHgW2dokPzXTtCw8gwKc3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144011</v>
      </c>
      <c r="D6" s="34">
        <f t="shared" si="3"/>
        <v>46</v>
      </c>
      <c r="E6" s="34">
        <f t="shared" si="3"/>
        <v>1</v>
      </c>
      <c r="F6" s="34">
        <f t="shared" si="3"/>
        <v>0</v>
      </c>
      <c r="G6" s="34">
        <f t="shared" si="3"/>
        <v>1</v>
      </c>
      <c r="H6" s="34" t="str">
        <f t="shared" si="3"/>
        <v>神奈川県　愛川町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74.239999999999995</v>
      </c>
      <c r="P6" s="35">
        <f t="shared" si="3"/>
        <v>67.650000000000006</v>
      </c>
      <c r="Q6" s="35">
        <f t="shared" si="3"/>
        <v>2070</v>
      </c>
      <c r="R6" s="35">
        <f t="shared" si="3"/>
        <v>40248</v>
      </c>
      <c r="S6" s="35">
        <f t="shared" si="3"/>
        <v>34.28</v>
      </c>
      <c r="T6" s="35">
        <f t="shared" si="3"/>
        <v>1174.0999999999999</v>
      </c>
      <c r="U6" s="35">
        <f t="shared" si="3"/>
        <v>27141</v>
      </c>
      <c r="V6" s="35">
        <f t="shared" si="3"/>
        <v>30</v>
      </c>
      <c r="W6" s="35">
        <f t="shared" si="3"/>
        <v>904.7</v>
      </c>
      <c r="X6" s="36">
        <f>IF(X7="",NA(),X7)</f>
        <v>112.79</v>
      </c>
      <c r="Y6" s="36">
        <f t="shared" ref="Y6:AG6" si="4">IF(Y7="",NA(),Y7)</f>
        <v>107.43</v>
      </c>
      <c r="Z6" s="36">
        <f t="shared" si="4"/>
        <v>109.99</v>
      </c>
      <c r="AA6" s="36">
        <f t="shared" si="4"/>
        <v>108.12</v>
      </c>
      <c r="AB6" s="36">
        <f t="shared" si="4"/>
        <v>107.32</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160.44</v>
      </c>
      <c r="AU6" s="36">
        <f t="shared" ref="AU6:BC6" si="6">IF(AU7="",NA(),AU7)</f>
        <v>176.52</v>
      </c>
      <c r="AV6" s="36">
        <f t="shared" si="6"/>
        <v>162.71</v>
      </c>
      <c r="AW6" s="36">
        <f t="shared" si="6"/>
        <v>167.91</v>
      </c>
      <c r="AX6" s="36">
        <f t="shared" si="6"/>
        <v>171.11</v>
      </c>
      <c r="AY6" s="36">
        <f t="shared" si="6"/>
        <v>391.54</v>
      </c>
      <c r="AZ6" s="36">
        <f t="shared" si="6"/>
        <v>384.34</v>
      </c>
      <c r="BA6" s="36">
        <f t="shared" si="6"/>
        <v>359.47</v>
      </c>
      <c r="BB6" s="36">
        <f t="shared" si="6"/>
        <v>369.69</v>
      </c>
      <c r="BC6" s="36">
        <f t="shared" si="6"/>
        <v>379.08</v>
      </c>
      <c r="BD6" s="35" t="str">
        <f>IF(BD7="","",IF(BD7="-","【-】","【"&amp;SUBSTITUTE(TEXT(BD7,"#,##0.00"),"-","△")&amp;"】"))</f>
        <v>【264.97】</v>
      </c>
      <c r="BE6" s="36">
        <f>IF(BE7="",NA(),BE7)</f>
        <v>367.16</v>
      </c>
      <c r="BF6" s="36">
        <f t="shared" ref="BF6:BN6" si="7">IF(BF7="",NA(),BF7)</f>
        <v>366.26</v>
      </c>
      <c r="BG6" s="36">
        <f t="shared" si="7"/>
        <v>347.63</v>
      </c>
      <c r="BH6" s="36">
        <f t="shared" si="7"/>
        <v>336.53</v>
      </c>
      <c r="BI6" s="36">
        <f t="shared" si="7"/>
        <v>342.64</v>
      </c>
      <c r="BJ6" s="36">
        <f t="shared" si="7"/>
        <v>386.97</v>
      </c>
      <c r="BK6" s="36">
        <f t="shared" si="7"/>
        <v>380.58</v>
      </c>
      <c r="BL6" s="36">
        <f t="shared" si="7"/>
        <v>401.79</v>
      </c>
      <c r="BM6" s="36">
        <f t="shared" si="7"/>
        <v>402.99</v>
      </c>
      <c r="BN6" s="36">
        <f t="shared" si="7"/>
        <v>398.98</v>
      </c>
      <c r="BO6" s="35" t="str">
        <f>IF(BO7="","",IF(BO7="-","【-】","【"&amp;SUBSTITUTE(TEXT(BO7,"#,##0.00"),"-","△")&amp;"】"))</f>
        <v>【266.61】</v>
      </c>
      <c r="BP6" s="36">
        <f>IF(BP7="",NA(),BP7)</f>
        <v>106.27</v>
      </c>
      <c r="BQ6" s="36">
        <f t="shared" ref="BQ6:BY6" si="8">IF(BQ7="",NA(),BQ7)</f>
        <v>101.45</v>
      </c>
      <c r="BR6" s="36">
        <f t="shared" si="8"/>
        <v>103.97</v>
      </c>
      <c r="BS6" s="36">
        <f t="shared" si="8"/>
        <v>101.17</v>
      </c>
      <c r="BT6" s="36">
        <f t="shared" si="8"/>
        <v>98.97</v>
      </c>
      <c r="BU6" s="36">
        <f t="shared" si="8"/>
        <v>101.72</v>
      </c>
      <c r="BV6" s="36">
        <f t="shared" si="8"/>
        <v>102.38</v>
      </c>
      <c r="BW6" s="36">
        <f t="shared" si="8"/>
        <v>100.12</v>
      </c>
      <c r="BX6" s="36">
        <f t="shared" si="8"/>
        <v>98.66</v>
      </c>
      <c r="BY6" s="36">
        <f t="shared" si="8"/>
        <v>98.64</v>
      </c>
      <c r="BZ6" s="35" t="str">
        <f>IF(BZ7="","",IF(BZ7="-","【-】","【"&amp;SUBSTITUTE(TEXT(BZ7,"#,##0.00"),"-","△")&amp;"】"))</f>
        <v>【103.24】</v>
      </c>
      <c r="CA6" s="36">
        <f>IF(CA7="",NA(),CA7)</f>
        <v>139.22999999999999</v>
      </c>
      <c r="CB6" s="36">
        <f t="shared" ref="CB6:CJ6" si="9">IF(CB7="",NA(),CB7)</f>
        <v>144.36000000000001</v>
      </c>
      <c r="CC6" s="36">
        <f t="shared" si="9"/>
        <v>143.49</v>
      </c>
      <c r="CD6" s="36">
        <f t="shared" si="9"/>
        <v>149.19</v>
      </c>
      <c r="CE6" s="36">
        <f t="shared" si="9"/>
        <v>151.72</v>
      </c>
      <c r="CF6" s="36">
        <f t="shared" si="9"/>
        <v>168.2</v>
      </c>
      <c r="CG6" s="36">
        <f t="shared" si="9"/>
        <v>168.67</v>
      </c>
      <c r="CH6" s="36">
        <f t="shared" si="9"/>
        <v>174.97</v>
      </c>
      <c r="CI6" s="36">
        <f t="shared" si="9"/>
        <v>178.59</v>
      </c>
      <c r="CJ6" s="36">
        <f t="shared" si="9"/>
        <v>178.92</v>
      </c>
      <c r="CK6" s="35" t="str">
        <f>IF(CK7="","",IF(CK7="-","【-】","【"&amp;SUBSTITUTE(TEXT(CK7,"#,##0.00"),"-","△")&amp;"】"))</f>
        <v>【168.38】</v>
      </c>
      <c r="CL6" s="36">
        <f>IF(CL7="",NA(),CL7)</f>
        <v>45.53</v>
      </c>
      <c r="CM6" s="36">
        <f t="shared" ref="CM6:CU6" si="10">IF(CM7="",NA(),CM7)</f>
        <v>44.88</v>
      </c>
      <c r="CN6" s="36">
        <f t="shared" si="10"/>
        <v>46.02</v>
      </c>
      <c r="CO6" s="36">
        <f t="shared" si="10"/>
        <v>46.15</v>
      </c>
      <c r="CP6" s="36">
        <f t="shared" si="10"/>
        <v>45.39</v>
      </c>
      <c r="CQ6" s="36">
        <f t="shared" si="10"/>
        <v>54.77</v>
      </c>
      <c r="CR6" s="36">
        <f t="shared" si="10"/>
        <v>54.92</v>
      </c>
      <c r="CS6" s="36">
        <f t="shared" si="10"/>
        <v>55.63</v>
      </c>
      <c r="CT6" s="36">
        <f t="shared" si="10"/>
        <v>55.03</v>
      </c>
      <c r="CU6" s="36">
        <f t="shared" si="10"/>
        <v>55.14</v>
      </c>
      <c r="CV6" s="35" t="str">
        <f>IF(CV7="","",IF(CV7="-","【-】","【"&amp;SUBSTITUTE(TEXT(CV7,"#,##0.00"),"-","△")&amp;"】"))</f>
        <v>【60.00】</v>
      </c>
      <c r="CW6" s="36">
        <f>IF(CW7="",NA(),CW7)</f>
        <v>92.85</v>
      </c>
      <c r="CX6" s="36">
        <f t="shared" ref="CX6:DF6" si="11">IF(CX7="",NA(),CX7)</f>
        <v>92.43</v>
      </c>
      <c r="CY6" s="36">
        <f t="shared" si="11"/>
        <v>92.24</v>
      </c>
      <c r="CZ6" s="36">
        <f t="shared" si="11"/>
        <v>91.81</v>
      </c>
      <c r="DA6" s="36">
        <f t="shared" si="11"/>
        <v>91.09</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41.36</v>
      </c>
      <c r="DI6" s="36">
        <f t="shared" ref="DI6:DQ6" si="12">IF(DI7="",NA(),DI7)</f>
        <v>42.52</v>
      </c>
      <c r="DJ6" s="36">
        <f t="shared" si="12"/>
        <v>43.14</v>
      </c>
      <c r="DK6" s="36">
        <f t="shared" si="12"/>
        <v>44.47</v>
      </c>
      <c r="DL6" s="36">
        <f t="shared" si="12"/>
        <v>46</v>
      </c>
      <c r="DM6" s="36">
        <f t="shared" si="12"/>
        <v>47.46</v>
      </c>
      <c r="DN6" s="36">
        <f t="shared" si="12"/>
        <v>48.49</v>
      </c>
      <c r="DO6" s="36">
        <f t="shared" si="12"/>
        <v>48.05</v>
      </c>
      <c r="DP6" s="36">
        <f t="shared" si="12"/>
        <v>48.87</v>
      </c>
      <c r="DQ6" s="36">
        <f t="shared" si="12"/>
        <v>49.92</v>
      </c>
      <c r="DR6" s="35" t="str">
        <f>IF(DR7="","",IF(DR7="-","【-】","【"&amp;SUBSTITUTE(TEXT(DR7,"#,##0.00"),"-","△")&amp;"】"))</f>
        <v>【49.59】</v>
      </c>
      <c r="DS6" s="36">
        <f>IF(DS7="",NA(),DS7)</f>
        <v>6.55</v>
      </c>
      <c r="DT6" s="36">
        <f t="shared" ref="DT6:EB6" si="13">IF(DT7="",NA(),DT7)</f>
        <v>6.56</v>
      </c>
      <c r="DU6" s="36">
        <f t="shared" si="13"/>
        <v>7.63</v>
      </c>
      <c r="DV6" s="36">
        <f t="shared" si="13"/>
        <v>9.25</v>
      </c>
      <c r="DW6" s="36">
        <f t="shared" si="13"/>
        <v>11.67</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0.52</v>
      </c>
      <c r="EE6" s="36">
        <f t="shared" ref="EE6:EM6" si="14">IF(EE7="",NA(),EE7)</f>
        <v>0.56999999999999995</v>
      </c>
      <c r="EF6" s="36">
        <f t="shared" si="14"/>
        <v>0.97</v>
      </c>
      <c r="EG6" s="36">
        <f t="shared" si="14"/>
        <v>0.71</v>
      </c>
      <c r="EH6" s="36">
        <f t="shared" si="14"/>
        <v>0.4</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2">
      <c r="A7" s="29"/>
      <c r="B7" s="38">
        <v>2019</v>
      </c>
      <c r="C7" s="38">
        <v>144011</v>
      </c>
      <c r="D7" s="38">
        <v>46</v>
      </c>
      <c r="E7" s="38">
        <v>1</v>
      </c>
      <c r="F7" s="38">
        <v>0</v>
      </c>
      <c r="G7" s="38">
        <v>1</v>
      </c>
      <c r="H7" s="38" t="s">
        <v>93</v>
      </c>
      <c r="I7" s="38" t="s">
        <v>94</v>
      </c>
      <c r="J7" s="38" t="s">
        <v>95</v>
      </c>
      <c r="K7" s="38" t="s">
        <v>96</v>
      </c>
      <c r="L7" s="38" t="s">
        <v>97</v>
      </c>
      <c r="M7" s="38" t="s">
        <v>98</v>
      </c>
      <c r="N7" s="39" t="s">
        <v>99</v>
      </c>
      <c r="O7" s="39">
        <v>74.239999999999995</v>
      </c>
      <c r="P7" s="39">
        <v>67.650000000000006</v>
      </c>
      <c r="Q7" s="39">
        <v>2070</v>
      </c>
      <c r="R7" s="39">
        <v>40248</v>
      </c>
      <c r="S7" s="39">
        <v>34.28</v>
      </c>
      <c r="T7" s="39">
        <v>1174.0999999999999</v>
      </c>
      <c r="U7" s="39">
        <v>27141</v>
      </c>
      <c r="V7" s="39">
        <v>30</v>
      </c>
      <c r="W7" s="39">
        <v>904.7</v>
      </c>
      <c r="X7" s="39">
        <v>112.79</v>
      </c>
      <c r="Y7" s="39">
        <v>107.43</v>
      </c>
      <c r="Z7" s="39">
        <v>109.99</v>
      </c>
      <c r="AA7" s="39">
        <v>108.12</v>
      </c>
      <c r="AB7" s="39">
        <v>107.32</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160.44</v>
      </c>
      <c r="AU7" s="39">
        <v>176.52</v>
      </c>
      <c r="AV7" s="39">
        <v>162.71</v>
      </c>
      <c r="AW7" s="39">
        <v>167.91</v>
      </c>
      <c r="AX7" s="39">
        <v>171.11</v>
      </c>
      <c r="AY7" s="39">
        <v>391.54</v>
      </c>
      <c r="AZ7" s="39">
        <v>384.34</v>
      </c>
      <c r="BA7" s="39">
        <v>359.47</v>
      </c>
      <c r="BB7" s="39">
        <v>369.69</v>
      </c>
      <c r="BC7" s="39">
        <v>379.08</v>
      </c>
      <c r="BD7" s="39">
        <v>264.97000000000003</v>
      </c>
      <c r="BE7" s="39">
        <v>367.16</v>
      </c>
      <c r="BF7" s="39">
        <v>366.26</v>
      </c>
      <c r="BG7" s="39">
        <v>347.63</v>
      </c>
      <c r="BH7" s="39">
        <v>336.53</v>
      </c>
      <c r="BI7" s="39">
        <v>342.64</v>
      </c>
      <c r="BJ7" s="39">
        <v>386.97</v>
      </c>
      <c r="BK7" s="39">
        <v>380.58</v>
      </c>
      <c r="BL7" s="39">
        <v>401.79</v>
      </c>
      <c r="BM7" s="39">
        <v>402.99</v>
      </c>
      <c r="BN7" s="39">
        <v>398.98</v>
      </c>
      <c r="BO7" s="39">
        <v>266.61</v>
      </c>
      <c r="BP7" s="39">
        <v>106.27</v>
      </c>
      <c r="BQ7" s="39">
        <v>101.45</v>
      </c>
      <c r="BR7" s="39">
        <v>103.97</v>
      </c>
      <c r="BS7" s="39">
        <v>101.17</v>
      </c>
      <c r="BT7" s="39">
        <v>98.97</v>
      </c>
      <c r="BU7" s="39">
        <v>101.72</v>
      </c>
      <c r="BV7" s="39">
        <v>102.38</v>
      </c>
      <c r="BW7" s="39">
        <v>100.12</v>
      </c>
      <c r="BX7" s="39">
        <v>98.66</v>
      </c>
      <c r="BY7" s="39">
        <v>98.64</v>
      </c>
      <c r="BZ7" s="39">
        <v>103.24</v>
      </c>
      <c r="CA7" s="39">
        <v>139.22999999999999</v>
      </c>
      <c r="CB7" s="39">
        <v>144.36000000000001</v>
      </c>
      <c r="CC7" s="39">
        <v>143.49</v>
      </c>
      <c r="CD7" s="39">
        <v>149.19</v>
      </c>
      <c r="CE7" s="39">
        <v>151.72</v>
      </c>
      <c r="CF7" s="39">
        <v>168.2</v>
      </c>
      <c r="CG7" s="39">
        <v>168.67</v>
      </c>
      <c r="CH7" s="39">
        <v>174.97</v>
      </c>
      <c r="CI7" s="39">
        <v>178.59</v>
      </c>
      <c r="CJ7" s="39">
        <v>178.92</v>
      </c>
      <c r="CK7" s="39">
        <v>168.38</v>
      </c>
      <c r="CL7" s="39">
        <v>45.53</v>
      </c>
      <c r="CM7" s="39">
        <v>44.88</v>
      </c>
      <c r="CN7" s="39">
        <v>46.02</v>
      </c>
      <c r="CO7" s="39">
        <v>46.15</v>
      </c>
      <c r="CP7" s="39">
        <v>45.39</v>
      </c>
      <c r="CQ7" s="39">
        <v>54.77</v>
      </c>
      <c r="CR7" s="39">
        <v>54.92</v>
      </c>
      <c r="CS7" s="39">
        <v>55.63</v>
      </c>
      <c r="CT7" s="39">
        <v>55.03</v>
      </c>
      <c r="CU7" s="39">
        <v>55.14</v>
      </c>
      <c r="CV7" s="39">
        <v>60</v>
      </c>
      <c r="CW7" s="39">
        <v>92.85</v>
      </c>
      <c r="CX7" s="39">
        <v>92.43</v>
      </c>
      <c r="CY7" s="39">
        <v>92.24</v>
      </c>
      <c r="CZ7" s="39">
        <v>91.81</v>
      </c>
      <c r="DA7" s="39">
        <v>91.09</v>
      </c>
      <c r="DB7" s="39">
        <v>82.89</v>
      </c>
      <c r="DC7" s="39">
        <v>82.66</v>
      </c>
      <c r="DD7" s="39">
        <v>82.04</v>
      </c>
      <c r="DE7" s="39">
        <v>81.900000000000006</v>
      </c>
      <c r="DF7" s="39">
        <v>81.39</v>
      </c>
      <c r="DG7" s="39">
        <v>89.8</v>
      </c>
      <c r="DH7" s="39">
        <v>41.36</v>
      </c>
      <c r="DI7" s="39">
        <v>42.52</v>
      </c>
      <c r="DJ7" s="39">
        <v>43.14</v>
      </c>
      <c r="DK7" s="39">
        <v>44.47</v>
      </c>
      <c r="DL7" s="39">
        <v>46</v>
      </c>
      <c r="DM7" s="39">
        <v>47.46</v>
      </c>
      <c r="DN7" s="39">
        <v>48.49</v>
      </c>
      <c r="DO7" s="39">
        <v>48.05</v>
      </c>
      <c r="DP7" s="39">
        <v>48.87</v>
      </c>
      <c r="DQ7" s="39">
        <v>49.92</v>
      </c>
      <c r="DR7" s="39">
        <v>49.59</v>
      </c>
      <c r="DS7" s="39">
        <v>6.55</v>
      </c>
      <c r="DT7" s="39">
        <v>6.56</v>
      </c>
      <c r="DU7" s="39">
        <v>7.63</v>
      </c>
      <c r="DV7" s="39">
        <v>9.25</v>
      </c>
      <c r="DW7" s="39">
        <v>11.67</v>
      </c>
      <c r="DX7" s="39">
        <v>9.7100000000000009</v>
      </c>
      <c r="DY7" s="39">
        <v>12.79</v>
      </c>
      <c r="DZ7" s="39">
        <v>13.39</v>
      </c>
      <c r="EA7" s="39">
        <v>14.85</v>
      </c>
      <c r="EB7" s="39">
        <v>16.88</v>
      </c>
      <c r="EC7" s="39">
        <v>19.440000000000001</v>
      </c>
      <c r="ED7" s="39">
        <v>0.52</v>
      </c>
      <c r="EE7" s="39">
        <v>0.56999999999999995</v>
      </c>
      <c r="EF7" s="39">
        <v>0.97</v>
      </c>
      <c r="EG7" s="39">
        <v>0.71</v>
      </c>
      <c r="EH7" s="39">
        <v>0.4</v>
      </c>
      <c r="EI7" s="39">
        <v>0.99</v>
      </c>
      <c r="EJ7" s="39">
        <v>0.71</v>
      </c>
      <c r="EK7" s="39">
        <v>0.54</v>
      </c>
      <c r="EL7" s="39">
        <v>0.5</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2021-02-24T05:40:31Z</cp:lastPrinted>
  <dcterms:created xsi:type="dcterms:W3CDTF">2020-12-04T02:07:05Z</dcterms:created>
  <dcterms:modified xsi:type="dcterms:W3CDTF">2021-02-24T05:40:35Z</dcterms:modified>
  <cp:category/>
</cp:coreProperties>
</file>