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5_財政G\☆02_調査\000_データ類\04_財政状況資料集\R01決算\99_送付用\２回目\"/>
    </mc:Choice>
  </mc:AlternateContent>
  <bookViews>
    <workbookView xWindow="0" yWindow="0" windowWidth="15360" windowHeight="76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BE36" i="10"/>
  <c r="AM36" i="10"/>
  <c r="U36" i="10"/>
  <c r="C36" i="10"/>
  <c r="BW35" i="10"/>
  <c r="BE35" i="10"/>
  <c r="AM35" i="10"/>
  <c r="U35" i="10"/>
  <c r="C35" i="10"/>
  <c r="BW34" i="10"/>
  <c r="BE34" i="10"/>
  <c r="AM34" i="10"/>
  <c r="U34" i="10"/>
  <c r="C34" i="10"/>
  <c r="BW36" i="10" l="1"/>
  <c r="CO34" i="10" s="1"/>
  <c r="CO35" i="10" s="1"/>
  <c r="CO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<sst xmlns="http://schemas.openxmlformats.org/spreadsheetml/2006/main" count="1077" uniqueCount="612">
  <si>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</si>
  <si>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</si>
  <si>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</si>
  <si>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</si>
  <si>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</si>
  <si>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</si>
  <si>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</si>
  <si>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</si>
  <si>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</si>
  <si>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</si>
  <si>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</si>
  <si>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</si>
  <si>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</si>
  <si>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</si>
  <si>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</si>
  <si>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</si>
  <si>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</si>
  <si>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</si>
  <si>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</si>
  <si>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</si>
  <si>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</si>
  <si>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</si>
  <si>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</si>
  <si>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</si>
  <si>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</si>
  <si>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</si>
  <si>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</si>
  <si>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</si>
  <si>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</si>
  <si>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</si>
  <si>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</si>
  <si>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</si>
  <si>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</si>
  <si>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</si>
  <si>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</si>
  <si>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</si>
  <si>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</si>
  <si>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</si>
  <si>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</si>
  <si>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</si>
  <si>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</si>
  <si>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</si>
  <si>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</si>
  <si>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</si>
  <si>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</si>
  <si>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</si>
  <si>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</si>
  <si>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</si>
  <si>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</si>
  <si>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</si>
  <si>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</si>
  <si>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</si>
  <si>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</si>
  <si>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</si>
  <si>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</si>
  <si>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</si>
  <si>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</si>
  <si>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</si>
  <si>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</si>
  <si>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</si>
  <si>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</si>
  <si>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</si>
  <si>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</si>
  <si>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</si>
  <si>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</si>
  <si>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</si>
  <si>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</si>
  <si>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</si>
  <si>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</si>
  <si>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</si>
  <si>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</si>
  <si>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</si>
  <si>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</si>
  <si>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</si>
  <si>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</si>
  <si>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</si>
  <si>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</si>
  <si>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</si>
  <si>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</si>
  <si>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</si>
  <si>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</si>
  <si>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</si>
  <si>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</si>
  <si>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</si>
  <si>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Ⅳ－３</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</si>
  <si>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</si>
  <si>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</si>
  <si>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</si>
  <si>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</si>
  <si>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</si>
  <si>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</si>
  <si>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</si>
  <si>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</si>
  <si>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</si>
  <si>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</si>
  <si>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</si>
  <si>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</si>
  <si>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秦野市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</si>
  <si>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</si>
  <si>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</si>
  <si>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</si>
  <si>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</si>
  <si>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</si>
  <si>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</si>
  <si>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</si>
  <si>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</si>
  <si>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</si>
  <si>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</si>
  <si>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</si>
  <si>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</si>
  <si>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</si>
  <si>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</si>
  <si>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</si>
  <si>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</si>
  <si>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</si>
  <si>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</si>
  <si>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</si>
  <si>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</si>
  <si>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</si>
  <si>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</si>
  <si>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</si>
  <si>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</si>
  <si>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</si>
  <si>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</si>
  <si>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</si>
  <si>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</si>
  <si>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</si>
  <si>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</si>
  <si>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</si>
  <si>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</si>
  <si>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</si>
  <si>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</si>
  <si>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</si>
  <si>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</si>
  <si>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</si>
  <si>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</si>
  <si>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</si>
  <si>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</si>
  <si>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</si>
  <si>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</si>
  <si>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</si>
  <si>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</si>
  <si>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</si>
  <si>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</si>
  <si>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</si>
  <si>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</si>
  <si>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</si>
  <si>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</si>
  <si>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</si>
  <si>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</si>
  <si>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</si>
  <si>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</si>
  <si>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</si>
  <si>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</si>
  <si>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</si>
  <si>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</si>
  <si>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</si>
  <si>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</si>
  <si>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</si>
  <si>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</si>
  <si>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</si>
  <si>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</si>
  <si>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</si>
  <si>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</si>
  <si>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</si>
  <si>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</si>
  <si>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</si>
  <si>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</si>
  <si>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</si>
  <si>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</si>
  <si>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</si>
  <si>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</si>
  <si>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</si>
  <si>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</si>
  <si>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</si>
  <si>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</si>
  <si>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</si>
  <si>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</si>
  <si>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</si>
  <si>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</si>
  <si>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</si>
  <si>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</si>
  <si>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</si>
  <si>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</si>
  <si>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</si>
  <si>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</si>
  <si>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</si>
  <si>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</si>
  <si>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</si>
  <si>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</si>
  <si>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</si>
  <si>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</si>
  <si>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</si>
  <si>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</si>
  <si>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</si>
  <si>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</si>
  <si>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</si>
  <si>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</si>
  <si>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</si>
  <si>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</si>
  <si>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</si>
  <si>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</si>
  <si>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</si>
  <si>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</si>
  <si>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</si>
  <si>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</si>
  <si>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</si>
  <si>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</si>
  <si>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</si>
  <si>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</si>
  <si>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神奈川県秦野市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</si>
  <si>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</si>
  <si>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</si>
  <si>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</si>
  <si>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</si>
  <si>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</si>
  <si>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</si>
  <si>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</si>
  <si>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</si>
  <si>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</si>
  <si>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</si>
  <si>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</si>
  <si>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</si>
  <si>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</si>
  <si>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</si>
  <si>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</si>
  <si>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</si>
  <si>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</si>
  <si>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</si>
  <si>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</si>
  <si>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</si>
  <si>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</si>
  <si>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</si>
  <si>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</si>
  <si>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</si>
  <si>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</si>
  <si>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</si>
  <si>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</si>
  <si>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</si>
  <si>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</si>
  <si>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</si>
  <si>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</si>
  <si>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</si>
  <si>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</si>
  <si>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</si>
  <si>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</si>
  <si>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</si>
  <si>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</si>
  <si>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</si>
  <si>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</si>
  <si>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t>
    <phoneticPr fontId="5"/>
  </si>
  <si>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</si>
  <si>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</si>
  <si>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</si>
  <si>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</si>
  <si>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</si>
  <si>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</si>
  <si>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</si>
  <si>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</si>
  <si>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</si>
  <si>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</si>
  <si>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</si>
  <si>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</si>
  <si>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</si>
  <si>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</si>
  <si>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</si>
  <si>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</si>
  <si>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</si>
  <si>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</si>
  <si>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</si>
  <si>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</si>
  <si>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</si>
  <si>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</si>
  <si>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</si>
  <si>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</si>
  <si>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</si>
  <si>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</si>
  <si>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</si>
  <si>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</si>
  <si>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</si>
  <si>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</si>
  <si>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</si>
  <si>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</si>
  <si>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</si>
  <si>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</si>
  <si>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</si>
  <si>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</si>
  <si>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</si>
  <si>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</si>
  <si>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</si>
  <si>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</si>
  <si>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</si>
  <si>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</si>
  <si>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</si>
  <si>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</si>
  <si>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</si>
  <si>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</si>
  <si>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</si>
  <si>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</si>
  <si>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</si>
  <si>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</si>
  <si>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</si>
  <si>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</si>
  <si>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</si>
  <si>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</si>
  <si>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</si>
  <si>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</si>
  <si>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</si>
  <si>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</si>
  <si>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</si>
  <si>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</si>
  <si>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</si>
  <si>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</si>
  <si>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</si>
  <si>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</si>
  <si>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</si>
  <si>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</si>
  <si>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</si>
  <si>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</si>
  <si>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</si>
  <si>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</si>
  <si>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</si>
  <si>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</si>
  <si>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</si>
  <si>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</si>
  <si>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</si>
  <si>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</si>
  <si>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</si>
  <si>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</si>
  <si>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</si>
  <si>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</si>
  <si>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</si>
  <si>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</si>
  <si>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</si>
  <si>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</si>
  <si>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</si>
  <si>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</si>
  <si>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</si>
  <si>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</si>
  <si>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</si>
  <si>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</si>
  <si>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</si>
  <si>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</si>
  <si>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</si>
  <si>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</si>
  <si>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</si>
  <si>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</si>
  <si>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</si>
  <si>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</si>
  <si>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</si>
  <si>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</si>
  <si>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</si>
  <si>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</si>
  <si>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</si>
  <si>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</si>
  <si>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</si>
  <si>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</si>
  <si>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</si>
  <si>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</si>
  <si>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</si>
  <si>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</si>
  <si>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</si>
  <si>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</si>
  <si>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</si>
  <si>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</si>
  <si>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神奈川県秦野市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</si>
  <si>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</si>
  <si>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</si>
  <si>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</si>
  <si>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</si>
  <si>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</si>
  <si>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</si>
  <si>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</si>
  <si>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</si>
  <si>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</si>
  <si>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</si>
  <si>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</si>
  <si>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</si>
  <si>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</si>
  <si>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</si>
  <si>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</si>
  <si>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</si>
  <si>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</si>
  <si>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</si>
  <si>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</si>
  <si>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</si>
  <si>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</si>
  <si>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</si>
  <si>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</si>
  <si>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</si>
  <si>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</si>
  <si>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</si>
  <si>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</si>
  <si>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</si>
  <si>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</si>
  <si>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</si>
  <si>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</si>
  <si>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</si>
  <si>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</si>
  <si>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</si>
  <si>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</si>
  <si>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</si>
  <si>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</si>
  <si>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</si>
  <si>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</si>
  <si>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公共下水道事業会計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</si>
  <si>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</si>
  <si>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</si>
  <si>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</si>
  <si>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</si>
  <si>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</si>
  <si>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</si>
  <si>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</si>
  <si>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</si>
  <si>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</si>
  <si>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</si>
  <si>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</si>
  <si>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</si>
  <si>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</si>
  <si>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</si>
  <si>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</si>
  <si>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</si>
  <si>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</si>
  <si>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</si>
  <si>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</si>
  <si>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</si>
  <si>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</si>
  <si>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</si>
  <si>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</si>
  <si>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</si>
  <si>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</si>
  <si>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</si>
  <si>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</si>
  <si>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</si>
  <si>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</si>
  <si>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</si>
  <si>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</si>
  <si>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</si>
  <si>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</si>
  <si>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</si>
  <si>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</si>
  <si>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</si>
  <si>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</si>
  <si>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</si>
  <si>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</si>
  <si>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</si>
  <si>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</si>
  <si>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</si>
  <si>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</si>
  <si>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</si>
  <si>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</si>
  <si>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</si>
  <si>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</si>
  <si>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</si>
  <si>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</si>
  <si>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</si>
  <si>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</si>
  <si>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</si>
  <si>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</si>
  <si>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</si>
  <si>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</si>
  <si>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</si>
  <si>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</si>
  <si>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</si>
  <si>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</si>
  <si>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</si>
  <si>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</si>
  <si>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</si>
  <si>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</si>
  <si>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介護保険事業特別会計</t>
    <phoneticPr fontId="5"/>
  </si>
  <si>
    <t>(Ｆ)</t>
    <phoneticPr fontId="5"/>
  </si>
  <si>
    <t>後期高齢者医療事業特別会計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</si>
  <si>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</si>
  <si>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</si>
  <si>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</si>
  <si>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</si>
  <si>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</si>
  <si>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</si>
  <si>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</si>
  <si>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</si>
  <si>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</si>
  <si>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</si>
  <si>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</si>
  <si>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</si>
  <si>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</si>
  <si>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</si>
  <si>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</si>
  <si>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</si>
  <si>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</si>
  <si>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</si>
  <si>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</si>
  <si>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</si>
  <si>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</si>
  <si>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</si>
  <si>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</si>
  <si>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</si>
  <si>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</si>
  <si>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</si>
  <si>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</si>
  <si>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</si>
  <si>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</si>
  <si>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</si>
  <si>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</si>
  <si>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</si>
  <si>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</si>
  <si>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</si>
  <si>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</si>
  <si>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</si>
  <si>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</si>
  <si>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</si>
  <si>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</si>
  <si>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</si>
  <si>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</si>
  <si>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</si>
  <si>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</si>
  <si>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</si>
  <si>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</si>
  <si>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</si>
  <si>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</si>
  <si>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</si>
  <si>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</si>
  <si>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</si>
  <si>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</si>
  <si>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</si>
  <si>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</si>
  <si>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</si>
  <si>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</si>
  <si>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</si>
  <si>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</si>
  <si>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</si>
  <si>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</si>
  <si>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</si>
  <si>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</si>
  <si>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</si>
  <si>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</si>
  <si>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</si>
  <si>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</si>
  <si>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</si>
  <si>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</si>
  <si>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</si>
  <si>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</si>
  <si>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</si>
  <si>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</si>
  <si>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</si>
  <si>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</si>
  <si>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</si>
  <si>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</si>
  <si>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</si>
  <si>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</si>
  <si>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</si>
  <si>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</si>
  <si>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</si>
  <si>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</si>
  <si>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</si>
  <si>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</si>
  <si>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</si>
  <si>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2.80</t>
  </si>
  <si>
    <t>▲ 8.01</t>
  </si>
  <si>
    <t>▲ 4.03</t>
  </si>
  <si>
    <t>▲ 3.19</t>
  </si>
  <si>
    <t>▲ 2.69</t>
  </si>
  <si>
    <t>水道事業会計</t>
  </si>
  <si>
    <t>公共下水道事業会計</t>
  </si>
  <si>
    <t>一般会計</t>
  </si>
  <si>
    <t>介護保険事業特別会計</t>
  </si>
  <si>
    <t>後期高齢者医療事業特別会計</t>
  </si>
  <si>
    <t>国民健康保険事業特別会計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</si>
  <si>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</si>
  <si>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</si>
  <si>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</si>
  <si>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</si>
  <si>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</si>
  <si>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</si>
  <si>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</si>
  <si>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</si>
  <si>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秦野市土地開発公社</t>
    <rPh sb="0" eb="7">
      <t>ハダノシトチカイハツ</t>
    </rPh>
    <rPh sb="7" eb="9">
      <t>コウシャ</t>
    </rPh>
    <phoneticPr fontId="2"/>
  </si>
  <si>
    <t>秦野市学校保全公社</t>
    <rPh sb="0" eb="3">
      <t>ハダノシ</t>
    </rPh>
    <rPh sb="3" eb="5">
      <t>ガッコウ</t>
    </rPh>
    <rPh sb="5" eb="7">
      <t>ホゼン</t>
    </rPh>
    <rPh sb="7" eb="9">
      <t>コウシャ</t>
    </rPh>
    <phoneticPr fontId="2"/>
  </si>
  <si>
    <t>秦野市スポーツ協会</t>
    <rPh sb="0" eb="3">
      <t>ハダノシ</t>
    </rPh>
    <rPh sb="7" eb="9">
      <t>キョウカイ</t>
    </rPh>
    <phoneticPr fontId="2"/>
  </si>
  <si>
    <t>秦野市伊勢原市環境衛生組合</t>
    <rPh sb="0" eb="3">
      <t>ハダノシ</t>
    </rPh>
    <rPh sb="3" eb="7">
      <t>イセハラシ</t>
    </rPh>
    <rPh sb="7" eb="11">
      <t>カンキョウエイセイ</t>
    </rPh>
    <rPh sb="11" eb="13">
      <t>クミアイ</t>
    </rPh>
    <phoneticPr fontId="2"/>
  </si>
  <si>
    <t>神奈川県後期高齢者医療広域連合（後期高齢者医療特別会計）</t>
    <rPh sb="0" eb="4">
      <t>カナガワケン</t>
    </rPh>
    <rPh sb="4" eb="6">
      <t>コウキ</t>
    </rPh>
    <rPh sb="6" eb="9">
      <t>コウレイシャ</t>
    </rPh>
    <rPh sb="9" eb="11">
      <t>イリョウ</t>
    </rPh>
    <rPh sb="11" eb="13">
      <t>コウイキ</t>
    </rPh>
    <rPh sb="13" eb="15">
      <t>レンゴウ</t>
    </rPh>
    <rPh sb="16" eb="18">
      <t>コウキ</t>
    </rPh>
    <rPh sb="18" eb="21">
      <t>コウレイシャ</t>
    </rPh>
    <rPh sb="21" eb="23">
      <t>イリョウ</t>
    </rPh>
    <rPh sb="23" eb="25">
      <t>トクベツ</t>
    </rPh>
    <rPh sb="25" eb="27">
      <t>カイケイ</t>
    </rPh>
    <phoneticPr fontId="2"/>
  </si>
  <si>
    <t>神奈川県後期高齢者医療広域連合（一般会計）</t>
    <rPh sb="0" eb="4">
      <t>カナガワケン</t>
    </rPh>
    <rPh sb="4" eb="6">
      <t>コウキ</t>
    </rPh>
    <rPh sb="6" eb="9">
      <t>コウレイシャ</t>
    </rPh>
    <rPh sb="9" eb="11">
      <t>イリョウ</t>
    </rPh>
    <rPh sb="11" eb="13">
      <t>コウイキ</t>
    </rPh>
    <rPh sb="13" eb="15">
      <t>レンゴウ</t>
    </rPh>
    <rPh sb="16" eb="18">
      <t>イッパン</t>
    </rPh>
    <rPh sb="18" eb="20">
      <t>カイケイ</t>
    </rPh>
    <phoneticPr fontId="2"/>
  </si>
  <si>
    <t>金目川水害予防組合</t>
    <rPh sb="0" eb="2">
      <t>カナメ</t>
    </rPh>
    <rPh sb="2" eb="3">
      <t>カワ</t>
    </rPh>
    <rPh sb="3" eb="5">
      <t>スイガイ</t>
    </rPh>
    <rPh sb="5" eb="7">
      <t>ヨボウ</t>
    </rPh>
    <rPh sb="7" eb="9">
      <t>クミアイ</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</si>
  <si>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</si>
  <si>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</si>
  <si>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</si>
  <si>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</si>
  <si>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</si>
  <si>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</si>
  <si>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</si>
  <si>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</si>
  <si>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</si>
  <si>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〇</t>
    <phoneticPr fontId="2"/>
  </si>
  <si>
    <t>ふるさと基金</t>
    <rPh sb="4" eb="6">
      <t>キキン</t>
    </rPh>
    <phoneticPr fontId="5"/>
  </si>
  <si>
    <t>公共施設整備基金</t>
    <rPh sb="0" eb="2">
      <t>コウキョウ</t>
    </rPh>
    <rPh sb="2" eb="4">
      <t>シセツ</t>
    </rPh>
    <rPh sb="4" eb="6">
      <t>セイビ</t>
    </rPh>
    <rPh sb="6" eb="8">
      <t>キキン</t>
    </rPh>
    <phoneticPr fontId="5"/>
  </si>
  <si>
    <t>職員退職給与準備基金</t>
    <rPh sb="0" eb="2">
      <t>ショクイン</t>
    </rPh>
    <rPh sb="2" eb="4">
      <t>タイショク</t>
    </rPh>
    <rPh sb="4" eb="6">
      <t>キュウヨ</t>
    </rPh>
    <rPh sb="6" eb="8">
      <t>ジュンビ</t>
    </rPh>
    <rPh sb="8" eb="10">
      <t>キキン</t>
    </rPh>
    <phoneticPr fontId="5"/>
  </si>
  <si>
    <t>文化振興基金</t>
    <rPh sb="0" eb="2">
      <t>ブンカ</t>
    </rPh>
    <rPh sb="2" eb="4">
      <t>シンコウ</t>
    </rPh>
    <rPh sb="4" eb="6">
      <t>キキン</t>
    </rPh>
    <phoneticPr fontId="5"/>
  </si>
  <si>
    <t>住宅新築等資金借入金償還準備基金</t>
    <rPh sb="0" eb="2">
      <t>ジュウタク</t>
    </rPh>
    <rPh sb="2" eb="4">
      <t>シンチク</t>
    </rPh>
    <rPh sb="4" eb="5">
      <t>ナド</t>
    </rPh>
    <rPh sb="5" eb="7">
      <t>シキン</t>
    </rPh>
    <rPh sb="7" eb="9">
      <t>カリイレ</t>
    </rPh>
    <rPh sb="9" eb="10">
      <t>キン</t>
    </rPh>
    <rPh sb="10" eb="12">
      <t>ショウカン</t>
    </rPh>
    <rPh sb="12" eb="14">
      <t>ジュンビ</t>
    </rPh>
    <rPh sb="14" eb="16">
      <t>キキン</t>
    </rPh>
    <phoneticPr fontId="5"/>
  </si>
  <si>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</si>
  <si>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</si>
  <si>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</si>
  <si>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</si>
  <si>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</si>
  <si>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</si>
  <si>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</si>
  <si>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</si>
  <si>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</si>
  <si>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</si>
  <si>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</si>
  <si>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</si>
  <si>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</si>
  <si>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将来負担比率は、類似団体と比較して高い水準にあるものの、市債の発行を抑制してきたことや公営企業債の償還が進んだことなどにより、対前年度比で9.1ポイント低下している。一方で、有形固定資産減価償却率は、道路の更新を計画的に実施してきたことなどにより、類似団体よりも低くなっており、将来の財政負担を見据えながら、施設の更新を進めていると考えられる。
　平成29年度以降は、大規模な施設整備を実施したことにより、市債の発行額が償還額を上回り、将来負担比率を悪化させる要因となっているが、中長期的な財政見通しを立て、財政負担を平準化しながら、「公共施設等総合管理計画」や個別施設計画に基づき、老朽化対策に取り組んでいく。</t>
    <rPh sb="1" eb="3">
      <t>ショウライ</t>
    </rPh>
    <rPh sb="3" eb="5">
      <t>フタン</t>
    </rPh>
    <rPh sb="5" eb="7">
      <t>ヒリツ</t>
    </rPh>
    <rPh sb="9" eb="11">
      <t>ルイジ</t>
    </rPh>
    <rPh sb="11" eb="13">
      <t>ダンタイ</t>
    </rPh>
    <rPh sb="14" eb="16">
      <t>ヒカク</t>
    </rPh>
    <rPh sb="18" eb="19">
      <t>タカ</t>
    </rPh>
    <rPh sb="20" eb="22">
      <t>スイジュン</t>
    </rPh>
    <rPh sb="29" eb="31">
      <t>シサイ</t>
    </rPh>
    <rPh sb="32" eb="34">
      <t>ハッコウ</t>
    </rPh>
    <rPh sb="35" eb="37">
      <t>ヨクセイ</t>
    </rPh>
    <rPh sb="64" eb="65">
      <t>タイ</t>
    </rPh>
    <rPh sb="65" eb="68">
      <t>ゼンネンド</t>
    </rPh>
    <rPh sb="68" eb="69">
      <t>ヒ</t>
    </rPh>
    <rPh sb="77" eb="79">
      <t>テイカ</t>
    </rPh>
    <rPh sb="84" eb="86">
      <t>イッポウ</t>
    </rPh>
    <rPh sb="88" eb="90">
      <t>ユウケイ</t>
    </rPh>
    <rPh sb="90" eb="92">
      <t>コテイ</t>
    </rPh>
    <rPh sb="92" eb="94">
      <t>シサン</t>
    </rPh>
    <rPh sb="94" eb="96">
      <t>ゲンカ</t>
    </rPh>
    <rPh sb="96" eb="98">
      <t>ショウキャク</t>
    </rPh>
    <rPh sb="98" eb="99">
      <t>リツ</t>
    </rPh>
    <rPh sb="101" eb="103">
      <t>ドウロ</t>
    </rPh>
    <rPh sb="104" eb="106">
      <t>コウシン</t>
    </rPh>
    <rPh sb="107" eb="110">
      <t>ケイカクテキ</t>
    </rPh>
    <rPh sb="111" eb="113">
      <t>ジッシ</t>
    </rPh>
    <rPh sb="125" eb="127">
      <t>ルイジ</t>
    </rPh>
    <rPh sb="127" eb="129">
      <t>ダンタイ</t>
    </rPh>
    <rPh sb="132" eb="133">
      <t>ヒク</t>
    </rPh>
    <rPh sb="140" eb="142">
      <t>ショウライ</t>
    </rPh>
    <rPh sb="143" eb="145">
      <t>ザイセイ</t>
    </rPh>
    <rPh sb="145" eb="147">
      <t>フタン</t>
    </rPh>
    <rPh sb="148" eb="150">
      <t>ミス</t>
    </rPh>
    <rPh sb="155" eb="157">
      <t>シセツ</t>
    </rPh>
    <rPh sb="158" eb="160">
      <t>コウシン</t>
    </rPh>
    <rPh sb="161" eb="162">
      <t>スス</t>
    </rPh>
    <rPh sb="167" eb="168">
      <t>カンガ</t>
    </rPh>
    <rPh sb="175" eb="177">
      <t>ヘイセイ</t>
    </rPh>
    <rPh sb="179" eb="181">
      <t>ネンド</t>
    </rPh>
    <rPh sb="181" eb="183">
      <t>イコウ</t>
    </rPh>
    <rPh sb="185" eb="188">
      <t>ダイキボ</t>
    </rPh>
    <rPh sb="189" eb="191">
      <t>シセツ</t>
    </rPh>
    <rPh sb="191" eb="193">
      <t>セイビ</t>
    </rPh>
    <rPh sb="194" eb="196">
      <t>ジッシ</t>
    </rPh>
    <rPh sb="204" eb="206">
      <t>シサイ</t>
    </rPh>
    <rPh sb="207" eb="209">
      <t>ハッコウ</t>
    </rPh>
    <rPh sb="209" eb="210">
      <t>ガク</t>
    </rPh>
    <rPh sb="211" eb="213">
      <t>ショウカン</t>
    </rPh>
    <rPh sb="213" eb="214">
      <t>ガク</t>
    </rPh>
    <rPh sb="215" eb="217">
      <t>ウワマワ</t>
    </rPh>
    <rPh sb="219" eb="221">
      <t>ショウライ</t>
    </rPh>
    <rPh sb="221" eb="223">
      <t>フタン</t>
    </rPh>
    <rPh sb="223" eb="225">
      <t>ヒリツ</t>
    </rPh>
    <rPh sb="226" eb="228">
      <t>アッカ</t>
    </rPh>
    <rPh sb="231" eb="233">
      <t>ヨウイン</t>
    </rPh>
    <rPh sb="246" eb="248">
      <t>ザイセイ</t>
    </rPh>
    <rPh sb="248" eb="250">
      <t>ミトオ</t>
    </rPh>
    <rPh sb="252" eb="253">
      <t>タ</t>
    </rPh>
    <rPh sb="255" eb="257">
      <t>ザイセイ</t>
    </rPh>
    <rPh sb="257" eb="259">
      <t>フタン</t>
    </rPh>
    <rPh sb="260" eb="263">
      <t>ヘイジュンカ</t>
    </rPh>
    <rPh sb="269" eb="271">
      <t>コウキョウ</t>
    </rPh>
    <rPh sb="271" eb="273">
      <t>シセツ</t>
    </rPh>
    <rPh sb="273" eb="274">
      <t>トウ</t>
    </rPh>
    <rPh sb="274" eb="276">
      <t>ソウゴウ</t>
    </rPh>
    <rPh sb="276" eb="278">
      <t>カンリ</t>
    </rPh>
    <rPh sb="278" eb="280">
      <t>ケイカク</t>
    </rPh>
    <rPh sb="289" eb="290">
      <t>モト</t>
    </rPh>
    <rPh sb="293" eb="296">
      <t>ロウキュウカ</t>
    </rPh>
    <rPh sb="296" eb="298">
      <t>タイサク</t>
    </rPh>
    <rPh sb="299" eb="300">
      <t>ト</t>
    </rPh>
    <rPh sb="301" eb="302">
      <t>ク</t>
    </rPh>
    <phoneticPr fontId="5"/>
  </si>
  <si>
    <t>　将来負担比率は、類似団体と比較して高い水準にあるものの、実質公債費比率は低い水準となっている。　
　二つの比率ともに、市債の発行を抑制してきたことや公営企業債の償還が進んだことなどにより、低下傾向にある。
　平成29年度以降は市債の発行額が償還額を上回っており、将来負担比率と実質公債費比率をそれぞれ悪化させる要因となっているが、中長期的な財政見通しを立てたうえで、将来世代に過度な負担を残すことのないよう計画的に市債を活用するとともに、財政調整基金の残高を確保することにより、それぞれの比率が一定の水準を保てるよう努めていく。</t>
    <rPh sb="1" eb="3">
      <t>ショウライ</t>
    </rPh>
    <rPh sb="3" eb="5">
      <t>フタン</t>
    </rPh>
    <rPh sb="5" eb="7">
      <t>ヒリツ</t>
    </rPh>
    <rPh sb="9" eb="11">
      <t>ルイジ</t>
    </rPh>
    <rPh sb="11" eb="13">
      <t>ダンタイ</t>
    </rPh>
    <rPh sb="14" eb="16">
      <t>ヒカク</t>
    </rPh>
    <rPh sb="18" eb="19">
      <t>タカ</t>
    </rPh>
    <rPh sb="20" eb="22">
      <t>スイジュン</t>
    </rPh>
    <rPh sb="29" eb="31">
      <t>ジッシツ</t>
    </rPh>
    <rPh sb="31" eb="34">
      <t>コウサイヒ</t>
    </rPh>
    <rPh sb="34" eb="36">
      <t>ヒリツ</t>
    </rPh>
    <rPh sb="37" eb="38">
      <t>ヒク</t>
    </rPh>
    <rPh sb="39" eb="41">
      <t>スイジュン</t>
    </rPh>
    <rPh sb="51" eb="52">
      <t>フタ</t>
    </rPh>
    <rPh sb="54" eb="56">
      <t>ヒリツ</t>
    </rPh>
    <rPh sb="60" eb="62">
      <t>シサイ</t>
    </rPh>
    <rPh sb="63" eb="65">
      <t>ハッコウ</t>
    </rPh>
    <rPh sb="66" eb="68">
      <t>ヨクセイ</t>
    </rPh>
    <rPh sb="95" eb="97">
      <t>テイカ</t>
    </rPh>
    <rPh sb="97" eb="99">
      <t>ケイコウ</t>
    </rPh>
    <rPh sb="105" eb="107">
      <t>ヘイセイ</t>
    </rPh>
    <rPh sb="109" eb="111">
      <t>ネンド</t>
    </rPh>
    <rPh sb="111" eb="113">
      <t>イコウ</t>
    </rPh>
    <rPh sb="114" eb="116">
      <t>シサイ</t>
    </rPh>
    <rPh sb="117" eb="119">
      <t>ハッコウ</t>
    </rPh>
    <rPh sb="119" eb="120">
      <t>ガク</t>
    </rPh>
    <rPh sb="121" eb="123">
      <t>ショウカン</t>
    </rPh>
    <rPh sb="123" eb="124">
      <t>ガク</t>
    </rPh>
    <rPh sb="125" eb="127">
      <t>ウワマワ</t>
    </rPh>
    <rPh sb="132" eb="134">
      <t>ショウライ</t>
    </rPh>
    <rPh sb="134" eb="136">
      <t>フタン</t>
    </rPh>
    <rPh sb="136" eb="138">
      <t>ヒリツ</t>
    </rPh>
    <rPh sb="139" eb="141">
      <t>ジッシツ</t>
    </rPh>
    <rPh sb="141" eb="144">
      <t>コウサイヒ</t>
    </rPh>
    <rPh sb="144" eb="146">
      <t>ヒリツ</t>
    </rPh>
    <rPh sb="151" eb="153">
      <t>アッカ</t>
    </rPh>
    <rPh sb="156" eb="158">
      <t>ヨウイン</t>
    </rPh>
    <rPh sb="186" eb="188">
      <t>セダイ</t>
    </rPh>
    <rPh sb="245" eb="24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</si>
</sst>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0.5"/>
      <color indexed="8"/>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40" fillId="0" borderId="41" xfId="16" applyFont="1" applyBorder="1" applyAlignment="1" applyProtection="1">
      <alignment horizontal="left" vertical="top" wrapText="1"/>
      <protection locked="0"/>
    </xf>
    <xf numFmtId="0" fontId="40" fillId="0" borderId="12" xfId="16" applyFont="1" applyBorder="1" applyAlignment="1" applyProtection="1">
      <alignment horizontal="left" vertical="top" wrapText="1"/>
      <protection locked="0"/>
    </xf>
    <xf numFmtId="0" fontId="40" fillId="0" borderId="48" xfId="16" applyFont="1" applyBorder="1" applyAlignment="1" applyProtection="1">
      <alignment horizontal="left" vertical="top" wrapText="1"/>
      <protection locked="0"/>
    </xf>
    <xf numFmtId="0" fontId="40" fillId="0" borderId="64" xfId="16" applyFont="1" applyBorder="1" applyAlignment="1" applyProtection="1">
      <alignment horizontal="left" vertical="top" wrapText="1"/>
      <protection locked="0"/>
    </xf>
    <xf numFmtId="0" fontId="40" fillId="0" borderId="0" xfId="16" applyFont="1" applyAlignment="1" applyProtection="1">
      <alignment horizontal="left" vertical="top" wrapText="1"/>
      <protection locked="0"/>
    </xf>
    <xf numFmtId="0" fontId="40" fillId="0" borderId="38" xfId="16" applyFont="1" applyBorder="1" applyAlignment="1" applyProtection="1">
      <alignment horizontal="left" vertical="top" wrapText="1"/>
      <protection locked="0"/>
    </xf>
    <xf numFmtId="0" fontId="40" fillId="0" borderId="37" xfId="16" applyFont="1" applyBorder="1" applyAlignment="1" applyProtection="1">
      <alignment horizontal="left" vertical="top" wrapText="1"/>
      <protection locked="0"/>
    </xf>
    <xf numFmtId="0" fontId="40" fillId="0" borderId="54" xfId="16" applyFont="1" applyBorder="1" applyAlignment="1" applyProtection="1">
      <alignment horizontal="left" vertical="top" wrapText="1"/>
      <protection locked="0"/>
    </xf>
    <xf numFmtId="0" fontId="40"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39951</c:v>
                </c:pt>
                <c:pt idx="1">
                  <c:v>39893</c:v>
                </c:pt>
                <c:pt idx="2">
                  <c:v>41080</c:v>
                </c:pt>
                <c:pt idx="3">
                  <c:v>33173</c:v>
                </c:pt>
                <c:pt idx="4">
                  <c:v>37644</c:v>
                </c:pt>
              </c:numCache>
            </c:numRef>
          </c:val>
          <c:smooth val="0"/>
          <c:extLst xmlns:c16r2="http://schemas.microsoft.com/office/drawing/2015/06/chart">
            <c:ext xmlns:c16="http://schemas.microsoft.com/office/drawing/2014/chart" uri="{C3380CC4-5D6E-409C-BE32-E72D297353CC}">
              <c16:uniqueId val="{00000000-A735-4AD9-AD0B-616BA9173E6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30663</c:v>
                </c:pt>
                <c:pt idx="1">
                  <c:v>29232</c:v>
                </c:pt>
                <c:pt idx="2">
                  <c:v>37277</c:v>
                </c:pt>
                <c:pt idx="3">
                  <c:v>24784</c:v>
                </c:pt>
                <c:pt idx="4">
                  <c:v>23990</c:v>
                </c:pt>
              </c:numCache>
            </c:numRef>
          </c:val>
          <c:smooth val="0"/>
          <c:extLst xmlns:c16r2="http://schemas.microsoft.com/office/drawing/2015/06/chart">
            <c:ext xmlns:c16="http://schemas.microsoft.com/office/drawing/2014/chart" uri="{C3380CC4-5D6E-409C-BE32-E72D297353CC}">
              <c16:uniqueId val="{00000001-A735-4AD9-AD0B-616BA9173E64}"/>
            </c:ext>
          </c:extLst>
        </c:ser>
        <c:dLbls>
          <c:showLegendKey val="0"/>
          <c:showVal val="0"/>
          <c:showCatName val="0"/>
          <c:showSerName val="0"/>
          <c:showPercent val="0"/>
          <c:showBubbleSize val="0"/>
        </c:dLbls>
        <c:marker val="1"/>
        <c:smooth val="0"/>
        <c:axId val="547584672"/>
        <c:axId val="547587416"/>
      </c:lineChart>
      <c:catAx>
        <c:axId val="5475846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47587416"/>
        <c:crosses val="autoZero"/>
        <c:auto val="1"/>
        <c:lblAlgn val="ctr"/>
        <c:lblOffset val="100"/>
        <c:tickLblSkip val="1"/>
        <c:tickMarkSkip val="1"/>
        <c:noMultiLvlLbl val="0"/>
      </c:catAx>
      <c:valAx>
        <c:axId val="547587416"/>
        <c:scaling>
          <c:orientation val="minMax"/>
          <c:max val="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475846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9.76</c:v>
                </c:pt>
                <c:pt idx="1">
                  <c:v>5.51</c:v>
                </c:pt>
                <c:pt idx="2">
                  <c:v>8.2100000000000009</c:v>
                </c:pt>
                <c:pt idx="3">
                  <c:v>6.08</c:v>
                </c:pt>
                <c:pt idx="4">
                  <c:v>3.31</c:v>
                </c:pt>
              </c:numCache>
            </c:numRef>
          </c:val>
          <c:extLst xmlns:c16r2="http://schemas.microsoft.com/office/drawing/2015/06/chart">
            <c:ext xmlns:c16="http://schemas.microsoft.com/office/drawing/2014/chart" uri="{C3380CC4-5D6E-409C-BE32-E72D297353CC}">
              <c16:uniqueId val="{00000000-9428-4430-8F77-74499BF39FC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10.37</c:v>
                </c:pt>
                <c:pt idx="1">
                  <c:v>10.79</c:v>
                </c:pt>
                <c:pt idx="2">
                  <c:v>6.2</c:v>
                </c:pt>
                <c:pt idx="3">
                  <c:v>8.74</c:v>
                </c:pt>
                <c:pt idx="4">
                  <c:v>10.87</c:v>
                </c:pt>
              </c:numCache>
            </c:numRef>
          </c:val>
          <c:extLst xmlns:c16r2="http://schemas.microsoft.com/office/drawing/2015/06/chart">
            <c:ext xmlns:c16="http://schemas.microsoft.com/office/drawing/2014/chart" uri="{C3380CC4-5D6E-409C-BE32-E72D297353CC}">
              <c16:uniqueId val="{00000001-9428-4430-8F77-74499BF39FC1}"/>
            </c:ext>
          </c:extLst>
        </c:ser>
        <c:dLbls>
          <c:showLegendKey val="0"/>
          <c:showVal val="0"/>
          <c:showCatName val="0"/>
          <c:showSerName val="0"/>
          <c:showPercent val="0"/>
          <c:showBubbleSize val="0"/>
        </c:dLbls>
        <c:gapWidth val="250"/>
        <c:overlap val="100"/>
        <c:axId val="547589376"/>
        <c:axId val="5475905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-2.8</c:v>
                </c:pt>
                <c:pt idx="1">
                  <c:v>-8.01</c:v>
                </c:pt>
                <c:pt idx="2">
                  <c:v>-4.03</c:v>
                </c:pt>
                <c:pt idx="3">
                  <c:v>-3.19</c:v>
                </c:pt>
                <c:pt idx="4">
                  <c:v>-2.69</c:v>
                </c:pt>
              </c:numCache>
            </c:numRef>
          </c:val>
          <c:smooth val="0"/>
          <c:extLst xmlns:c16r2="http://schemas.microsoft.com/office/drawing/2015/06/chart">
            <c:ext xmlns:c16="http://schemas.microsoft.com/office/drawing/2014/chart" uri="{C3380CC4-5D6E-409C-BE32-E72D297353CC}">
              <c16:uniqueId val="{00000002-9428-4430-8F77-74499BF39FC1}"/>
            </c:ext>
          </c:extLst>
        </c:ser>
        <c:dLbls>
          <c:showLegendKey val="0"/>
          <c:showVal val="0"/>
          <c:showCatName val="0"/>
          <c:showSerName val="0"/>
          <c:showPercent val="0"/>
          <c:showBubbleSize val="0"/>
        </c:dLbls>
        <c:marker val="1"/>
        <c:smooth val="0"/>
        <c:axId val="547589376"/>
        <c:axId val="547590552"/>
      </c:lineChart>
      <c:catAx>
        <c:axId val="547589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47590552"/>
        <c:crosses val="autoZero"/>
        <c:auto val="1"/>
        <c:lblAlgn val="ctr"/>
        <c:lblOffset val="100"/>
        <c:tickLblSkip val="1"/>
        <c:tickMarkSkip val="1"/>
        <c:noMultiLvlLbl val="0"/>
      </c:catAx>
      <c:valAx>
        <c:axId val="5475905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475893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3.01</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F564-42EB-BE04-B259DE228C2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F564-42EB-BE04-B259DE228C2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F564-42EB-BE04-B259DE228C2A}"/>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F564-42EB-BE04-B259DE228C2A}"/>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0.97</c:v>
                </c:pt>
                <c:pt idx="2">
                  <c:v>#N/A</c:v>
                </c:pt>
                <c:pt idx="3">
                  <c:v>0.77</c:v>
                </c:pt>
                <c:pt idx="4">
                  <c:v>#N/A</c:v>
                </c:pt>
                <c:pt idx="5">
                  <c:v>1.1000000000000001</c:v>
                </c:pt>
                <c:pt idx="6">
                  <c:v>#N/A</c:v>
                </c:pt>
                <c:pt idx="7">
                  <c:v>0.08</c:v>
                </c:pt>
                <c:pt idx="8">
                  <c:v>#N/A</c:v>
                </c:pt>
                <c:pt idx="9">
                  <c:v>0.04</c:v>
                </c:pt>
              </c:numCache>
            </c:numRef>
          </c:val>
          <c:extLst xmlns:c16r2="http://schemas.microsoft.com/office/drawing/2015/06/chart">
            <c:ext xmlns:c16="http://schemas.microsoft.com/office/drawing/2014/chart" uri="{C3380CC4-5D6E-409C-BE32-E72D297353CC}">
              <c16:uniqueId val="{00000004-F564-42EB-BE04-B259DE228C2A}"/>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0.35</c:v>
                </c:pt>
                <c:pt idx="2">
                  <c:v>#N/A</c:v>
                </c:pt>
                <c:pt idx="3">
                  <c:v>0.38</c:v>
                </c:pt>
                <c:pt idx="4">
                  <c:v>#N/A</c:v>
                </c:pt>
                <c:pt idx="5">
                  <c:v>0.32</c:v>
                </c:pt>
                <c:pt idx="6">
                  <c:v>#N/A</c:v>
                </c:pt>
                <c:pt idx="7">
                  <c:v>0.34</c:v>
                </c:pt>
                <c:pt idx="8">
                  <c:v>#N/A</c:v>
                </c:pt>
                <c:pt idx="9">
                  <c:v>0.36</c:v>
                </c:pt>
              </c:numCache>
            </c:numRef>
          </c:val>
          <c:extLst xmlns:c16r2="http://schemas.microsoft.com/office/drawing/2015/06/chart">
            <c:ext xmlns:c16="http://schemas.microsoft.com/office/drawing/2014/chart" uri="{C3380CC4-5D6E-409C-BE32-E72D297353CC}">
              <c16:uniqueId val="{00000005-F564-42EB-BE04-B259DE228C2A}"/>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0.56000000000000005</c:v>
                </c:pt>
                <c:pt idx="2">
                  <c:v>#N/A</c:v>
                </c:pt>
                <c:pt idx="3">
                  <c:v>0.88</c:v>
                </c:pt>
                <c:pt idx="4">
                  <c:v>#N/A</c:v>
                </c:pt>
                <c:pt idx="5">
                  <c:v>0.62</c:v>
                </c:pt>
                <c:pt idx="6">
                  <c:v>#N/A</c:v>
                </c:pt>
                <c:pt idx="7">
                  <c:v>0.93</c:v>
                </c:pt>
                <c:pt idx="8">
                  <c:v>#N/A</c:v>
                </c:pt>
                <c:pt idx="9">
                  <c:v>0.39</c:v>
                </c:pt>
              </c:numCache>
            </c:numRef>
          </c:val>
          <c:extLst xmlns:c16r2="http://schemas.microsoft.com/office/drawing/2015/06/chart">
            <c:ext xmlns:c16="http://schemas.microsoft.com/office/drawing/2014/chart" uri="{C3380CC4-5D6E-409C-BE32-E72D297353CC}">
              <c16:uniqueId val="{00000006-F564-42EB-BE04-B259DE228C2A}"/>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9.76</c:v>
                </c:pt>
                <c:pt idx="2">
                  <c:v>#N/A</c:v>
                </c:pt>
                <c:pt idx="3">
                  <c:v>5.5</c:v>
                </c:pt>
                <c:pt idx="4">
                  <c:v>#N/A</c:v>
                </c:pt>
                <c:pt idx="5">
                  <c:v>8.1999999999999993</c:v>
                </c:pt>
                <c:pt idx="6">
                  <c:v>#N/A</c:v>
                </c:pt>
                <c:pt idx="7">
                  <c:v>6.07</c:v>
                </c:pt>
                <c:pt idx="8">
                  <c:v>#N/A</c:v>
                </c:pt>
                <c:pt idx="9">
                  <c:v>3.31</c:v>
                </c:pt>
              </c:numCache>
            </c:numRef>
          </c:val>
          <c:extLst xmlns:c16r2="http://schemas.microsoft.com/office/drawing/2015/06/chart">
            <c:ext xmlns:c16="http://schemas.microsoft.com/office/drawing/2014/chart" uri="{C3380CC4-5D6E-409C-BE32-E72D297353CC}">
              <c16:uniqueId val="{00000007-F564-42EB-BE04-B259DE228C2A}"/>
            </c:ext>
          </c:extLst>
        </c:ser>
        <c:ser>
          <c:idx val="8"/>
          <c:order val="8"/>
          <c:tx>
            <c:strRef>
              <c:f>データシート!$A$35</c:f>
              <c:strCache>
                <c:ptCount val="1"/>
                <c:pt idx="0">
                  <c:v>公共下水道事業会計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0</c:v>
                </c:pt>
                <c:pt idx="1">
                  <c:v>0</c:v>
                </c:pt>
                <c:pt idx="2">
                  <c:v>#N/A</c:v>
                </c:pt>
                <c:pt idx="3">
                  <c:v>1.51</c:v>
                </c:pt>
                <c:pt idx="4">
                  <c:v>#N/A</c:v>
                </c:pt>
                <c:pt idx="5">
                  <c:v>1.92</c:v>
                </c:pt>
                <c:pt idx="6">
                  <c:v>#N/A</c:v>
                </c:pt>
                <c:pt idx="7">
                  <c:v>2.79</c:v>
                </c:pt>
                <c:pt idx="8">
                  <c:v>#N/A</c:v>
                </c:pt>
                <c:pt idx="9">
                  <c:v>3.46</c:v>
                </c:pt>
              </c:numCache>
            </c:numRef>
          </c:val>
          <c:extLst xmlns:c16r2="http://schemas.microsoft.com/office/drawing/2015/06/chart">
            <c:ext xmlns:c16="http://schemas.microsoft.com/office/drawing/2014/chart" uri="{C3380CC4-5D6E-409C-BE32-E72D297353CC}">
              <c16:uniqueId val="{00000008-F564-42EB-BE04-B259DE228C2A}"/>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4.55</c:v>
                </c:pt>
                <c:pt idx="2">
                  <c:v>#N/A</c:v>
                </c:pt>
                <c:pt idx="3">
                  <c:v>5.8</c:v>
                </c:pt>
                <c:pt idx="4">
                  <c:v>#N/A</c:v>
                </c:pt>
                <c:pt idx="5">
                  <c:v>6.35</c:v>
                </c:pt>
                <c:pt idx="6">
                  <c:v>#N/A</c:v>
                </c:pt>
                <c:pt idx="7">
                  <c:v>6.94</c:v>
                </c:pt>
                <c:pt idx="8">
                  <c:v>#N/A</c:v>
                </c:pt>
                <c:pt idx="9">
                  <c:v>6.95</c:v>
                </c:pt>
              </c:numCache>
            </c:numRef>
          </c:val>
          <c:extLst xmlns:c16r2="http://schemas.microsoft.com/office/drawing/2015/06/chart">
            <c:ext xmlns:c16="http://schemas.microsoft.com/office/drawing/2014/chart" uri="{C3380CC4-5D6E-409C-BE32-E72D297353CC}">
              <c16:uniqueId val="{00000009-F564-42EB-BE04-B259DE228C2A}"/>
            </c:ext>
          </c:extLst>
        </c:ser>
        <c:dLbls>
          <c:showLegendKey val="0"/>
          <c:showVal val="0"/>
          <c:showCatName val="0"/>
          <c:showSerName val="0"/>
          <c:showPercent val="0"/>
          <c:showBubbleSize val="0"/>
        </c:dLbls>
        <c:gapWidth val="150"/>
        <c:overlap val="100"/>
        <c:axId val="198951792"/>
        <c:axId val="635025976"/>
      </c:barChart>
      <c:catAx>
        <c:axId val="198951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35025976"/>
        <c:crosses val="autoZero"/>
        <c:auto val="1"/>
        <c:lblAlgn val="ctr"/>
        <c:lblOffset val="100"/>
        <c:tickLblSkip val="1"/>
        <c:tickMarkSkip val="1"/>
        <c:noMultiLvlLbl val="0"/>
      </c:catAx>
      <c:valAx>
        <c:axId val="6350259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89517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4814</c:v>
                </c:pt>
                <c:pt idx="5">
                  <c:v>5032</c:v>
                </c:pt>
                <c:pt idx="8">
                  <c:v>5118</c:v>
                </c:pt>
                <c:pt idx="11">
                  <c:v>5140</c:v>
                </c:pt>
                <c:pt idx="14">
                  <c:v>5186</c:v>
                </c:pt>
              </c:numCache>
            </c:numRef>
          </c:val>
          <c:extLst xmlns:c16r2="http://schemas.microsoft.com/office/drawing/2015/06/chart">
            <c:ext xmlns:c16="http://schemas.microsoft.com/office/drawing/2014/chart" uri="{C3380CC4-5D6E-409C-BE32-E72D297353CC}">
              <c16:uniqueId val="{00000000-C258-4E8B-A557-C87FD6214A4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C258-4E8B-A557-C87FD6214A4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141</c:v>
                </c:pt>
                <c:pt idx="3">
                  <c:v>139</c:v>
                </c:pt>
                <c:pt idx="6">
                  <c:v>136</c:v>
                </c:pt>
                <c:pt idx="9">
                  <c:v>134</c:v>
                </c:pt>
                <c:pt idx="12">
                  <c:v>132</c:v>
                </c:pt>
              </c:numCache>
            </c:numRef>
          </c:val>
          <c:extLst xmlns:c16r2="http://schemas.microsoft.com/office/drawing/2015/06/chart">
            <c:ext xmlns:c16="http://schemas.microsoft.com/office/drawing/2014/chart" uri="{C3380CC4-5D6E-409C-BE32-E72D297353CC}">
              <c16:uniqueId val="{00000002-C258-4E8B-A557-C87FD6214A4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56</c:v>
                </c:pt>
                <c:pt idx="3">
                  <c:v>305</c:v>
                </c:pt>
                <c:pt idx="6">
                  <c:v>305</c:v>
                </c:pt>
                <c:pt idx="9">
                  <c:v>304</c:v>
                </c:pt>
                <c:pt idx="12">
                  <c:v>320</c:v>
                </c:pt>
              </c:numCache>
            </c:numRef>
          </c:val>
          <c:extLst xmlns:c16r2="http://schemas.microsoft.com/office/drawing/2015/06/chart">
            <c:ext xmlns:c16="http://schemas.microsoft.com/office/drawing/2014/chart" uri="{C3380CC4-5D6E-409C-BE32-E72D297353CC}">
              <c16:uniqueId val="{00000003-C258-4E8B-A557-C87FD6214A4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1915</c:v>
                </c:pt>
                <c:pt idx="3">
                  <c:v>2046</c:v>
                </c:pt>
                <c:pt idx="6">
                  <c:v>1822</c:v>
                </c:pt>
                <c:pt idx="9">
                  <c:v>1765</c:v>
                </c:pt>
                <c:pt idx="12">
                  <c:v>1681</c:v>
                </c:pt>
              </c:numCache>
            </c:numRef>
          </c:val>
          <c:extLst xmlns:c16r2="http://schemas.microsoft.com/office/drawing/2015/06/chart">
            <c:ext xmlns:c16="http://schemas.microsoft.com/office/drawing/2014/chart" uri="{C3380CC4-5D6E-409C-BE32-E72D297353CC}">
              <c16:uniqueId val="{00000004-C258-4E8B-A557-C87FD6214A4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258-4E8B-A557-C87FD6214A4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C258-4E8B-A557-C87FD6214A4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3681</c:v>
                </c:pt>
                <c:pt idx="3">
                  <c:v>3468</c:v>
                </c:pt>
                <c:pt idx="6">
                  <c:v>3345</c:v>
                </c:pt>
                <c:pt idx="9">
                  <c:v>3266</c:v>
                </c:pt>
                <c:pt idx="12">
                  <c:v>3220</c:v>
                </c:pt>
              </c:numCache>
            </c:numRef>
          </c:val>
          <c:extLst xmlns:c16r2="http://schemas.microsoft.com/office/drawing/2015/06/chart">
            <c:ext xmlns:c16="http://schemas.microsoft.com/office/drawing/2014/chart" uri="{C3380CC4-5D6E-409C-BE32-E72D297353CC}">
              <c16:uniqueId val="{00000007-C258-4E8B-A557-C87FD6214A49}"/>
            </c:ext>
          </c:extLst>
        </c:ser>
        <c:dLbls>
          <c:showLegendKey val="0"/>
          <c:showVal val="0"/>
          <c:showCatName val="0"/>
          <c:showSerName val="0"/>
          <c:showPercent val="0"/>
          <c:showBubbleSize val="0"/>
        </c:dLbls>
        <c:gapWidth val="100"/>
        <c:overlap val="100"/>
        <c:axId val="635019704"/>
        <c:axId val="6350204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979</c:v>
                </c:pt>
                <c:pt idx="2">
                  <c:v>#N/A</c:v>
                </c:pt>
                <c:pt idx="3">
                  <c:v>#N/A</c:v>
                </c:pt>
                <c:pt idx="4">
                  <c:v>926</c:v>
                </c:pt>
                <c:pt idx="5">
                  <c:v>#N/A</c:v>
                </c:pt>
                <c:pt idx="6">
                  <c:v>#N/A</c:v>
                </c:pt>
                <c:pt idx="7">
                  <c:v>490</c:v>
                </c:pt>
                <c:pt idx="8">
                  <c:v>#N/A</c:v>
                </c:pt>
                <c:pt idx="9">
                  <c:v>#N/A</c:v>
                </c:pt>
                <c:pt idx="10">
                  <c:v>329</c:v>
                </c:pt>
                <c:pt idx="11">
                  <c:v>#N/A</c:v>
                </c:pt>
                <c:pt idx="12">
                  <c:v>#N/A</c:v>
                </c:pt>
                <c:pt idx="13">
                  <c:v>167</c:v>
                </c:pt>
                <c:pt idx="14">
                  <c:v>#N/A</c:v>
                </c:pt>
              </c:numCache>
            </c:numRef>
          </c:val>
          <c:smooth val="0"/>
          <c:extLst xmlns:c16r2="http://schemas.microsoft.com/office/drawing/2015/06/chart">
            <c:ext xmlns:c16="http://schemas.microsoft.com/office/drawing/2014/chart" uri="{C3380CC4-5D6E-409C-BE32-E72D297353CC}">
              <c16:uniqueId val="{00000008-C258-4E8B-A557-C87FD6214A49}"/>
            </c:ext>
          </c:extLst>
        </c:ser>
        <c:dLbls>
          <c:showLegendKey val="0"/>
          <c:showVal val="0"/>
          <c:showCatName val="0"/>
          <c:showSerName val="0"/>
          <c:showPercent val="0"/>
          <c:showBubbleSize val="0"/>
        </c:dLbls>
        <c:marker val="1"/>
        <c:smooth val="0"/>
        <c:axId val="635019704"/>
        <c:axId val="635020488"/>
      </c:lineChart>
      <c:catAx>
        <c:axId val="635019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35020488"/>
        <c:crosses val="autoZero"/>
        <c:auto val="1"/>
        <c:lblAlgn val="ctr"/>
        <c:lblOffset val="100"/>
        <c:tickLblSkip val="1"/>
        <c:tickMarkSkip val="1"/>
        <c:noMultiLvlLbl val="0"/>
      </c:catAx>
      <c:valAx>
        <c:axId val="6350204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35019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43696</c:v>
                </c:pt>
                <c:pt idx="5">
                  <c:v>43355</c:v>
                </c:pt>
                <c:pt idx="8">
                  <c:v>42720</c:v>
                </c:pt>
                <c:pt idx="11">
                  <c:v>42333</c:v>
                </c:pt>
                <c:pt idx="14">
                  <c:v>42003</c:v>
                </c:pt>
              </c:numCache>
            </c:numRef>
          </c:val>
          <c:extLst xmlns:c16r2="http://schemas.microsoft.com/office/drawing/2015/06/chart">
            <c:ext xmlns:c16="http://schemas.microsoft.com/office/drawing/2014/chart" uri="{C3380CC4-5D6E-409C-BE32-E72D297353CC}">
              <c16:uniqueId val="{00000000-B024-4131-8ACD-6E9F9B1E4FC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14355</c:v>
                </c:pt>
                <c:pt idx="5">
                  <c:v>15107</c:v>
                </c:pt>
                <c:pt idx="8">
                  <c:v>15426</c:v>
                </c:pt>
                <c:pt idx="11">
                  <c:v>15454</c:v>
                </c:pt>
                <c:pt idx="14">
                  <c:v>15686</c:v>
                </c:pt>
              </c:numCache>
            </c:numRef>
          </c:val>
          <c:extLst xmlns:c16r2="http://schemas.microsoft.com/office/drawing/2015/06/chart">
            <c:ext xmlns:c16="http://schemas.microsoft.com/office/drawing/2014/chart" uri="{C3380CC4-5D6E-409C-BE32-E72D297353CC}">
              <c16:uniqueId val="{00000001-B024-4131-8ACD-6E9F9B1E4FC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5167</c:v>
                </c:pt>
                <c:pt idx="5">
                  <c:v>5340</c:v>
                </c:pt>
                <c:pt idx="8">
                  <c:v>4078</c:v>
                </c:pt>
                <c:pt idx="11">
                  <c:v>4667</c:v>
                </c:pt>
                <c:pt idx="14">
                  <c:v>5457</c:v>
                </c:pt>
              </c:numCache>
            </c:numRef>
          </c:val>
          <c:extLst xmlns:c16r2="http://schemas.microsoft.com/office/drawing/2015/06/chart">
            <c:ext xmlns:c16="http://schemas.microsoft.com/office/drawing/2014/chart" uri="{C3380CC4-5D6E-409C-BE32-E72D297353CC}">
              <c16:uniqueId val="{00000002-B024-4131-8ACD-6E9F9B1E4FC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B024-4131-8ACD-6E9F9B1E4FC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B024-4131-8ACD-6E9F9B1E4FC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2352</c:v>
                </c:pt>
                <c:pt idx="3">
                  <c:v>2179</c:v>
                </c:pt>
                <c:pt idx="6">
                  <c:v>1830</c:v>
                </c:pt>
                <c:pt idx="9">
                  <c:v>1540</c:v>
                </c:pt>
                <c:pt idx="12">
                  <c:v>1271</c:v>
                </c:pt>
              </c:numCache>
            </c:numRef>
          </c:val>
          <c:extLst xmlns:c16r2="http://schemas.microsoft.com/office/drawing/2015/06/chart">
            <c:ext xmlns:c16="http://schemas.microsoft.com/office/drawing/2014/chart" uri="{C3380CC4-5D6E-409C-BE32-E72D297353CC}">
              <c16:uniqueId val="{00000005-B024-4131-8ACD-6E9F9B1E4FC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7213</c:v>
                </c:pt>
                <c:pt idx="3">
                  <c:v>6776</c:v>
                </c:pt>
                <c:pt idx="6">
                  <c:v>6439</c:v>
                </c:pt>
                <c:pt idx="9">
                  <c:v>6201</c:v>
                </c:pt>
                <c:pt idx="12">
                  <c:v>6465</c:v>
                </c:pt>
              </c:numCache>
            </c:numRef>
          </c:val>
          <c:extLst xmlns:c16r2="http://schemas.microsoft.com/office/drawing/2015/06/chart">
            <c:ext xmlns:c16="http://schemas.microsoft.com/office/drawing/2014/chart" uri="{C3380CC4-5D6E-409C-BE32-E72D297353CC}">
              <c16:uniqueId val="{00000006-B024-4131-8ACD-6E9F9B1E4FC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3463</c:v>
                </c:pt>
                <c:pt idx="3">
                  <c:v>3103</c:v>
                </c:pt>
                <c:pt idx="6">
                  <c:v>3868</c:v>
                </c:pt>
                <c:pt idx="9">
                  <c:v>3758</c:v>
                </c:pt>
                <c:pt idx="12">
                  <c:v>3454</c:v>
                </c:pt>
              </c:numCache>
            </c:numRef>
          </c:val>
          <c:extLst xmlns:c16r2="http://schemas.microsoft.com/office/drawing/2015/06/chart">
            <c:ext xmlns:c16="http://schemas.microsoft.com/office/drawing/2014/chart" uri="{C3380CC4-5D6E-409C-BE32-E72D297353CC}">
              <c16:uniqueId val="{00000007-B024-4131-8ACD-6E9F9B1E4FC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23872</c:v>
                </c:pt>
                <c:pt idx="3">
                  <c:v>24832</c:v>
                </c:pt>
                <c:pt idx="6">
                  <c:v>23577</c:v>
                </c:pt>
                <c:pt idx="9">
                  <c:v>22052</c:v>
                </c:pt>
                <c:pt idx="12">
                  <c:v>20188</c:v>
                </c:pt>
              </c:numCache>
            </c:numRef>
          </c:val>
          <c:extLst xmlns:c16r2="http://schemas.microsoft.com/office/drawing/2015/06/chart">
            <c:ext xmlns:c16="http://schemas.microsoft.com/office/drawing/2014/chart" uri="{C3380CC4-5D6E-409C-BE32-E72D297353CC}">
              <c16:uniqueId val="{00000008-B024-4131-8ACD-6E9F9B1E4FC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2174</c:v>
                </c:pt>
                <c:pt idx="3">
                  <c:v>2059</c:v>
                </c:pt>
                <c:pt idx="6">
                  <c:v>1944</c:v>
                </c:pt>
                <c:pt idx="9">
                  <c:v>1829</c:v>
                </c:pt>
                <c:pt idx="12">
                  <c:v>1715</c:v>
                </c:pt>
              </c:numCache>
            </c:numRef>
          </c:val>
          <c:extLst xmlns:c16r2="http://schemas.microsoft.com/office/drawing/2015/06/chart">
            <c:ext xmlns:c16="http://schemas.microsoft.com/office/drawing/2014/chart" uri="{C3380CC4-5D6E-409C-BE32-E72D297353CC}">
              <c16:uniqueId val="{00000009-B024-4131-8ACD-6E9F9B1E4FC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32985</c:v>
                </c:pt>
                <c:pt idx="3">
                  <c:v>32968</c:v>
                </c:pt>
                <c:pt idx="6">
                  <c:v>33820</c:v>
                </c:pt>
                <c:pt idx="9">
                  <c:v>33987</c:v>
                </c:pt>
                <c:pt idx="12">
                  <c:v>34658</c:v>
                </c:pt>
              </c:numCache>
            </c:numRef>
          </c:val>
          <c:extLst xmlns:c16r2="http://schemas.microsoft.com/office/drawing/2015/06/chart">
            <c:ext xmlns:c16="http://schemas.microsoft.com/office/drawing/2014/chart" uri="{C3380CC4-5D6E-409C-BE32-E72D297353CC}">
              <c16:uniqueId val="{0000000A-B024-4131-8ACD-6E9F9B1E4FC0}"/>
            </c:ext>
          </c:extLst>
        </c:ser>
        <c:dLbls>
          <c:showLegendKey val="0"/>
          <c:showVal val="0"/>
          <c:showCatName val="0"/>
          <c:showSerName val="0"/>
          <c:showPercent val="0"/>
          <c:showBubbleSize val="0"/>
        </c:dLbls>
        <c:gapWidth val="100"/>
        <c:overlap val="100"/>
        <c:axId val="635020880"/>
        <c:axId val="6350244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8841</c:v>
                </c:pt>
                <c:pt idx="2">
                  <c:v>#N/A</c:v>
                </c:pt>
                <c:pt idx="3">
                  <c:v>#N/A</c:v>
                </c:pt>
                <c:pt idx="4">
                  <c:v>8113</c:v>
                </c:pt>
                <c:pt idx="5">
                  <c:v>#N/A</c:v>
                </c:pt>
                <c:pt idx="6">
                  <c:v>#N/A</c:v>
                </c:pt>
                <c:pt idx="7">
                  <c:v>9254</c:v>
                </c:pt>
                <c:pt idx="8">
                  <c:v>#N/A</c:v>
                </c:pt>
                <c:pt idx="9">
                  <c:v>#N/A</c:v>
                </c:pt>
                <c:pt idx="10">
                  <c:v>6913</c:v>
                </c:pt>
                <c:pt idx="11">
                  <c:v>#N/A</c:v>
                </c:pt>
                <c:pt idx="12">
                  <c:v>#N/A</c:v>
                </c:pt>
                <c:pt idx="13">
                  <c:v>4604</c:v>
                </c:pt>
                <c:pt idx="14">
                  <c:v>#N/A</c:v>
                </c:pt>
              </c:numCache>
            </c:numRef>
          </c:val>
          <c:smooth val="0"/>
          <c:extLst xmlns:c16r2="http://schemas.microsoft.com/office/drawing/2015/06/chart">
            <c:ext xmlns:c16="http://schemas.microsoft.com/office/drawing/2014/chart" uri="{C3380CC4-5D6E-409C-BE32-E72D297353CC}">
              <c16:uniqueId val="{0000000B-B024-4131-8ACD-6E9F9B1E4FC0}"/>
            </c:ext>
          </c:extLst>
        </c:ser>
        <c:dLbls>
          <c:showLegendKey val="0"/>
          <c:showVal val="0"/>
          <c:showCatName val="0"/>
          <c:showSerName val="0"/>
          <c:showPercent val="0"/>
          <c:showBubbleSize val="0"/>
        </c:dLbls>
        <c:marker val="1"/>
        <c:smooth val="0"/>
        <c:axId val="635020880"/>
        <c:axId val="635024408"/>
      </c:lineChart>
      <c:catAx>
        <c:axId val="635020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635024408"/>
        <c:crosses val="autoZero"/>
        <c:auto val="1"/>
        <c:lblAlgn val="ctr"/>
        <c:lblOffset val="100"/>
        <c:tickLblSkip val="1"/>
        <c:tickMarkSkip val="1"/>
        <c:noMultiLvlLbl val="0"/>
      </c:catAx>
      <c:valAx>
        <c:axId val="6350244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350208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1815</c:v>
                </c:pt>
                <c:pt idx="1">
                  <c:v>2581</c:v>
                </c:pt>
                <c:pt idx="2">
                  <c:v>3237</c:v>
                </c:pt>
              </c:numCache>
            </c:numRef>
          </c:val>
          <c:extLst xmlns:c16r2="http://schemas.microsoft.com/office/drawing/2015/06/chart">
            <c:ext xmlns:c16="http://schemas.microsoft.com/office/drawing/2014/chart" uri="{C3380CC4-5D6E-409C-BE32-E72D297353CC}">
              <c16:uniqueId val="{00000000-8AF0-45E0-A19A-BAE61DA9606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1-8AF0-45E0-A19A-BAE61DA9606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1084</c:v>
                </c:pt>
                <c:pt idx="1">
                  <c:v>876</c:v>
                </c:pt>
                <c:pt idx="2">
                  <c:v>943</c:v>
                </c:pt>
              </c:numCache>
            </c:numRef>
          </c:val>
          <c:extLst xmlns:c16r2="http://schemas.microsoft.com/office/drawing/2015/06/chart">
            <c:ext xmlns:c16="http://schemas.microsoft.com/office/drawing/2014/chart" uri="{C3380CC4-5D6E-409C-BE32-E72D297353CC}">
              <c16:uniqueId val="{00000002-8AF0-45E0-A19A-BAE61DA96061}"/>
            </c:ext>
          </c:extLst>
        </c:ser>
        <c:dLbls>
          <c:showLegendKey val="0"/>
          <c:showVal val="0"/>
          <c:showCatName val="0"/>
          <c:showSerName val="0"/>
          <c:showPercent val="0"/>
          <c:showBubbleSize val="0"/>
        </c:dLbls>
        <c:gapWidth val="120"/>
        <c:overlap val="100"/>
        <c:axId val="635025192"/>
        <c:axId val="635023624"/>
      </c:barChart>
      <c:catAx>
        <c:axId val="635025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635023624"/>
        <c:crosses val="autoZero"/>
        <c:auto val="1"/>
        <c:lblAlgn val="ctr"/>
        <c:lblOffset val="100"/>
        <c:tickLblSkip val="1"/>
        <c:tickMarkSkip val="1"/>
        <c:noMultiLvlLbl val="0"/>
      </c:catAx>
      <c:valAx>
        <c:axId val="63502362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635025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BFE-4382-8268-5FC3DB02E699}"/>
                </c:ext>
                <c:ext xmlns:c15="http://schemas.microsoft.com/office/drawing/2012/chart" uri="{CE6537A1-D6FC-4f65-9D91-7224C49458BB}">
                  <c15:dlblFieldTable>
                    <c15:dlblFTEntry>
                      <c15:txfldGUID>{C092E3D6-8631-4580-83A7-D16BBAF5EA48}</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BFE-4382-8268-5FC3DB02E699}"/>
                </c:ext>
                <c:ext xmlns:c15="http://schemas.microsoft.com/office/drawing/2012/chart" uri="{CE6537A1-D6FC-4f65-9D91-7224C49458BB}">
                  <c15:dlblFieldTable>
                    <c15:dlblFTEntry>
                      <c15:txfldGUID>{C678BA19-9DA8-476E-90D0-059CB8DFFB5B}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BFE-4382-8268-5FC3DB02E699}"/>
                </c:ext>
                <c:ext xmlns:c15="http://schemas.microsoft.com/office/drawing/2012/chart" uri="{CE6537A1-D6FC-4f65-9D91-7224C49458BB}">
                  <c15:dlblFieldTable>
                    <c15:dlblFTEntry>
                      <c15:txfldGUID>{50F45329-1807-42AF-8591-2ACEA2F6CED7}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1BFE-4382-8268-5FC3DB02E699}"/>
                </c:ext>
                <c:ext xmlns:c15="http://schemas.microsoft.com/office/drawing/2012/chart" uri="{CE6537A1-D6FC-4f65-9D91-7224C49458BB}">
                  <c15:dlblFieldTable>
                    <c15:dlblFTEntry>
                      <c15:txfldGUID>{9A472CED-E00C-41BC-AFA7-A7E0F969A265}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1BFE-4382-8268-5FC3DB02E699}"/>
                </c:ext>
                <c:ext xmlns:c15="http://schemas.microsoft.com/office/drawing/2012/chart" uri="{CE6537A1-D6FC-4f65-9D91-7224C49458BB}">
                  <c15:dlblFieldTable>
                    <c15:dlblFTEntry>
                      <c15:txfldGUID>{77C1F456-FE07-475D-A8E7-7ED594A42B12}</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1BFE-4382-8268-5FC3DB02E699}"/>
                </c:ext>
                <c:ext xmlns:c15="http://schemas.microsoft.com/office/drawing/2012/chart" uri="{CE6537A1-D6FC-4f65-9D91-7224C49458BB}">
                  <c15:dlblFieldTable>
                    <c15:dlblFTEntry>
                      <c15:txfldGUID>{96A72657-701A-4EF4-AB88-BED038DC8531}</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1BFE-4382-8268-5FC3DB02E699}"/>
                </c:ext>
                <c:ext xmlns:c15="http://schemas.microsoft.com/office/drawing/2012/chart" uri="{CE6537A1-D6FC-4f65-9D91-7224C49458BB}">
                  <c15:dlblFieldTable>
                    <c15:dlblFTEntry>
                      <c15:txfldGUID>{792A20A4-CEFD-4C9E-AA41-BB8FB07222A9}</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1BFE-4382-8268-5FC3DB02E699}"/>
                </c:ext>
                <c:ext xmlns:c15="http://schemas.microsoft.com/office/drawing/2012/chart" uri="{CE6537A1-D6FC-4f65-9D91-7224C49458BB}">
                  <c15:dlblFieldTable>
                    <c15:dlblFTEntry>
                      <c15:txfldGUID>{13C6093D-1EAB-43EF-B3A3-12A583E11513}</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1BFE-4382-8268-5FC3DB02E699}"/>
                </c:ext>
                <c:ext xmlns:c15="http://schemas.microsoft.com/office/drawing/2012/chart" uri="{CE6537A1-D6FC-4f65-9D91-7224C49458BB}">
                  <c15:dlblFieldTable>
                    <c15:dlblFTEntry>
                      <c15:txfldGUID>{14F5FB16-08F3-40A3-B679-70B3AC7075A0}</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63.1</c:v>
                </c:pt>
                <c:pt idx="32">
                  <c:v>57.3</c:v>
                </c:pt>
              </c:numCache>
            </c:numRef>
          </c:xVal>
          <c:yVal>
            <c:numRef>
              <c:f>公会計指標分析・財政指標組合せ分析表!$BP$51:$DC$51</c:f>
              <c:numCache>
                <c:formatCode>#,##0.0;"▲ "#,##0.0</c:formatCode>
                <c:ptCount val="40"/>
                <c:pt idx="0">
                  <c:v>34.200000000000003</c:v>
                </c:pt>
                <c:pt idx="32">
                  <c:v>17.600000000000001</c:v>
                </c:pt>
              </c:numCache>
            </c:numRef>
          </c:yVal>
          <c:smooth val="0"/>
          <c:extLst xmlns:c16r2="http://schemas.microsoft.com/office/drawing/2015/06/chart">
            <c:ext xmlns:c16="http://schemas.microsoft.com/office/drawing/2014/chart" uri="{C3380CC4-5D6E-409C-BE32-E72D297353CC}">
              <c16:uniqueId val="{00000009-1BFE-4382-8268-5FC3DB02E69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1BFE-4382-8268-5FC3DB02E699}"/>
                </c:ext>
                <c:ext xmlns:c15="http://schemas.microsoft.com/office/drawing/2012/chart" uri="{CE6537A1-D6FC-4f65-9D91-7224C49458BB}">
                  <c15:dlblFieldTable>
                    <c15:dlblFTEntry>
                      <c15:txfldGUID>{65042F7E-1602-413B-8044-C57254273BD3}</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1BFE-4382-8268-5FC3DB02E699}"/>
                </c:ext>
                <c:ext xmlns:c15="http://schemas.microsoft.com/office/drawing/2012/chart" uri="{CE6537A1-D6FC-4f65-9D91-7224C49458BB}">
                  <c15:dlblFieldTable>
                    <c15:dlblFTEntry>
                      <c15:txfldGUID>{7487B6CB-6388-4ADC-B900-338EE609E4C0}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1BFE-4382-8268-5FC3DB02E699}"/>
                </c:ext>
                <c:ext xmlns:c15="http://schemas.microsoft.com/office/drawing/2012/chart" uri="{CE6537A1-D6FC-4f65-9D91-7224C49458BB}">
                  <c15:dlblFieldTable>
                    <c15:dlblFTEntry>
                      <c15:txfldGUID>{3CBEA0CC-A200-4574-99F8-CF493011EBF2}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1BFE-4382-8268-5FC3DB02E699}"/>
                </c:ext>
                <c:ext xmlns:c15="http://schemas.microsoft.com/office/drawing/2012/chart" uri="{CE6537A1-D6FC-4f65-9D91-7224C49458BB}">
                  <c15:dlblFieldTable>
                    <c15:dlblFTEntry>
                      <c15:txfldGUID>{77DD71FF-1229-4CC4-ACC6-C897B46379BD}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1BFE-4382-8268-5FC3DB02E699}"/>
                </c:ext>
                <c:ext xmlns:c15="http://schemas.microsoft.com/office/drawing/2012/chart" uri="{CE6537A1-D6FC-4f65-9D91-7224C49458BB}">
                  <c15:dlblFieldTable>
                    <c15:dlblFTEntry>
                      <c15:txfldGUID>{86F19C67-EE9D-45CA-84A6-54AC21C5CB6D}</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1BFE-4382-8268-5FC3DB02E699}"/>
                </c:ext>
                <c:ext xmlns:c15="http://schemas.microsoft.com/office/drawing/2012/chart" uri="{CE6537A1-D6FC-4f65-9D91-7224C49458BB}">
                  <c15:dlblFieldTable>
                    <c15:dlblFTEntry>
                      <c15:txfldGUID>{030C4136-79F5-4457-9066-F6E7111633AE}</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1BFE-4382-8268-5FC3DB02E699}"/>
                </c:ext>
                <c:ext xmlns:c15="http://schemas.microsoft.com/office/drawing/2012/chart" uri="{CE6537A1-D6FC-4f65-9D91-7224C49458BB}">
                  <c15:dlblFieldTable>
                    <c15:dlblFTEntry>
                      <c15:txfldGUID>{7B34AF7C-CD58-48F2-BB74-F6EE621417BE}</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1BFE-4382-8268-5FC3DB02E699}"/>
                </c:ext>
                <c:ext xmlns:c15="http://schemas.microsoft.com/office/drawing/2012/chart" uri="{CE6537A1-D6FC-4f65-9D91-7224C49458BB}">
                  <c15:dlblFieldTable>
                    <c15:dlblFTEntry>
                      <c15:txfldGUID>{6B3A99EB-DE07-4196-B128-0C0D65D14DF8}</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1BFE-4382-8268-5FC3DB02E699}"/>
                </c:ext>
                <c:ext xmlns:c15="http://schemas.microsoft.com/office/drawing/2012/chart" uri="{CE6537A1-D6FC-4f65-9D91-7224C49458BB}">
                  <c15:dlblFieldTable>
                    <c15:dlblFTEntry>
                      <c15:txfldGUID>{56BA4F0D-314C-4CA2-9610-AD39FC41E4F6}</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52.6</c:v>
                </c:pt>
                <c:pt idx="32">
                  <c:v>60.4</c:v>
                </c:pt>
              </c:numCache>
            </c:numRef>
          </c:xVal>
          <c:yVal>
            <c:numRef>
              <c:f>公会計指標分析・財政指標組合せ分析表!$BP$55:$DC$55</c:f>
              <c:numCache>
                <c:formatCode>#,##0.0;"▲ "#,##0.0</c:formatCode>
                <c:ptCount val="40"/>
                <c:pt idx="0">
                  <c:v>25.4</c:v>
                </c:pt>
                <c:pt idx="32">
                  <c:v>11.2</c:v>
                </c:pt>
              </c:numCache>
            </c:numRef>
          </c:yVal>
          <c:smooth val="0"/>
          <c:extLst xmlns:c16r2="http://schemas.microsoft.com/office/drawing/2015/06/chart">
            <c:ext xmlns:c16="http://schemas.microsoft.com/office/drawing/2014/chart" uri="{C3380CC4-5D6E-409C-BE32-E72D297353CC}">
              <c16:uniqueId val="{00000013-1BFE-4382-8268-5FC3DB02E699}"/>
            </c:ext>
          </c:extLst>
        </c:ser>
        <c:dLbls>
          <c:showLegendKey val="0"/>
          <c:showVal val="1"/>
          <c:showCatName val="0"/>
          <c:showSerName val="0"/>
          <c:showPercent val="0"/>
          <c:showBubbleSize val="0"/>
        </c:dLbls>
        <c:axId val="635026760"/>
        <c:axId val="635024016"/>
      </c:scatterChart>
      <c:valAx>
        <c:axId val="635026760"/>
        <c:scaling>
          <c:orientation val="minMax"/>
          <c:max val="64"/>
          <c:min val="5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35024016"/>
        <c:crosses val="autoZero"/>
        <c:crossBetween val="midCat"/>
      </c:valAx>
      <c:valAx>
        <c:axId val="635024016"/>
        <c:scaling>
          <c:orientation val="minMax"/>
          <c:max val="39"/>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3502676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31C-4E5E-9332-0CD191B858D0}"/>
                </c:ext>
                <c:ext xmlns:c15="http://schemas.microsoft.com/office/drawing/2012/chart" uri="{CE6537A1-D6FC-4f65-9D91-7224C49458BB}">
                  <c15:dlblFieldTable>
                    <c15:dlblFTEntry>
                      <c15:txfldGUID>{B4ECAE9A-7BA3-4861-91E3-70D01DCC400B}</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31C-4E5E-9332-0CD191B858D0}"/>
                </c:ext>
                <c:ext xmlns:c15="http://schemas.microsoft.com/office/drawing/2012/chart" uri="{CE6537A1-D6FC-4f65-9D91-7224C49458BB}">
                  <c15:dlblFieldTable>
                    <c15:dlblFTEntry>
                      <c15:txfldGUID>{386E09FD-5991-4FA8-992A-6BE9AC4DFA28}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31C-4E5E-9332-0CD191B858D0}"/>
                </c:ext>
                <c:ext xmlns:c15="http://schemas.microsoft.com/office/drawing/2012/chart" uri="{CE6537A1-D6FC-4f65-9D91-7224C49458BB}">
                  <c15:dlblFieldTable>
                    <c15:dlblFTEntry>
                      <c15:txfldGUID>{50CEB7F7-9FA2-4A9A-8A8B-47554FF57650}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31C-4E5E-9332-0CD191B858D0}"/>
                </c:ext>
                <c:ext xmlns:c15="http://schemas.microsoft.com/office/drawing/2012/chart" uri="{CE6537A1-D6FC-4f65-9D91-7224C49458BB}">
                  <c15:dlblFieldTable>
                    <c15:dlblFTEntry>
                      <c15:txfldGUID>{7A2F0D06-2CD6-41C5-A2BF-C9C5A64C067C}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31C-4E5E-9332-0CD191B858D0}"/>
                </c:ext>
                <c:ext xmlns:c15="http://schemas.microsoft.com/office/drawing/2012/chart" uri="{CE6537A1-D6FC-4f65-9D91-7224C49458BB}">
                  <c15:dlblFieldTable>
                    <c15:dlblFTEntry>
                      <c15:txfldGUID>{C321EB92-41EF-4178-BB4E-90398C6959BB}</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31C-4E5E-9332-0CD191B858D0}"/>
                </c:ext>
                <c:ext xmlns:c15="http://schemas.microsoft.com/office/drawing/2012/chart" uri="{CE6537A1-D6FC-4f65-9D91-7224C49458BB}">
                  <c15:dlblFieldTable>
                    <c15:dlblFTEntry>
                      <c15:txfldGUID>{23DDE6BB-88D2-4CA0-B105-2BE13A439D75}</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631C-4E5E-9332-0CD191B858D0}"/>
                </c:ext>
                <c:ext xmlns:c15="http://schemas.microsoft.com/office/drawing/2012/chart" uri="{CE6537A1-D6FC-4f65-9D91-7224C49458BB}">
                  <c15:dlblFieldTable>
                    <c15:dlblFTEntry>
                      <c15:txfldGUID>{7F584C90-0231-4663-AAC5-D0F101B55692}</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631C-4E5E-9332-0CD191B858D0}"/>
                </c:ext>
                <c:ext xmlns:c15="http://schemas.microsoft.com/office/drawing/2012/chart" uri="{CE6537A1-D6FC-4f65-9D91-7224C49458BB}">
                  <c15:dlblFieldTable>
                    <c15:dlblFTEntry>
                      <c15:txfldGUID>{7505B31D-44B1-4B4D-BDC2-322886C7DD11}</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631C-4E5E-9332-0CD191B858D0}"/>
                </c:ext>
                <c:ext xmlns:c15="http://schemas.microsoft.com/office/drawing/2012/chart" uri="{CE6537A1-D6FC-4f65-9D91-7224C49458BB}">
                  <c15:dlblFieldTable>
                    <c15:dlblFTEntry>
                      <c15:txfldGUID>{0522E008-8043-40E7-B116-3A6561BAA98F}</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3.4</c:v>
                </c:pt>
                <c:pt idx="8">
                  <c:v>3.4</c:v>
                </c:pt>
                <c:pt idx="16">
                  <c:v>3.1</c:v>
                </c:pt>
                <c:pt idx="24">
                  <c:v>2.2000000000000002</c:v>
                </c:pt>
                <c:pt idx="32">
                  <c:v>1.2</c:v>
                </c:pt>
              </c:numCache>
            </c:numRef>
          </c:xVal>
          <c:yVal>
            <c:numRef>
              <c:f>公会計指標分析・財政指標組合せ分析表!$BP$73:$DC$73</c:f>
              <c:numCache>
                <c:formatCode>#,##0.0;"▲ "#,##0.0</c:formatCode>
                <c:ptCount val="40"/>
                <c:pt idx="0">
                  <c:v>34.200000000000003</c:v>
                </c:pt>
                <c:pt idx="8">
                  <c:v>31.7</c:v>
                </c:pt>
                <c:pt idx="16">
                  <c:v>36</c:v>
                </c:pt>
                <c:pt idx="24">
                  <c:v>26.7</c:v>
                </c:pt>
                <c:pt idx="32">
                  <c:v>17.600000000000001</c:v>
                </c:pt>
              </c:numCache>
            </c:numRef>
          </c:yVal>
          <c:smooth val="0"/>
          <c:extLst xmlns:c16r2="http://schemas.microsoft.com/office/drawing/2015/06/chart">
            <c:ext xmlns:c16="http://schemas.microsoft.com/office/drawing/2014/chart" uri="{C3380CC4-5D6E-409C-BE32-E72D297353CC}">
              <c16:uniqueId val="{00000009-631C-4E5E-9332-0CD191B858D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631C-4E5E-9332-0CD191B858D0}"/>
                </c:ext>
                <c:ext xmlns:c15="http://schemas.microsoft.com/office/drawing/2012/chart" uri="{CE6537A1-D6FC-4f65-9D91-7224C49458BB}">
                  <c15:dlblFieldTable>
                    <c15:dlblFTEntry>
                      <c15:txfldGUID>{11B64A60-D405-4FE0-8870-4BDDDF42842E}</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631C-4E5E-9332-0CD191B858D0}"/>
                </c:ext>
                <c:ext xmlns:c15="http://schemas.microsoft.com/office/drawing/2012/chart" uri="{CE6537A1-D6FC-4f65-9D91-7224C49458BB}">
                  <c15:dlblFieldTable>
                    <c15:dlblFTEntry>
                      <c15:txfldGUID>{AF51FCF4-73F2-4B3B-AD43-C5BE73A74216}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631C-4E5E-9332-0CD191B858D0}"/>
                </c:ext>
                <c:ext xmlns:c15="http://schemas.microsoft.com/office/drawing/2012/chart" uri="{CE6537A1-D6FC-4f65-9D91-7224C49458BB}">
                  <c15:dlblFieldTable>
                    <c15:dlblFTEntry>
                      <c15:txfldGUID>{F31B1EDB-8E3F-4BD6-8057-737F82A3DC01}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631C-4E5E-9332-0CD191B858D0}"/>
                </c:ext>
                <c:ext xmlns:c15="http://schemas.microsoft.com/office/drawing/2012/chart" uri="{CE6537A1-D6FC-4f65-9D91-7224C49458BB}">
                  <c15:dlblFieldTable>
                    <c15:dlblFTEntry>
                      <c15:txfldGUID>{8B9DDB04-9F68-4D27-A900-AAA15A5733E8}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631C-4E5E-9332-0CD191B858D0}"/>
                </c:ext>
                <c:ext xmlns:c15="http://schemas.microsoft.com/office/drawing/2012/chart" uri="{CE6537A1-D6FC-4f65-9D91-7224C49458BB}">
                  <c15:dlblFieldTable>
                    <c15:dlblFTEntry>
                      <c15:txfldGUID>{19997FFE-F000-4A22-8B8E-CF7EFAB2D198}</c15:txfldGUID>
                      <c15:f>#REF!</c15:f>
                      <c15:dlblFieldTableCache>
                        <c:ptCount val="1"/>
                        <c:pt idx="0">
                          <c:v>#REF!</c:v>
                        </c:pt>
                      </c15:dlblFieldTableCache>
                    </c15:dlblFTEntry>
                  </c15:dlblFieldTable>
                  <c15:showDataLabelsRange val="0"/>
                </c:ext>
              </c:extLst>
            </c:dLbl>
            <c:dLbl>
              <c:idx val="8"/>
              <c:layout>
                <c:manualLayout>
                  <c:x val="-4.5160355153971272E-2"/>
                  <c:y val="-5.2940016042117753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631C-4E5E-9332-0CD191B858D0}"/>
                </c:ext>
                <c:ext xmlns:c15="http://schemas.microsoft.com/office/drawing/2012/chart" uri="{CE6537A1-D6FC-4f65-9D91-7224C49458BB}">
                  <c15:dlblFieldTable>
                    <c15:dlblFTEntry>
                      <c15:txfldGUID>{A4FFCEC2-B229-437B-9C3F-5F11D9A79872}</c15:txfldGUID>
                      <c15:f>公会計指標分析・財政指標組合せ分析表!$BX$72</c15:f>
                      <c15:dlblFieldTableCache>
                        <c:ptCount val="1"/>
                        <c:pt idx="0">
                          <c:v>H28</c:v>
                        </c:pt>
                      </c15:dlblFieldTableCache>
                    </c15:dlblFTEntry>
                  </c15:dlblFieldTable>
                  <c15:showDataLabelsRange val="0"/>
                </c:ext>
              </c:extLst>
            </c:dLbl>
            <c:dLbl>
              <c:idx val="16"/>
              <c:layout>
                <c:manualLayout>
                  <c:x val="-1.8235628084250128E-2"/>
                  <c:y val="-7.1893278133470226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631C-4E5E-9332-0CD191B858D0}"/>
                </c:ext>
                <c:ext xmlns:c15="http://schemas.microsoft.com/office/drawing/2012/chart" uri="{CE6537A1-D6FC-4f65-9D91-7224C49458BB}">
                  <c15:dlblFieldTable>
                    <c15:dlblFTEntry>
                      <c15:txfldGUID>{DEC165EC-302F-4CE1-ABDA-53E986E1DBA5}</c15:txfldGUID>
                      <c15:f>公会計指標分析・財政指標組合せ分析表!$CF$72</c15:f>
                      <c15:dlblFieldTableCache>
                        <c:ptCount val="1"/>
                        <c:pt idx="0">
                          <c:v>H29</c:v>
                        </c:pt>
                      </c15:dlblFieldTableCache>
                    </c15:dlblFTEntry>
                  </c15:dlblFieldTable>
                  <c15:showDataLabelsRange val="0"/>
                </c:ext>
              </c:extLst>
            </c:dLbl>
            <c:dLbl>
              <c:idx val="24"/>
              <c:layout>
                <c:manualLayout>
                  <c:x val="-4.5096530706953748E-2"/>
                  <c:y val="-7.0712723481701226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631C-4E5E-9332-0CD191B858D0}"/>
                </c:ext>
                <c:ext xmlns:c15="http://schemas.microsoft.com/office/drawing/2012/chart" uri="{CE6537A1-D6FC-4f65-9D91-7224C49458BB}">
                  <c15:dlblFieldTable>
                    <c15:dlblFTEntry>
                      <c15:txfldGUID>{C01E98E2-D61C-40D1-9259-FDED7EF0B8D2}</c15:txfldGUID>
                      <c15:f>公会計指標分析・財政指標組合せ分析表!$CN$72</c15:f>
                      <c15:dlblFieldTableCache>
                        <c:ptCount val="1"/>
                        <c:pt idx="0">
                          <c:v>H30</c:v>
                        </c:pt>
                      </c15:dlblFieldTableCache>
                    </c15:dlblFTEntry>
                  </c15:dlblFieldTable>
                  <c15:showDataLabelsRange val="0"/>
                </c:ext>
              </c:extLst>
            </c:dLbl>
            <c:dLbl>
              <c:idx val="32"/>
              <c:layout>
                <c:manualLayout>
                  <c:x val="-1.8171803637232337E-2"/>
                  <c:y val="-5.4120570693886587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631C-4E5E-9332-0CD191B858D0}"/>
                </c:ext>
                <c:ext xmlns:c15="http://schemas.microsoft.com/office/drawing/2012/chart" uri="{CE6537A1-D6FC-4f65-9D91-7224C49458BB}">
                  <c15:dlblFieldTable>
                    <c15:dlblFTEntry>
                      <c15:txfldGUID>{A22A8A93-461C-4294-9779-59342631D6D6}</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4.8</c:v>
                </c:pt>
                <c:pt idx="8">
                  <c:v>3.6</c:v>
                </c:pt>
                <c:pt idx="16">
                  <c:v>3.6</c:v>
                </c:pt>
                <c:pt idx="24">
                  <c:v>3.5</c:v>
                </c:pt>
                <c:pt idx="32">
                  <c:v>3.5</c:v>
                </c:pt>
              </c:numCache>
            </c:numRef>
          </c:xVal>
          <c:yVal>
            <c:numRef>
              <c:f>公会計指標分析・財政指標組合せ分析表!$BP$77:$DC$77</c:f>
              <c:numCache>
                <c:formatCode>#,##0.0;"▲ "#,##0.0</c:formatCode>
                <c:ptCount val="40"/>
                <c:pt idx="0">
                  <c:v>25.4</c:v>
                </c:pt>
                <c:pt idx="8">
                  <c:v>16.600000000000001</c:v>
                </c:pt>
                <c:pt idx="16">
                  <c:v>17.399999999999999</c:v>
                </c:pt>
                <c:pt idx="24">
                  <c:v>12.1</c:v>
                </c:pt>
                <c:pt idx="32">
                  <c:v>11.2</c:v>
                </c:pt>
              </c:numCache>
            </c:numRef>
          </c:yVal>
          <c:smooth val="0"/>
          <c:extLst xmlns:c16r2="http://schemas.microsoft.com/office/drawing/2015/06/chart">
            <c:ext xmlns:c16="http://schemas.microsoft.com/office/drawing/2014/chart" uri="{C3380CC4-5D6E-409C-BE32-E72D297353CC}">
              <c16:uniqueId val="{00000013-631C-4E5E-9332-0CD191B858D0}"/>
            </c:ext>
          </c:extLst>
        </c:ser>
        <c:dLbls>
          <c:showLegendKey val="0"/>
          <c:showVal val="1"/>
          <c:showCatName val="0"/>
          <c:showSerName val="0"/>
          <c:showPercent val="0"/>
          <c:showBubbleSize val="0"/>
        </c:dLbls>
        <c:axId val="635025584"/>
        <c:axId val="635020096"/>
      </c:scatterChart>
      <c:valAx>
        <c:axId val="635025584"/>
        <c:scaling>
          <c:orientation val="minMax"/>
          <c:max val="5.0999999999999996"/>
          <c:min val="0.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35020096"/>
        <c:crosses val="autoZero"/>
        <c:crossBetween val="midCat"/>
      </c:valAx>
      <c:valAx>
        <c:axId val="635020096"/>
        <c:scaling>
          <c:orientation val="minMax"/>
          <c:max val="41"/>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3502558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神奈川県秦野市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161,193
157,410
103.76
50,002,530
48,443,981
986,104
29,769,138
34,658,316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17.6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単年度の財政力指数は、平成</a:t>
          </a:r>
          <a:r>
            <a:rPr kumimoji="1" lang="en-US" altLang="ja-JP" sz="1100">
              <a:latin typeface="ＭＳ Ｐゴシック" panose="020B0600070205080204" pitchFamily="50" charset="-128"/>
              <a:ea typeface="ＭＳ Ｐゴシック" panose="020B0600070205080204" pitchFamily="50" charset="-128"/>
            </a:rPr>
            <a:t>21</a:t>
          </a:r>
          <a:r>
            <a:rPr kumimoji="1" lang="ja-JP" altLang="en-US" sz="1100">
              <a:latin typeface="ＭＳ Ｐゴシック" panose="020B0600070205080204" pitchFamily="50" charset="-128"/>
              <a:ea typeface="ＭＳ Ｐゴシック" panose="020B0600070205080204" pitchFamily="50" charset="-128"/>
            </a:rPr>
            <a:t>年度に</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を下回り、以降も税収の減、社会保障費の増という中で</a:t>
          </a:r>
          <a:r>
            <a:rPr kumimoji="1" lang="en-US" altLang="ja-JP" sz="1100">
              <a:latin typeface="ＭＳ Ｐゴシック" panose="020B0600070205080204" pitchFamily="50" charset="-128"/>
              <a:ea typeface="ＭＳ Ｐゴシック" panose="020B0600070205080204" pitchFamily="50" charset="-128"/>
            </a:rPr>
            <a:t>11</a:t>
          </a:r>
          <a:r>
            <a:rPr kumimoji="1" lang="ja-JP" altLang="en-US" sz="1100">
              <a:latin typeface="ＭＳ Ｐゴシック" panose="020B0600070205080204" pitchFamily="50" charset="-128"/>
              <a:ea typeface="ＭＳ Ｐゴシック" panose="020B0600070205080204" pitchFamily="50" charset="-128"/>
            </a:rPr>
            <a:t>年続けて普通交付税交付団体となっている。令和元年度は、前年度の数値</a:t>
          </a:r>
          <a:r>
            <a:rPr kumimoji="1" lang="en-US" altLang="ja-JP" sz="1100">
              <a:latin typeface="ＭＳ Ｐゴシック" panose="020B0600070205080204" pitchFamily="50" charset="-128"/>
              <a:ea typeface="ＭＳ Ｐゴシック" panose="020B0600070205080204" pitchFamily="50" charset="-128"/>
            </a:rPr>
            <a:t>0.895</a:t>
          </a:r>
          <a:r>
            <a:rPr kumimoji="1" lang="ja-JP" altLang="en-US" sz="1100">
              <a:latin typeface="ＭＳ Ｐゴシック" panose="020B0600070205080204" pitchFamily="50" charset="-128"/>
              <a:ea typeface="ＭＳ Ｐゴシック" panose="020B0600070205080204" pitchFamily="50" charset="-128"/>
            </a:rPr>
            <a:t>に対し△</a:t>
          </a:r>
          <a:r>
            <a:rPr kumimoji="1" lang="en-US" altLang="ja-JP" sz="1100">
              <a:latin typeface="ＭＳ Ｐゴシック" panose="020B0600070205080204" pitchFamily="50" charset="-128"/>
              <a:ea typeface="ＭＳ Ｐゴシック" panose="020B0600070205080204" pitchFamily="50" charset="-128"/>
            </a:rPr>
            <a:t>0.020</a:t>
          </a:r>
          <a:r>
            <a:rPr kumimoji="1" lang="ja-JP" altLang="en-US" sz="1100">
              <a:latin typeface="ＭＳ Ｐゴシック" panose="020B0600070205080204" pitchFamily="50" charset="-128"/>
              <a:ea typeface="ＭＳ Ｐゴシック" panose="020B0600070205080204" pitchFamily="50" charset="-128"/>
            </a:rPr>
            <a:t>の</a:t>
          </a:r>
          <a:r>
            <a:rPr kumimoji="1" lang="en-US" altLang="ja-JP" sz="1100">
              <a:latin typeface="ＭＳ Ｐゴシック" panose="020B0600070205080204" pitchFamily="50" charset="-128"/>
              <a:ea typeface="ＭＳ Ｐゴシック" panose="020B0600070205080204" pitchFamily="50" charset="-128"/>
            </a:rPr>
            <a:t>0.875</a:t>
          </a:r>
          <a:r>
            <a:rPr kumimoji="1" lang="ja-JP" altLang="en-US" sz="1100">
              <a:latin typeface="ＭＳ Ｐゴシック" panose="020B0600070205080204" pitchFamily="50" charset="-128"/>
              <a:ea typeface="ＭＳ Ｐゴシック" panose="020B0600070205080204" pitchFamily="50" charset="-128"/>
            </a:rPr>
            <a:t>となっており、</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年間の平均で見ても減少が続いている。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これは、企業業績の低迷に伴う法人市民税の減収（</a:t>
          </a:r>
          <a:r>
            <a:rPr kumimoji="1" lang="en-US" altLang="ja-JP" sz="1100">
              <a:latin typeface="ＭＳ Ｐゴシック" panose="020B0600070205080204" pitchFamily="50" charset="-128"/>
              <a:ea typeface="ＭＳ Ｐゴシック" panose="020B0600070205080204" pitchFamily="50" charset="-128"/>
            </a:rPr>
            <a:t>96,382</a:t>
          </a:r>
          <a:r>
            <a:rPr kumimoji="1" lang="ja-JP" altLang="en-US" sz="1100">
              <a:latin typeface="ＭＳ Ｐゴシック" panose="020B0600070205080204" pitchFamily="50" charset="-128"/>
              <a:ea typeface="ＭＳ Ｐゴシック" panose="020B0600070205080204" pitchFamily="50" charset="-128"/>
            </a:rPr>
            <a:t>千円減）により、基準財政収入額が</a:t>
          </a:r>
          <a:r>
            <a:rPr kumimoji="1" lang="en-US" altLang="ja-JP" sz="1100">
              <a:latin typeface="ＭＳ Ｐゴシック" panose="020B0600070205080204" pitchFamily="50" charset="-128"/>
              <a:ea typeface="ＭＳ Ｐゴシック" panose="020B0600070205080204" pitchFamily="50" charset="-128"/>
            </a:rPr>
            <a:t>34,485</a:t>
          </a:r>
          <a:r>
            <a:rPr kumimoji="1" lang="ja-JP" altLang="en-US" sz="1100">
              <a:latin typeface="ＭＳ Ｐゴシック" panose="020B0600070205080204" pitchFamily="50" charset="-128"/>
              <a:ea typeface="ＭＳ Ｐゴシック" panose="020B0600070205080204" pitchFamily="50" charset="-128"/>
            </a:rPr>
            <a:t>千円減少したことに加え、超高齢社会の到来に伴う高齢者保健福祉費の増加（</a:t>
          </a:r>
          <a:r>
            <a:rPr kumimoji="1" lang="en-US" altLang="ja-JP" sz="1100">
              <a:latin typeface="ＭＳ Ｐゴシック" panose="020B0600070205080204" pitchFamily="50" charset="-128"/>
              <a:ea typeface="ＭＳ Ｐゴシック" panose="020B0600070205080204" pitchFamily="50" charset="-128"/>
            </a:rPr>
            <a:t>164,092</a:t>
          </a:r>
          <a:r>
            <a:rPr kumimoji="1" lang="ja-JP" altLang="en-US" sz="1100">
              <a:latin typeface="ＭＳ Ｐゴシック" panose="020B0600070205080204" pitchFamily="50" charset="-128"/>
              <a:ea typeface="ＭＳ Ｐゴシック" panose="020B0600070205080204" pitchFamily="50" charset="-128"/>
            </a:rPr>
            <a:t>千円増）や、利用者数の増加とサービスの拡充に伴う社会福祉費の増加（</a:t>
          </a:r>
          <a:r>
            <a:rPr kumimoji="1" lang="en-US" altLang="ja-JP" sz="1100">
              <a:latin typeface="ＭＳ Ｐゴシック" panose="020B0600070205080204" pitchFamily="50" charset="-128"/>
              <a:ea typeface="ＭＳ Ｐゴシック" panose="020B0600070205080204" pitchFamily="50" charset="-128"/>
            </a:rPr>
            <a:t>158,012</a:t>
          </a:r>
          <a:r>
            <a:rPr kumimoji="1" lang="ja-JP" altLang="en-US" sz="1100">
              <a:latin typeface="ＭＳ Ｐゴシック" panose="020B0600070205080204" pitchFamily="50" charset="-128"/>
              <a:ea typeface="ＭＳ Ｐゴシック" panose="020B0600070205080204" pitchFamily="50" charset="-128"/>
            </a:rPr>
            <a:t>千円増）により、基準財政需要額が</a:t>
          </a:r>
          <a:r>
            <a:rPr kumimoji="1" lang="en-US" altLang="ja-JP" sz="1100">
              <a:latin typeface="ＭＳ Ｐゴシック" panose="020B0600070205080204" pitchFamily="50" charset="-128"/>
              <a:ea typeface="ＭＳ Ｐゴシック" panose="020B0600070205080204" pitchFamily="50" charset="-128"/>
            </a:rPr>
            <a:t>433,795</a:t>
          </a:r>
          <a:r>
            <a:rPr kumimoji="1" lang="ja-JP" altLang="en-US" sz="1100">
              <a:latin typeface="ＭＳ Ｐゴシック" panose="020B0600070205080204" pitchFamily="50" charset="-128"/>
              <a:ea typeface="ＭＳ Ｐゴシック" panose="020B0600070205080204" pitchFamily="50" charset="-128"/>
            </a:rPr>
            <a:t>千円増加したためである。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未収金対策の強化といった短期的な取組みや本市の発展につながる環境整備といった長期的な取組みの両方の視点を持ち、引き続き財政基盤の強化に努める。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44450</xdr:rowOff>
    </xdr:to>
    <xdr:cxnSp macro="">
      <xdr:nvCxnSpPr>
        <xdr:cNvPr id="64" name="直線コネクタ 63"/>
        <xdr:cNvCxnSpPr/>
      </xdr:nvCxnSpPr>
      <xdr:spPr>
        <a:xfrm flipV="1">
          <a:off x="4953000" y="6153855"/>
          <a:ext cx="0" cy="1434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127000</xdr:rowOff>
    </xdr:from>
    <xdr:to>
      <xdr:col>23</xdr:col>
      <xdr:colOff>133350</xdr:colOff>
      <xdr:row>40</xdr:row>
      <xdr:rowOff>140405</xdr:rowOff>
    </xdr:to>
    <xdr:cxnSp macro="">
      <xdr:nvCxnSpPr>
        <xdr:cNvPr id="69" name="直線コネクタ 68"/>
        <xdr:cNvCxnSpPr/>
      </xdr:nvCxnSpPr>
      <xdr:spPr>
        <a:xfrm>
          <a:off x="4114800" y="698500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61682</xdr:rowOff>
    </xdr:from>
    <xdr:ext cx="762000" cy="259045"/>
    <xdr:sp macro="" textlink="">
      <xdr:nvSpPr>
        <xdr:cNvPr id="70" name="財政力平均値テキスト"/>
        <xdr:cNvSpPr txBox="1"/>
      </xdr:nvSpPr>
      <xdr:spPr>
        <a:xfrm>
          <a:off x="5041900" y="6919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89605</xdr:rowOff>
    </xdr:from>
    <xdr:to>
      <xdr:col>23</xdr:col>
      <xdr:colOff>184150</xdr:colOff>
      <xdr:row>41</xdr:row>
      <xdr:rowOff>19755</xdr:rowOff>
    </xdr:to>
    <xdr:sp macro="" textlink="">
      <xdr:nvSpPr>
        <xdr:cNvPr id="71" name="フローチャート: 判断 70"/>
        <xdr:cNvSpPr/>
      </xdr:nvSpPr>
      <xdr:spPr>
        <a:xfrm>
          <a:off x="49022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127000</xdr:rowOff>
    </xdr:from>
    <xdr:to>
      <xdr:col>19</xdr:col>
      <xdr:colOff>133350</xdr:colOff>
      <xdr:row>40</xdr:row>
      <xdr:rowOff>127000</xdr:rowOff>
    </xdr:to>
    <xdr:cxnSp macro="">
      <xdr:nvCxnSpPr>
        <xdr:cNvPr id="72" name="直線コネクタ 71"/>
        <xdr:cNvCxnSpPr/>
      </xdr:nvCxnSpPr>
      <xdr:spPr>
        <a:xfrm>
          <a:off x="3225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89605</xdr:rowOff>
    </xdr:from>
    <xdr:to>
      <xdr:col>19</xdr:col>
      <xdr:colOff>184150</xdr:colOff>
      <xdr:row>41</xdr:row>
      <xdr:rowOff>19755</xdr:rowOff>
    </xdr:to>
    <xdr:sp macro="" textlink="">
      <xdr:nvSpPr>
        <xdr:cNvPr id="73" name="フローチャート: 判断 72"/>
        <xdr:cNvSpPr/>
      </xdr:nvSpPr>
      <xdr:spPr>
        <a:xfrm>
          <a:off x="4064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4532</xdr:rowOff>
    </xdr:from>
    <xdr:ext cx="736600" cy="259045"/>
    <xdr:sp macro="" textlink="">
      <xdr:nvSpPr>
        <xdr:cNvPr id="74" name="テキスト ボックス 73"/>
        <xdr:cNvSpPr txBox="1"/>
      </xdr:nvSpPr>
      <xdr:spPr>
        <a:xfrm>
          <a:off x="3733800" y="7033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127000</xdr:rowOff>
    </xdr:from>
    <xdr:to>
      <xdr:col>15</xdr:col>
      <xdr:colOff>82550</xdr:colOff>
      <xdr:row>40</xdr:row>
      <xdr:rowOff>127000</xdr:rowOff>
    </xdr:to>
    <xdr:cxnSp macro="">
      <xdr:nvCxnSpPr>
        <xdr:cNvPr id="75" name="直線コネクタ 74"/>
        <xdr:cNvCxnSpPr/>
      </xdr:nvCxnSpPr>
      <xdr:spPr>
        <a:xfrm>
          <a:off x="2336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6" name="フローチャート: 判断 75"/>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162577</xdr:rowOff>
    </xdr:from>
    <xdr:ext cx="762000" cy="259045"/>
    <xdr:sp macro="" textlink="">
      <xdr:nvSpPr>
        <xdr:cNvPr id="77" name="テキスト ボックス 76"/>
        <xdr:cNvSpPr txBox="1"/>
      </xdr:nvSpPr>
      <xdr:spPr>
        <a:xfrm>
          <a:off x="2844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127000</xdr:rowOff>
    </xdr:from>
    <xdr:to>
      <xdr:col>11</xdr:col>
      <xdr:colOff>31750</xdr:colOff>
      <xdr:row>40</xdr:row>
      <xdr:rowOff>127000</xdr:rowOff>
    </xdr:to>
    <xdr:cxnSp macro="">
      <xdr:nvCxnSpPr>
        <xdr:cNvPr id="78" name="直線コネクタ 77"/>
        <xdr:cNvCxnSpPr/>
      </xdr:nvCxnSpPr>
      <xdr:spPr>
        <a:xfrm>
          <a:off x="1447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79" name="フローチャート: 判断 78"/>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162577</xdr:rowOff>
    </xdr:from>
    <xdr:ext cx="762000" cy="259045"/>
    <xdr:sp macro="" textlink="">
      <xdr:nvSpPr>
        <xdr:cNvPr id="80" name="テキスト ボックス 79"/>
        <xdr:cNvSpPr txBox="1"/>
      </xdr:nvSpPr>
      <xdr:spPr>
        <a:xfrm>
          <a:off x="1955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143228</xdr:rowOff>
    </xdr:from>
    <xdr:to>
      <xdr:col>7</xdr:col>
      <xdr:colOff>31750</xdr:colOff>
      <xdr:row>41</xdr:row>
      <xdr:rowOff>73378</xdr:rowOff>
    </xdr:to>
    <xdr:sp macro="" textlink="">
      <xdr:nvSpPr>
        <xdr:cNvPr id="81" name="フローチャート: 判断 80"/>
        <xdr:cNvSpPr/>
      </xdr:nvSpPr>
      <xdr:spPr>
        <a:xfrm>
          <a:off x="1397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58155</xdr:rowOff>
    </xdr:from>
    <xdr:ext cx="762000" cy="259045"/>
    <xdr:sp macro="" textlink="">
      <xdr:nvSpPr>
        <xdr:cNvPr id="82" name="テキスト ボックス 81"/>
        <xdr:cNvSpPr txBox="1"/>
      </xdr:nvSpPr>
      <xdr:spPr>
        <a:xfrm>
          <a:off x="1066800" y="708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89605</xdr:rowOff>
    </xdr:from>
    <xdr:to>
      <xdr:col>23</xdr:col>
      <xdr:colOff>184150</xdr:colOff>
      <xdr:row>41</xdr:row>
      <xdr:rowOff>19755</xdr:rowOff>
    </xdr:to>
    <xdr:sp macro="" textlink="">
      <xdr:nvSpPr>
        <xdr:cNvPr id="88" name="楕円 87"/>
        <xdr:cNvSpPr/>
      </xdr:nvSpPr>
      <xdr:spPr>
        <a:xfrm>
          <a:off x="4902200" y="69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106132</xdr:rowOff>
    </xdr:from>
    <xdr:ext cx="762000" cy="259045"/>
    <xdr:sp macro="" textlink="">
      <xdr:nvSpPr>
        <xdr:cNvPr id="89" name="財政力該当値テキスト"/>
        <xdr:cNvSpPr txBox="1"/>
      </xdr:nvSpPr>
      <xdr:spPr>
        <a:xfrm>
          <a:off x="5041900" y="679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76200</xdr:rowOff>
    </xdr:from>
    <xdr:to>
      <xdr:col>19</xdr:col>
      <xdr:colOff>184150</xdr:colOff>
      <xdr:row>41</xdr:row>
      <xdr:rowOff>6350</xdr:rowOff>
    </xdr:to>
    <xdr:sp macro="" textlink="">
      <xdr:nvSpPr>
        <xdr:cNvPr id="90" name="楕円 89"/>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91" name="テキスト ボックス 90"/>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76200</xdr:rowOff>
    </xdr:from>
    <xdr:to>
      <xdr:col>15</xdr:col>
      <xdr:colOff>133350</xdr:colOff>
      <xdr:row>41</xdr:row>
      <xdr:rowOff>6350</xdr:rowOff>
    </xdr:to>
    <xdr:sp macro="" textlink="">
      <xdr:nvSpPr>
        <xdr:cNvPr id="92" name="楕円 91"/>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93" name="テキスト ボックス 92"/>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76200</xdr:rowOff>
    </xdr:from>
    <xdr:to>
      <xdr:col>11</xdr:col>
      <xdr:colOff>82550</xdr:colOff>
      <xdr:row>41</xdr:row>
      <xdr:rowOff>6350</xdr:rowOff>
    </xdr:to>
    <xdr:sp macro="" textlink="">
      <xdr:nvSpPr>
        <xdr:cNvPr id="94" name="楕円 93"/>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95" name="テキスト ボックス 94"/>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96" name="楕円 95"/>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97" name="テキスト ボックス 96"/>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年度には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5.8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ポイント悪化したものの、平成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ポイントそれぞれ改善し、令和元年度は概ね横ばいの</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95.3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％となっているが、依然として全国平均及び類似団体内平均を上回っている。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これは、地方交付税が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465,244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千円増加、子ども・子育て支援臨時交付金の創設により地方特例交付金等が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258,605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千円増加したことにより、経常一般財源等歳入額が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253,350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千円増加したものの、経常経費充当一般財源等が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341,958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千円増加したことから、前年度と比べて</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ポイント悪化したものである。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予算の編成や執行においては、聖域を設けることなく、全ての事務事業の必要性や優先度、経費の内容を見直し、経常経費の削減に努める。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137583</xdr:rowOff>
    </xdr:from>
    <xdr:to>
      <xdr:col>23</xdr:col>
      <xdr:colOff>133350</xdr:colOff>
      <xdr:row>67</xdr:row>
      <xdr:rowOff>77712</xdr:rowOff>
    </xdr:to>
    <xdr:cxnSp macro="">
      <xdr:nvCxnSpPr>
        <xdr:cNvPr id="129" name="直線コネクタ 128"/>
        <xdr:cNvCxnSpPr/>
      </xdr:nvCxnSpPr>
      <xdr:spPr>
        <a:xfrm flipV="1">
          <a:off x="4953000" y="9910233"/>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49789</xdr:rowOff>
    </xdr:from>
    <xdr:ext cx="762000" cy="259045"/>
    <xdr:sp macro="" textlink="">
      <xdr:nvSpPr>
        <xdr:cNvPr id="130" name="財政構造の弾力性最小値テキスト"/>
        <xdr:cNvSpPr txBox="1"/>
      </xdr:nvSpPr>
      <xdr:spPr>
        <a:xfrm>
          <a:off x="5041900" y="1153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77712</xdr:rowOff>
    </xdr:from>
    <xdr:to>
      <xdr:col>24</xdr:col>
      <xdr:colOff>12700</xdr:colOff>
      <xdr:row>67</xdr:row>
      <xdr:rowOff>77712</xdr:rowOff>
    </xdr:to>
    <xdr:cxnSp macro="">
      <xdr:nvCxnSpPr>
        <xdr:cNvPr id="131" name="直線コネクタ 130"/>
        <xdr:cNvCxnSpPr/>
      </xdr:nvCxnSpPr>
      <xdr:spPr>
        <a:xfrm>
          <a:off x="4864100" y="1156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52510</xdr:rowOff>
    </xdr:from>
    <xdr:ext cx="762000" cy="259045"/>
    <xdr:sp macro="" textlink="">
      <xdr:nvSpPr>
        <xdr:cNvPr id="132" name="財政構造の弾力性最大値テキスト"/>
        <xdr:cNvSpPr txBox="1"/>
      </xdr:nvSpPr>
      <xdr:spPr>
        <a:xfrm>
          <a:off x="5041900" y="965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137583</xdr:rowOff>
    </xdr:from>
    <xdr:to>
      <xdr:col>24</xdr:col>
      <xdr:colOff>12700</xdr:colOff>
      <xdr:row>57</xdr:row>
      <xdr:rowOff>137583</xdr:rowOff>
    </xdr:to>
    <xdr:cxnSp macro="">
      <xdr:nvCxnSpPr>
        <xdr:cNvPr id="133" name="直線コネクタ 132"/>
        <xdr:cNvCxnSpPr/>
      </xdr:nvCxnSpPr>
      <xdr:spPr>
        <a:xfrm>
          <a:off x="4864100" y="991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51102</xdr:rowOff>
    </xdr:from>
    <xdr:to>
      <xdr:col>23</xdr:col>
      <xdr:colOff>133350</xdr:colOff>
      <xdr:row>63</xdr:row>
      <xdr:rowOff>85574</xdr:rowOff>
    </xdr:to>
    <xdr:cxnSp macro="">
      <xdr:nvCxnSpPr>
        <xdr:cNvPr id="134" name="直線コネクタ 133"/>
        <xdr:cNvCxnSpPr/>
      </xdr:nvCxnSpPr>
      <xdr:spPr>
        <a:xfrm>
          <a:off x="4114800" y="10852452"/>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107846</xdr:rowOff>
    </xdr:from>
    <xdr:ext cx="762000" cy="259045"/>
    <xdr:sp macro="" textlink="">
      <xdr:nvSpPr>
        <xdr:cNvPr id="135" name="財政構造の弾力性平均値テキスト"/>
        <xdr:cNvSpPr txBox="1"/>
      </xdr:nvSpPr>
      <xdr:spPr>
        <a:xfrm>
          <a:off x="5041900" y="10566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91319</xdr:rowOff>
    </xdr:from>
    <xdr:to>
      <xdr:col>23</xdr:col>
      <xdr:colOff>184150</xdr:colOff>
      <xdr:row>63</xdr:row>
      <xdr:rowOff>21469</xdr:rowOff>
    </xdr:to>
    <xdr:sp macro="" textlink="">
      <xdr:nvSpPr>
        <xdr:cNvPr id="136" name="フローチャート: 判断 135"/>
        <xdr:cNvSpPr/>
      </xdr:nvSpPr>
      <xdr:spPr>
        <a:xfrm>
          <a:off x="4902200" y="1072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51102</xdr:rowOff>
    </xdr:from>
    <xdr:to>
      <xdr:col>19</xdr:col>
      <xdr:colOff>133350</xdr:colOff>
      <xdr:row>64</xdr:row>
      <xdr:rowOff>6048</xdr:rowOff>
    </xdr:to>
    <xdr:cxnSp macro="">
      <xdr:nvCxnSpPr>
        <xdr:cNvPr id="137" name="直線コネクタ 136"/>
        <xdr:cNvCxnSpPr/>
      </xdr:nvCxnSpPr>
      <xdr:spPr>
        <a:xfrm flipV="1">
          <a:off x="3225800" y="10852452"/>
          <a:ext cx="889000" cy="12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170845</xdr:rowOff>
    </xdr:from>
    <xdr:to>
      <xdr:col>19</xdr:col>
      <xdr:colOff>184150</xdr:colOff>
      <xdr:row>62</xdr:row>
      <xdr:rowOff>100995</xdr:rowOff>
    </xdr:to>
    <xdr:sp macro="" textlink="">
      <xdr:nvSpPr>
        <xdr:cNvPr id="138" name="フローチャート: 判断 137"/>
        <xdr:cNvSpPr/>
      </xdr:nvSpPr>
      <xdr:spPr>
        <a:xfrm>
          <a:off x="4064000" y="1062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111172</xdr:rowOff>
    </xdr:from>
    <xdr:ext cx="736600" cy="259045"/>
    <xdr:sp macro="" textlink="">
      <xdr:nvSpPr>
        <xdr:cNvPr id="139" name="テキスト ボックス 138"/>
        <xdr:cNvSpPr txBox="1"/>
      </xdr:nvSpPr>
      <xdr:spPr>
        <a:xfrm>
          <a:off x="3733800" y="10398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6048</xdr:rowOff>
    </xdr:from>
    <xdr:to>
      <xdr:col>15</xdr:col>
      <xdr:colOff>82550</xdr:colOff>
      <xdr:row>65</xdr:row>
      <xdr:rowOff>167822</xdr:rowOff>
    </xdr:to>
    <xdr:cxnSp macro="">
      <xdr:nvCxnSpPr>
        <xdr:cNvPr id="140" name="直線コネクタ 139"/>
        <xdr:cNvCxnSpPr/>
      </xdr:nvCxnSpPr>
      <xdr:spPr>
        <a:xfrm flipV="1">
          <a:off x="2336800" y="10978848"/>
          <a:ext cx="889000" cy="333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67431</xdr:rowOff>
    </xdr:from>
    <xdr:to>
      <xdr:col>15</xdr:col>
      <xdr:colOff>133350</xdr:colOff>
      <xdr:row>61</xdr:row>
      <xdr:rowOff>169031</xdr:rowOff>
    </xdr:to>
    <xdr:sp macro="" textlink="">
      <xdr:nvSpPr>
        <xdr:cNvPr id="141" name="フローチャート: 判断 140"/>
        <xdr:cNvSpPr/>
      </xdr:nvSpPr>
      <xdr:spPr>
        <a:xfrm>
          <a:off x="3175000" y="1052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7758</xdr:rowOff>
    </xdr:from>
    <xdr:ext cx="762000" cy="259045"/>
    <xdr:sp macro="" textlink="">
      <xdr:nvSpPr>
        <xdr:cNvPr id="142" name="テキスト ボックス 141"/>
        <xdr:cNvSpPr txBox="1"/>
      </xdr:nvSpPr>
      <xdr:spPr>
        <a:xfrm>
          <a:off x="2844800" y="10294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15724</xdr:rowOff>
    </xdr:from>
    <xdr:to>
      <xdr:col>11</xdr:col>
      <xdr:colOff>31750</xdr:colOff>
      <xdr:row>65</xdr:row>
      <xdr:rowOff>167822</xdr:rowOff>
    </xdr:to>
    <xdr:cxnSp macro="">
      <xdr:nvCxnSpPr>
        <xdr:cNvPr id="143" name="直線コネクタ 142"/>
        <xdr:cNvCxnSpPr/>
      </xdr:nvCxnSpPr>
      <xdr:spPr>
        <a:xfrm>
          <a:off x="1447800" y="10645624"/>
          <a:ext cx="889000" cy="666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101902</xdr:rowOff>
    </xdr:from>
    <xdr:to>
      <xdr:col>11</xdr:col>
      <xdr:colOff>82550</xdr:colOff>
      <xdr:row>62</xdr:row>
      <xdr:rowOff>32052</xdr:rowOff>
    </xdr:to>
    <xdr:sp macro="" textlink="">
      <xdr:nvSpPr>
        <xdr:cNvPr id="144" name="フローチャート: 判断 143"/>
        <xdr:cNvSpPr/>
      </xdr:nvSpPr>
      <xdr:spPr>
        <a:xfrm>
          <a:off x="22860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42229</xdr:rowOff>
    </xdr:from>
    <xdr:ext cx="762000" cy="259045"/>
    <xdr:sp macro="" textlink="">
      <xdr:nvSpPr>
        <xdr:cNvPr id="145" name="テキスト ボックス 144"/>
        <xdr:cNvSpPr txBox="1"/>
      </xdr:nvSpPr>
      <xdr:spPr>
        <a:xfrm>
          <a:off x="1955800" y="1032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9072</xdr:rowOff>
    </xdr:from>
    <xdr:to>
      <xdr:col>7</xdr:col>
      <xdr:colOff>31750</xdr:colOff>
      <xdr:row>60</xdr:row>
      <xdr:rowOff>110672</xdr:rowOff>
    </xdr:to>
    <xdr:sp macro="" textlink="">
      <xdr:nvSpPr>
        <xdr:cNvPr id="146" name="フローチャート: 判断 145"/>
        <xdr:cNvSpPr/>
      </xdr:nvSpPr>
      <xdr:spPr>
        <a:xfrm>
          <a:off x="1397000" y="1029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120849</xdr:rowOff>
    </xdr:from>
    <xdr:ext cx="762000" cy="259045"/>
    <xdr:sp macro="" textlink="">
      <xdr:nvSpPr>
        <xdr:cNvPr id="147" name="テキスト ボックス 146"/>
        <xdr:cNvSpPr txBox="1"/>
      </xdr:nvSpPr>
      <xdr:spPr>
        <a:xfrm>
          <a:off x="1066800" y="1006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34774</xdr:rowOff>
    </xdr:from>
    <xdr:to>
      <xdr:col>23</xdr:col>
      <xdr:colOff>184150</xdr:colOff>
      <xdr:row>63</xdr:row>
      <xdr:rowOff>136374</xdr:rowOff>
    </xdr:to>
    <xdr:sp macro="" textlink="">
      <xdr:nvSpPr>
        <xdr:cNvPr id="153" name="楕円 152"/>
        <xdr:cNvSpPr/>
      </xdr:nvSpPr>
      <xdr:spPr>
        <a:xfrm>
          <a:off x="4902200" y="1083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6851</xdr:rowOff>
    </xdr:from>
    <xdr:ext cx="762000" cy="259045"/>
    <xdr:sp macro="" textlink="">
      <xdr:nvSpPr>
        <xdr:cNvPr id="154" name="財政構造の弾力性該当値テキスト"/>
        <xdr:cNvSpPr txBox="1"/>
      </xdr:nvSpPr>
      <xdr:spPr>
        <a:xfrm>
          <a:off x="5041900" y="1080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302</xdr:rowOff>
    </xdr:from>
    <xdr:to>
      <xdr:col>19</xdr:col>
      <xdr:colOff>184150</xdr:colOff>
      <xdr:row>63</xdr:row>
      <xdr:rowOff>101902</xdr:rowOff>
    </xdr:to>
    <xdr:sp macro="" textlink="">
      <xdr:nvSpPr>
        <xdr:cNvPr id="155" name="楕円 154"/>
        <xdr:cNvSpPr/>
      </xdr:nvSpPr>
      <xdr:spPr>
        <a:xfrm>
          <a:off x="4064000" y="1080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86679</xdr:rowOff>
    </xdr:from>
    <xdr:ext cx="736600" cy="259045"/>
    <xdr:sp macro="" textlink="">
      <xdr:nvSpPr>
        <xdr:cNvPr id="156" name="テキスト ボックス 155"/>
        <xdr:cNvSpPr txBox="1"/>
      </xdr:nvSpPr>
      <xdr:spPr>
        <a:xfrm>
          <a:off x="3733800" y="10888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126698</xdr:rowOff>
    </xdr:from>
    <xdr:to>
      <xdr:col>15</xdr:col>
      <xdr:colOff>133350</xdr:colOff>
      <xdr:row>64</xdr:row>
      <xdr:rowOff>56848</xdr:rowOff>
    </xdr:to>
    <xdr:sp macro="" textlink="">
      <xdr:nvSpPr>
        <xdr:cNvPr id="157" name="楕円 156"/>
        <xdr:cNvSpPr/>
      </xdr:nvSpPr>
      <xdr:spPr>
        <a:xfrm>
          <a:off x="3175000" y="1092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41625</xdr:rowOff>
    </xdr:from>
    <xdr:ext cx="762000" cy="259045"/>
    <xdr:sp macro="" textlink="">
      <xdr:nvSpPr>
        <xdr:cNvPr id="158" name="テキスト ボックス 157"/>
        <xdr:cNvSpPr txBox="1"/>
      </xdr:nvSpPr>
      <xdr:spPr>
        <a:xfrm>
          <a:off x="2844800" y="1101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117022</xdr:rowOff>
    </xdr:from>
    <xdr:to>
      <xdr:col>11</xdr:col>
      <xdr:colOff>82550</xdr:colOff>
      <xdr:row>66</xdr:row>
      <xdr:rowOff>47172</xdr:rowOff>
    </xdr:to>
    <xdr:sp macro="" textlink="">
      <xdr:nvSpPr>
        <xdr:cNvPr id="159" name="楕円 158"/>
        <xdr:cNvSpPr/>
      </xdr:nvSpPr>
      <xdr:spPr>
        <a:xfrm>
          <a:off x="2286000" y="1126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31949</xdr:rowOff>
    </xdr:from>
    <xdr:ext cx="762000" cy="259045"/>
    <xdr:sp macro="" textlink="">
      <xdr:nvSpPr>
        <xdr:cNvPr id="160" name="テキスト ボックス 159"/>
        <xdr:cNvSpPr txBox="1"/>
      </xdr:nvSpPr>
      <xdr:spPr>
        <a:xfrm>
          <a:off x="1955800" y="1134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136374</xdr:rowOff>
    </xdr:from>
    <xdr:to>
      <xdr:col>7</xdr:col>
      <xdr:colOff>31750</xdr:colOff>
      <xdr:row>62</xdr:row>
      <xdr:rowOff>66524</xdr:rowOff>
    </xdr:to>
    <xdr:sp macro="" textlink="">
      <xdr:nvSpPr>
        <xdr:cNvPr id="161" name="楕円 160"/>
        <xdr:cNvSpPr/>
      </xdr:nvSpPr>
      <xdr:spPr>
        <a:xfrm>
          <a:off x="1397000" y="1059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51301</xdr:rowOff>
    </xdr:from>
    <xdr:ext cx="762000" cy="259045"/>
    <xdr:sp macro="" textlink="">
      <xdr:nvSpPr>
        <xdr:cNvPr id="162" name="テキスト ボックス 161"/>
        <xdr:cNvSpPr txBox="1"/>
      </xdr:nvSpPr>
      <xdr:spPr>
        <a:xfrm>
          <a:off x="1066800" y="1068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[95,340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令和元年度においては、前年度に引き続き全国平均、神奈川県平均及び類似団体内平均の各数値を下回っているものの、前年度と比べて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3,071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円の増加となった。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これは、分別回収の推進や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年に一度の標準宅地の鑑定評価の実施などに伴い物件費全体が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202,248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千円増加したことや、施設の耐用年数の経過や自然災害の影響により維持補修費全体が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92,990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千円増加したことによるものである。</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82781</xdr:rowOff>
    </xdr:from>
    <xdr:to>
      <xdr:col>23</xdr:col>
      <xdr:colOff>133350</xdr:colOff>
      <xdr:row>89</xdr:row>
      <xdr:rowOff>97520</xdr:rowOff>
    </xdr:to>
    <xdr:cxnSp macro="">
      <xdr:nvCxnSpPr>
        <xdr:cNvPr id="194" name="直線コネクタ 193"/>
        <xdr:cNvCxnSpPr/>
      </xdr:nvCxnSpPr>
      <xdr:spPr>
        <a:xfrm flipV="1">
          <a:off x="4953000" y="13970231"/>
          <a:ext cx="0" cy="13863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69597</xdr:rowOff>
    </xdr:from>
    <xdr:ext cx="762000" cy="259045"/>
    <xdr:sp macro="" textlink="">
      <xdr:nvSpPr>
        <xdr:cNvPr id="195" name="人件費・物件費等の状況最小値テキスト"/>
        <xdr:cNvSpPr txBox="1"/>
      </xdr:nvSpPr>
      <xdr:spPr>
        <a:xfrm>
          <a:off x="5041900" y="15328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97520</xdr:rowOff>
    </xdr:from>
    <xdr:to>
      <xdr:col>24</xdr:col>
      <xdr:colOff>12700</xdr:colOff>
      <xdr:row>89</xdr:row>
      <xdr:rowOff>97520</xdr:rowOff>
    </xdr:to>
    <xdr:cxnSp macro="">
      <xdr:nvCxnSpPr>
        <xdr:cNvPr id="196" name="直線コネクタ 195"/>
        <xdr:cNvCxnSpPr/>
      </xdr:nvCxnSpPr>
      <xdr:spPr>
        <a:xfrm>
          <a:off x="4864100" y="15356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169158</xdr:rowOff>
    </xdr:from>
    <xdr:ext cx="762000" cy="259045"/>
    <xdr:sp macro="" textlink="">
      <xdr:nvSpPr>
        <xdr:cNvPr id="197" name="人件費・物件費等の状況最大値テキスト"/>
        <xdr:cNvSpPr txBox="1"/>
      </xdr:nvSpPr>
      <xdr:spPr>
        <a:xfrm>
          <a:off x="5041900" y="1371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82781</xdr:rowOff>
    </xdr:from>
    <xdr:to>
      <xdr:col>24</xdr:col>
      <xdr:colOff>12700</xdr:colOff>
      <xdr:row>81</xdr:row>
      <xdr:rowOff>82781</xdr:rowOff>
    </xdr:to>
    <xdr:cxnSp macro="">
      <xdr:nvCxnSpPr>
        <xdr:cNvPr id="198" name="直線コネクタ 197"/>
        <xdr:cNvCxnSpPr/>
      </xdr:nvCxnSpPr>
      <xdr:spPr>
        <a:xfrm>
          <a:off x="4864100" y="1397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55101</xdr:rowOff>
    </xdr:from>
    <xdr:to>
      <xdr:col>23</xdr:col>
      <xdr:colOff>133350</xdr:colOff>
      <xdr:row>82</xdr:row>
      <xdr:rowOff>90388</xdr:rowOff>
    </xdr:to>
    <xdr:cxnSp macro="">
      <xdr:nvCxnSpPr>
        <xdr:cNvPr id="199" name="直線コネクタ 198"/>
        <xdr:cNvCxnSpPr/>
      </xdr:nvCxnSpPr>
      <xdr:spPr>
        <a:xfrm>
          <a:off x="4114800" y="14114001"/>
          <a:ext cx="838200" cy="35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5011</xdr:rowOff>
    </xdr:from>
    <xdr:ext cx="762000" cy="259045"/>
    <xdr:sp macro="" textlink="">
      <xdr:nvSpPr>
        <xdr:cNvPr id="200" name="人件費・物件費等の状況平均値テキスト"/>
        <xdr:cNvSpPr txBox="1"/>
      </xdr:nvSpPr>
      <xdr:spPr>
        <a:xfrm>
          <a:off x="5041900" y="14235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32934</xdr:rowOff>
    </xdr:from>
    <xdr:to>
      <xdr:col>23</xdr:col>
      <xdr:colOff>184150</xdr:colOff>
      <xdr:row>83</xdr:row>
      <xdr:rowOff>134534</xdr:rowOff>
    </xdr:to>
    <xdr:sp macro="" textlink="">
      <xdr:nvSpPr>
        <xdr:cNvPr id="201" name="フローチャート: 判断 200"/>
        <xdr:cNvSpPr/>
      </xdr:nvSpPr>
      <xdr:spPr>
        <a:xfrm>
          <a:off x="4902200" y="14263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55101</xdr:rowOff>
    </xdr:from>
    <xdr:to>
      <xdr:col>19</xdr:col>
      <xdr:colOff>133350</xdr:colOff>
      <xdr:row>82</xdr:row>
      <xdr:rowOff>72244</xdr:rowOff>
    </xdr:to>
    <xdr:cxnSp macro="">
      <xdr:nvCxnSpPr>
        <xdr:cNvPr id="202" name="直線コネクタ 201"/>
        <xdr:cNvCxnSpPr/>
      </xdr:nvCxnSpPr>
      <xdr:spPr>
        <a:xfrm flipV="1">
          <a:off x="3225800" y="14114001"/>
          <a:ext cx="889000" cy="17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165776</xdr:rowOff>
    </xdr:from>
    <xdr:to>
      <xdr:col>19</xdr:col>
      <xdr:colOff>184150</xdr:colOff>
      <xdr:row>83</xdr:row>
      <xdr:rowOff>95926</xdr:rowOff>
    </xdr:to>
    <xdr:sp macro="" textlink="">
      <xdr:nvSpPr>
        <xdr:cNvPr id="203" name="フローチャート: 判断 202"/>
        <xdr:cNvSpPr/>
      </xdr:nvSpPr>
      <xdr:spPr>
        <a:xfrm>
          <a:off x="4064000" y="1422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80703</xdr:rowOff>
    </xdr:from>
    <xdr:ext cx="736600" cy="259045"/>
    <xdr:sp macro="" textlink="">
      <xdr:nvSpPr>
        <xdr:cNvPr id="204" name="テキスト ボックス 203"/>
        <xdr:cNvSpPr txBox="1"/>
      </xdr:nvSpPr>
      <xdr:spPr>
        <a:xfrm>
          <a:off x="3733800" y="14311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46230</xdr:rowOff>
    </xdr:from>
    <xdr:to>
      <xdr:col>15</xdr:col>
      <xdr:colOff>82550</xdr:colOff>
      <xdr:row>82</xdr:row>
      <xdr:rowOff>72244</xdr:rowOff>
    </xdr:to>
    <xdr:cxnSp macro="">
      <xdr:nvCxnSpPr>
        <xdr:cNvPr id="205" name="直線コネクタ 204"/>
        <xdr:cNvCxnSpPr/>
      </xdr:nvCxnSpPr>
      <xdr:spPr>
        <a:xfrm>
          <a:off x="2336800" y="14105130"/>
          <a:ext cx="889000" cy="26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58271</xdr:rowOff>
    </xdr:from>
    <xdr:to>
      <xdr:col>15</xdr:col>
      <xdr:colOff>133350</xdr:colOff>
      <xdr:row>83</xdr:row>
      <xdr:rowOff>159871</xdr:rowOff>
    </xdr:to>
    <xdr:sp macro="" textlink="">
      <xdr:nvSpPr>
        <xdr:cNvPr id="206" name="フローチャート: 判断 205"/>
        <xdr:cNvSpPr/>
      </xdr:nvSpPr>
      <xdr:spPr>
        <a:xfrm>
          <a:off x="3175000" y="1428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144648</xdr:rowOff>
    </xdr:from>
    <xdr:ext cx="762000" cy="259045"/>
    <xdr:sp macro="" textlink="">
      <xdr:nvSpPr>
        <xdr:cNvPr id="207" name="テキスト ボックス 206"/>
        <xdr:cNvSpPr txBox="1"/>
      </xdr:nvSpPr>
      <xdr:spPr>
        <a:xfrm>
          <a:off x="2844800" y="14374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16309</xdr:rowOff>
    </xdr:from>
    <xdr:to>
      <xdr:col>11</xdr:col>
      <xdr:colOff>31750</xdr:colOff>
      <xdr:row>82</xdr:row>
      <xdr:rowOff>46230</xdr:rowOff>
    </xdr:to>
    <xdr:cxnSp macro="">
      <xdr:nvCxnSpPr>
        <xdr:cNvPr id="208" name="直線コネクタ 207"/>
        <xdr:cNvCxnSpPr/>
      </xdr:nvCxnSpPr>
      <xdr:spPr>
        <a:xfrm>
          <a:off x="1447800" y="14075209"/>
          <a:ext cx="889000" cy="2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136635</xdr:rowOff>
    </xdr:from>
    <xdr:to>
      <xdr:col>11</xdr:col>
      <xdr:colOff>82550</xdr:colOff>
      <xdr:row>84</xdr:row>
      <xdr:rowOff>66785</xdr:rowOff>
    </xdr:to>
    <xdr:sp macro="" textlink="">
      <xdr:nvSpPr>
        <xdr:cNvPr id="209" name="フローチャート: 判断 208"/>
        <xdr:cNvSpPr/>
      </xdr:nvSpPr>
      <xdr:spPr>
        <a:xfrm>
          <a:off x="2286000" y="1436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51562</xdr:rowOff>
    </xdr:from>
    <xdr:ext cx="762000" cy="259045"/>
    <xdr:sp macro="" textlink="">
      <xdr:nvSpPr>
        <xdr:cNvPr id="210" name="テキスト ボックス 209"/>
        <xdr:cNvSpPr txBox="1"/>
      </xdr:nvSpPr>
      <xdr:spPr>
        <a:xfrm>
          <a:off x="1955800" y="1445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156848</xdr:rowOff>
    </xdr:from>
    <xdr:to>
      <xdr:col>7</xdr:col>
      <xdr:colOff>31750</xdr:colOff>
      <xdr:row>84</xdr:row>
      <xdr:rowOff>86998</xdr:rowOff>
    </xdr:to>
    <xdr:sp macro="" textlink="">
      <xdr:nvSpPr>
        <xdr:cNvPr id="211" name="フローチャート: 判断 210"/>
        <xdr:cNvSpPr/>
      </xdr:nvSpPr>
      <xdr:spPr>
        <a:xfrm>
          <a:off x="1397000" y="1438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71775</xdr:rowOff>
    </xdr:from>
    <xdr:ext cx="762000" cy="259045"/>
    <xdr:sp macro="" textlink="">
      <xdr:nvSpPr>
        <xdr:cNvPr id="212" name="テキスト ボックス 211"/>
        <xdr:cNvSpPr txBox="1"/>
      </xdr:nvSpPr>
      <xdr:spPr>
        <a:xfrm>
          <a:off x="1066800" y="14473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39588</xdr:rowOff>
    </xdr:from>
    <xdr:to>
      <xdr:col>23</xdr:col>
      <xdr:colOff>184150</xdr:colOff>
      <xdr:row>82</xdr:row>
      <xdr:rowOff>141188</xdr:rowOff>
    </xdr:to>
    <xdr:sp macro="" textlink="">
      <xdr:nvSpPr>
        <xdr:cNvPr id="218" name="楕円 217"/>
        <xdr:cNvSpPr/>
      </xdr:nvSpPr>
      <xdr:spPr>
        <a:xfrm>
          <a:off x="4902200" y="1409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56115</xdr:rowOff>
    </xdr:from>
    <xdr:ext cx="762000" cy="259045"/>
    <xdr:sp macro="" textlink="">
      <xdr:nvSpPr>
        <xdr:cNvPr id="219" name="人件費・物件費等の状況該当値テキスト"/>
        <xdr:cNvSpPr txBox="1"/>
      </xdr:nvSpPr>
      <xdr:spPr>
        <a:xfrm>
          <a:off x="5041900" y="1394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4301</xdr:rowOff>
    </xdr:from>
    <xdr:to>
      <xdr:col>19</xdr:col>
      <xdr:colOff>184150</xdr:colOff>
      <xdr:row>82</xdr:row>
      <xdr:rowOff>105901</xdr:rowOff>
    </xdr:to>
    <xdr:sp macro="" textlink="">
      <xdr:nvSpPr>
        <xdr:cNvPr id="220" name="楕円 219"/>
        <xdr:cNvSpPr/>
      </xdr:nvSpPr>
      <xdr:spPr>
        <a:xfrm>
          <a:off x="4064000" y="14063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116078</xdr:rowOff>
    </xdr:from>
    <xdr:ext cx="736600" cy="259045"/>
    <xdr:sp macro="" textlink="">
      <xdr:nvSpPr>
        <xdr:cNvPr id="221" name="テキスト ボックス 220"/>
        <xdr:cNvSpPr txBox="1"/>
      </xdr:nvSpPr>
      <xdr:spPr>
        <a:xfrm>
          <a:off x="3733800" y="138320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21444</xdr:rowOff>
    </xdr:from>
    <xdr:to>
      <xdr:col>15</xdr:col>
      <xdr:colOff>133350</xdr:colOff>
      <xdr:row>82</xdr:row>
      <xdr:rowOff>123044</xdr:rowOff>
    </xdr:to>
    <xdr:sp macro="" textlink="">
      <xdr:nvSpPr>
        <xdr:cNvPr id="222" name="楕円 221"/>
        <xdr:cNvSpPr/>
      </xdr:nvSpPr>
      <xdr:spPr>
        <a:xfrm>
          <a:off x="3175000" y="1408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133221</xdr:rowOff>
    </xdr:from>
    <xdr:ext cx="762000" cy="259045"/>
    <xdr:sp macro="" textlink="">
      <xdr:nvSpPr>
        <xdr:cNvPr id="223" name="テキスト ボックス 222"/>
        <xdr:cNvSpPr txBox="1"/>
      </xdr:nvSpPr>
      <xdr:spPr>
        <a:xfrm>
          <a:off x="2844800" y="1384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166880</xdr:rowOff>
    </xdr:from>
    <xdr:to>
      <xdr:col>11</xdr:col>
      <xdr:colOff>82550</xdr:colOff>
      <xdr:row>82</xdr:row>
      <xdr:rowOff>97030</xdr:rowOff>
    </xdr:to>
    <xdr:sp macro="" textlink="">
      <xdr:nvSpPr>
        <xdr:cNvPr id="224" name="楕円 223"/>
        <xdr:cNvSpPr/>
      </xdr:nvSpPr>
      <xdr:spPr>
        <a:xfrm>
          <a:off x="2286000" y="1405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107207</xdr:rowOff>
    </xdr:from>
    <xdr:ext cx="762000" cy="259045"/>
    <xdr:sp macro="" textlink="">
      <xdr:nvSpPr>
        <xdr:cNvPr id="225" name="テキスト ボックス 224"/>
        <xdr:cNvSpPr txBox="1"/>
      </xdr:nvSpPr>
      <xdr:spPr>
        <a:xfrm>
          <a:off x="1955800" y="13823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136959</xdr:rowOff>
    </xdr:from>
    <xdr:to>
      <xdr:col>7</xdr:col>
      <xdr:colOff>31750</xdr:colOff>
      <xdr:row>82</xdr:row>
      <xdr:rowOff>67109</xdr:rowOff>
    </xdr:to>
    <xdr:sp macro="" textlink="">
      <xdr:nvSpPr>
        <xdr:cNvPr id="226" name="楕円 225"/>
        <xdr:cNvSpPr/>
      </xdr:nvSpPr>
      <xdr:spPr>
        <a:xfrm>
          <a:off x="1397000" y="1402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77286</xdr:rowOff>
    </xdr:from>
    <xdr:ext cx="762000" cy="259045"/>
    <xdr:sp macro="" textlink="">
      <xdr:nvSpPr>
        <xdr:cNvPr id="227" name="テキスト ボックス 226"/>
        <xdr:cNvSpPr txBox="1"/>
      </xdr:nvSpPr>
      <xdr:spPr>
        <a:xfrm>
          <a:off x="1066800" y="13793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令和元年度は、類似団体内平均及び全国市平均をそれぞれ</a:t>
          </a:r>
          <a:r>
            <a:rPr kumimoji="1" lang="en-US" altLang="ja-JP" sz="1200">
              <a:latin typeface="ＭＳ Ｐゴシック" panose="020B0600070205080204" pitchFamily="50" charset="-128"/>
              <a:ea typeface="ＭＳ Ｐゴシック" panose="020B0600070205080204" pitchFamily="50" charset="-128"/>
            </a:rPr>
            <a:t>1.3</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2.4</a:t>
          </a:r>
          <a:r>
            <a:rPr kumimoji="1" lang="ja-JP" altLang="en-US" sz="1200">
              <a:latin typeface="ＭＳ Ｐゴシック" panose="020B0600070205080204" pitchFamily="50" charset="-128"/>
              <a:ea typeface="ＭＳ Ｐゴシック" panose="020B0600070205080204" pitchFamily="50" charset="-128"/>
            </a:rPr>
            <a:t>％上回っているものの、過去</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年間では僅差で推移している。</a:t>
          </a:r>
        </a:p>
        <a:p>
          <a:r>
            <a:rPr kumimoji="1" lang="ja-JP" altLang="en-US" sz="1200">
              <a:latin typeface="ＭＳ Ｐゴシック" panose="020B0600070205080204" pitchFamily="50" charset="-128"/>
              <a:ea typeface="ＭＳ Ｐゴシック" panose="020B0600070205080204" pitchFamily="50" charset="-128"/>
            </a:rPr>
            <a:t>　前年度と比較したラスパイレス指数の下降要因としては、経験年数の長い高卒の職員が退職したことによるものである。</a:t>
          </a:r>
        </a:p>
        <a:p>
          <a:r>
            <a:rPr kumimoji="1" lang="ja-JP" altLang="en-US" sz="1200">
              <a:latin typeface="ＭＳ Ｐゴシック" panose="020B0600070205080204" pitchFamily="50" charset="-128"/>
              <a:ea typeface="ＭＳ Ｐゴシック" panose="020B0600070205080204" pitchFamily="50" charset="-128"/>
            </a:rPr>
            <a:t>　人件費抑制の取組みとして、平成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月</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日からの給与制度の総合的見直しを始め、平成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年度の住居手当の見直し（持家手当額の引下げ）や国に準じた扶養手当の見直し（平成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年度から段階的に行っており、令和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年度に制度が完成）を実施しているが、今後も引き続き給与体系の適正化に努める。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3" name="直線コネクタ 24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4" name="テキスト ボックス 24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5" name="直線コネクタ 24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6" name="テキスト ボックス 24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9" name="直線コネクタ 24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0" name="テキスト ボックス 24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1" name="直線コネクタ 25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2" name="テキスト ボックス 25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3175</xdr:rowOff>
    </xdr:from>
    <xdr:to>
      <xdr:col>81</xdr:col>
      <xdr:colOff>44450</xdr:colOff>
      <xdr:row>88</xdr:row>
      <xdr:rowOff>100541</xdr:rowOff>
    </xdr:to>
    <xdr:cxnSp macro="">
      <xdr:nvCxnSpPr>
        <xdr:cNvPr id="256" name="直線コネクタ 255"/>
        <xdr:cNvCxnSpPr/>
      </xdr:nvCxnSpPr>
      <xdr:spPr>
        <a:xfrm flipV="1">
          <a:off x="17018000" y="14062075"/>
          <a:ext cx="0" cy="11260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72618</xdr:rowOff>
    </xdr:from>
    <xdr:ext cx="762000" cy="259045"/>
    <xdr:sp macro="" textlink="">
      <xdr:nvSpPr>
        <xdr:cNvPr id="257" name="給与水準   （国との比較）最小値テキスト"/>
        <xdr:cNvSpPr txBox="1"/>
      </xdr:nvSpPr>
      <xdr:spPr>
        <a:xfrm>
          <a:off x="17106900" y="15160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100541</xdr:rowOff>
    </xdr:from>
    <xdr:to>
      <xdr:col>81</xdr:col>
      <xdr:colOff>133350</xdr:colOff>
      <xdr:row>88</xdr:row>
      <xdr:rowOff>100541</xdr:rowOff>
    </xdr:to>
    <xdr:cxnSp macro="">
      <xdr:nvCxnSpPr>
        <xdr:cNvPr id="258" name="直線コネクタ 257"/>
        <xdr:cNvCxnSpPr/>
      </xdr:nvCxnSpPr>
      <xdr:spPr>
        <a:xfrm>
          <a:off x="16929100" y="15188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89552</xdr:rowOff>
    </xdr:from>
    <xdr:ext cx="762000" cy="259045"/>
    <xdr:sp macro="" textlink="">
      <xdr:nvSpPr>
        <xdr:cNvPr id="259" name="給与水準   （国との比較）最大値テキスト"/>
        <xdr:cNvSpPr txBox="1"/>
      </xdr:nvSpPr>
      <xdr:spPr>
        <a:xfrm>
          <a:off x="17106900" y="1380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3175</xdr:rowOff>
    </xdr:from>
    <xdr:to>
      <xdr:col>81</xdr:col>
      <xdr:colOff>133350</xdr:colOff>
      <xdr:row>82</xdr:row>
      <xdr:rowOff>3175</xdr:rowOff>
    </xdr:to>
    <xdr:cxnSp macro="">
      <xdr:nvCxnSpPr>
        <xdr:cNvPr id="260" name="直線コネクタ 259"/>
        <xdr:cNvCxnSpPr/>
      </xdr:nvCxnSpPr>
      <xdr:spPr>
        <a:xfrm>
          <a:off x="16929100" y="1406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121709</xdr:rowOff>
    </xdr:from>
    <xdr:to>
      <xdr:col>81</xdr:col>
      <xdr:colOff>44450</xdr:colOff>
      <xdr:row>86</xdr:row>
      <xdr:rowOff>141816</xdr:rowOff>
    </xdr:to>
    <xdr:cxnSp macro="">
      <xdr:nvCxnSpPr>
        <xdr:cNvPr id="261" name="直線コネクタ 260"/>
        <xdr:cNvCxnSpPr/>
      </xdr:nvCxnSpPr>
      <xdr:spPr>
        <a:xfrm flipV="1">
          <a:off x="16179800" y="14866409"/>
          <a:ext cx="8382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168927</xdr:rowOff>
    </xdr:from>
    <xdr:ext cx="762000" cy="259045"/>
    <xdr:sp macro="" textlink="">
      <xdr:nvSpPr>
        <xdr:cNvPr id="262" name="給与水準   （国との比較）平均値テキスト"/>
        <xdr:cNvSpPr txBox="1"/>
      </xdr:nvSpPr>
      <xdr:spPr>
        <a:xfrm>
          <a:off x="17106900" y="1439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63" name="フローチャート: 判断 262"/>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21166</xdr:rowOff>
    </xdr:from>
    <xdr:to>
      <xdr:col>77</xdr:col>
      <xdr:colOff>44450</xdr:colOff>
      <xdr:row>86</xdr:row>
      <xdr:rowOff>141816</xdr:rowOff>
    </xdr:to>
    <xdr:cxnSp macro="">
      <xdr:nvCxnSpPr>
        <xdr:cNvPr id="264" name="直線コネクタ 263"/>
        <xdr:cNvCxnSpPr/>
      </xdr:nvCxnSpPr>
      <xdr:spPr>
        <a:xfrm>
          <a:off x="15290800" y="1476586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1059</xdr:rowOff>
    </xdr:from>
    <xdr:to>
      <xdr:col>77</xdr:col>
      <xdr:colOff>95250</xdr:colOff>
      <xdr:row>85</xdr:row>
      <xdr:rowOff>102659</xdr:rowOff>
    </xdr:to>
    <xdr:sp macro="" textlink="">
      <xdr:nvSpPr>
        <xdr:cNvPr id="265" name="フローチャート: 判断 264"/>
        <xdr:cNvSpPr/>
      </xdr:nvSpPr>
      <xdr:spPr>
        <a:xfrm>
          <a:off x="16129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112836</xdr:rowOff>
    </xdr:from>
    <xdr:ext cx="736600" cy="259045"/>
    <xdr:sp macro="" textlink="">
      <xdr:nvSpPr>
        <xdr:cNvPr id="266" name="テキスト ボックス 265"/>
        <xdr:cNvSpPr txBox="1"/>
      </xdr:nvSpPr>
      <xdr:spPr>
        <a:xfrm>
          <a:off x="15798800" y="14343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21166</xdr:rowOff>
    </xdr:from>
    <xdr:to>
      <xdr:col>72</xdr:col>
      <xdr:colOff>203200</xdr:colOff>
      <xdr:row>86</xdr:row>
      <xdr:rowOff>21166</xdr:rowOff>
    </xdr:to>
    <xdr:cxnSp macro="">
      <xdr:nvCxnSpPr>
        <xdr:cNvPr id="267" name="直線コネクタ 266"/>
        <xdr:cNvCxnSpPr/>
      </xdr:nvCxnSpPr>
      <xdr:spPr>
        <a:xfrm>
          <a:off x="14401800" y="147658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81491</xdr:rowOff>
    </xdr:from>
    <xdr:to>
      <xdr:col>73</xdr:col>
      <xdr:colOff>44450</xdr:colOff>
      <xdr:row>86</xdr:row>
      <xdr:rowOff>11641</xdr:rowOff>
    </xdr:to>
    <xdr:sp macro="" textlink="">
      <xdr:nvSpPr>
        <xdr:cNvPr id="268" name="フローチャート: 判断 267"/>
        <xdr:cNvSpPr/>
      </xdr:nvSpPr>
      <xdr:spPr>
        <a:xfrm>
          <a:off x="15240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21818</xdr:rowOff>
    </xdr:from>
    <xdr:ext cx="762000" cy="259045"/>
    <xdr:sp macro="" textlink="">
      <xdr:nvSpPr>
        <xdr:cNvPr id="269" name="テキスト ボックス 268"/>
        <xdr:cNvSpPr txBox="1"/>
      </xdr:nvSpPr>
      <xdr:spPr>
        <a:xfrm>
          <a:off x="14909800" y="1442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21166</xdr:rowOff>
    </xdr:from>
    <xdr:to>
      <xdr:col>68</xdr:col>
      <xdr:colOff>152400</xdr:colOff>
      <xdr:row>86</xdr:row>
      <xdr:rowOff>81491</xdr:rowOff>
    </xdr:to>
    <xdr:cxnSp macro="">
      <xdr:nvCxnSpPr>
        <xdr:cNvPr id="270" name="直線コネクタ 269"/>
        <xdr:cNvCxnSpPr/>
      </xdr:nvCxnSpPr>
      <xdr:spPr>
        <a:xfrm flipV="1">
          <a:off x="13512800" y="14765866"/>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71" name="フローチャート: 判断 270"/>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72" name="テキスト ボックス 271"/>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161925</xdr:rowOff>
    </xdr:from>
    <xdr:to>
      <xdr:col>64</xdr:col>
      <xdr:colOff>152400</xdr:colOff>
      <xdr:row>86</xdr:row>
      <xdr:rowOff>92075</xdr:rowOff>
    </xdr:to>
    <xdr:sp macro="" textlink="">
      <xdr:nvSpPr>
        <xdr:cNvPr id="273" name="フローチャート: 判断 272"/>
        <xdr:cNvSpPr/>
      </xdr:nvSpPr>
      <xdr:spPr>
        <a:xfrm>
          <a:off x="134620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102252</xdr:rowOff>
    </xdr:from>
    <xdr:ext cx="762000" cy="259045"/>
    <xdr:sp macro="" textlink="">
      <xdr:nvSpPr>
        <xdr:cNvPr id="274" name="テキスト ボックス 273"/>
        <xdr:cNvSpPr txBox="1"/>
      </xdr:nvSpPr>
      <xdr:spPr>
        <a:xfrm>
          <a:off x="13131800" y="1450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70909</xdr:rowOff>
    </xdr:from>
    <xdr:to>
      <xdr:col>81</xdr:col>
      <xdr:colOff>95250</xdr:colOff>
      <xdr:row>87</xdr:row>
      <xdr:rowOff>1059</xdr:rowOff>
    </xdr:to>
    <xdr:sp macro="" textlink="">
      <xdr:nvSpPr>
        <xdr:cNvPr id="280" name="楕円 279"/>
        <xdr:cNvSpPr/>
      </xdr:nvSpPr>
      <xdr:spPr>
        <a:xfrm>
          <a:off x="16967200" y="1481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42986</xdr:rowOff>
    </xdr:from>
    <xdr:ext cx="762000" cy="259045"/>
    <xdr:sp macro="" textlink="">
      <xdr:nvSpPr>
        <xdr:cNvPr id="281" name="給与水準   （国との比較）該当値テキスト"/>
        <xdr:cNvSpPr txBox="1"/>
      </xdr:nvSpPr>
      <xdr:spPr>
        <a:xfrm>
          <a:off x="17106900" y="14787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91016</xdr:rowOff>
    </xdr:from>
    <xdr:to>
      <xdr:col>77</xdr:col>
      <xdr:colOff>95250</xdr:colOff>
      <xdr:row>87</xdr:row>
      <xdr:rowOff>21166</xdr:rowOff>
    </xdr:to>
    <xdr:sp macro="" textlink="">
      <xdr:nvSpPr>
        <xdr:cNvPr id="282" name="楕円 281"/>
        <xdr:cNvSpPr/>
      </xdr:nvSpPr>
      <xdr:spPr>
        <a:xfrm>
          <a:off x="16129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5943</xdr:rowOff>
    </xdr:from>
    <xdr:ext cx="736600" cy="259045"/>
    <xdr:sp macro="" textlink="">
      <xdr:nvSpPr>
        <xdr:cNvPr id="283" name="テキスト ボックス 282"/>
        <xdr:cNvSpPr txBox="1"/>
      </xdr:nvSpPr>
      <xdr:spPr>
        <a:xfrm>
          <a:off x="15798800" y="14922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141816</xdr:rowOff>
    </xdr:from>
    <xdr:to>
      <xdr:col>73</xdr:col>
      <xdr:colOff>44450</xdr:colOff>
      <xdr:row>86</xdr:row>
      <xdr:rowOff>71966</xdr:rowOff>
    </xdr:to>
    <xdr:sp macro="" textlink="">
      <xdr:nvSpPr>
        <xdr:cNvPr id="284" name="楕円 283"/>
        <xdr:cNvSpPr/>
      </xdr:nvSpPr>
      <xdr:spPr>
        <a:xfrm>
          <a:off x="15240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56743</xdr:rowOff>
    </xdr:from>
    <xdr:ext cx="762000" cy="259045"/>
    <xdr:sp macro="" textlink="">
      <xdr:nvSpPr>
        <xdr:cNvPr id="285" name="テキスト ボックス 284"/>
        <xdr:cNvSpPr txBox="1"/>
      </xdr:nvSpPr>
      <xdr:spPr>
        <a:xfrm>
          <a:off x="14909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141816</xdr:rowOff>
    </xdr:from>
    <xdr:to>
      <xdr:col>68</xdr:col>
      <xdr:colOff>203200</xdr:colOff>
      <xdr:row>86</xdr:row>
      <xdr:rowOff>71966</xdr:rowOff>
    </xdr:to>
    <xdr:sp macro="" textlink="">
      <xdr:nvSpPr>
        <xdr:cNvPr id="286" name="楕円 285"/>
        <xdr:cNvSpPr/>
      </xdr:nvSpPr>
      <xdr:spPr>
        <a:xfrm>
          <a:off x="14351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56743</xdr:rowOff>
    </xdr:from>
    <xdr:ext cx="762000" cy="259045"/>
    <xdr:sp macro="" textlink="">
      <xdr:nvSpPr>
        <xdr:cNvPr id="287" name="テキスト ボックス 286"/>
        <xdr:cNvSpPr txBox="1"/>
      </xdr:nvSpPr>
      <xdr:spPr>
        <a:xfrm>
          <a:off x="14020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30691</xdr:rowOff>
    </xdr:from>
    <xdr:to>
      <xdr:col>64</xdr:col>
      <xdr:colOff>152400</xdr:colOff>
      <xdr:row>86</xdr:row>
      <xdr:rowOff>132291</xdr:rowOff>
    </xdr:to>
    <xdr:sp macro="" textlink="">
      <xdr:nvSpPr>
        <xdr:cNvPr id="288" name="楕円 287"/>
        <xdr:cNvSpPr/>
      </xdr:nvSpPr>
      <xdr:spPr>
        <a:xfrm>
          <a:off x="13462000" y="1477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117068</xdr:rowOff>
    </xdr:from>
    <xdr:ext cx="762000" cy="259045"/>
    <xdr:sp macro="" textlink="">
      <xdr:nvSpPr>
        <xdr:cNvPr id="289" name="テキスト ボックス 288"/>
        <xdr:cNvSpPr txBox="1"/>
      </xdr:nvSpPr>
      <xdr:spPr>
        <a:xfrm>
          <a:off x="13131800" y="14861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平成</a:t>
          </a:r>
          <a:r>
            <a:rPr kumimoji="1" lang="en-US" altLang="ja-JP" sz="1050">
              <a:latin typeface="ＭＳ Ｐゴシック" panose="020B0600070205080204" pitchFamily="50" charset="-128"/>
              <a:ea typeface="ＭＳ Ｐゴシック" panose="020B0600070205080204" pitchFamily="50" charset="-128"/>
            </a:rPr>
            <a:t>9</a:t>
          </a:r>
          <a:r>
            <a:rPr kumimoji="1" lang="ja-JP" altLang="en-US" sz="1050">
              <a:latin typeface="ＭＳ Ｐゴシック" panose="020B0600070205080204" pitchFamily="50" charset="-128"/>
              <a:ea typeface="ＭＳ Ｐゴシック" panose="020B0600070205080204" pitchFamily="50" charset="-128"/>
            </a:rPr>
            <a:t>年度に職員数のピークを迎えたが、行財政改革として平成</a:t>
          </a:r>
          <a:r>
            <a:rPr kumimoji="1" lang="en-US" altLang="ja-JP" sz="1050">
              <a:latin typeface="ＭＳ Ｐゴシック" panose="020B0600070205080204" pitchFamily="50" charset="-128"/>
              <a:ea typeface="ＭＳ Ｐゴシック" panose="020B0600070205080204" pitchFamily="50" charset="-128"/>
            </a:rPr>
            <a:t>27</a:t>
          </a:r>
          <a:r>
            <a:rPr kumimoji="1" lang="ja-JP" altLang="en-US" sz="1050">
              <a:latin typeface="ＭＳ Ｐゴシック" panose="020B0600070205080204" pitchFamily="50" charset="-128"/>
              <a:ea typeface="ＭＳ Ｐゴシック" panose="020B0600070205080204" pitchFamily="50" charset="-128"/>
            </a:rPr>
            <a:t>年度まで職員数の削減に努め、平成</a:t>
          </a:r>
          <a:r>
            <a:rPr kumimoji="1" lang="en-US" altLang="ja-JP" sz="1050">
              <a:latin typeface="ＭＳ Ｐゴシック" panose="020B0600070205080204" pitchFamily="50" charset="-128"/>
              <a:ea typeface="ＭＳ Ｐゴシック" panose="020B0600070205080204" pitchFamily="50" charset="-128"/>
            </a:rPr>
            <a:t>29</a:t>
          </a:r>
          <a:r>
            <a:rPr kumimoji="1" lang="ja-JP" altLang="en-US" sz="1050">
              <a:latin typeface="ＭＳ Ｐゴシック" panose="020B0600070205080204" pitchFamily="50" charset="-128"/>
              <a:ea typeface="ＭＳ Ｐゴシック" panose="020B0600070205080204" pitchFamily="50" charset="-128"/>
            </a:rPr>
            <a:t>年度まで、</a:t>
          </a:r>
          <a:r>
            <a:rPr kumimoji="1" lang="en-US" altLang="ja-JP" sz="1050">
              <a:latin typeface="ＭＳ Ｐゴシック" panose="020B0600070205080204" pitchFamily="50" charset="-128"/>
              <a:ea typeface="ＭＳ Ｐゴシック" panose="020B0600070205080204" pitchFamily="50" charset="-128"/>
            </a:rPr>
            <a:t>7</a:t>
          </a:r>
          <a:r>
            <a:rPr kumimoji="1" lang="ja-JP" altLang="en-US" sz="1050">
              <a:latin typeface="ＭＳ Ｐゴシック" panose="020B0600070205080204" pitchFamily="50" charset="-128"/>
              <a:ea typeface="ＭＳ Ｐゴシック" panose="020B0600070205080204" pitchFamily="50" charset="-128"/>
            </a:rPr>
            <a:t>年連続で類似団体内平均を下回っている。現在は、「秦野市職員定員最適化計画」（平成</a:t>
          </a:r>
          <a:r>
            <a:rPr kumimoji="1" lang="en-US" altLang="ja-JP" sz="1050">
              <a:latin typeface="ＭＳ Ｐゴシック" panose="020B0600070205080204" pitchFamily="50" charset="-128"/>
              <a:ea typeface="ＭＳ Ｐゴシック" panose="020B0600070205080204" pitchFamily="50" charset="-128"/>
            </a:rPr>
            <a:t>28</a:t>
          </a:r>
          <a:r>
            <a:rPr kumimoji="1" lang="ja-JP" altLang="en-US" sz="1050">
              <a:latin typeface="ＭＳ Ｐゴシック" panose="020B0600070205080204" pitchFamily="50" charset="-128"/>
              <a:ea typeface="ＭＳ Ｐゴシック" panose="020B0600070205080204" pitchFamily="50" charset="-128"/>
            </a:rPr>
            <a:t>年度策定）において、職員定員上限を定め、最適化を図っている。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令和元年度は、新型コロナウイルス感染症対応による定年延長等により、前年度に比べて職員数が</a:t>
          </a:r>
          <a:r>
            <a:rPr kumimoji="1" lang="en-US" altLang="ja-JP" sz="1050">
              <a:latin typeface="ＭＳ Ｐゴシック" panose="020B0600070205080204" pitchFamily="50" charset="-128"/>
              <a:ea typeface="ＭＳ Ｐゴシック" panose="020B0600070205080204" pitchFamily="50" charset="-128"/>
            </a:rPr>
            <a:t>11</a:t>
          </a:r>
          <a:r>
            <a:rPr kumimoji="1" lang="ja-JP" altLang="en-US" sz="1050">
              <a:latin typeface="ＭＳ Ｐゴシック" panose="020B0600070205080204" pitchFamily="50" charset="-128"/>
              <a:ea typeface="ＭＳ Ｐゴシック" panose="020B0600070205080204" pitchFamily="50" charset="-128"/>
            </a:rPr>
            <a:t>人増加（</a:t>
          </a:r>
          <a:r>
            <a:rPr kumimoji="1" lang="en-US" altLang="ja-JP" sz="1050">
              <a:latin typeface="ＭＳ Ｐゴシック" panose="020B0600070205080204" pitchFamily="50" charset="-128"/>
              <a:ea typeface="ＭＳ Ｐゴシック" panose="020B0600070205080204" pitchFamily="50" charset="-128"/>
            </a:rPr>
            <a:t>990</a:t>
          </a:r>
          <a:r>
            <a:rPr kumimoji="1" lang="ja-JP" altLang="en-US" sz="1050">
              <a:latin typeface="ＭＳ Ｐゴシック" panose="020B0600070205080204" pitchFamily="50" charset="-128"/>
              <a:ea typeface="ＭＳ Ｐゴシック" panose="020B0600070205080204" pitchFamily="50" charset="-128"/>
            </a:rPr>
            <a:t>人）したことで、類似団体内平均を上回っているものの、神奈川県平均を</a:t>
          </a:r>
          <a:r>
            <a:rPr kumimoji="1" lang="en-US" altLang="ja-JP" sz="1050">
              <a:latin typeface="ＭＳ Ｐゴシック" panose="020B0600070205080204" pitchFamily="50" charset="-128"/>
              <a:ea typeface="ＭＳ Ｐゴシック" panose="020B0600070205080204" pitchFamily="50" charset="-128"/>
            </a:rPr>
            <a:t>2.79</a:t>
          </a:r>
          <a:r>
            <a:rPr kumimoji="1" lang="ja-JP" altLang="en-US" sz="1050">
              <a:latin typeface="ＭＳ Ｐゴシック" panose="020B0600070205080204" pitchFamily="50" charset="-128"/>
              <a:ea typeface="ＭＳ Ｐゴシック" panose="020B0600070205080204" pitchFamily="50" charset="-128"/>
            </a:rPr>
            <a:t>人下回っている。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引き続き、計画に基づき、人口減少や少子高齢化等の社会構造の変化に対応した行政サービスの最適化を図るため、委託化の推進、再任用職員の活用等に取り組み、最適な定員管理に努める。</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21046</xdr:rowOff>
    </xdr:from>
    <xdr:to>
      <xdr:col>81</xdr:col>
      <xdr:colOff>44450</xdr:colOff>
      <xdr:row>67</xdr:row>
      <xdr:rowOff>31750</xdr:rowOff>
    </xdr:to>
    <xdr:cxnSp macro="">
      <xdr:nvCxnSpPr>
        <xdr:cNvPr id="321" name="直線コネクタ 320"/>
        <xdr:cNvCxnSpPr/>
      </xdr:nvCxnSpPr>
      <xdr:spPr>
        <a:xfrm flipV="1">
          <a:off x="17018000" y="10136596"/>
          <a:ext cx="0" cy="13823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3827</xdr:rowOff>
    </xdr:from>
    <xdr:ext cx="762000" cy="259045"/>
    <xdr:sp macro="" textlink="">
      <xdr:nvSpPr>
        <xdr:cNvPr id="322" name="定員管理の状況最小値テキスト"/>
        <xdr:cNvSpPr txBox="1"/>
      </xdr:nvSpPr>
      <xdr:spPr>
        <a:xfrm>
          <a:off x="17106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31750</xdr:rowOff>
    </xdr:from>
    <xdr:to>
      <xdr:col>81</xdr:col>
      <xdr:colOff>133350</xdr:colOff>
      <xdr:row>67</xdr:row>
      <xdr:rowOff>31750</xdr:rowOff>
    </xdr:to>
    <xdr:cxnSp macro="">
      <xdr:nvCxnSpPr>
        <xdr:cNvPr id="323" name="直線コネクタ 322"/>
        <xdr:cNvCxnSpPr/>
      </xdr:nvCxnSpPr>
      <xdr:spPr>
        <a:xfrm>
          <a:off x="16929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107423</xdr:rowOff>
    </xdr:from>
    <xdr:ext cx="762000" cy="259045"/>
    <xdr:sp macro="" textlink="">
      <xdr:nvSpPr>
        <xdr:cNvPr id="324" name="定員管理の状況最大値テキスト"/>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21046</xdr:rowOff>
    </xdr:from>
    <xdr:to>
      <xdr:col>81</xdr:col>
      <xdr:colOff>133350</xdr:colOff>
      <xdr:row>59</xdr:row>
      <xdr:rowOff>21046</xdr:rowOff>
    </xdr:to>
    <xdr:cxnSp macro="">
      <xdr:nvCxnSpPr>
        <xdr:cNvPr id="325" name="直線コネクタ 324"/>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13426</xdr:rowOff>
    </xdr:from>
    <xdr:to>
      <xdr:col>81</xdr:col>
      <xdr:colOff>44450</xdr:colOff>
      <xdr:row>62</xdr:row>
      <xdr:rowOff>41003</xdr:rowOff>
    </xdr:to>
    <xdr:cxnSp macro="">
      <xdr:nvCxnSpPr>
        <xdr:cNvPr id="326" name="直線コネクタ 325"/>
        <xdr:cNvCxnSpPr/>
      </xdr:nvCxnSpPr>
      <xdr:spPr>
        <a:xfrm>
          <a:off x="16179800" y="10643326"/>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147155</xdr:rowOff>
    </xdr:from>
    <xdr:ext cx="762000" cy="259045"/>
    <xdr:sp macro="" textlink="">
      <xdr:nvSpPr>
        <xdr:cNvPr id="327" name="定員管理の状況平均値テキスト"/>
        <xdr:cNvSpPr txBox="1"/>
      </xdr:nvSpPr>
      <xdr:spPr>
        <a:xfrm>
          <a:off x="17106900" y="104341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130628</xdr:rowOff>
    </xdr:from>
    <xdr:to>
      <xdr:col>81</xdr:col>
      <xdr:colOff>95250</xdr:colOff>
      <xdr:row>62</xdr:row>
      <xdr:rowOff>60778</xdr:rowOff>
    </xdr:to>
    <xdr:sp macro="" textlink="">
      <xdr:nvSpPr>
        <xdr:cNvPr id="328" name="フローチャート: 判断 327"/>
        <xdr:cNvSpPr/>
      </xdr:nvSpPr>
      <xdr:spPr>
        <a:xfrm>
          <a:off x="169672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153851</xdr:rowOff>
    </xdr:from>
    <xdr:to>
      <xdr:col>77</xdr:col>
      <xdr:colOff>44450</xdr:colOff>
      <xdr:row>62</xdr:row>
      <xdr:rowOff>13426</xdr:rowOff>
    </xdr:to>
    <xdr:cxnSp macro="">
      <xdr:nvCxnSpPr>
        <xdr:cNvPr id="329" name="直線コネクタ 328"/>
        <xdr:cNvCxnSpPr/>
      </xdr:nvCxnSpPr>
      <xdr:spPr>
        <a:xfrm>
          <a:off x="15290800" y="1061230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120287</xdr:rowOff>
    </xdr:from>
    <xdr:to>
      <xdr:col>77</xdr:col>
      <xdr:colOff>95250</xdr:colOff>
      <xdr:row>62</xdr:row>
      <xdr:rowOff>50437</xdr:rowOff>
    </xdr:to>
    <xdr:sp macro="" textlink="">
      <xdr:nvSpPr>
        <xdr:cNvPr id="330" name="フローチャート: 判断 329"/>
        <xdr:cNvSpPr/>
      </xdr:nvSpPr>
      <xdr:spPr>
        <a:xfrm>
          <a:off x="161290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60614</xdr:rowOff>
    </xdr:from>
    <xdr:ext cx="736600" cy="259045"/>
    <xdr:sp macro="" textlink="">
      <xdr:nvSpPr>
        <xdr:cNvPr id="331" name="テキスト ボックス 330"/>
        <xdr:cNvSpPr txBox="1"/>
      </xdr:nvSpPr>
      <xdr:spPr>
        <a:xfrm>
          <a:off x="15798800" y="10347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143510</xdr:rowOff>
    </xdr:from>
    <xdr:to>
      <xdr:col>72</xdr:col>
      <xdr:colOff>203200</xdr:colOff>
      <xdr:row>61</xdr:row>
      <xdr:rowOff>153851</xdr:rowOff>
    </xdr:to>
    <xdr:cxnSp macro="">
      <xdr:nvCxnSpPr>
        <xdr:cNvPr id="332" name="直線コネクタ 331"/>
        <xdr:cNvCxnSpPr/>
      </xdr:nvCxnSpPr>
      <xdr:spPr>
        <a:xfrm>
          <a:off x="14401800" y="10601960"/>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137523</xdr:rowOff>
    </xdr:from>
    <xdr:to>
      <xdr:col>73</xdr:col>
      <xdr:colOff>44450</xdr:colOff>
      <xdr:row>62</xdr:row>
      <xdr:rowOff>67673</xdr:rowOff>
    </xdr:to>
    <xdr:sp macro="" textlink="">
      <xdr:nvSpPr>
        <xdr:cNvPr id="333" name="フローチャート: 判断 332"/>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52450</xdr:rowOff>
    </xdr:from>
    <xdr:ext cx="762000" cy="259045"/>
    <xdr:sp macro="" textlink="">
      <xdr:nvSpPr>
        <xdr:cNvPr id="334" name="テキスト ボックス 333"/>
        <xdr:cNvSpPr txBox="1"/>
      </xdr:nvSpPr>
      <xdr:spPr>
        <a:xfrm>
          <a:off x="14909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119380</xdr:rowOff>
    </xdr:from>
    <xdr:to>
      <xdr:col>68</xdr:col>
      <xdr:colOff>152400</xdr:colOff>
      <xdr:row>61</xdr:row>
      <xdr:rowOff>143510</xdr:rowOff>
    </xdr:to>
    <xdr:cxnSp macro="">
      <xdr:nvCxnSpPr>
        <xdr:cNvPr id="335" name="直線コネクタ 334"/>
        <xdr:cNvCxnSpPr/>
      </xdr:nvCxnSpPr>
      <xdr:spPr>
        <a:xfrm>
          <a:off x="13512800" y="105778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137523</xdr:rowOff>
    </xdr:from>
    <xdr:to>
      <xdr:col>68</xdr:col>
      <xdr:colOff>203200</xdr:colOff>
      <xdr:row>62</xdr:row>
      <xdr:rowOff>67673</xdr:rowOff>
    </xdr:to>
    <xdr:sp macro="" textlink="">
      <xdr:nvSpPr>
        <xdr:cNvPr id="336" name="フローチャート: 判断 335"/>
        <xdr:cNvSpPr/>
      </xdr:nvSpPr>
      <xdr:spPr>
        <a:xfrm>
          <a:off x="14351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52450</xdr:rowOff>
    </xdr:from>
    <xdr:ext cx="762000" cy="259045"/>
    <xdr:sp macro="" textlink="">
      <xdr:nvSpPr>
        <xdr:cNvPr id="337" name="テキスト ボックス 336"/>
        <xdr:cNvSpPr txBox="1"/>
      </xdr:nvSpPr>
      <xdr:spPr>
        <a:xfrm>
          <a:off x="14020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14333</xdr:rowOff>
    </xdr:from>
    <xdr:to>
      <xdr:col>64</xdr:col>
      <xdr:colOff>152400</xdr:colOff>
      <xdr:row>62</xdr:row>
      <xdr:rowOff>115933</xdr:rowOff>
    </xdr:to>
    <xdr:sp macro="" textlink="">
      <xdr:nvSpPr>
        <xdr:cNvPr id="338" name="フローチャート: 判断 337"/>
        <xdr:cNvSpPr/>
      </xdr:nvSpPr>
      <xdr:spPr>
        <a:xfrm>
          <a:off x="13462000" y="106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100710</xdr:rowOff>
    </xdr:from>
    <xdr:ext cx="762000" cy="259045"/>
    <xdr:sp macro="" textlink="">
      <xdr:nvSpPr>
        <xdr:cNvPr id="339" name="テキスト ボックス 338"/>
        <xdr:cNvSpPr txBox="1"/>
      </xdr:nvSpPr>
      <xdr:spPr>
        <a:xfrm>
          <a:off x="13131800" y="107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161653</xdr:rowOff>
    </xdr:from>
    <xdr:to>
      <xdr:col>81</xdr:col>
      <xdr:colOff>95250</xdr:colOff>
      <xdr:row>62</xdr:row>
      <xdr:rowOff>91803</xdr:rowOff>
    </xdr:to>
    <xdr:sp macro="" textlink="">
      <xdr:nvSpPr>
        <xdr:cNvPr id="345" name="楕円 344"/>
        <xdr:cNvSpPr/>
      </xdr:nvSpPr>
      <xdr:spPr>
        <a:xfrm>
          <a:off x="16967200" y="1062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133730</xdr:rowOff>
    </xdr:from>
    <xdr:ext cx="762000" cy="259045"/>
    <xdr:sp macro="" textlink="">
      <xdr:nvSpPr>
        <xdr:cNvPr id="346" name="定員管理の状況該当値テキスト"/>
        <xdr:cNvSpPr txBox="1"/>
      </xdr:nvSpPr>
      <xdr:spPr>
        <a:xfrm>
          <a:off x="17106900" y="10592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134076</xdr:rowOff>
    </xdr:from>
    <xdr:to>
      <xdr:col>77</xdr:col>
      <xdr:colOff>95250</xdr:colOff>
      <xdr:row>62</xdr:row>
      <xdr:rowOff>64226</xdr:rowOff>
    </xdr:to>
    <xdr:sp macro="" textlink="">
      <xdr:nvSpPr>
        <xdr:cNvPr id="347" name="楕円 346"/>
        <xdr:cNvSpPr/>
      </xdr:nvSpPr>
      <xdr:spPr>
        <a:xfrm>
          <a:off x="16129000" y="1059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49003</xdr:rowOff>
    </xdr:from>
    <xdr:ext cx="736600" cy="259045"/>
    <xdr:sp macro="" textlink="">
      <xdr:nvSpPr>
        <xdr:cNvPr id="348" name="テキスト ボックス 347"/>
        <xdr:cNvSpPr txBox="1"/>
      </xdr:nvSpPr>
      <xdr:spPr>
        <a:xfrm>
          <a:off x="15798800" y="10678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103051</xdr:rowOff>
    </xdr:from>
    <xdr:to>
      <xdr:col>73</xdr:col>
      <xdr:colOff>44450</xdr:colOff>
      <xdr:row>62</xdr:row>
      <xdr:rowOff>33201</xdr:rowOff>
    </xdr:to>
    <xdr:sp macro="" textlink="">
      <xdr:nvSpPr>
        <xdr:cNvPr id="349" name="楕円 348"/>
        <xdr:cNvSpPr/>
      </xdr:nvSpPr>
      <xdr:spPr>
        <a:xfrm>
          <a:off x="15240000" y="1056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43378</xdr:rowOff>
    </xdr:from>
    <xdr:ext cx="762000" cy="259045"/>
    <xdr:sp macro="" textlink="">
      <xdr:nvSpPr>
        <xdr:cNvPr id="350" name="テキスト ボックス 349"/>
        <xdr:cNvSpPr txBox="1"/>
      </xdr:nvSpPr>
      <xdr:spPr>
        <a:xfrm>
          <a:off x="14909800" y="10330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92710</xdr:rowOff>
    </xdr:from>
    <xdr:to>
      <xdr:col>68</xdr:col>
      <xdr:colOff>203200</xdr:colOff>
      <xdr:row>62</xdr:row>
      <xdr:rowOff>22860</xdr:rowOff>
    </xdr:to>
    <xdr:sp macro="" textlink="">
      <xdr:nvSpPr>
        <xdr:cNvPr id="351" name="楕円 350"/>
        <xdr:cNvSpPr/>
      </xdr:nvSpPr>
      <xdr:spPr>
        <a:xfrm>
          <a:off x="14351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33037</xdr:rowOff>
    </xdr:from>
    <xdr:ext cx="762000" cy="259045"/>
    <xdr:sp macro="" textlink="">
      <xdr:nvSpPr>
        <xdr:cNvPr id="352" name="テキスト ボックス 351"/>
        <xdr:cNvSpPr txBox="1"/>
      </xdr:nvSpPr>
      <xdr:spPr>
        <a:xfrm>
          <a:off x="14020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68580</xdr:rowOff>
    </xdr:from>
    <xdr:to>
      <xdr:col>64</xdr:col>
      <xdr:colOff>152400</xdr:colOff>
      <xdr:row>61</xdr:row>
      <xdr:rowOff>170180</xdr:rowOff>
    </xdr:to>
    <xdr:sp macro="" textlink="">
      <xdr:nvSpPr>
        <xdr:cNvPr id="353" name="楕円 352"/>
        <xdr:cNvSpPr/>
      </xdr:nvSpPr>
      <xdr:spPr>
        <a:xfrm>
          <a:off x="13462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8907</xdr:rowOff>
    </xdr:from>
    <xdr:ext cx="762000" cy="259045"/>
    <xdr:sp macro="" textlink="">
      <xdr:nvSpPr>
        <xdr:cNvPr id="354" name="テキスト ボックス 353"/>
        <xdr:cNvSpPr txBox="1"/>
      </xdr:nvSpPr>
      <xdr:spPr>
        <a:xfrm>
          <a:off x="13131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年間で見ると改善傾向にあり、令和元年度においては、類似団体内平均、全国平均をそれぞれ</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これは、平成</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度に借り入れた減収補填債などの完済に伴い、元利償還金が減少したことや、企業債の償還進行に伴い、準元利償還金が減少したことに加え、普通交付税の増加に伴い、標準財政規模が増加したため、前年度比で</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ポイント改善したものである。</a:t>
          </a: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2" name="直線コネクタ 38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42938</xdr:rowOff>
    </xdr:from>
    <xdr:to>
      <xdr:col>81</xdr:col>
      <xdr:colOff>44450</xdr:colOff>
      <xdr:row>45</xdr:row>
      <xdr:rowOff>5141</xdr:rowOff>
    </xdr:to>
    <xdr:cxnSp macro="">
      <xdr:nvCxnSpPr>
        <xdr:cNvPr id="384" name="直線コネクタ 383"/>
        <xdr:cNvCxnSpPr/>
      </xdr:nvCxnSpPr>
      <xdr:spPr>
        <a:xfrm flipV="1">
          <a:off x="17018000" y="6215138"/>
          <a:ext cx="0" cy="15052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148668</xdr:rowOff>
    </xdr:from>
    <xdr:ext cx="762000" cy="259045"/>
    <xdr:sp macro="" textlink="">
      <xdr:nvSpPr>
        <xdr:cNvPr id="385" name="公債費負担の状況最小値テキスト"/>
        <xdr:cNvSpPr txBox="1"/>
      </xdr:nvSpPr>
      <xdr:spPr>
        <a:xfrm>
          <a:off x="17106900" y="7692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5141</xdr:rowOff>
    </xdr:from>
    <xdr:to>
      <xdr:col>81</xdr:col>
      <xdr:colOff>133350</xdr:colOff>
      <xdr:row>45</xdr:row>
      <xdr:rowOff>5141</xdr:rowOff>
    </xdr:to>
    <xdr:cxnSp macro="">
      <xdr:nvCxnSpPr>
        <xdr:cNvPr id="386" name="直線コネクタ 385"/>
        <xdr:cNvCxnSpPr/>
      </xdr:nvCxnSpPr>
      <xdr:spPr>
        <a:xfrm>
          <a:off x="16929100" y="7720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129315</xdr:rowOff>
    </xdr:from>
    <xdr:ext cx="762000" cy="259045"/>
    <xdr:sp macro="" textlink="">
      <xdr:nvSpPr>
        <xdr:cNvPr id="387" name="公債費負担の状況最大値テキスト"/>
        <xdr:cNvSpPr txBox="1"/>
      </xdr:nvSpPr>
      <xdr:spPr>
        <a:xfrm>
          <a:off x="17106900" y="595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42938</xdr:rowOff>
    </xdr:from>
    <xdr:to>
      <xdr:col>81</xdr:col>
      <xdr:colOff>133350</xdr:colOff>
      <xdr:row>36</xdr:row>
      <xdr:rowOff>42938</xdr:rowOff>
    </xdr:to>
    <xdr:cxnSp macro="">
      <xdr:nvCxnSpPr>
        <xdr:cNvPr id="388" name="直線コネクタ 387"/>
        <xdr:cNvCxnSpPr/>
      </xdr:nvCxnSpPr>
      <xdr:spPr>
        <a:xfrm>
          <a:off x="16929100" y="62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90715</xdr:rowOff>
    </xdr:from>
    <xdr:to>
      <xdr:col>81</xdr:col>
      <xdr:colOff>44450</xdr:colOff>
      <xdr:row>39</xdr:row>
      <xdr:rowOff>34169</xdr:rowOff>
    </xdr:to>
    <xdr:cxnSp macro="">
      <xdr:nvCxnSpPr>
        <xdr:cNvPr id="389" name="直線コネクタ 388"/>
        <xdr:cNvCxnSpPr/>
      </xdr:nvCxnSpPr>
      <xdr:spPr>
        <a:xfrm flipV="1">
          <a:off x="16179800" y="6605815"/>
          <a:ext cx="8382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104822</xdr:rowOff>
    </xdr:from>
    <xdr:ext cx="762000" cy="259045"/>
    <xdr:sp macro="" textlink="">
      <xdr:nvSpPr>
        <xdr:cNvPr id="390" name="公債費負担の状況平均値テキスト"/>
        <xdr:cNvSpPr txBox="1"/>
      </xdr:nvSpPr>
      <xdr:spPr>
        <a:xfrm>
          <a:off x="17106900" y="67913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132745</xdr:rowOff>
    </xdr:from>
    <xdr:to>
      <xdr:col>81</xdr:col>
      <xdr:colOff>95250</xdr:colOff>
      <xdr:row>40</xdr:row>
      <xdr:rowOff>62895</xdr:rowOff>
    </xdr:to>
    <xdr:sp macro="" textlink="">
      <xdr:nvSpPr>
        <xdr:cNvPr id="391" name="フローチャート: 判断 390"/>
        <xdr:cNvSpPr/>
      </xdr:nvSpPr>
      <xdr:spPr>
        <a:xfrm>
          <a:off x="169672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34169</xdr:rowOff>
    </xdr:from>
    <xdr:to>
      <xdr:col>77</xdr:col>
      <xdr:colOff>44450</xdr:colOff>
      <xdr:row>39</xdr:row>
      <xdr:rowOff>137583</xdr:rowOff>
    </xdr:to>
    <xdr:cxnSp macro="">
      <xdr:nvCxnSpPr>
        <xdr:cNvPr id="392" name="直線コネクタ 391"/>
        <xdr:cNvCxnSpPr/>
      </xdr:nvCxnSpPr>
      <xdr:spPr>
        <a:xfrm flipV="1">
          <a:off x="15290800" y="6720719"/>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132745</xdr:rowOff>
    </xdr:from>
    <xdr:to>
      <xdr:col>77</xdr:col>
      <xdr:colOff>95250</xdr:colOff>
      <xdr:row>40</xdr:row>
      <xdr:rowOff>62895</xdr:rowOff>
    </xdr:to>
    <xdr:sp macro="" textlink="">
      <xdr:nvSpPr>
        <xdr:cNvPr id="393" name="フローチャート: 判断 392"/>
        <xdr:cNvSpPr/>
      </xdr:nvSpPr>
      <xdr:spPr>
        <a:xfrm>
          <a:off x="16129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47672</xdr:rowOff>
    </xdr:from>
    <xdr:ext cx="736600" cy="259045"/>
    <xdr:sp macro="" textlink="">
      <xdr:nvSpPr>
        <xdr:cNvPr id="394" name="テキスト ボックス 393"/>
        <xdr:cNvSpPr txBox="1"/>
      </xdr:nvSpPr>
      <xdr:spPr>
        <a:xfrm>
          <a:off x="15798800" y="6905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137583</xdr:rowOff>
    </xdr:from>
    <xdr:to>
      <xdr:col>72</xdr:col>
      <xdr:colOff>203200</xdr:colOff>
      <xdr:row>40</xdr:row>
      <xdr:rowOff>605</xdr:rowOff>
    </xdr:to>
    <xdr:cxnSp macro="">
      <xdr:nvCxnSpPr>
        <xdr:cNvPr id="395" name="直線コネクタ 394"/>
        <xdr:cNvCxnSpPr/>
      </xdr:nvCxnSpPr>
      <xdr:spPr>
        <a:xfrm flipV="1">
          <a:off x="14401800" y="682413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144235</xdr:rowOff>
    </xdr:from>
    <xdr:to>
      <xdr:col>73</xdr:col>
      <xdr:colOff>44450</xdr:colOff>
      <xdr:row>40</xdr:row>
      <xdr:rowOff>74385</xdr:rowOff>
    </xdr:to>
    <xdr:sp macro="" textlink="">
      <xdr:nvSpPr>
        <xdr:cNvPr id="396" name="フローチャート: 判断 395"/>
        <xdr:cNvSpPr/>
      </xdr:nvSpPr>
      <xdr:spPr>
        <a:xfrm>
          <a:off x="15240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59162</xdr:rowOff>
    </xdr:from>
    <xdr:ext cx="762000" cy="259045"/>
    <xdr:sp macro="" textlink="">
      <xdr:nvSpPr>
        <xdr:cNvPr id="397" name="テキスト ボックス 396"/>
        <xdr:cNvSpPr txBox="1"/>
      </xdr:nvSpPr>
      <xdr:spPr>
        <a:xfrm>
          <a:off x="14909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605</xdr:rowOff>
    </xdr:from>
    <xdr:to>
      <xdr:col>68</xdr:col>
      <xdr:colOff>152400</xdr:colOff>
      <xdr:row>40</xdr:row>
      <xdr:rowOff>605</xdr:rowOff>
    </xdr:to>
    <xdr:cxnSp macro="">
      <xdr:nvCxnSpPr>
        <xdr:cNvPr id="398" name="直線コネクタ 397"/>
        <xdr:cNvCxnSpPr/>
      </xdr:nvCxnSpPr>
      <xdr:spPr>
        <a:xfrm>
          <a:off x="13512800" y="68586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144235</xdr:rowOff>
    </xdr:from>
    <xdr:to>
      <xdr:col>68</xdr:col>
      <xdr:colOff>203200</xdr:colOff>
      <xdr:row>40</xdr:row>
      <xdr:rowOff>74385</xdr:rowOff>
    </xdr:to>
    <xdr:sp macro="" textlink="">
      <xdr:nvSpPr>
        <xdr:cNvPr id="399" name="フローチャート: 判断 398"/>
        <xdr:cNvSpPr/>
      </xdr:nvSpPr>
      <xdr:spPr>
        <a:xfrm>
          <a:off x="14351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59162</xdr:rowOff>
    </xdr:from>
    <xdr:ext cx="762000" cy="259045"/>
    <xdr:sp macro="" textlink="">
      <xdr:nvSpPr>
        <xdr:cNvPr id="400" name="テキスト ボックス 399"/>
        <xdr:cNvSpPr txBox="1"/>
      </xdr:nvSpPr>
      <xdr:spPr>
        <a:xfrm>
          <a:off x="14020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110672</xdr:rowOff>
    </xdr:from>
    <xdr:to>
      <xdr:col>64</xdr:col>
      <xdr:colOff>152400</xdr:colOff>
      <xdr:row>41</xdr:row>
      <xdr:rowOff>40822</xdr:rowOff>
    </xdr:to>
    <xdr:sp macro="" textlink="">
      <xdr:nvSpPr>
        <xdr:cNvPr id="401" name="フローチャート: 判断 400"/>
        <xdr:cNvSpPr/>
      </xdr:nvSpPr>
      <xdr:spPr>
        <a:xfrm>
          <a:off x="13462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25599</xdr:rowOff>
    </xdr:from>
    <xdr:ext cx="762000" cy="259045"/>
    <xdr:sp macro="" textlink="">
      <xdr:nvSpPr>
        <xdr:cNvPr id="402" name="テキスト ボックス 401"/>
        <xdr:cNvSpPr txBox="1"/>
      </xdr:nvSpPr>
      <xdr:spPr>
        <a:xfrm>
          <a:off x="131318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39915</xdr:rowOff>
    </xdr:from>
    <xdr:to>
      <xdr:col>81</xdr:col>
      <xdr:colOff>95250</xdr:colOff>
      <xdr:row>38</xdr:row>
      <xdr:rowOff>141515</xdr:rowOff>
    </xdr:to>
    <xdr:sp macro="" textlink="">
      <xdr:nvSpPr>
        <xdr:cNvPr id="408" name="楕円 407"/>
        <xdr:cNvSpPr/>
      </xdr:nvSpPr>
      <xdr:spPr>
        <a:xfrm>
          <a:off x="16967200" y="655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56441</xdr:rowOff>
    </xdr:from>
    <xdr:ext cx="762000" cy="259045"/>
    <xdr:sp macro="" textlink="">
      <xdr:nvSpPr>
        <xdr:cNvPr id="409" name="公債費負担の状況該当値テキスト"/>
        <xdr:cNvSpPr txBox="1"/>
      </xdr:nvSpPr>
      <xdr:spPr>
        <a:xfrm>
          <a:off x="17106900" y="640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154819</xdr:rowOff>
    </xdr:from>
    <xdr:to>
      <xdr:col>77</xdr:col>
      <xdr:colOff>95250</xdr:colOff>
      <xdr:row>39</xdr:row>
      <xdr:rowOff>84969</xdr:rowOff>
    </xdr:to>
    <xdr:sp macro="" textlink="">
      <xdr:nvSpPr>
        <xdr:cNvPr id="410" name="楕円 409"/>
        <xdr:cNvSpPr/>
      </xdr:nvSpPr>
      <xdr:spPr>
        <a:xfrm>
          <a:off x="16129000" y="666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95146</xdr:rowOff>
    </xdr:from>
    <xdr:ext cx="736600" cy="259045"/>
    <xdr:sp macro="" textlink="">
      <xdr:nvSpPr>
        <xdr:cNvPr id="411" name="テキスト ボックス 410"/>
        <xdr:cNvSpPr txBox="1"/>
      </xdr:nvSpPr>
      <xdr:spPr>
        <a:xfrm>
          <a:off x="15798800" y="6438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86783</xdr:rowOff>
    </xdr:from>
    <xdr:to>
      <xdr:col>73</xdr:col>
      <xdr:colOff>44450</xdr:colOff>
      <xdr:row>40</xdr:row>
      <xdr:rowOff>16933</xdr:rowOff>
    </xdr:to>
    <xdr:sp macro="" textlink="">
      <xdr:nvSpPr>
        <xdr:cNvPr id="412" name="楕円 411"/>
        <xdr:cNvSpPr/>
      </xdr:nvSpPr>
      <xdr:spPr>
        <a:xfrm>
          <a:off x="15240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27110</xdr:rowOff>
    </xdr:from>
    <xdr:ext cx="762000" cy="259045"/>
    <xdr:sp macro="" textlink="">
      <xdr:nvSpPr>
        <xdr:cNvPr id="413" name="テキスト ボックス 412"/>
        <xdr:cNvSpPr txBox="1"/>
      </xdr:nvSpPr>
      <xdr:spPr>
        <a:xfrm>
          <a:off x="14909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121255</xdr:rowOff>
    </xdr:from>
    <xdr:to>
      <xdr:col>68</xdr:col>
      <xdr:colOff>203200</xdr:colOff>
      <xdr:row>40</xdr:row>
      <xdr:rowOff>51405</xdr:rowOff>
    </xdr:to>
    <xdr:sp macro="" textlink="">
      <xdr:nvSpPr>
        <xdr:cNvPr id="414" name="楕円 413"/>
        <xdr:cNvSpPr/>
      </xdr:nvSpPr>
      <xdr:spPr>
        <a:xfrm>
          <a:off x="14351000" y="680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61582</xdr:rowOff>
    </xdr:from>
    <xdr:ext cx="762000" cy="259045"/>
    <xdr:sp macro="" textlink="">
      <xdr:nvSpPr>
        <xdr:cNvPr id="415" name="テキスト ボックス 414"/>
        <xdr:cNvSpPr txBox="1"/>
      </xdr:nvSpPr>
      <xdr:spPr>
        <a:xfrm>
          <a:off x="14020800" y="657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121255</xdr:rowOff>
    </xdr:from>
    <xdr:to>
      <xdr:col>64</xdr:col>
      <xdr:colOff>152400</xdr:colOff>
      <xdr:row>40</xdr:row>
      <xdr:rowOff>51405</xdr:rowOff>
    </xdr:to>
    <xdr:sp macro="" textlink="">
      <xdr:nvSpPr>
        <xdr:cNvPr id="416" name="楕円 415"/>
        <xdr:cNvSpPr/>
      </xdr:nvSpPr>
      <xdr:spPr>
        <a:xfrm>
          <a:off x="13462000" y="680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61582</xdr:rowOff>
    </xdr:from>
    <xdr:ext cx="762000" cy="259045"/>
    <xdr:sp macro="" textlink="">
      <xdr:nvSpPr>
        <xdr:cNvPr id="417" name="テキスト ボックス 416"/>
        <xdr:cNvSpPr txBox="1"/>
      </xdr:nvSpPr>
      <xdr:spPr>
        <a:xfrm>
          <a:off x="13131800" y="657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令和元年度においては、類似団体内平均を</a:t>
          </a:r>
          <a:r>
            <a:rPr kumimoji="1" lang="en-US" altLang="ja-JP" sz="1300">
              <a:latin typeface="ＭＳ Ｐゴシック" panose="020B0600070205080204" pitchFamily="50" charset="-128"/>
              <a:ea typeface="ＭＳ Ｐゴシック" panose="020B0600070205080204" pitchFamily="50" charset="-128"/>
            </a:rPr>
            <a:t>6.4</a:t>
          </a:r>
          <a:r>
            <a:rPr kumimoji="1" lang="ja-JP" altLang="en-US" sz="1300">
              <a:latin typeface="ＭＳ Ｐゴシック" panose="020B0600070205080204" pitchFamily="50" charset="-128"/>
              <a:ea typeface="ＭＳ Ｐゴシック" panose="020B0600070205080204" pitchFamily="50" charset="-128"/>
            </a:rPr>
            <a:t>ポイント上回ったものの、全国平均を</a:t>
          </a:r>
          <a:r>
            <a:rPr kumimoji="1" lang="en-US" altLang="ja-JP" sz="1300">
              <a:latin typeface="ＭＳ Ｐゴシック" panose="020B0600070205080204" pitchFamily="50" charset="-128"/>
              <a:ea typeface="ＭＳ Ｐゴシック" panose="020B0600070205080204" pitchFamily="50" charset="-128"/>
            </a:rPr>
            <a:t>9.8</a:t>
          </a:r>
          <a:r>
            <a:rPr kumimoji="1" lang="ja-JP" altLang="en-US" sz="1300">
              <a:latin typeface="ＭＳ Ｐゴシック" panose="020B0600070205080204" pitchFamily="50" charset="-128"/>
              <a:ea typeface="ＭＳ Ｐゴシック" panose="020B0600070205080204" pitchFamily="50" charset="-128"/>
            </a:rPr>
            <a:t>ポイント下回っており、過去</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年間で見ると改善傾向にある。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償還進行による企業債残高の減少に伴い、公営企業債等繰入見込額が減少したことや、控除財源の一つである充当可能基金が、財政調整基金の取崩しの抑制などにより増加したことに加え、普通交付税の増加に伴い、標準財政規模が増加したため、前年度比で</a:t>
          </a:r>
          <a:r>
            <a:rPr kumimoji="1" lang="en-US" altLang="ja-JP" sz="1300">
              <a:latin typeface="ＭＳ Ｐゴシック" panose="020B0600070205080204" pitchFamily="50" charset="-128"/>
              <a:ea typeface="ＭＳ Ｐゴシック" panose="020B0600070205080204" pitchFamily="50" charset="-128"/>
            </a:rPr>
            <a:t>9.1</a:t>
          </a:r>
          <a:r>
            <a:rPr kumimoji="1" lang="ja-JP" altLang="en-US" sz="1300">
              <a:latin typeface="ＭＳ Ｐゴシック" panose="020B0600070205080204" pitchFamily="50" charset="-128"/>
              <a:ea typeface="ＭＳ Ｐゴシック" panose="020B0600070205080204" pitchFamily="50" charset="-128"/>
            </a:rPr>
            <a:t>ポイント改善したものである。</a:t>
          </a:r>
        </a:p>
      </xdr:txBody>
    </xdr:sp>
    <xdr:clientData/>
  </xdr:twoCellAnchor>
  <xdr:oneCellAnchor>
    <xdr:from>
      <xdr:col>61</xdr:col>
      <xdr:colOff>6350</xdr:colOff>
      <xdr:row>10</xdr:row>
      <xdr:rowOff>63500</xdr:rowOff>
    </xdr:from>
    <xdr:ext cx="298543" cy="225703"/>
    <xdr:sp macro="" textlink="">
      <xdr:nvSpPr>
        <xdr:cNvPr id="431" name="テキスト ボックス 43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4" name="直線コネクタ 43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5" name="テキスト ボックス 43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6" name="直線コネクタ 43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7" name="テキスト ボックス 43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8" name="直線コネクタ 43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9" name="テキスト ボックス 43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0" name="直線コネクタ 43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1" name="テキスト ボックス 44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2" name="直線コネクタ 44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3" name="テキスト ボックス 44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45226</xdr:rowOff>
    </xdr:to>
    <xdr:cxnSp macro="">
      <xdr:nvCxnSpPr>
        <xdr:cNvPr id="446" name="直線コネクタ 445"/>
        <xdr:cNvCxnSpPr/>
      </xdr:nvCxnSpPr>
      <xdr:spPr>
        <a:xfrm flipV="1">
          <a:off x="17018000" y="2370667"/>
          <a:ext cx="0" cy="14464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17303</xdr:rowOff>
    </xdr:from>
    <xdr:ext cx="762000" cy="259045"/>
    <xdr:sp macro="" textlink="">
      <xdr:nvSpPr>
        <xdr:cNvPr id="447" name="将来負担の状況最小値テキスト"/>
        <xdr:cNvSpPr txBox="1"/>
      </xdr:nvSpPr>
      <xdr:spPr>
        <a:xfrm>
          <a:off x="17106900" y="378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45226</xdr:rowOff>
    </xdr:from>
    <xdr:to>
      <xdr:col>81</xdr:col>
      <xdr:colOff>133350</xdr:colOff>
      <xdr:row>22</xdr:row>
      <xdr:rowOff>45226</xdr:rowOff>
    </xdr:to>
    <xdr:cxnSp macro="">
      <xdr:nvCxnSpPr>
        <xdr:cNvPr id="448" name="直線コネクタ 447"/>
        <xdr:cNvCxnSpPr/>
      </xdr:nvCxnSpPr>
      <xdr:spPr>
        <a:xfrm>
          <a:off x="16929100" y="3817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0" name="直線コネクタ 44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34854</xdr:rowOff>
    </xdr:from>
    <xdr:to>
      <xdr:col>81</xdr:col>
      <xdr:colOff>44450</xdr:colOff>
      <xdr:row>15</xdr:row>
      <xdr:rowOff>156845</xdr:rowOff>
    </xdr:to>
    <xdr:cxnSp macro="">
      <xdr:nvCxnSpPr>
        <xdr:cNvPr id="451" name="直線コネクタ 450"/>
        <xdr:cNvCxnSpPr/>
      </xdr:nvCxnSpPr>
      <xdr:spPr>
        <a:xfrm flipV="1">
          <a:off x="16179800" y="2606604"/>
          <a:ext cx="838200" cy="121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86236</xdr:rowOff>
    </xdr:from>
    <xdr:ext cx="762000" cy="259045"/>
    <xdr:sp macro="" textlink="">
      <xdr:nvSpPr>
        <xdr:cNvPr id="452" name="将来負担の状況平均値テキスト"/>
        <xdr:cNvSpPr txBox="1"/>
      </xdr:nvSpPr>
      <xdr:spPr>
        <a:xfrm>
          <a:off x="17106900" y="2315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69709</xdr:rowOff>
    </xdr:from>
    <xdr:to>
      <xdr:col>81</xdr:col>
      <xdr:colOff>95250</xdr:colOff>
      <xdr:row>14</xdr:row>
      <xdr:rowOff>171309</xdr:rowOff>
    </xdr:to>
    <xdr:sp macro="" textlink="">
      <xdr:nvSpPr>
        <xdr:cNvPr id="453" name="フローチャート: 判断 452"/>
        <xdr:cNvSpPr/>
      </xdr:nvSpPr>
      <xdr:spPr>
        <a:xfrm>
          <a:off x="169672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156845</xdr:rowOff>
    </xdr:from>
    <xdr:to>
      <xdr:col>77</xdr:col>
      <xdr:colOff>44450</xdr:colOff>
      <xdr:row>16</xdr:row>
      <xdr:rowOff>110067</xdr:rowOff>
    </xdr:to>
    <xdr:cxnSp macro="">
      <xdr:nvCxnSpPr>
        <xdr:cNvPr id="454" name="直線コネクタ 453"/>
        <xdr:cNvCxnSpPr/>
      </xdr:nvCxnSpPr>
      <xdr:spPr>
        <a:xfrm flipV="1">
          <a:off x="15290800" y="2728595"/>
          <a:ext cx="889000" cy="124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81774</xdr:rowOff>
    </xdr:from>
    <xdr:to>
      <xdr:col>77</xdr:col>
      <xdr:colOff>95250</xdr:colOff>
      <xdr:row>15</xdr:row>
      <xdr:rowOff>11924</xdr:rowOff>
    </xdr:to>
    <xdr:sp macro="" textlink="">
      <xdr:nvSpPr>
        <xdr:cNvPr id="455" name="フローチャート: 判断 454"/>
        <xdr:cNvSpPr/>
      </xdr:nvSpPr>
      <xdr:spPr>
        <a:xfrm>
          <a:off x="16129000" y="248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22101</xdr:rowOff>
    </xdr:from>
    <xdr:ext cx="736600" cy="259045"/>
    <xdr:sp macro="" textlink="">
      <xdr:nvSpPr>
        <xdr:cNvPr id="456" name="テキスト ボックス 455"/>
        <xdr:cNvSpPr txBox="1"/>
      </xdr:nvSpPr>
      <xdr:spPr>
        <a:xfrm>
          <a:off x="15798800" y="2250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52423</xdr:rowOff>
    </xdr:from>
    <xdr:to>
      <xdr:col>72</xdr:col>
      <xdr:colOff>203200</xdr:colOff>
      <xdr:row>16</xdr:row>
      <xdr:rowOff>110067</xdr:rowOff>
    </xdr:to>
    <xdr:cxnSp macro="">
      <xdr:nvCxnSpPr>
        <xdr:cNvPr id="457" name="直線コネクタ 456"/>
        <xdr:cNvCxnSpPr/>
      </xdr:nvCxnSpPr>
      <xdr:spPr>
        <a:xfrm>
          <a:off x="14401800" y="2795623"/>
          <a:ext cx="889000" cy="57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152823</xdr:rowOff>
    </xdr:from>
    <xdr:to>
      <xdr:col>73</xdr:col>
      <xdr:colOff>44450</xdr:colOff>
      <xdr:row>15</xdr:row>
      <xdr:rowOff>82973</xdr:rowOff>
    </xdr:to>
    <xdr:sp macro="" textlink="">
      <xdr:nvSpPr>
        <xdr:cNvPr id="458" name="フローチャート: 判断 457"/>
        <xdr:cNvSpPr/>
      </xdr:nvSpPr>
      <xdr:spPr>
        <a:xfrm>
          <a:off x="15240000" y="25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93150</xdr:rowOff>
    </xdr:from>
    <xdr:ext cx="762000" cy="259045"/>
    <xdr:sp macro="" textlink="">
      <xdr:nvSpPr>
        <xdr:cNvPr id="459" name="テキスト ボックス 458"/>
        <xdr:cNvSpPr txBox="1"/>
      </xdr:nvSpPr>
      <xdr:spPr>
        <a:xfrm>
          <a:off x="14909800" y="232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52423</xdr:rowOff>
    </xdr:from>
    <xdr:to>
      <xdr:col>68</xdr:col>
      <xdr:colOff>152400</xdr:colOff>
      <xdr:row>16</xdr:row>
      <xdr:rowOff>85937</xdr:rowOff>
    </xdr:to>
    <xdr:cxnSp macro="">
      <xdr:nvCxnSpPr>
        <xdr:cNvPr id="460" name="直線コネクタ 459"/>
        <xdr:cNvCxnSpPr/>
      </xdr:nvCxnSpPr>
      <xdr:spPr>
        <a:xfrm flipV="1">
          <a:off x="13512800" y="2795623"/>
          <a:ext cx="889000" cy="33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142099</xdr:rowOff>
    </xdr:from>
    <xdr:to>
      <xdr:col>68</xdr:col>
      <xdr:colOff>203200</xdr:colOff>
      <xdr:row>15</xdr:row>
      <xdr:rowOff>72249</xdr:rowOff>
    </xdr:to>
    <xdr:sp macro="" textlink="">
      <xdr:nvSpPr>
        <xdr:cNvPr id="461" name="フローチャート: 判断 460"/>
        <xdr:cNvSpPr/>
      </xdr:nvSpPr>
      <xdr:spPr>
        <a:xfrm>
          <a:off x="14351000" y="254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82426</xdr:rowOff>
    </xdr:from>
    <xdr:ext cx="762000" cy="259045"/>
    <xdr:sp macro="" textlink="">
      <xdr:nvSpPr>
        <xdr:cNvPr id="462" name="テキスト ボックス 461"/>
        <xdr:cNvSpPr txBox="1"/>
      </xdr:nvSpPr>
      <xdr:spPr>
        <a:xfrm>
          <a:off x="14020800" y="231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88618</xdr:rowOff>
    </xdr:from>
    <xdr:to>
      <xdr:col>64</xdr:col>
      <xdr:colOff>152400</xdr:colOff>
      <xdr:row>16</xdr:row>
      <xdr:rowOff>18768</xdr:rowOff>
    </xdr:to>
    <xdr:sp macro="" textlink="">
      <xdr:nvSpPr>
        <xdr:cNvPr id="463" name="フローチャート: 判断 462"/>
        <xdr:cNvSpPr/>
      </xdr:nvSpPr>
      <xdr:spPr>
        <a:xfrm>
          <a:off x="13462000" y="266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28945</xdr:rowOff>
    </xdr:from>
    <xdr:ext cx="762000" cy="259045"/>
    <xdr:sp macro="" textlink="">
      <xdr:nvSpPr>
        <xdr:cNvPr id="464" name="テキスト ボックス 463"/>
        <xdr:cNvSpPr txBox="1"/>
      </xdr:nvSpPr>
      <xdr:spPr>
        <a:xfrm>
          <a:off x="13131800" y="242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155504</xdr:rowOff>
    </xdr:from>
    <xdr:to>
      <xdr:col>81</xdr:col>
      <xdr:colOff>95250</xdr:colOff>
      <xdr:row>15</xdr:row>
      <xdr:rowOff>85654</xdr:rowOff>
    </xdr:to>
    <xdr:sp macro="" textlink="">
      <xdr:nvSpPr>
        <xdr:cNvPr id="470" name="楕円 469"/>
        <xdr:cNvSpPr/>
      </xdr:nvSpPr>
      <xdr:spPr>
        <a:xfrm>
          <a:off x="16967200" y="255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127581</xdr:rowOff>
    </xdr:from>
    <xdr:ext cx="762000" cy="259045"/>
    <xdr:sp macro="" textlink="">
      <xdr:nvSpPr>
        <xdr:cNvPr id="471" name="将来負担の状況該当値テキスト"/>
        <xdr:cNvSpPr txBox="1"/>
      </xdr:nvSpPr>
      <xdr:spPr>
        <a:xfrm>
          <a:off x="17106900" y="2527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106045</xdr:rowOff>
    </xdr:from>
    <xdr:to>
      <xdr:col>77</xdr:col>
      <xdr:colOff>95250</xdr:colOff>
      <xdr:row>16</xdr:row>
      <xdr:rowOff>36195</xdr:rowOff>
    </xdr:to>
    <xdr:sp macro="" textlink="">
      <xdr:nvSpPr>
        <xdr:cNvPr id="472" name="楕円 471"/>
        <xdr:cNvSpPr/>
      </xdr:nvSpPr>
      <xdr:spPr>
        <a:xfrm>
          <a:off x="16129000" y="267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20972</xdr:rowOff>
    </xdr:from>
    <xdr:ext cx="736600" cy="259045"/>
    <xdr:sp macro="" textlink="">
      <xdr:nvSpPr>
        <xdr:cNvPr id="473" name="テキスト ボックス 472"/>
        <xdr:cNvSpPr txBox="1"/>
      </xdr:nvSpPr>
      <xdr:spPr>
        <a:xfrm>
          <a:off x="15798800" y="2764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59267</xdr:rowOff>
    </xdr:from>
    <xdr:to>
      <xdr:col>73</xdr:col>
      <xdr:colOff>44450</xdr:colOff>
      <xdr:row>16</xdr:row>
      <xdr:rowOff>160867</xdr:rowOff>
    </xdr:to>
    <xdr:sp macro="" textlink="">
      <xdr:nvSpPr>
        <xdr:cNvPr id="474" name="楕円 473"/>
        <xdr:cNvSpPr/>
      </xdr:nvSpPr>
      <xdr:spPr>
        <a:xfrm>
          <a:off x="15240000" y="280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145644</xdr:rowOff>
    </xdr:from>
    <xdr:ext cx="762000" cy="259045"/>
    <xdr:sp macro="" textlink="">
      <xdr:nvSpPr>
        <xdr:cNvPr id="475" name="テキスト ボックス 474"/>
        <xdr:cNvSpPr txBox="1"/>
      </xdr:nvSpPr>
      <xdr:spPr>
        <a:xfrm>
          <a:off x="14909800" y="288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1623</xdr:rowOff>
    </xdr:from>
    <xdr:to>
      <xdr:col>68</xdr:col>
      <xdr:colOff>203200</xdr:colOff>
      <xdr:row>16</xdr:row>
      <xdr:rowOff>103223</xdr:rowOff>
    </xdr:to>
    <xdr:sp macro="" textlink="">
      <xdr:nvSpPr>
        <xdr:cNvPr id="476" name="楕円 475"/>
        <xdr:cNvSpPr/>
      </xdr:nvSpPr>
      <xdr:spPr>
        <a:xfrm>
          <a:off x="14351000" y="274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88000</xdr:rowOff>
    </xdr:from>
    <xdr:ext cx="762000" cy="259045"/>
    <xdr:sp macro="" textlink="">
      <xdr:nvSpPr>
        <xdr:cNvPr id="477" name="テキスト ボックス 476"/>
        <xdr:cNvSpPr txBox="1"/>
      </xdr:nvSpPr>
      <xdr:spPr>
        <a:xfrm>
          <a:off x="14020800" y="2831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35137</xdr:rowOff>
    </xdr:from>
    <xdr:to>
      <xdr:col>64</xdr:col>
      <xdr:colOff>152400</xdr:colOff>
      <xdr:row>16</xdr:row>
      <xdr:rowOff>136737</xdr:rowOff>
    </xdr:to>
    <xdr:sp macro="" textlink="">
      <xdr:nvSpPr>
        <xdr:cNvPr id="478" name="楕円 477"/>
        <xdr:cNvSpPr/>
      </xdr:nvSpPr>
      <xdr:spPr>
        <a:xfrm>
          <a:off x="13462000" y="277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121514</xdr:rowOff>
    </xdr:from>
    <xdr:ext cx="762000" cy="259045"/>
    <xdr:sp macro="" textlink="">
      <xdr:nvSpPr>
        <xdr:cNvPr id="479" name="テキスト ボックス 478"/>
        <xdr:cNvSpPr txBox="1"/>
      </xdr:nvSpPr>
      <xdr:spPr>
        <a:xfrm>
          <a:off x="13131800" y="286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神奈川県秦野市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161,193
157,410
103.76
50,002,530
48,443,981
986,104
29,769,138
34,658,316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17.6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令和元年度は、人事院勧告により基本給が増加したものの、一部職員の退職時期延長に伴う退職者数の減少により、退職金が</a:t>
          </a:r>
          <a:r>
            <a:rPr kumimoji="1" lang="en-US" altLang="ja-JP" sz="1200">
              <a:latin typeface="ＭＳ Ｐゴシック" panose="020B0600070205080204" pitchFamily="50" charset="-128"/>
              <a:ea typeface="ＭＳ Ｐゴシック" panose="020B0600070205080204" pitchFamily="50" charset="-128"/>
            </a:rPr>
            <a:t>454,710</a:t>
          </a:r>
          <a:r>
            <a:rPr kumimoji="1" lang="ja-JP" altLang="en-US" sz="1200">
              <a:latin typeface="ＭＳ Ｐゴシック" panose="020B0600070205080204" pitchFamily="50" charset="-128"/>
              <a:ea typeface="ＭＳ Ｐゴシック" panose="020B0600070205080204" pitchFamily="50" charset="-128"/>
            </a:rPr>
            <a:t>千円減少したことで、</a:t>
          </a:r>
          <a:r>
            <a:rPr kumimoji="1" lang="en-US" altLang="ja-JP" sz="1200">
              <a:latin typeface="ＭＳ Ｐゴシック" panose="020B0600070205080204" pitchFamily="50" charset="-128"/>
              <a:ea typeface="ＭＳ Ｐゴシック" panose="020B0600070205080204" pitchFamily="50" charset="-128"/>
            </a:rPr>
            <a:t>1.3</a:t>
          </a:r>
          <a:r>
            <a:rPr kumimoji="1" lang="ja-JP" altLang="en-US" sz="1200">
              <a:latin typeface="ＭＳ Ｐゴシック" panose="020B0600070205080204" pitchFamily="50" charset="-128"/>
              <a:ea typeface="ＭＳ Ｐゴシック" panose="020B0600070205080204" pitchFamily="50" charset="-128"/>
            </a:rPr>
            <a:t>ポイント改善したが、依然として、類似団体内平均、全国平均をそれぞれ</a:t>
          </a:r>
          <a:r>
            <a:rPr kumimoji="1" lang="en-US" altLang="ja-JP" sz="1200">
              <a:latin typeface="ＭＳ Ｐゴシック" panose="020B0600070205080204" pitchFamily="50" charset="-128"/>
              <a:ea typeface="ＭＳ Ｐゴシック" panose="020B0600070205080204" pitchFamily="50" charset="-128"/>
            </a:rPr>
            <a:t>1.8</a:t>
          </a:r>
          <a:r>
            <a:rPr kumimoji="1" lang="ja-JP" altLang="en-US" sz="1200">
              <a:latin typeface="ＭＳ Ｐゴシック" panose="020B0600070205080204" pitchFamily="50" charset="-128"/>
              <a:ea typeface="ＭＳ Ｐゴシック" panose="020B0600070205080204" pitchFamily="50" charset="-128"/>
            </a:rPr>
            <a:t>ポイント、</a:t>
          </a:r>
          <a:r>
            <a:rPr kumimoji="1" lang="en-US" altLang="ja-JP" sz="1200">
              <a:latin typeface="ＭＳ Ｐゴシック" panose="020B0600070205080204" pitchFamily="50" charset="-128"/>
              <a:ea typeface="ＭＳ Ｐゴシック" panose="020B0600070205080204" pitchFamily="50" charset="-128"/>
            </a:rPr>
            <a:t>1.7</a:t>
          </a:r>
          <a:r>
            <a:rPr kumimoji="1" lang="ja-JP" altLang="en-US" sz="1200">
              <a:latin typeface="ＭＳ Ｐゴシック" panose="020B0600070205080204" pitchFamily="50" charset="-128"/>
              <a:ea typeface="ＭＳ Ｐゴシック" panose="020B0600070205080204" pitchFamily="50" charset="-128"/>
            </a:rPr>
            <a:t>ポイント上回っている。</a:t>
          </a:r>
        </a:p>
        <a:p>
          <a:r>
            <a:rPr kumimoji="1" lang="ja-JP" altLang="en-US" sz="1200">
              <a:latin typeface="ＭＳ Ｐゴシック" panose="020B0600070205080204" pitchFamily="50" charset="-128"/>
              <a:ea typeface="ＭＳ Ｐゴシック" panose="020B0600070205080204" pitchFamily="50" charset="-128"/>
            </a:rPr>
            <a:t>　引き続き、委託化の推進、再任用職員の活用等に取り組み、最適な定員管理を行うとともに、給与体系の適正化に努め、人件費の抑制を図る。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20320</xdr:rowOff>
    </xdr:from>
    <xdr:to>
      <xdr:col>24</xdr:col>
      <xdr:colOff>25400</xdr:colOff>
      <xdr:row>40</xdr:row>
      <xdr:rowOff>142240</xdr:rowOff>
    </xdr:to>
    <xdr:cxnSp macro="">
      <xdr:nvCxnSpPr>
        <xdr:cNvPr id="61" name="直線コネクタ 60"/>
        <xdr:cNvCxnSpPr/>
      </xdr:nvCxnSpPr>
      <xdr:spPr>
        <a:xfrm flipV="1">
          <a:off x="4826000" y="584962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114317</xdr:rowOff>
    </xdr:from>
    <xdr:ext cx="762000" cy="259045"/>
    <xdr:sp macro="" textlink="">
      <xdr:nvSpPr>
        <xdr:cNvPr id="62" name="人件費最小値テキスト"/>
        <xdr:cNvSpPr txBox="1"/>
      </xdr:nvSpPr>
      <xdr:spPr>
        <a:xfrm>
          <a:off x="49149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142240</xdr:rowOff>
    </xdr:from>
    <xdr:to>
      <xdr:col>24</xdr:col>
      <xdr:colOff>114300</xdr:colOff>
      <xdr:row>40</xdr:row>
      <xdr:rowOff>142240</xdr:rowOff>
    </xdr:to>
    <xdr:cxnSp macro="">
      <xdr:nvCxnSpPr>
        <xdr:cNvPr id="63" name="直線コネクタ 62"/>
        <xdr:cNvCxnSpPr/>
      </xdr:nvCxnSpPr>
      <xdr:spPr>
        <a:xfrm>
          <a:off x="4737100" y="700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106697</xdr:rowOff>
    </xdr:from>
    <xdr:ext cx="762000" cy="259045"/>
    <xdr:sp macro="" textlink="">
      <xdr:nvSpPr>
        <xdr:cNvPr id="64" name="人件費最大値テキスト"/>
        <xdr:cNvSpPr txBox="1"/>
      </xdr:nvSpPr>
      <xdr:spPr>
        <a:xfrm>
          <a:off x="4914900" y="5593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20320</xdr:rowOff>
    </xdr:from>
    <xdr:to>
      <xdr:col>24</xdr:col>
      <xdr:colOff>114300</xdr:colOff>
      <xdr:row>34</xdr:row>
      <xdr:rowOff>20320</xdr:rowOff>
    </xdr:to>
    <xdr:cxnSp macro="">
      <xdr:nvCxnSpPr>
        <xdr:cNvPr id="65" name="直線コネクタ 64"/>
        <xdr:cNvCxnSpPr/>
      </xdr:nvCxnSpPr>
      <xdr:spPr>
        <a:xfrm>
          <a:off x="4737100" y="5849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73660</xdr:rowOff>
    </xdr:from>
    <xdr:to>
      <xdr:col>24</xdr:col>
      <xdr:colOff>25400</xdr:colOff>
      <xdr:row>39</xdr:row>
      <xdr:rowOff>1270</xdr:rowOff>
    </xdr:to>
    <xdr:cxnSp macro="">
      <xdr:nvCxnSpPr>
        <xdr:cNvPr id="66" name="直線コネクタ 65"/>
        <xdr:cNvCxnSpPr/>
      </xdr:nvCxnSpPr>
      <xdr:spPr>
        <a:xfrm flipV="1">
          <a:off x="3987800" y="658876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73677</xdr:rowOff>
    </xdr:from>
    <xdr:ext cx="762000" cy="259045"/>
    <xdr:sp macro="" textlink="">
      <xdr:nvSpPr>
        <xdr:cNvPr id="67" name="人件費平均値テキスト"/>
        <xdr:cNvSpPr txBox="1"/>
      </xdr:nvSpPr>
      <xdr:spPr>
        <a:xfrm>
          <a:off x="4914900" y="6245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57150</xdr:rowOff>
    </xdr:from>
    <xdr:to>
      <xdr:col>24</xdr:col>
      <xdr:colOff>76200</xdr:colOff>
      <xdr:row>37</xdr:row>
      <xdr:rowOff>158750</xdr:rowOff>
    </xdr:to>
    <xdr:sp macro="" textlink="">
      <xdr:nvSpPr>
        <xdr:cNvPr id="68" name="フローチャート: 判断 67"/>
        <xdr:cNvSpPr/>
      </xdr:nvSpPr>
      <xdr:spPr>
        <a:xfrm>
          <a:off x="4775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1270</xdr:rowOff>
    </xdr:from>
    <xdr:to>
      <xdr:col>19</xdr:col>
      <xdr:colOff>187325</xdr:colOff>
      <xdr:row>39</xdr:row>
      <xdr:rowOff>31750</xdr:rowOff>
    </xdr:to>
    <xdr:cxnSp macro="">
      <xdr:nvCxnSpPr>
        <xdr:cNvPr id="69" name="直線コネクタ 68"/>
        <xdr:cNvCxnSpPr/>
      </xdr:nvCxnSpPr>
      <xdr:spPr>
        <a:xfrm flipV="1">
          <a:off x="3098800" y="66878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64770</xdr:rowOff>
    </xdr:from>
    <xdr:to>
      <xdr:col>20</xdr:col>
      <xdr:colOff>38100</xdr:colOff>
      <xdr:row>37</xdr:row>
      <xdr:rowOff>166370</xdr:rowOff>
    </xdr:to>
    <xdr:sp macro="" textlink="">
      <xdr:nvSpPr>
        <xdr:cNvPr id="70" name="フローチャート: 判断 69"/>
        <xdr:cNvSpPr/>
      </xdr:nvSpPr>
      <xdr:spPr>
        <a:xfrm>
          <a:off x="3937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5097</xdr:rowOff>
    </xdr:from>
    <xdr:ext cx="736600" cy="259045"/>
    <xdr:sp macro="" textlink="">
      <xdr:nvSpPr>
        <xdr:cNvPr id="71" name="テキスト ボックス 70"/>
        <xdr:cNvSpPr txBox="1"/>
      </xdr:nvSpPr>
      <xdr:spPr>
        <a:xfrm>
          <a:off x="3606800" y="6177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31750</xdr:rowOff>
    </xdr:from>
    <xdr:to>
      <xdr:col>15</xdr:col>
      <xdr:colOff>98425</xdr:colOff>
      <xdr:row>39</xdr:row>
      <xdr:rowOff>77470</xdr:rowOff>
    </xdr:to>
    <xdr:cxnSp macro="">
      <xdr:nvCxnSpPr>
        <xdr:cNvPr id="72" name="直線コネクタ 71"/>
        <xdr:cNvCxnSpPr/>
      </xdr:nvCxnSpPr>
      <xdr:spPr>
        <a:xfrm flipV="1">
          <a:off x="2209800" y="67183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57150</xdr:rowOff>
    </xdr:from>
    <xdr:to>
      <xdr:col>15</xdr:col>
      <xdr:colOff>149225</xdr:colOff>
      <xdr:row>37</xdr:row>
      <xdr:rowOff>158750</xdr:rowOff>
    </xdr:to>
    <xdr:sp macro="" textlink="">
      <xdr:nvSpPr>
        <xdr:cNvPr id="73" name="フローチャート: 判断 72"/>
        <xdr:cNvSpPr/>
      </xdr:nvSpPr>
      <xdr:spPr>
        <a:xfrm>
          <a:off x="3048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168927</xdr:rowOff>
    </xdr:from>
    <xdr:ext cx="762000" cy="259045"/>
    <xdr:sp macro="" textlink="">
      <xdr:nvSpPr>
        <xdr:cNvPr id="74" name="テキスト ボックス 73"/>
        <xdr:cNvSpPr txBox="1"/>
      </xdr:nvSpPr>
      <xdr:spPr>
        <a:xfrm>
          <a:off x="2717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134620</xdr:rowOff>
    </xdr:from>
    <xdr:to>
      <xdr:col>11</xdr:col>
      <xdr:colOff>9525</xdr:colOff>
      <xdr:row>39</xdr:row>
      <xdr:rowOff>77470</xdr:rowOff>
    </xdr:to>
    <xdr:cxnSp macro="">
      <xdr:nvCxnSpPr>
        <xdr:cNvPr id="75" name="直線コネクタ 74"/>
        <xdr:cNvCxnSpPr/>
      </xdr:nvCxnSpPr>
      <xdr:spPr>
        <a:xfrm>
          <a:off x="1320800" y="66497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87630</xdr:rowOff>
    </xdr:from>
    <xdr:to>
      <xdr:col>11</xdr:col>
      <xdr:colOff>60325</xdr:colOff>
      <xdr:row>38</xdr:row>
      <xdr:rowOff>17780</xdr:rowOff>
    </xdr:to>
    <xdr:sp macro="" textlink="">
      <xdr:nvSpPr>
        <xdr:cNvPr id="76" name="フローチャート: 判断 75"/>
        <xdr:cNvSpPr/>
      </xdr:nvSpPr>
      <xdr:spPr>
        <a:xfrm>
          <a:off x="2159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27957</xdr:rowOff>
    </xdr:from>
    <xdr:ext cx="762000" cy="259045"/>
    <xdr:sp macro="" textlink="">
      <xdr:nvSpPr>
        <xdr:cNvPr id="77" name="テキスト ボックス 76"/>
        <xdr:cNvSpPr txBox="1"/>
      </xdr:nvSpPr>
      <xdr:spPr>
        <a:xfrm>
          <a:off x="1828800" y="62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95250</xdr:rowOff>
    </xdr:from>
    <xdr:to>
      <xdr:col>6</xdr:col>
      <xdr:colOff>171450</xdr:colOff>
      <xdr:row>38</xdr:row>
      <xdr:rowOff>25400</xdr:rowOff>
    </xdr:to>
    <xdr:sp macro="" textlink="">
      <xdr:nvSpPr>
        <xdr:cNvPr id="78" name="フローチャート: 判断 77"/>
        <xdr:cNvSpPr/>
      </xdr:nvSpPr>
      <xdr:spPr>
        <a:xfrm>
          <a:off x="1270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35577</xdr:rowOff>
    </xdr:from>
    <xdr:ext cx="762000" cy="259045"/>
    <xdr:sp macro="" textlink="">
      <xdr:nvSpPr>
        <xdr:cNvPr id="79" name="テキスト ボックス 78"/>
        <xdr:cNvSpPr txBox="1"/>
      </xdr:nvSpPr>
      <xdr:spPr>
        <a:xfrm>
          <a:off x="939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22860</xdr:rowOff>
    </xdr:from>
    <xdr:to>
      <xdr:col>24</xdr:col>
      <xdr:colOff>76200</xdr:colOff>
      <xdr:row>38</xdr:row>
      <xdr:rowOff>124460</xdr:rowOff>
    </xdr:to>
    <xdr:sp macro="" textlink="">
      <xdr:nvSpPr>
        <xdr:cNvPr id="85" name="楕円 84"/>
        <xdr:cNvSpPr/>
      </xdr:nvSpPr>
      <xdr:spPr>
        <a:xfrm>
          <a:off x="47752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166387</xdr:rowOff>
    </xdr:from>
    <xdr:ext cx="762000" cy="259045"/>
    <xdr:sp macro="" textlink="">
      <xdr:nvSpPr>
        <xdr:cNvPr id="86" name="人件費該当値テキスト"/>
        <xdr:cNvSpPr txBox="1"/>
      </xdr:nvSpPr>
      <xdr:spPr>
        <a:xfrm>
          <a:off x="49149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121920</xdr:rowOff>
    </xdr:from>
    <xdr:to>
      <xdr:col>20</xdr:col>
      <xdr:colOff>38100</xdr:colOff>
      <xdr:row>39</xdr:row>
      <xdr:rowOff>52070</xdr:rowOff>
    </xdr:to>
    <xdr:sp macro="" textlink="">
      <xdr:nvSpPr>
        <xdr:cNvPr id="87" name="楕円 86"/>
        <xdr:cNvSpPr/>
      </xdr:nvSpPr>
      <xdr:spPr>
        <a:xfrm>
          <a:off x="3937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36847</xdr:rowOff>
    </xdr:from>
    <xdr:ext cx="736600" cy="259045"/>
    <xdr:sp macro="" textlink="">
      <xdr:nvSpPr>
        <xdr:cNvPr id="88" name="テキスト ボックス 87"/>
        <xdr:cNvSpPr txBox="1"/>
      </xdr:nvSpPr>
      <xdr:spPr>
        <a:xfrm>
          <a:off x="3606800" y="672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152400</xdr:rowOff>
    </xdr:from>
    <xdr:to>
      <xdr:col>15</xdr:col>
      <xdr:colOff>149225</xdr:colOff>
      <xdr:row>39</xdr:row>
      <xdr:rowOff>82550</xdr:rowOff>
    </xdr:to>
    <xdr:sp macro="" textlink="">
      <xdr:nvSpPr>
        <xdr:cNvPr id="89" name="楕円 88"/>
        <xdr:cNvSpPr/>
      </xdr:nvSpPr>
      <xdr:spPr>
        <a:xfrm>
          <a:off x="3048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67327</xdr:rowOff>
    </xdr:from>
    <xdr:ext cx="762000" cy="259045"/>
    <xdr:sp macro="" textlink="">
      <xdr:nvSpPr>
        <xdr:cNvPr id="90" name="テキスト ボックス 89"/>
        <xdr:cNvSpPr txBox="1"/>
      </xdr:nvSpPr>
      <xdr:spPr>
        <a:xfrm>
          <a:off x="2717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26670</xdr:rowOff>
    </xdr:from>
    <xdr:to>
      <xdr:col>11</xdr:col>
      <xdr:colOff>60325</xdr:colOff>
      <xdr:row>39</xdr:row>
      <xdr:rowOff>128270</xdr:rowOff>
    </xdr:to>
    <xdr:sp macro="" textlink="">
      <xdr:nvSpPr>
        <xdr:cNvPr id="91" name="楕円 90"/>
        <xdr:cNvSpPr/>
      </xdr:nvSpPr>
      <xdr:spPr>
        <a:xfrm>
          <a:off x="2159000" y="671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113047</xdr:rowOff>
    </xdr:from>
    <xdr:ext cx="762000" cy="259045"/>
    <xdr:sp macro="" textlink="">
      <xdr:nvSpPr>
        <xdr:cNvPr id="92" name="テキスト ボックス 91"/>
        <xdr:cNvSpPr txBox="1"/>
      </xdr:nvSpPr>
      <xdr:spPr>
        <a:xfrm>
          <a:off x="1828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83820</xdr:rowOff>
    </xdr:from>
    <xdr:to>
      <xdr:col>6</xdr:col>
      <xdr:colOff>171450</xdr:colOff>
      <xdr:row>39</xdr:row>
      <xdr:rowOff>13970</xdr:rowOff>
    </xdr:to>
    <xdr:sp macro="" textlink="">
      <xdr:nvSpPr>
        <xdr:cNvPr id="93" name="楕円 92"/>
        <xdr:cNvSpPr/>
      </xdr:nvSpPr>
      <xdr:spPr>
        <a:xfrm>
          <a:off x="12700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170197</xdr:rowOff>
    </xdr:from>
    <xdr:ext cx="762000" cy="259045"/>
    <xdr:sp macro="" textlink="">
      <xdr:nvSpPr>
        <xdr:cNvPr id="94" name="テキスト ボックス 93"/>
        <xdr:cNvSpPr txBox="1"/>
      </xdr:nvSpPr>
      <xdr:spPr>
        <a:xfrm>
          <a:off x="939800" y="668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令和元年度は、全国平均及び神奈川県平均をそれぞれ</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ポイント上回っているものの、類似団体内平均に対しては</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増加した要因は、分別回収の推進や近年増加傾向にあるふるさと寄附金の経費の増加などにより、経常経費充当一般財源ベースで</a:t>
          </a:r>
          <a:r>
            <a:rPr kumimoji="1" lang="en-US" altLang="ja-JP" sz="1300">
              <a:latin typeface="ＭＳ Ｐゴシック" panose="020B0600070205080204" pitchFamily="50" charset="-128"/>
              <a:ea typeface="ＭＳ Ｐゴシック" panose="020B0600070205080204" pitchFamily="50" charset="-128"/>
            </a:rPr>
            <a:t>170,764</a:t>
          </a:r>
          <a:r>
            <a:rPr kumimoji="1" lang="ja-JP" altLang="en-US" sz="1300">
              <a:latin typeface="ＭＳ Ｐゴシック" panose="020B0600070205080204" pitchFamily="50" charset="-128"/>
              <a:ea typeface="ＭＳ Ｐゴシック" panose="020B0600070205080204" pitchFamily="50" charset="-128"/>
            </a:rPr>
            <a:t>千円増加したためである。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138430</xdr:rowOff>
    </xdr:from>
    <xdr:to>
      <xdr:col>82</xdr:col>
      <xdr:colOff>107950</xdr:colOff>
      <xdr:row>19</xdr:row>
      <xdr:rowOff>161290</xdr:rowOff>
    </xdr:to>
    <xdr:cxnSp macro="">
      <xdr:nvCxnSpPr>
        <xdr:cNvPr id="120" name="直線コネクタ 119"/>
        <xdr:cNvCxnSpPr/>
      </xdr:nvCxnSpPr>
      <xdr:spPr>
        <a:xfrm flipV="1">
          <a:off x="16510000" y="236728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133367</xdr:rowOff>
    </xdr:from>
    <xdr:ext cx="762000" cy="259045"/>
    <xdr:sp macro="" textlink="">
      <xdr:nvSpPr>
        <xdr:cNvPr id="121" name="物件費最小値テキスト"/>
        <xdr:cNvSpPr txBox="1"/>
      </xdr:nvSpPr>
      <xdr:spPr>
        <a:xfrm>
          <a:off x="16598900" y="339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161290</xdr:rowOff>
    </xdr:from>
    <xdr:to>
      <xdr:col>82</xdr:col>
      <xdr:colOff>196850</xdr:colOff>
      <xdr:row>19</xdr:row>
      <xdr:rowOff>161290</xdr:rowOff>
    </xdr:to>
    <xdr:cxnSp macro="">
      <xdr:nvCxnSpPr>
        <xdr:cNvPr id="122" name="直線コネクタ 121"/>
        <xdr:cNvCxnSpPr/>
      </xdr:nvCxnSpPr>
      <xdr:spPr>
        <a:xfrm>
          <a:off x="16421100" y="341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53357</xdr:rowOff>
    </xdr:from>
    <xdr:ext cx="762000" cy="259045"/>
    <xdr:sp macro="" textlink="">
      <xdr:nvSpPr>
        <xdr:cNvPr id="123" name="物件費最大値テキスト"/>
        <xdr:cNvSpPr txBox="1"/>
      </xdr:nvSpPr>
      <xdr:spPr>
        <a:xfrm>
          <a:off x="16598900" y="2110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138430</xdr:rowOff>
    </xdr:from>
    <xdr:to>
      <xdr:col>82</xdr:col>
      <xdr:colOff>196850</xdr:colOff>
      <xdr:row>13</xdr:row>
      <xdr:rowOff>138430</xdr:rowOff>
    </xdr:to>
    <xdr:cxnSp macro="">
      <xdr:nvCxnSpPr>
        <xdr:cNvPr id="124" name="直線コネクタ 123"/>
        <xdr:cNvCxnSpPr/>
      </xdr:nvCxnSpPr>
      <xdr:spPr>
        <a:xfrm>
          <a:off x="16421100" y="236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168148</xdr:rowOff>
    </xdr:from>
    <xdr:to>
      <xdr:col>82</xdr:col>
      <xdr:colOff>107950</xdr:colOff>
      <xdr:row>15</xdr:row>
      <xdr:rowOff>14986</xdr:rowOff>
    </xdr:to>
    <xdr:cxnSp macro="">
      <xdr:nvCxnSpPr>
        <xdr:cNvPr id="125" name="直線コネクタ 124"/>
        <xdr:cNvCxnSpPr/>
      </xdr:nvCxnSpPr>
      <xdr:spPr>
        <a:xfrm>
          <a:off x="15671800" y="256844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9415</xdr:rowOff>
    </xdr:from>
    <xdr:ext cx="762000" cy="259045"/>
    <xdr:sp macro="" textlink="">
      <xdr:nvSpPr>
        <xdr:cNvPr id="126" name="物件費平均値テキスト"/>
        <xdr:cNvSpPr txBox="1"/>
      </xdr:nvSpPr>
      <xdr:spPr>
        <a:xfrm>
          <a:off x="16598900" y="2581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37338</xdr:rowOff>
    </xdr:from>
    <xdr:to>
      <xdr:col>82</xdr:col>
      <xdr:colOff>158750</xdr:colOff>
      <xdr:row>15</xdr:row>
      <xdr:rowOff>138938</xdr:rowOff>
    </xdr:to>
    <xdr:sp macro="" textlink="">
      <xdr:nvSpPr>
        <xdr:cNvPr id="127" name="フローチャート: 判断 126"/>
        <xdr:cNvSpPr/>
      </xdr:nvSpPr>
      <xdr:spPr>
        <a:xfrm>
          <a:off x="164592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168148</xdr:rowOff>
    </xdr:from>
    <xdr:to>
      <xdr:col>78</xdr:col>
      <xdr:colOff>69850</xdr:colOff>
      <xdr:row>15</xdr:row>
      <xdr:rowOff>37846</xdr:rowOff>
    </xdr:to>
    <xdr:cxnSp macro="">
      <xdr:nvCxnSpPr>
        <xdr:cNvPr id="128" name="直線コネクタ 127"/>
        <xdr:cNvCxnSpPr/>
      </xdr:nvCxnSpPr>
      <xdr:spPr>
        <a:xfrm flipV="1">
          <a:off x="14782800" y="256844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23622</xdr:rowOff>
    </xdr:from>
    <xdr:to>
      <xdr:col>78</xdr:col>
      <xdr:colOff>120650</xdr:colOff>
      <xdr:row>15</xdr:row>
      <xdr:rowOff>125222</xdr:rowOff>
    </xdr:to>
    <xdr:sp macro="" textlink="">
      <xdr:nvSpPr>
        <xdr:cNvPr id="129" name="フローチャート: 判断 128"/>
        <xdr:cNvSpPr/>
      </xdr:nvSpPr>
      <xdr:spPr>
        <a:xfrm>
          <a:off x="15621000" y="259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109999</xdr:rowOff>
    </xdr:from>
    <xdr:ext cx="736600" cy="259045"/>
    <xdr:sp macro="" textlink="">
      <xdr:nvSpPr>
        <xdr:cNvPr id="130" name="テキスト ボックス 129"/>
        <xdr:cNvSpPr txBox="1"/>
      </xdr:nvSpPr>
      <xdr:spPr>
        <a:xfrm>
          <a:off x="15290800" y="2681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37846</xdr:rowOff>
    </xdr:from>
    <xdr:to>
      <xdr:col>73</xdr:col>
      <xdr:colOff>180975</xdr:colOff>
      <xdr:row>15</xdr:row>
      <xdr:rowOff>51562</xdr:rowOff>
    </xdr:to>
    <xdr:cxnSp macro="">
      <xdr:nvCxnSpPr>
        <xdr:cNvPr id="131" name="直線コネクタ 130"/>
        <xdr:cNvCxnSpPr/>
      </xdr:nvCxnSpPr>
      <xdr:spPr>
        <a:xfrm flipV="1">
          <a:off x="13893800" y="26095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37338</xdr:rowOff>
    </xdr:from>
    <xdr:to>
      <xdr:col>74</xdr:col>
      <xdr:colOff>31750</xdr:colOff>
      <xdr:row>15</xdr:row>
      <xdr:rowOff>138938</xdr:rowOff>
    </xdr:to>
    <xdr:sp macro="" textlink="">
      <xdr:nvSpPr>
        <xdr:cNvPr id="132" name="フローチャート: 判断 131"/>
        <xdr:cNvSpPr/>
      </xdr:nvSpPr>
      <xdr:spPr>
        <a:xfrm>
          <a:off x="14732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123715</xdr:rowOff>
    </xdr:from>
    <xdr:ext cx="762000" cy="259045"/>
    <xdr:sp macro="" textlink="">
      <xdr:nvSpPr>
        <xdr:cNvPr id="133" name="テキスト ボックス 132"/>
        <xdr:cNvSpPr txBox="1"/>
      </xdr:nvSpPr>
      <xdr:spPr>
        <a:xfrm>
          <a:off x="14401800" y="269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149860</xdr:rowOff>
    </xdr:from>
    <xdr:to>
      <xdr:col>69</xdr:col>
      <xdr:colOff>92075</xdr:colOff>
      <xdr:row>15</xdr:row>
      <xdr:rowOff>51562</xdr:rowOff>
    </xdr:to>
    <xdr:cxnSp macro="">
      <xdr:nvCxnSpPr>
        <xdr:cNvPr id="134" name="直線コネクタ 133"/>
        <xdr:cNvCxnSpPr/>
      </xdr:nvCxnSpPr>
      <xdr:spPr>
        <a:xfrm>
          <a:off x="13004800" y="255016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37338</xdr:rowOff>
    </xdr:from>
    <xdr:to>
      <xdr:col>69</xdr:col>
      <xdr:colOff>142875</xdr:colOff>
      <xdr:row>15</xdr:row>
      <xdr:rowOff>138938</xdr:rowOff>
    </xdr:to>
    <xdr:sp macro="" textlink="">
      <xdr:nvSpPr>
        <xdr:cNvPr id="135" name="フローチャート: 判断 134"/>
        <xdr:cNvSpPr/>
      </xdr:nvSpPr>
      <xdr:spPr>
        <a:xfrm>
          <a:off x="13843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123715</xdr:rowOff>
    </xdr:from>
    <xdr:ext cx="762000" cy="259045"/>
    <xdr:sp macro="" textlink="">
      <xdr:nvSpPr>
        <xdr:cNvPr id="136" name="テキスト ボックス 135"/>
        <xdr:cNvSpPr txBox="1"/>
      </xdr:nvSpPr>
      <xdr:spPr>
        <a:xfrm>
          <a:off x="13512800" y="269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167640</xdr:rowOff>
    </xdr:from>
    <xdr:to>
      <xdr:col>65</xdr:col>
      <xdr:colOff>53975</xdr:colOff>
      <xdr:row>15</xdr:row>
      <xdr:rowOff>97790</xdr:rowOff>
    </xdr:to>
    <xdr:sp macro="" textlink="">
      <xdr:nvSpPr>
        <xdr:cNvPr id="137" name="フローチャート: 判断 136"/>
        <xdr:cNvSpPr/>
      </xdr:nvSpPr>
      <xdr:spPr>
        <a:xfrm>
          <a:off x="12954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82567</xdr:rowOff>
    </xdr:from>
    <xdr:ext cx="762000" cy="259045"/>
    <xdr:sp macro="" textlink="">
      <xdr:nvSpPr>
        <xdr:cNvPr id="138" name="テキスト ボックス 137"/>
        <xdr:cNvSpPr txBox="1"/>
      </xdr:nvSpPr>
      <xdr:spPr>
        <a:xfrm>
          <a:off x="12623800" y="265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135636</xdr:rowOff>
    </xdr:from>
    <xdr:to>
      <xdr:col>82</xdr:col>
      <xdr:colOff>158750</xdr:colOff>
      <xdr:row>15</xdr:row>
      <xdr:rowOff>65786</xdr:rowOff>
    </xdr:to>
    <xdr:sp macro="" textlink="">
      <xdr:nvSpPr>
        <xdr:cNvPr id="144" name="楕円 143"/>
        <xdr:cNvSpPr/>
      </xdr:nvSpPr>
      <xdr:spPr>
        <a:xfrm>
          <a:off x="16459200" y="253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152163</xdr:rowOff>
    </xdr:from>
    <xdr:ext cx="762000" cy="259045"/>
    <xdr:sp macro="" textlink="">
      <xdr:nvSpPr>
        <xdr:cNvPr id="145" name="物件費該当値テキスト"/>
        <xdr:cNvSpPr txBox="1"/>
      </xdr:nvSpPr>
      <xdr:spPr>
        <a:xfrm>
          <a:off x="16598900" y="2381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117348</xdr:rowOff>
    </xdr:from>
    <xdr:to>
      <xdr:col>78</xdr:col>
      <xdr:colOff>120650</xdr:colOff>
      <xdr:row>15</xdr:row>
      <xdr:rowOff>47498</xdr:rowOff>
    </xdr:to>
    <xdr:sp macro="" textlink="">
      <xdr:nvSpPr>
        <xdr:cNvPr id="146" name="楕円 145"/>
        <xdr:cNvSpPr/>
      </xdr:nvSpPr>
      <xdr:spPr>
        <a:xfrm>
          <a:off x="15621000" y="2517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57675</xdr:rowOff>
    </xdr:from>
    <xdr:ext cx="736600" cy="259045"/>
    <xdr:sp macro="" textlink="">
      <xdr:nvSpPr>
        <xdr:cNvPr id="147" name="テキスト ボックス 146"/>
        <xdr:cNvSpPr txBox="1"/>
      </xdr:nvSpPr>
      <xdr:spPr>
        <a:xfrm>
          <a:off x="15290800" y="2286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158496</xdr:rowOff>
    </xdr:from>
    <xdr:to>
      <xdr:col>74</xdr:col>
      <xdr:colOff>31750</xdr:colOff>
      <xdr:row>15</xdr:row>
      <xdr:rowOff>88646</xdr:rowOff>
    </xdr:to>
    <xdr:sp macro="" textlink="">
      <xdr:nvSpPr>
        <xdr:cNvPr id="148" name="楕円 147"/>
        <xdr:cNvSpPr/>
      </xdr:nvSpPr>
      <xdr:spPr>
        <a:xfrm>
          <a:off x="14732000" y="255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98823</xdr:rowOff>
    </xdr:from>
    <xdr:ext cx="762000" cy="259045"/>
    <xdr:sp macro="" textlink="">
      <xdr:nvSpPr>
        <xdr:cNvPr id="149" name="テキスト ボックス 148"/>
        <xdr:cNvSpPr txBox="1"/>
      </xdr:nvSpPr>
      <xdr:spPr>
        <a:xfrm>
          <a:off x="14401800" y="2327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762</xdr:rowOff>
    </xdr:from>
    <xdr:to>
      <xdr:col>69</xdr:col>
      <xdr:colOff>142875</xdr:colOff>
      <xdr:row>15</xdr:row>
      <xdr:rowOff>102362</xdr:rowOff>
    </xdr:to>
    <xdr:sp macro="" textlink="">
      <xdr:nvSpPr>
        <xdr:cNvPr id="150" name="楕円 149"/>
        <xdr:cNvSpPr/>
      </xdr:nvSpPr>
      <xdr:spPr>
        <a:xfrm>
          <a:off x="13843000" y="257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112539</xdr:rowOff>
    </xdr:from>
    <xdr:ext cx="762000" cy="259045"/>
    <xdr:sp macro="" textlink="">
      <xdr:nvSpPr>
        <xdr:cNvPr id="151" name="テキスト ボックス 150"/>
        <xdr:cNvSpPr txBox="1"/>
      </xdr:nvSpPr>
      <xdr:spPr>
        <a:xfrm>
          <a:off x="13512800" y="2341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99060</xdr:rowOff>
    </xdr:from>
    <xdr:to>
      <xdr:col>65</xdr:col>
      <xdr:colOff>53975</xdr:colOff>
      <xdr:row>15</xdr:row>
      <xdr:rowOff>29210</xdr:rowOff>
    </xdr:to>
    <xdr:sp macro="" textlink="">
      <xdr:nvSpPr>
        <xdr:cNvPr id="152" name="楕円 151"/>
        <xdr:cNvSpPr/>
      </xdr:nvSpPr>
      <xdr:spPr>
        <a:xfrm>
          <a:off x="129540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39387</xdr:rowOff>
    </xdr:from>
    <xdr:ext cx="762000" cy="259045"/>
    <xdr:sp macro="" textlink="">
      <xdr:nvSpPr>
        <xdr:cNvPr id="153" name="テキスト ボックス 152"/>
        <xdr:cNvSpPr txBox="1"/>
      </xdr:nvSpPr>
      <xdr:spPr>
        <a:xfrm>
          <a:off x="12623800" y="226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令和元年度は、前年度と比べて</a:t>
          </a:r>
          <a:r>
            <a:rPr kumimoji="1" lang="en-US" altLang="ja-JP" sz="1200">
              <a:latin typeface="ＭＳ Ｐゴシック" panose="020B0600070205080204" pitchFamily="50" charset="-128"/>
              <a:ea typeface="ＭＳ Ｐゴシック" panose="020B0600070205080204" pitchFamily="50" charset="-128"/>
            </a:rPr>
            <a:t>0.7</a:t>
          </a:r>
          <a:r>
            <a:rPr kumimoji="1" lang="ja-JP" altLang="en-US" sz="1200">
              <a:latin typeface="ＭＳ Ｐゴシック" panose="020B0600070205080204" pitchFamily="50" charset="-128"/>
              <a:ea typeface="ＭＳ Ｐゴシック" panose="020B0600070205080204" pitchFamily="50" charset="-128"/>
            </a:rPr>
            <a:t>ポイント増加しており、全国平均を</a:t>
          </a:r>
          <a:r>
            <a:rPr kumimoji="1" lang="en-US" altLang="ja-JP" sz="1200">
              <a:latin typeface="ＭＳ Ｐゴシック" panose="020B0600070205080204" pitchFamily="50" charset="-128"/>
              <a:ea typeface="ＭＳ Ｐゴシック" panose="020B0600070205080204" pitchFamily="50" charset="-128"/>
            </a:rPr>
            <a:t>2.1</a:t>
          </a:r>
          <a:r>
            <a:rPr kumimoji="1" lang="ja-JP" altLang="en-US" sz="1200">
              <a:latin typeface="ＭＳ Ｐゴシック" panose="020B0600070205080204" pitchFamily="50" charset="-128"/>
              <a:ea typeface="ＭＳ Ｐゴシック" panose="020B0600070205080204" pitchFamily="50" charset="-128"/>
            </a:rPr>
            <a:t>ポイント上回っているものの、神奈川県平均に対しては</a:t>
          </a:r>
          <a:r>
            <a:rPr kumimoji="1" lang="en-US" altLang="ja-JP" sz="1200">
              <a:latin typeface="ＭＳ Ｐゴシック" panose="020B0600070205080204" pitchFamily="50" charset="-128"/>
              <a:ea typeface="ＭＳ Ｐゴシック" panose="020B0600070205080204" pitchFamily="50" charset="-128"/>
            </a:rPr>
            <a:t>2.2</a:t>
          </a:r>
          <a:r>
            <a:rPr kumimoji="1" lang="ja-JP" altLang="en-US" sz="1200">
              <a:latin typeface="ＭＳ Ｐゴシック" panose="020B0600070205080204" pitchFamily="50" charset="-128"/>
              <a:ea typeface="ＭＳ Ｐゴシック" panose="020B0600070205080204" pitchFamily="50" charset="-128"/>
            </a:rPr>
            <a:t>ポイント下回っている。　</a:t>
          </a:r>
        </a:p>
        <a:p>
          <a:r>
            <a:rPr kumimoji="1" lang="ja-JP" altLang="en-US" sz="1200">
              <a:latin typeface="ＭＳ Ｐゴシック" panose="020B0600070205080204" pitchFamily="50" charset="-128"/>
              <a:ea typeface="ＭＳ Ｐゴシック" panose="020B0600070205080204" pitchFamily="50" charset="-128"/>
            </a:rPr>
            <a:t>　増加した要因は、経常経費充当一般財源ベースで、利用者数の増加や支給内容の拡充により介護給付・訓練等給付費事業費が増加、制度改正の影響により児童扶養手当費が増加するなど、扶助費充当分全体で</a:t>
          </a:r>
          <a:r>
            <a:rPr kumimoji="1" lang="en-US" altLang="ja-JP" sz="1200">
              <a:latin typeface="ＭＳ Ｐゴシック" panose="020B0600070205080204" pitchFamily="50" charset="-128"/>
              <a:ea typeface="ＭＳ Ｐゴシック" panose="020B0600070205080204" pitchFamily="50" charset="-128"/>
            </a:rPr>
            <a:t>245,830</a:t>
          </a:r>
          <a:r>
            <a:rPr kumimoji="1" lang="ja-JP" altLang="en-US" sz="1200">
              <a:latin typeface="ＭＳ Ｐゴシック" panose="020B0600070205080204" pitchFamily="50" charset="-128"/>
              <a:ea typeface="ＭＳ Ｐゴシック" panose="020B0600070205080204" pitchFamily="50" charset="-128"/>
            </a:rPr>
            <a:t>千円増加したためである。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62</xdr:row>
      <xdr:rowOff>31750</xdr:rowOff>
    </xdr:to>
    <xdr:cxnSp macro="">
      <xdr:nvCxnSpPr>
        <xdr:cNvPr id="181" name="直線コネクタ 180"/>
        <xdr:cNvCxnSpPr/>
      </xdr:nvCxnSpPr>
      <xdr:spPr>
        <a:xfrm flipV="1">
          <a:off x="4826000" y="9004300"/>
          <a:ext cx="0" cy="1657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3827</xdr:rowOff>
    </xdr:from>
    <xdr:ext cx="762000" cy="259045"/>
    <xdr:sp macro="" textlink="">
      <xdr:nvSpPr>
        <xdr:cNvPr id="182" name="扶助費最小値テキスト"/>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31750</xdr:rowOff>
    </xdr:from>
    <xdr:to>
      <xdr:col>24</xdr:col>
      <xdr:colOff>114300</xdr:colOff>
      <xdr:row>62</xdr:row>
      <xdr:rowOff>31750</xdr:rowOff>
    </xdr:to>
    <xdr:cxnSp macro="">
      <xdr:nvCxnSpPr>
        <xdr:cNvPr id="183" name="直線コネクタ 182"/>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4" name="扶助費最大値テキスト"/>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5" name="直線コネクタ 184"/>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165100</xdr:rowOff>
    </xdr:from>
    <xdr:to>
      <xdr:col>24</xdr:col>
      <xdr:colOff>25400</xdr:colOff>
      <xdr:row>58</xdr:row>
      <xdr:rowOff>127000</xdr:rowOff>
    </xdr:to>
    <xdr:cxnSp macro="">
      <xdr:nvCxnSpPr>
        <xdr:cNvPr id="186" name="直線コネクタ 185"/>
        <xdr:cNvCxnSpPr/>
      </xdr:nvCxnSpPr>
      <xdr:spPr>
        <a:xfrm>
          <a:off x="3987800" y="993775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92727</xdr:rowOff>
    </xdr:from>
    <xdr:ext cx="762000" cy="259045"/>
    <xdr:sp macro="" textlink="">
      <xdr:nvSpPr>
        <xdr:cNvPr id="187" name="扶助費平均値テキスト"/>
        <xdr:cNvSpPr txBox="1"/>
      </xdr:nvSpPr>
      <xdr:spPr>
        <a:xfrm>
          <a:off x="4914900" y="986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188" name="フローチャート: 判断 187"/>
        <xdr:cNvSpPr/>
      </xdr:nvSpPr>
      <xdr:spPr>
        <a:xfrm>
          <a:off x="47752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88900</xdr:rowOff>
    </xdr:from>
    <xdr:to>
      <xdr:col>19</xdr:col>
      <xdr:colOff>187325</xdr:colOff>
      <xdr:row>57</xdr:row>
      <xdr:rowOff>165100</xdr:rowOff>
    </xdr:to>
    <xdr:cxnSp macro="">
      <xdr:nvCxnSpPr>
        <xdr:cNvPr id="189" name="直線コネクタ 188"/>
        <xdr:cNvCxnSpPr/>
      </xdr:nvCxnSpPr>
      <xdr:spPr>
        <a:xfrm>
          <a:off x="3098800" y="969010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133350</xdr:rowOff>
    </xdr:from>
    <xdr:to>
      <xdr:col>20</xdr:col>
      <xdr:colOff>38100</xdr:colOff>
      <xdr:row>58</xdr:row>
      <xdr:rowOff>63500</xdr:rowOff>
    </xdr:to>
    <xdr:sp macro="" textlink="">
      <xdr:nvSpPr>
        <xdr:cNvPr id="190" name="フローチャート: 判断 189"/>
        <xdr:cNvSpPr/>
      </xdr:nvSpPr>
      <xdr:spPr>
        <a:xfrm>
          <a:off x="3937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48277</xdr:rowOff>
    </xdr:from>
    <xdr:ext cx="736600" cy="259045"/>
    <xdr:sp macro="" textlink="">
      <xdr:nvSpPr>
        <xdr:cNvPr id="191" name="テキスト ボックス 190"/>
        <xdr:cNvSpPr txBox="1"/>
      </xdr:nvSpPr>
      <xdr:spPr>
        <a:xfrm>
          <a:off x="3606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88900</xdr:rowOff>
    </xdr:from>
    <xdr:to>
      <xdr:col>15</xdr:col>
      <xdr:colOff>98425</xdr:colOff>
      <xdr:row>57</xdr:row>
      <xdr:rowOff>69850</xdr:rowOff>
    </xdr:to>
    <xdr:cxnSp macro="">
      <xdr:nvCxnSpPr>
        <xdr:cNvPr id="192" name="直線コネクタ 191"/>
        <xdr:cNvCxnSpPr/>
      </xdr:nvCxnSpPr>
      <xdr:spPr>
        <a:xfrm flipV="1">
          <a:off x="2209800" y="96901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38100</xdr:rowOff>
    </xdr:from>
    <xdr:to>
      <xdr:col>15</xdr:col>
      <xdr:colOff>149225</xdr:colOff>
      <xdr:row>57</xdr:row>
      <xdr:rowOff>139700</xdr:rowOff>
    </xdr:to>
    <xdr:sp macro="" textlink="">
      <xdr:nvSpPr>
        <xdr:cNvPr id="193" name="フローチャート: 判断 192"/>
        <xdr:cNvSpPr/>
      </xdr:nvSpPr>
      <xdr:spPr>
        <a:xfrm>
          <a:off x="3048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124477</xdr:rowOff>
    </xdr:from>
    <xdr:ext cx="762000" cy="259045"/>
    <xdr:sp macro="" textlink="">
      <xdr:nvSpPr>
        <xdr:cNvPr id="194" name="テキスト ボックス 193"/>
        <xdr:cNvSpPr txBox="1"/>
      </xdr:nvSpPr>
      <xdr:spPr>
        <a:xfrm>
          <a:off x="2717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88900</xdr:rowOff>
    </xdr:from>
    <xdr:to>
      <xdr:col>11</xdr:col>
      <xdr:colOff>9525</xdr:colOff>
      <xdr:row>57</xdr:row>
      <xdr:rowOff>69850</xdr:rowOff>
    </xdr:to>
    <xdr:cxnSp macro="">
      <xdr:nvCxnSpPr>
        <xdr:cNvPr id="195" name="直線コネクタ 194"/>
        <xdr:cNvCxnSpPr/>
      </xdr:nvCxnSpPr>
      <xdr:spPr>
        <a:xfrm>
          <a:off x="1320800" y="96901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152400</xdr:rowOff>
    </xdr:from>
    <xdr:to>
      <xdr:col>11</xdr:col>
      <xdr:colOff>60325</xdr:colOff>
      <xdr:row>57</xdr:row>
      <xdr:rowOff>82550</xdr:rowOff>
    </xdr:to>
    <xdr:sp macro="" textlink="">
      <xdr:nvSpPr>
        <xdr:cNvPr id="196" name="フローチャート: 判断 195"/>
        <xdr:cNvSpPr/>
      </xdr:nvSpPr>
      <xdr:spPr>
        <a:xfrm>
          <a:off x="2159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92727</xdr:rowOff>
    </xdr:from>
    <xdr:ext cx="762000" cy="259045"/>
    <xdr:sp macro="" textlink="">
      <xdr:nvSpPr>
        <xdr:cNvPr id="197" name="テキスト ボックス 196"/>
        <xdr:cNvSpPr txBox="1"/>
      </xdr:nvSpPr>
      <xdr:spPr>
        <a:xfrm>
          <a:off x="1828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8" name="フローチャート: 判断 197"/>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130827</xdr:rowOff>
    </xdr:from>
    <xdr:ext cx="762000" cy="259045"/>
    <xdr:sp macro="" textlink="">
      <xdr:nvSpPr>
        <xdr:cNvPr id="199" name="テキスト ボックス 198"/>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205" name="楕円 204"/>
        <xdr:cNvSpPr/>
      </xdr:nvSpPr>
      <xdr:spPr>
        <a:xfrm>
          <a:off x="4775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48277</xdr:rowOff>
    </xdr:from>
    <xdr:ext cx="762000" cy="259045"/>
    <xdr:sp macro="" textlink="">
      <xdr:nvSpPr>
        <xdr:cNvPr id="206" name="扶助費該当値テキスト"/>
        <xdr:cNvSpPr txBox="1"/>
      </xdr:nvSpPr>
      <xdr:spPr>
        <a:xfrm>
          <a:off x="4914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114300</xdr:rowOff>
    </xdr:from>
    <xdr:to>
      <xdr:col>20</xdr:col>
      <xdr:colOff>38100</xdr:colOff>
      <xdr:row>58</xdr:row>
      <xdr:rowOff>44450</xdr:rowOff>
    </xdr:to>
    <xdr:sp macro="" textlink="">
      <xdr:nvSpPr>
        <xdr:cNvPr id="207" name="楕円 206"/>
        <xdr:cNvSpPr/>
      </xdr:nvSpPr>
      <xdr:spPr>
        <a:xfrm>
          <a:off x="3937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54627</xdr:rowOff>
    </xdr:from>
    <xdr:ext cx="736600" cy="259045"/>
    <xdr:sp macro="" textlink="">
      <xdr:nvSpPr>
        <xdr:cNvPr id="208" name="テキスト ボックス 207"/>
        <xdr:cNvSpPr txBox="1"/>
      </xdr:nvSpPr>
      <xdr:spPr>
        <a:xfrm>
          <a:off x="3606800" y="9655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38100</xdr:rowOff>
    </xdr:from>
    <xdr:to>
      <xdr:col>15</xdr:col>
      <xdr:colOff>149225</xdr:colOff>
      <xdr:row>56</xdr:row>
      <xdr:rowOff>139700</xdr:rowOff>
    </xdr:to>
    <xdr:sp macro="" textlink="">
      <xdr:nvSpPr>
        <xdr:cNvPr id="209" name="楕円 208"/>
        <xdr:cNvSpPr/>
      </xdr:nvSpPr>
      <xdr:spPr>
        <a:xfrm>
          <a:off x="3048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149877</xdr:rowOff>
    </xdr:from>
    <xdr:ext cx="762000" cy="259045"/>
    <xdr:sp macro="" textlink="">
      <xdr:nvSpPr>
        <xdr:cNvPr id="210" name="テキスト ボックス 209"/>
        <xdr:cNvSpPr txBox="1"/>
      </xdr:nvSpPr>
      <xdr:spPr>
        <a:xfrm>
          <a:off x="2717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19050</xdr:rowOff>
    </xdr:from>
    <xdr:to>
      <xdr:col>11</xdr:col>
      <xdr:colOff>60325</xdr:colOff>
      <xdr:row>57</xdr:row>
      <xdr:rowOff>120650</xdr:rowOff>
    </xdr:to>
    <xdr:sp macro="" textlink="">
      <xdr:nvSpPr>
        <xdr:cNvPr id="211" name="楕円 210"/>
        <xdr:cNvSpPr/>
      </xdr:nvSpPr>
      <xdr:spPr>
        <a:xfrm>
          <a:off x="2159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212" name="テキスト ボックス 211"/>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13" name="楕円 212"/>
        <xdr:cNvSpPr/>
      </xdr:nvSpPr>
      <xdr:spPr>
        <a:xfrm>
          <a:off x="1270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124477</xdr:rowOff>
    </xdr:from>
    <xdr:ext cx="762000" cy="259045"/>
    <xdr:sp macro="" textlink="">
      <xdr:nvSpPr>
        <xdr:cNvPr id="214" name="テキスト ボックス 213"/>
        <xdr:cNvSpPr txBox="1"/>
      </xdr:nvSpPr>
      <xdr:spPr>
        <a:xfrm>
          <a:off x="939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年度に下水道事業特別会計が公共下水道事業会計へ移行したことに伴い、一般会計からの繰出金が補助費等へ変更となり、大幅に改善したものの、平成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年度以降はやや増加傾向にあり、令和元年度は、神奈川県平均を</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ポイント上回っている。</a:t>
          </a:r>
        </a:p>
        <a:p>
          <a:r>
            <a:rPr kumimoji="1" lang="ja-JP" altLang="en-US" sz="1100">
              <a:latin typeface="ＭＳ Ｐゴシック" panose="020B0600070205080204" pitchFamily="50" charset="-128"/>
              <a:ea typeface="ＭＳ Ｐゴシック" panose="020B0600070205080204" pitchFamily="50" charset="-128"/>
            </a:rPr>
            <a:t>　令和元年度は、国民健康保険事業特別会計、介護保険事業特別会計及び後期高齢者医療事業特別会計への繰出金がそれぞれ増加し、繰出金の経常経費充当一般財源ベースで</a:t>
          </a:r>
          <a:r>
            <a:rPr kumimoji="1" lang="en-US" altLang="ja-JP" sz="1100">
              <a:latin typeface="ＭＳ Ｐゴシック" panose="020B0600070205080204" pitchFamily="50" charset="-128"/>
              <a:ea typeface="ＭＳ Ｐゴシック" panose="020B0600070205080204" pitchFamily="50" charset="-128"/>
            </a:rPr>
            <a:t>215,766</a:t>
          </a:r>
          <a:r>
            <a:rPr kumimoji="1" lang="ja-JP" altLang="en-US" sz="1100">
              <a:latin typeface="ＭＳ Ｐゴシック" panose="020B0600070205080204" pitchFamily="50" charset="-128"/>
              <a:ea typeface="ＭＳ Ｐゴシック" panose="020B0600070205080204" pitchFamily="50" charset="-128"/>
            </a:rPr>
            <a:t>千円増加したことにより、前年度から</a:t>
          </a:r>
          <a:r>
            <a:rPr kumimoji="1" lang="en-US" altLang="ja-JP" sz="1100">
              <a:latin typeface="ＭＳ Ｐゴシック" panose="020B0600070205080204" pitchFamily="50" charset="-128"/>
              <a:ea typeface="ＭＳ Ｐゴシック" panose="020B0600070205080204" pitchFamily="50" charset="-128"/>
            </a:rPr>
            <a:t>0.5</a:t>
          </a:r>
          <a:r>
            <a:rPr kumimoji="1" lang="ja-JP" altLang="en-US" sz="1100">
              <a:latin typeface="ＭＳ Ｐゴシック" panose="020B0600070205080204" pitchFamily="50" charset="-128"/>
              <a:ea typeface="ＭＳ Ｐゴシック" panose="020B0600070205080204" pitchFamily="50" charset="-128"/>
            </a:rPr>
            <a:t>ポイント悪化した。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引き続き、各会計に関連する動向や背景を注視し、適正な繰出しに努める。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61</xdr:row>
      <xdr:rowOff>37193</xdr:rowOff>
    </xdr:to>
    <xdr:cxnSp macro="">
      <xdr:nvCxnSpPr>
        <xdr:cNvPr id="244" name="直線コネクタ 243"/>
        <xdr:cNvCxnSpPr/>
      </xdr:nvCxnSpPr>
      <xdr:spPr>
        <a:xfrm flipV="1">
          <a:off x="16510000" y="9189357"/>
          <a:ext cx="0" cy="130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9270</xdr:rowOff>
    </xdr:from>
    <xdr:ext cx="762000" cy="259045"/>
    <xdr:sp macro="" textlink="">
      <xdr:nvSpPr>
        <xdr:cNvPr id="245" name="その他最小値テキスト"/>
        <xdr:cNvSpPr txBox="1"/>
      </xdr:nvSpPr>
      <xdr:spPr>
        <a:xfrm>
          <a:off x="16598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37193</xdr:rowOff>
    </xdr:from>
    <xdr:to>
      <xdr:col>82</xdr:col>
      <xdr:colOff>196850</xdr:colOff>
      <xdr:row>61</xdr:row>
      <xdr:rowOff>37193</xdr:rowOff>
    </xdr:to>
    <xdr:cxnSp macro="">
      <xdr:nvCxnSpPr>
        <xdr:cNvPr id="246" name="直線コネクタ 245"/>
        <xdr:cNvCxnSpPr/>
      </xdr:nvCxnSpPr>
      <xdr:spPr>
        <a:xfrm>
          <a:off x="16421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7"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48" name="直線コネクタ 247"/>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26307</xdr:rowOff>
    </xdr:from>
    <xdr:to>
      <xdr:col>82</xdr:col>
      <xdr:colOff>107950</xdr:colOff>
      <xdr:row>57</xdr:row>
      <xdr:rowOff>80735</xdr:rowOff>
    </xdr:to>
    <xdr:cxnSp macro="">
      <xdr:nvCxnSpPr>
        <xdr:cNvPr id="249" name="直線コネクタ 248"/>
        <xdr:cNvCxnSpPr/>
      </xdr:nvCxnSpPr>
      <xdr:spPr>
        <a:xfrm>
          <a:off x="15671800" y="9798957"/>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24692</xdr:rowOff>
    </xdr:from>
    <xdr:ext cx="762000" cy="259045"/>
    <xdr:sp macro="" textlink="">
      <xdr:nvSpPr>
        <xdr:cNvPr id="250" name="その他平均値テキスト"/>
        <xdr:cNvSpPr txBox="1"/>
      </xdr:nvSpPr>
      <xdr:spPr>
        <a:xfrm>
          <a:off x="16598900" y="9625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8165</xdr:rowOff>
    </xdr:from>
    <xdr:to>
      <xdr:col>82</xdr:col>
      <xdr:colOff>158750</xdr:colOff>
      <xdr:row>57</xdr:row>
      <xdr:rowOff>109765</xdr:rowOff>
    </xdr:to>
    <xdr:sp macro="" textlink="">
      <xdr:nvSpPr>
        <xdr:cNvPr id="251" name="フローチャート: 判断 250"/>
        <xdr:cNvSpPr/>
      </xdr:nvSpPr>
      <xdr:spPr>
        <a:xfrm>
          <a:off x="164592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132443</xdr:rowOff>
    </xdr:from>
    <xdr:to>
      <xdr:col>78</xdr:col>
      <xdr:colOff>69850</xdr:colOff>
      <xdr:row>57</xdr:row>
      <xdr:rowOff>26307</xdr:rowOff>
    </xdr:to>
    <xdr:cxnSp macro="">
      <xdr:nvCxnSpPr>
        <xdr:cNvPr id="252" name="直線コネクタ 251"/>
        <xdr:cNvCxnSpPr/>
      </xdr:nvCxnSpPr>
      <xdr:spPr>
        <a:xfrm>
          <a:off x="14782800" y="97336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3" name="フローチャート: 判断 252"/>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54" name="テキスト ボックス 253"/>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99785</xdr:rowOff>
    </xdr:from>
    <xdr:to>
      <xdr:col>73</xdr:col>
      <xdr:colOff>180975</xdr:colOff>
      <xdr:row>56</xdr:row>
      <xdr:rowOff>132443</xdr:rowOff>
    </xdr:to>
    <xdr:cxnSp macro="">
      <xdr:nvCxnSpPr>
        <xdr:cNvPr id="255" name="直線コネクタ 254"/>
        <xdr:cNvCxnSpPr/>
      </xdr:nvCxnSpPr>
      <xdr:spPr>
        <a:xfrm>
          <a:off x="13893800" y="97009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56" name="フローチャート: 判断 255"/>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94542</xdr:rowOff>
    </xdr:from>
    <xdr:ext cx="762000" cy="259045"/>
    <xdr:sp macro="" textlink="">
      <xdr:nvSpPr>
        <xdr:cNvPr id="257" name="テキスト ボックス 256"/>
        <xdr:cNvSpPr txBox="1"/>
      </xdr:nvSpPr>
      <xdr:spPr>
        <a:xfrm>
          <a:off x="14401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99785</xdr:rowOff>
    </xdr:from>
    <xdr:to>
      <xdr:col>69</xdr:col>
      <xdr:colOff>92075</xdr:colOff>
      <xdr:row>60</xdr:row>
      <xdr:rowOff>45357</xdr:rowOff>
    </xdr:to>
    <xdr:cxnSp macro="">
      <xdr:nvCxnSpPr>
        <xdr:cNvPr id="258" name="直線コネクタ 257"/>
        <xdr:cNvCxnSpPr/>
      </xdr:nvCxnSpPr>
      <xdr:spPr>
        <a:xfrm flipV="1">
          <a:off x="13004800" y="9700985"/>
          <a:ext cx="889000" cy="63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8165</xdr:rowOff>
    </xdr:from>
    <xdr:to>
      <xdr:col>69</xdr:col>
      <xdr:colOff>142875</xdr:colOff>
      <xdr:row>57</xdr:row>
      <xdr:rowOff>109765</xdr:rowOff>
    </xdr:to>
    <xdr:sp macro="" textlink="">
      <xdr:nvSpPr>
        <xdr:cNvPr id="259" name="フローチャート: 判断 258"/>
        <xdr:cNvSpPr/>
      </xdr:nvSpPr>
      <xdr:spPr>
        <a:xfrm>
          <a:off x="13843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94542</xdr:rowOff>
    </xdr:from>
    <xdr:ext cx="762000" cy="259045"/>
    <xdr:sp macro="" textlink="">
      <xdr:nvSpPr>
        <xdr:cNvPr id="260" name="テキスト ボックス 259"/>
        <xdr:cNvSpPr txBox="1"/>
      </xdr:nvSpPr>
      <xdr:spPr>
        <a:xfrm>
          <a:off x="13512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157843</xdr:rowOff>
    </xdr:from>
    <xdr:to>
      <xdr:col>65</xdr:col>
      <xdr:colOff>53975</xdr:colOff>
      <xdr:row>57</xdr:row>
      <xdr:rowOff>87993</xdr:rowOff>
    </xdr:to>
    <xdr:sp macro="" textlink="">
      <xdr:nvSpPr>
        <xdr:cNvPr id="261" name="フローチャート: 判断 260"/>
        <xdr:cNvSpPr/>
      </xdr:nvSpPr>
      <xdr:spPr>
        <a:xfrm>
          <a:off x="12954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98170</xdr:rowOff>
    </xdr:from>
    <xdr:ext cx="762000" cy="259045"/>
    <xdr:sp macro="" textlink="">
      <xdr:nvSpPr>
        <xdr:cNvPr id="262" name="テキスト ボックス 261"/>
        <xdr:cNvSpPr txBox="1"/>
      </xdr:nvSpPr>
      <xdr:spPr>
        <a:xfrm>
          <a:off x="12623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29935</xdr:rowOff>
    </xdr:from>
    <xdr:to>
      <xdr:col>82</xdr:col>
      <xdr:colOff>158750</xdr:colOff>
      <xdr:row>57</xdr:row>
      <xdr:rowOff>131535</xdr:rowOff>
    </xdr:to>
    <xdr:sp macro="" textlink="">
      <xdr:nvSpPr>
        <xdr:cNvPr id="268" name="楕円 267"/>
        <xdr:cNvSpPr/>
      </xdr:nvSpPr>
      <xdr:spPr>
        <a:xfrm>
          <a:off x="164592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2012</xdr:rowOff>
    </xdr:from>
    <xdr:ext cx="762000" cy="259045"/>
    <xdr:sp macro="" textlink="">
      <xdr:nvSpPr>
        <xdr:cNvPr id="269" name="その他該当値テキスト"/>
        <xdr:cNvSpPr txBox="1"/>
      </xdr:nvSpPr>
      <xdr:spPr>
        <a:xfrm>
          <a:off x="16598900" y="977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146957</xdr:rowOff>
    </xdr:from>
    <xdr:to>
      <xdr:col>78</xdr:col>
      <xdr:colOff>120650</xdr:colOff>
      <xdr:row>57</xdr:row>
      <xdr:rowOff>77107</xdr:rowOff>
    </xdr:to>
    <xdr:sp macro="" textlink="">
      <xdr:nvSpPr>
        <xdr:cNvPr id="270" name="楕円 269"/>
        <xdr:cNvSpPr/>
      </xdr:nvSpPr>
      <xdr:spPr>
        <a:xfrm>
          <a:off x="156210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87284</xdr:rowOff>
    </xdr:from>
    <xdr:ext cx="736600" cy="259045"/>
    <xdr:sp macro="" textlink="">
      <xdr:nvSpPr>
        <xdr:cNvPr id="271" name="テキスト ボックス 270"/>
        <xdr:cNvSpPr txBox="1"/>
      </xdr:nvSpPr>
      <xdr:spPr>
        <a:xfrm>
          <a:off x="15290800" y="9517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81643</xdr:rowOff>
    </xdr:from>
    <xdr:to>
      <xdr:col>74</xdr:col>
      <xdr:colOff>31750</xdr:colOff>
      <xdr:row>57</xdr:row>
      <xdr:rowOff>11793</xdr:rowOff>
    </xdr:to>
    <xdr:sp macro="" textlink="">
      <xdr:nvSpPr>
        <xdr:cNvPr id="272" name="楕円 271"/>
        <xdr:cNvSpPr/>
      </xdr:nvSpPr>
      <xdr:spPr>
        <a:xfrm>
          <a:off x="14732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21970</xdr:rowOff>
    </xdr:from>
    <xdr:ext cx="762000" cy="259045"/>
    <xdr:sp macro="" textlink="">
      <xdr:nvSpPr>
        <xdr:cNvPr id="273" name="テキスト ボックス 272"/>
        <xdr:cNvSpPr txBox="1"/>
      </xdr:nvSpPr>
      <xdr:spPr>
        <a:xfrm>
          <a:off x="14401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48985</xdr:rowOff>
    </xdr:from>
    <xdr:to>
      <xdr:col>69</xdr:col>
      <xdr:colOff>142875</xdr:colOff>
      <xdr:row>56</xdr:row>
      <xdr:rowOff>150585</xdr:rowOff>
    </xdr:to>
    <xdr:sp macro="" textlink="">
      <xdr:nvSpPr>
        <xdr:cNvPr id="274" name="楕円 273"/>
        <xdr:cNvSpPr/>
      </xdr:nvSpPr>
      <xdr:spPr>
        <a:xfrm>
          <a:off x="13843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160762</xdr:rowOff>
    </xdr:from>
    <xdr:ext cx="762000" cy="259045"/>
    <xdr:sp macro="" textlink="">
      <xdr:nvSpPr>
        <xdr:cNvPr id="275" name="テキスト ボックス 274"/>
        <xdr:cNvSpPr txBox="1"/>
      </xdr:nvSpPr>
      <xdr:spPr>
        <a:xfrm>
          <a:off x="13512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166007</xdr:rowOff>
    </xdr:from>
    <xdr:to>
      <xdr:col>65</xdr:col>
      <xdr:colOff>53975</xdr:colOff>
      <xdr:row>60</xdr:row>
      <xdr:rowOff>96157</xdr:rowOff>
    </xdr:to>
    <xdr:sp macro="" textlink="">
      <xdr:nvSpPr>
        <xdr:cNvPr id="276" name="楕円 275"/>
        <xdr:cNvSpPr/>
      </xdr:nvSpPr>
      <xdr:spPr>
        <a:xfrm>
          <a:off x="129540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80934</xdr:rowOff>
    </xdr:from>
    <xdr:ext cx="762000" cy="259045"/>
    <xdr:sp macro="" textlink="">
      <xdr:nvSpPr>
        <xdr:cNvPr id="277" name="テキスト ボックス 276"/>
        <xdr:cNvSpPr txBox="1"/>
      </xdr:nvSpPr>
      <xdr:spPr>
        <a:xfrm>
          <a:off x="12623800" y="1036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年度に下水道事業特別会計が公共下水道事業会計へ移行したことに伴い、一般会計からの繰出金が補助費等へ変更となり、大幅に増加したものの、平成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年度からは改善傾向にある。</a:t>
          </a:r>
        </a:p>
        <a:p>
          <a:r>
            <a:rPr kumimoji="1" lang="ja-JP" altLang="en-US" sz="1200">
              <a:latin typeface="ＭＳ Ｐゴシック" panose="020B0600070205080204" pitchFamily="50" charset="-128"/>
              <a:ea typeface="ＭＳ Ｐゴシック" panose="020B0600070205080204" pitchFamily="50" charset="-128"/>
            </a:rPr>
            <a:t>　令和元年度は、基準外繰入金を除く公共下水道事業会計繰出金の増加などにより、経常経費充当一般財源ベースで</a:t>
          </a:r>
          <a:r>
            <a:rPr kumimoji="1" lang="en-US" altLang="ja-JP" sz="1200">
              <a:latin typeface="ＭＳ Ｐゴシック" panose="020B0600070205080204" pitchFamily="50" charset="-128"/>
              <a:ea typeface="ＭＳ Ｐゴシック" panose="020B0600070205080204" pitchFamily="50" charset="-128"/>
            </a:rPr>
            <a:t>87,521</a:t>
          </a:r>
          <a:r>
            <a:rPr kumimoji="1" lang="ja-JP" altLang="en-US" sz="1200">
              <a:latin typeface="ＭＳ Ｐゴシック" panose="020B0600070205080204" pitchFamily="50" charset="-128"/>
              <a:ea typeface="ＭＳ Ｐゴシック" panose="020B0600070205080204" pitchFamily="50" charset="-128"/>
            </a:rPr>
            <a:t>千円増加したことで、前年度から</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ポイント悪化し、類似団体内平均、全国平均及び神奈川県平均をそれぞれ</a:t>
          </a:r>
          <a:r>
            <a:rPr kumimoji="1" lang="en-US" altLang="ja-JP" sz="1200">
              <a:latin typeface="ＭＳ Ｐゴシック" panose="020B0600070205080204" pitchFamily="50" charset="-128"/>
              <a:ea typeface="ＭＳ Ｐゴシック" panose="020B0600070205080204" pitchFamily="50" charset="-128"/>
            </a:rPr>
            <a:t>3.1</a:t>
          </a:r>
          <a:r>
            <a:rPr kumimoji="1" lang="ja-JP" altLang="en-US" sz="1200">
              <a:latin typeface="ＭＳ Ｐゴシック" panose="020B0600070205080204" pitchFamily="50" charset="-128"/>
              <a:ea typeface="ＭＳ Ｐゴシック" panose="020B0600070205080204" pitchFamily="50" charset="-128"/>
            </a:rPr>
            <a:t>ポイント、</a:t>
          </a:r>
          <a:r>
            <a:rPr kumimoji="1" lang="en-US" altLang="ja-JP" sz="1200">
              <a:latin typeface="ＭＳ Ｐゴシック" panose="020B0600070205080204" pitchFamily="50" charset="-128"/>
              <a:ea typeface="ＭＳ Ｐゴシック" panose="020B0600070205080204" pitchFamily="50" charset="-128"/>
            </a:rPr>
            <a:t>2.0</a:t>
          </a:r>
          <a:r>
            <a:rPr kumimoji="1" lang="ja-JP" altLang="en-US" sz="1200">
              <a:latin typeface="ＭＳ Ｐゴシック" panose="020B0600070205080204" pitchFamily="50" charset="-128"/>
              <a:ea typeface="ＭＳ Ｐゴシック" panose="020B0600070205080204" pitchFamily="50" charset="-128"/>
            </a:rPr>
            <a:t>ポイント、</a:t>
          </a:r>
          <a:r>
            <a:rPr kumimoji="1" lang="en-US" altLang="ja-JP" sz="1200">
              <a:latin typeface="ＭＳ Ｐゴシック" panose="020B0600070205080204" pitchFamily="50" charset="-128"/>
              <a:ea typeface="ＭＳ Ｐゴシック" panose="020B0600070205080204" pitchFamily="50" charset="-128"/>
            </a:rPr>
            <a:t>2.6</a:t>
          </a:r>
          <a:r>
            <a:rPr kumimoji="1" lang="ja-JP" altLang="en-US" sz="1200">
              <a:latin typeface="ＭＳ Ｐゴシック" panose="020B0600070205080204" pitchFamily="50" charset="-128"/>
              <a:ea typeface="ＭＳ Ｐゴシック" panose="020B0600070205080204" pitchFamily="50" charset="-128"/>
            </a:rPr>
            <a:t>ポイント上回っている。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27940</xdr:rowOff>
    </xdr:from>
    <xdr:to>
      <xdr:col>82</xdr:col>
      <xdr:colOff>107950</xdr:colOff>
      <xdr:row>40</xdr:row>
      <xdr:rowOff>149860</xdr:rowOff>
    </xdr:to>
    <xdr:cxnSp macro="">
      <xdr:nvCxnSpPr>
        <xdr:cNvPr id="304" name="直線コネクタ 303"/>
        <xdr:cNvCxnSpPr/>
      </xdr:nvCxnSpPr>
      <xdr:spPr>
        <a:xfrm flipV="1">
          <a:off x="16510000" y="585724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121937</xdr:rowOff>
    </xdr:from>
    <xdr:ext cx="762000" cy="259045"/>
    <xdr:sp macro="" textlink="">
      <xdr:nvSpPr>
        <xdr:cNvPr id="305" name="補助費等最小値テキスト"/>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149860</xdr:rowOff>
    </xdr:from>
    <xdr:to>
      <xdr:col>82</xdr:col>
      <xdr:colOff>196850</xdr:colOff>
      <xdr:row>40</xdr:row>
      <xdr:rowOff>149860</xdr:rowOff>
    </xdr:to>
    <xdr:cxnSp macro="">
      <xdr:nvCxnSpPr>
        <xdr:cNvPr id="306" name="直線コネクタ 305"/>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114317</xdr:rowOff>
    </xdr:from>
    <xdr:ext cx="762000" cy="259045"/>
    <xdr:sp macro="" textlink="">
      <xdr:nvSpPr>
        <xdr:cNvPr id="307" name="補助費等最大値テキスト"/>
        <xdr:cNvSpPr txBox="1"/>
      </xdr:nvSpPr>
      <xdr:spPr>
        <a:xfrm>
          <a:off x="16598900" y="5600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27940</xdr:rowOff>
    </xdr:from>
    <xdr:to>
      <xdr:col>82</xdr:col>
      <xdr:colOff>196850</xdr:colOff>
      <xdr:row>34</xdr:row>
      <xdr:rowOff>27940</xdr:rowOff>
    </xdr:to>
    <xdr:cxnSp macro="">
      <xdr:nvCxnSpPr>
        <xdr:cNvPr id="308" name="直線コネクタ 307"/>
        <xdr:cNvCxnSpPr/>
      </xdr:nvCxnSpPr>
      <xdr:spPr>
        <a:xfrm>
          <a:off x="16421100" y="5857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58420</xdr:rowOff>
    </xdr:from>
    <xdr:to>
      <xdr:col>82</xdr:col>
      <xdr:colOff>107950</xdr:colOff>
      <xdr:row>38</xdr:row>
      <xdr:rowOff>73660</xdr:rowOff>
    </xdr:to>
    <xdr:cxnSp macro="">
      <xdr:nvCxnSpPr>
        <xdr:cNvPr id="309" name="直線コネクタ 308"/>
        <xdr:cNvCxnSpPr/>
      </xdr:nvCxnSpPr>
      <xdr:spPr>
        <a:xfrm>
          <a:off x="15671800" y="65735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146067</xdr:rowOff>
    </xdr:from>
    <xdr:ext cx="762000" cy="259045"/>
    <xdr:sp macro="" textlink="">
      <xdr:nvSpPr>
        <xdr:cNvPr id="310" name="補助費等平均値テキスト"/>
        <xdr:cNvSpPr txBox="1"/>
      </xdr:nvSpPr>
      <xdr:spPr>
        <a:xfrm>
          <a:off x="16598900" y="6146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129540</xdr:rowOff>
    </xdr:from>
    <xdr:to>
      <xdr:col>82</xdr:col>
      <xdr:colOff>158750</xdr:colOff>
      <xdr:row>37</xdr:row>
      <xdr:rowOff>59690</xdr:rowOff>
    </xdr:to>
    <xdr:sp macro="" textlink="">
      <xdr:nvSpPr>
        <xdr:cNvPr id="311" name="フローチャート: 判断 310"/>
        <xdr:cNvSpPr/>
      </xdr:nvSpPr>
      <xdr:spPr>
        <a:xfrm>
          <a:off x="16459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58420</xdr:rowOff>
    </xdr:from>
    <xdr:to>
      <xdr:col>78</xdr:col>
      <xdr:colOff>69850</xdr:colOff>
      <xdr:row>38</xdr:row>
      <xdr:rowOff>149860</xdr:rowOff>
    </xdr:to>
    <xdr:cxnSp macro="">
      <xdr:nvCxnSpPr>
        <xdr:cNvPr id="312" name="直線コネクタ 311"/>
        <xdr:cNvCxnSpPr/>
      </xdr:nvCxnSpPr>
      <xdr:spPr>
        <a:xfrm flipV="1">
          <a:off x="14782800" y="65735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121920</xdr:rowOff>
    </xdr:from>
    <xdr:to>
      <xdr:col>78</xdr:col>
      <xdr:colOff>120650</xdr:colOff>
      <xdr:row>37</xdr:row>
      <xdr:rowOff>52070</xdr:rowOff>
    </xdr:to>
    <xdr:sp macro="" textlink="">
      <xdr:nvSpPr>
        <xdr:cNvPr id="313" name="フローチャート: 判断 312"/>
        <xdr:cNvSpPr/>
      </xdr:nvSpPr>
      <xdr:spPr>
        <a:xfrm>
          <a:off x="15621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62247</xdr:rowOff>
    </xdr:from>
    <xdr:ext cx="736600" cy="259045"/>
    <xdr:sp macro="" textlink="">
      <xdr:nvSpPr>
        <xdr:cNvPr id="314" name="テキスト ボックス 313"/>
        <xdr:cNvSpPr txBox="1"/>
      </xdr:nvSpPr>
      <xdr:spPr>
        <a:xfrm>
          <a:off x="15290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149860</xdr:rowOff>
    </xdr:from>
    <xdr:to>
      <xdr:col>73</xdr:col>
      <xdr:colOff>180975</xdr:colOff>
      <xdr:row>39</xdr:row>
      <xdr:rowOff>46990</xdr:rowOff>
    </xdr:to>
    <xdr:cxnSp macro="">
      <xdr:nvCxnSpPr>
        <xdr:cNvPr id="315" name="直線コネクタ 314"/>
        <xdr:cNvCxnSpPr/>
      </xdr:nvCxnSpPr>
      <xdr:spPr>
        <a:xfrm flipV="1">
          <a:off x="13893800" y="66649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83820</xdr:rowOff>
    </xdr:from>
    <xdr:to>
      <xdr:col>74</xdr:col>
      <xdr:colOff>31750</xdr:colOff>
      <xdr:row>37</xdr:row>
      <xdr:rowOff>13970</xdr:rowOff>
    </xdr:to>
    <xdr:sp macro="" textlink="">
      <xdr:nvSpPr>
        <xdr:cNvPr id="316" name="フローチャート: 判断 315"/>
        <xdr:cNvSpPr/>
      </xdr:nvSpPr>
      <xdr:spPr>
        <a:xfrm>
          <a:off x="14732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24147</xdr:rowOff>
    </xdr:from>
    <xdr:ext cx="762000" cy="259045"/>
    <xdr:sp macro="" textlink="">
      <xdr:nvSpPr>
        <xdr:cNvPr id="317" name="テキスト ボックス 316"/>
        <xdr:cNvSpPr txBox="1"/>
      </xdr:nvSpPr>
      <xdr:spPr>
        <a:xfrm>
          <a:off x="14401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115570</xdr:rowOff>
    </xdr:from>
    <xdr:to>
      <xdr:col>69</xdr:col>
      <xdr:colOff>92075</xdr:colOff>
      <xdr:row>39</xdr:row>
      <xdr:rowOff>46990</xdr:rowOff>
    </xdr:to>
    <xdr:cxnSp macro="">
      <xdr:nvCxnSpPr>
        <xdr:cNvPr id="318" name="直線コネクタ 317"/>
        <xdr:cNvCxnSpPr/>
      </xdr:nvCxnSpPr>
      <xdr:spPr>
        <a:xfrm>
          <a:off x="13004800" y="6116320"/>
          <a:ext cx="889000" cy="617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91440</xdr:rowOff>
    </xdr:from>
    <xdr:to>
      <xdr:col>69</xdr:col>
      <xdr:colOff>142875</xdr:colOff>
      <xdr:row>37</xdr:row>
      <xdr:rowOff>21590</xdr:rowOff>
    </xdr:to>
    <xdr:sp macro="" textlink="">
      <xdr:nvSpPr>
        <xdr:cNvPr id="319" name="フローチャート: 判断 318"/>
        <xdr:cNvSpPr/>
      </xdr:nvSpPr>
      <xdr:spPr>
        <a:xfrm>
          <a:off x="13843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31767</xdr:rowOff>
    </xdr:from>
    <xdr:ext cx="762000" cy="259045"/>
    <xdr:sp macro="" textlink="">
      <xdr:nvSpPr>
        <xdr:cNvPr id="320" name="テキスト ボックス 319"/>
        <xdr:cNvSpPr txBox="1"/>
      </xdr:nvSpPr>
      <xdr:spPr>
        <a:xfrm>
          <a:off x="13512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15240</xdr:rowOff>
    </xdr:from>
    <xdr:to>
      <xdr:col>65</xdr:col>
      <xdr:colOff>53975</xdr:colOff>
      <xdr:row>36</xdr:row>
      <xdr:rowOff>116840</xdr:rowOff>
    </xdr:to>
    <xdr:sp macro="" textlink="">
      <xdr:nvSpPr>
        <xdr:cNvPr id="321" name="フローチャート: 判断 320"/>
        <xdr:cNvSpPr/>
      </xdr:nvSpPr>
      <xdr:spPr>
        <a:xfrm>
          <a:off x="12954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101617</xdr:rowOff>
    </xdr:from>
    <xdr:ext cx="762000" cy="259045"/>
    <xdr:sp macro="" textlink="">
      <xdr:nvSpPr>
        <xdr:cNvPr id="322" name="テキスト ボックス 321"/>
        <xdr:cNvSpPr txBox="1"/>
      </xdr:nvSpPr>
      <xdr:spPr>
        <a:xfrm>
          <a:off x="12623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22860</xdr:rowOff>
    </xdr:from>
    <xdr:to>
      <xdr:col>82</xdr:col>
      <xdr:colOff>158750</xdr:colOff>
      <xdr:row>38</xdr:row>
      <xdr:rowOff>124460</xdr:rowOff>
    </xdr:to>
    <xdr:sp macro="" textlink="">
      <xdr:nvSpPr>
        <xdr:cNvPr id="328" name="楕円 327"/>
        <xdr:cNvSpPr/>
      </xdr:nvSpPr>
      <xdr:spPr>
        <a:xfrm>
          <a:off x="164592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166387</xdr:rowOff>
    </xdr:from>
    <xdr:ext cx="762000" cy="259045"/>
    <xdr:sp macro="" textlink="">
      <xdr:nvSpPr>
        <xdr:cNvPr id="329" name="補助費等該当値テキスト"/>
        <xdr:cNvSpPr txBox="1"/>
      </xdr:nvSpPr>
      <xdr:spPr>
        <a:xfrm>
          <a:off x="165989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7620</xdr:rowOff>
    </xdr:from>
    <xdr:to>
      <xdr:col>78</xdr:col>
      <xdr:colOff>120650</xdr:colOff>
      <xdr:row>38</xdr:row>
      <xdr:rowOff>109220</xdr:rowOff>
    </xdr:to>
    <xdr:sp macro="" textlink="">
      <xdr:nvSpPr>
        <xdr:cNvPr id="330" name="楕円 329"/>
        <xdr:cNvSpPr/>
      </xdr:nvSpPr>
      <xdr:spPr>
        <a:xfrm>
          <a:off x="15621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93997</xdr:rowOff>
    </xdr:from>
    <xdr:ext cx="736600" cy="259045"/>
    <xdr:sp macro="" textlink="">
      <xdr:nvSpPr>
        <xdr:cNvPr id="331" name="テキスト ボックス 330"/>
        <xdr:cNvSpPr txBox="1"/>
      </xdr:nvSpPr>
      <xdr:spPr>
        <a:xfrm>
          <a:off x="15290800" y="660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99060</xdr:rowOff>
    </xdr:from>
    <xdr:to>
      <xdr:col>74</xdr:col>
      <xdr:colOff>31750</xdr:colOff>
      <xdr:row>39</xdr:row>
      <xdr:rowOff>29210</xdr:rowOff>
    </xdr:to>
    <xdr:sp macro="" textlink="">
      <xdr:nvSpPr>
        <xdr:cNvPr id="332" name="楕円 331"/>
        <xdr:cNvSpPr/>
      </xdr:nvSpPr>
      <xdr:spPr>
        <a:xfrm>
          <a:off x="14732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13987</xdr:rowOff>
    </xdr:from>
    <xdr:ext cx="762000" cy="259045"/>
    <xdr:sp macro="" textlink="">
      <xdr:nvSpPr>
        <xdr:cNvPr id="333" name="テキスト ボックス 332"/>
        <xdr:cNvSpPr txBox="1"/>
      </xdr:nvSpPr>
      <xdr:spPr>
        <a:xfrm>
          <a:off x="14401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167640</xdr:rowOff>
    </xdr:from>
    <xdr:to>
      <xdr:col>69</xdr:col>
      <xdr:colOff>142875</xdr:colOff>
      <xdr:row>39</xdr:row>
      <xdr:rowOff>97790</xdr:rowOff>
    </xdr:to>
    <xdr:sp macro="" textlink="">
      <xdr:nvSpPr>
        <xdr:cNvPr id="334" name="楕円 333"/>
        <xdr:cNvSpPr/>
      </xdr:nvSpPr>
      <xdr:spPr>
        <a:xfrm>
          <a:off x="13843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82567</xdr:rowOff>
    </xdr:from>
    <xdr:ext cx="762000" cy="259045"/>
    <xdr:sp macro="" textlink="">
      <xdr:nvSpPr>
        <xdr:cNvPr id="335" name="テキスト ボックス 334"/>
        <xdr:cNvSpPr txBox="1"/>
      </xdr:nvSpPr>
      <xdr:spPr>
        <a:xfrm>
          <a:off x="13512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64770</xdr:rowOff>
    </xdr:from>
    <xdr:to>
      <xdr:col>65</xdr:col>
      <xdr:colOff>53975</xdr:colOff>
      <xdr:row>35</xdr:row>
      <xdr:rowOff>166370</xdr:rowOff>
    </xdr:to>
    <xdr:sp macro="" textlink="">
      <xdr:nvSpPr>
        <xdr:cNvPr id="336" name="楕円 335"/>
        <xdr:cNvSpPr/>
      </xdr:nvSpPr>
      <xdr:spPr>
        <a:xfrm>
          <a:off x="12954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5097</xdr:rowOff>
    </xdr:from>
    <xdr:ext cx="762000" cy="259045"/>
    <xdr:sp macro="" textlink="">
      <xdr:nvSpPr>
        <xdr:cNvPr id="337" name="テキスト ボックス 336"/>
        <xdr:cNvSpPr txBox="1"/>
      </xdr:nvSpPr>
      <xdr:spPr>
        <a:xfrm>
          <a:off x="12623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度からのプライマリーバランス黒字化の取組や繰上償還など、市債残高の縮減に取り組んできたことから、公債費の経常収支比率は徐々に減少し、令和元年度は、類似団体内平均、全国平均及び神奈川県平均をそれぞれ</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ポイント、</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引き続き、プライマリーバランスや将来の公債費負担を考慮した適正な市債の借入れに努める。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100330</xdr:rowOff>
    </xdr:from>
    <xdr:to>
      <xdr:col>24</xdr:col>
      <xdr:colOff>25400</xdr:colOff>
      <xdr:row>81</xdr:row>
      <xdr:rowOff>69850</xdr:rowOff>
    </xdr:to>
    <xdr:cxnSp macro="">
      <xdr:nvCxnSpPr>
        <xdr:cNvPr id="365" name="直線コネクタ 364"/>
        <xdr:cNvCxnSpPr/>
      </xdr:nvCxnSpPr>
      <xdr:spPr>
        <a:xfrm flipV="1">
          <a:off x="4826000" y="1261618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41927</xdr:rowOff>
    </xdr:from>
    <xdr:ext cx="762000" cy="259045"/>
    <xdr:sp macro="" textlink="">
      <xdr:nvSpPr>
        <xdr:cNvPr id="366" name="公債費最小値テキスト"/>
        <xdr:cNvSpPr txBox="1"/>
      </xdr:nvSpPr>
      <xdr:spPr>
        <a:xfrm>
          <a:off x="4914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69850</xdr:rowOff>
    </xdr:from>
    <xdr:to>
      <xdr:col>24</xdr:col>
      <xdr:colOff>114300</xdr:colOff>
      <xdr:row>81</xdr:row>
      <xdr:rowOff>69850</xdr:rowOff>
    </xdr:to>
    <xdr:cxnSp macro="">
      <xdr:nvCxnSpPr>
        <xdr:cNvPr id="367" name="直線コネクタ 366"/>
        <xdr:cNvCxnSpPr/>
      </xdr:nvCxnSpPr>
      <xdr:spPr>
        <a:xfrm>
          <a:off x="4737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15257</xdr:rowOff>
    </xdr:from>
    <xdr:ext cx="762000" cy="259045"/>
    <xdr:sp macro="" textlink="">
      <xdr:nvSpPr>
        <xdr:cNvPr id="368" name="公債費最大値テキスト"/>
        <xdr:cNvSpPr txBox="1"/>
      </xdr:nvSpPr>
      <xdr:spPr>
        <a:xfrm>
          <a:off x="4914900" y="1235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100330</xdr:rowOff>
    </xdr:from>
    <xdr:to>
      <xdr:col>24</xdr:col>
      <xdr:colOff>114300</xdr:colOff>
      <xdr:row>73</xdr:row>
      <xdr:rowOff>100330</xdr:rowOff>
    </xdr:to>
    <xdr:cxnSp macro="">
      <xdr:nvCxnSpPr>
        <xdr:cNvPr id="369" name="直線コネクタ 368"/>
        <xdr:cNvCxnSpPr/>
      </xdr:nvCxnSpPr>
      <xdr:spPr>
        <a:xfrm>
          <a:off x="4737100" y="12616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77470</xdr:rowOff>
    </xdr:from>
    <xdr:to>
      <xdr:col>24</xdr:col>
      <xdr:colOff>25400</xdr:colOff>
      <xdr:row>75</xdr:row>
      <xdr:rowOff>92710</xdr:rowOff>
    </xdr:to>
    <xdr:cxnSp macro="">
      <xdr:nvCxnSpPr>
        <xdr:cNvPr id="370" name="直線コネクタ 369"/>
        <xdr:cNvCxnSpPr/>
      </xdr:nvCxnSpPr>
      <xdr:spPr>
        <a:xfrm flipV="1">
          <a:off x="3987800" y="129362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17797</xdr:rowOff>
    </xdr:from>
    <xdr:ext cx="762000" cy="259045"/>
    <xdr:sp macro="" textlink="">
      <xdr:nvSpPr>
        <xdr:cNvPr id="371" name="公債費平均値テキスト"/>
        <xdr:cNvSpPr txBox="1"/>
      </xdr:nvSpPr>
      <xdr:spPr>
        <a:xfrm>
          <a:off x="4914900" y="13047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72" name="フローチャート: 判断 371"/>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92710</xdr:rowOff>
    </xdr:from>
    <xdr:to>
      <xdr:col>19</xdr:col>
      <xdr:colOff>187325</xdr:colOff>
      <xdr:row>75</xdr:row>
      <xdr:rowOff>130810</xdr:rowOff>
    </xdr:to>
    <xdr:cxnSp macro="">
      <xdr:nvCxnSpPr>
        <xdr:cNvPr id="373" name="直線コネクタ 372"/>
        <xdr:cNvCxnSpPr/>
      </xdr:nvCxnSpPr>
      <xdr:spPr>
        <a:xfrm flipV="1">
          <a:off x="3098800" y="129514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74" name="フローチャート: 判断 373"/>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132097</xdr:rowOff>
    </xdr:from>
    <xdr:ext cx="736600" cy="259045"/>
    <xdr:sp macro="" textlink="">
      <xdr:nvSpPr>
        <xdr:cNvPr id="375" name="テキスト ボックス 374"/>
        <xdr:cNvSpPr txBox="1"/>
      </xdr:nvSpPr>
      <xdr:spPr>
        <a:xfrm>
          <a:off x="3606800" y="13162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130810</xdr:rowOff>
    </xdr:from>
    <xdr:to>
      <xdr:col>15</xdr:col>
      <xdr:colOff>98425</xdr:colOff>
      <xdr:row>76</xdr:row>
      <xdr:rowOff>5080</xdr:rowOff>
    </xdr:to>
    <xdr:cxnSp macro="">
      <xdr:nvCxnSpPr>
        <xdr:cNvPr id="376" name="直線コネクタ 375"/>
        <xdr:cNvCxnSpPr/>
      </xdr:nvCxnSpPr>
      <xdr:spPr>
        <a:xfrm flipV="1">
          <a:off x="2209800" y="129895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45720</xdr:rowOff>
    </xdr:from>
    <xdr:to>
      <xdr:col>15</xdr:col>
      <xdr:colOff>149225</xdr:colOff>
      <xdr:row>76</xdr:row>
      <xdr:rowOff>147320</xdr:rowOff>
    </xdr:to>
    <xdr:sp macro="" textlink="">
      <xdr:nvSpPr>
        <xdr:cNvPr id="377" name="フローチャート: 判断 376"/>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132097</xdr:rowOff>
    </xdr:from>
    <xdr:ext cx="762000" cy="259045"/>
    <xdr:sp macro="" textlink="">
      <xdr:nvSpPr>
        <xdr:cNvPr id="378" name="テキスト ボックス 377"/>
        <xdr:cNvSpPr txBox="1"/>
      </xdr:nvSpPr>
      <xdr:spPr>
        <a:xfrm>
          <a:off x="2717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5080</xdr:rowOff>
    </xdr:from>
    <xdr:to>
      <xdr:col>11</xdr:col>
      <xdr:colOff>9525</xdr:colOff>
      <xdr:row>76</xdr:row>
      <xdr:rowOff>35561</xdr:rowOff>
    </xdr:to>
    <xdr:cxnSp macro="">
      <xdr:nvCxnSpPr>
        <xdr:cNvPr id="379" name="直線コネクタ 378"/>
        <xdr:cNvCxnSpPr/>
      </xdr:nvCxnSpPr>
      <xdr:spPr>
        <a:xfrm flipV="1">
          <a:off x="1320800" y="130352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53339</xdr:rowOff>
    </xdr:from>
    <xdr:to>
      <xdr:col>11</xdr:col>
      <xdr:colOff>60325</xdr:colOff>
      <xdr:row>76</xdr:row>
      <xdr:rowOff>154939</xdr:rowOff>
    </xdr:to>
    <xdr:sp macro="" textlink="">
      <xdr:nvSpPr>
        <xdr:cNvPr id="380" name="フローチャート: 判断 379"/>
        <xdr:cNvSpPr/>
      </xdr:nvSpPr>
      <xdr:spPr>
        <a:xfrm>
          <a:off x="2159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139716</xdr:rowOff>
    </xdr:from>
    <xdr:ext cx="762000" cy="259045"/>
    <xdr:sp macro="" textlink="">
      <xdr:nvSpPr>
        <xdr:cNvPr id="381" name="テキスト ボックス 380"/>
        <xdr:cNvSpPr txBox="1"/>
      </xdr:nvSpPr>
      <xdr:spPr>
        <a:xfrm>
          <a:off x="1828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83820</xdr:rowOff>
    </xdr:from>
    <xdr:to>
      <xdr:col>6</xdr:col>
      <xdr:colOff>171450</xdr:colOff>
      <xdr:row>77</xdr:row>
      <xdr:rowOff>13970</xdr:rowOff>
    </xdr:to>
    <xdr:sp macro="" textlink="">
      <xdr:nvSpPr>
        <xdr:cNvPr id="382" name="フローチャート: 判断 381"/>
        <xdr:cNvSpPr/>
      </xdr:nvSpPr>
      <xdr:spPr>
        <a:xfrm>
          <a:off x="1270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170197</xdr:rowOff>
    </xdr:from>
    <xdr:ext cx="762000" cy="259045"/>
    <xdr:sp macro="" textlink="">
      <xdr:nvSpPr>
        <xdr:cNvPr id="383" name="テキスト ボックス 382"/>
        <xdr:cNvSpPr txBox="1"/>
      </xdr:nvSpPr>
      <xdr:spPr>
        <a:xfrm>
          <a:off x="9398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26670</xdr:rowOff>
    </xdr:from>
    <xdr:to>
      <xdr:col>24</xdr:col>
      <xdr:colOff>76200</xdr:colOff>
      <xdr:row>75</xdr:row>
      <xdr:rowOff>128270</xdr:rowOff>
    </xdr:to>
    <xdr:sp macro="" textlink="">
      <xdr:nvSpPr>
        <xdr:cNvPr id="389" name="楕円 388"/>
        <xdr:cNvSpPr/>
      </xdr:nvSpPr>
      <xdr:spPr>
        <a:xfrm>
          <a:off x="47752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43197</xdr:rowOff>
    </xdr:from>
    <xdr:ext cx="762000" cy="259045"/>
    <xdr:sp macro="" textlink="">
      <xdr:nvSpPr>
        <xdr:cNvPr id="390" name="公債費該当値テキスト"/>
        <xdr:cNvSpPr txBox="1"/>
      </xdr:nvSpPr>
      <xdr:spPr>
        <a:xfrm>
          <a:off x="49149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41910</xdr:rowOff>
    </xdr:from>
    <xdr:to>
      <xdr:col>20</xdr:col>
      <xdr:colOff>38100</xdr:colOff>
      <xdr:row>75</xdr:row>
      <xdr:rowOff>143510</xdr:rowOff>
    </xdr:to>
    <xdr:sp macro="" textlink="">
      <xdr:nvSpPr>
        <xdr:cNvPr id="391" name="楕円 390"/>
        <xdr:cNvSpPr/>
      </xdr:nvSpPr>
      <xdr:spPr>
        <a:xfrm>
          <a:off x="3937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153687</xdr:rowOff>
    </xdr:from>
    <xdr:ext cx="736600" cy="259045"/>
    <xdr:sp macro="" textlink="">
      <xdr:nvSpPr>
        <xdr:cNvPr id="392" name="テキスト ボックス 391"/>
        <xdr:cNvSpPr txBox="1"/>
      </xdr:nvSpPr>
      <xdr:spPr>
        <a:xfrm>
          <a:off x="3606800" y="1266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80010</xdr:rowOff>
    </xdr:from>
    <xdr:to>
      <xdr:col>15</xdr:col>
      <xdr:colOff>149225</xdr:colOff>
      <xdr:row>76</xdr:row>
      <xdr:rowOff>10161</xdr:rowOff>
    </xdr:to>
    <xdr:sp macro="" textlink="">
      <xdr:nvSpPr>
        <xdr:cNvPr id="393" name="楕円 392"/>
        <xdr:cNvSpPr/>
      </xdr:nvSpPr>
      <xdr:spPr>
        <a:xfrm>
          <a:off x="3048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20337</xdr:rowOff>
    </xdr:from>
    <xdr:ext cx="762000" cy="259045"/>
    <xdr:sp macro="" textlink="">
      <xdr:nvSpPr>
        <xdr:cNvPr id="394" name="テキスト ボックス 393"/>
        <xdr:cNvSpPr txBox="1"/>
      </xdr:nvSpPr>
      <xdr:spPr>
        <a:xfrm>
          <a:off x="27178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125730</xdr:rowOff>
    </xdr:from>
    <xdr:to>
      <xdr:col>11</xdr:col>
      <xdr:colOff>60325</xdr:colOff>
      <xdr:row>76</xdr:row>
      <xdr:rowOff>55880</xdr:rowOff>
    </xdr:to>
    <xdr:sp macro="" textlink="">
      <xdr:nvSpPr>
        <xdr:cNvPr id="395" name="楕円 394"/>
        <xdr:cNvSpPr/>
      </xdr:nvSpPr>
      <xdr:spPr>
        <a:xfrm>
          <a:off x="2159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66057</xdr:rowOff>
    </xdr:from>
    <xdr:ext cx="762000" cy="259045"/>
    <xdr:sp macro="" textlink="">
      <xdr:nvSpPr>
        <xdr:cNvPr id="396" name="テキスト ボックス 395"/>
        <xdr:cNvSpPr txBox="1"/>
      </xdr:nvSpPr>
      <xdr:spPr>
        <a:xfrm>
          <a:off x="1828800" y="127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156211</xdr:rowOff>
    </xdr:from>
    <xdr:to>
      <xdr:col>6</xdr:col>
      <xdr:colOff>171450</xdr:colOff>
      <xdr:row>76</xdr:row>
      <xdr:rowOff>86361</xdr:rowOff>
    </xdr:to>
    <xdr:sp macro="" textlink="">
      <xdr:nvSpPr>
        <xdr:cNvPr id="397" name="楕円 396"/>
        <xdr:cNvSpPr/>
      </xdr:nvSpPr>
      <xdr:spPr>
        <a:xfrm>
          <a:off x="1270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96537</xdr:rowOff>
    </xdr:from>
    <xdr:ext cx="762000" cy="259045"/>
    <xdr:sp macro="" textlink="">
      <xdr:nvSpPr>
        <xdr:cNvPr id="398" name="テキスト ボックス 397"/>
        <xdr:cNvSpPr txBox="1"/>
      </xdr:nvSpPr>
      <xdr:spPr>
        <a:xfrm>
          <a:off x="939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公債費を除いた令和元年度の経常収支比率は前年度から</a:t>
          </a:r>
          <a:r>
            <a:rPr kumimoji="1" lang="en-US" altLang="ja-JP" sz="1200">
              <a:latin typeface="ＭＳ Ｐゴシック" panose="020B0600070205080204" pitchFamily="50" charset="-128"/>
              <a:ea typeface="ＭＳ Ｐゴシック" panose="020B0600070205080204" pitchFamily="50" charset="-128"/>
            </a:rPr>
            <a:t>0.5</a:t>
          </a:r>
          <a:r>
            <a:rPr kumimoji="1" lang="ja-JP" altLang="en-US" sz="1200">
              <a:latin typeface="ＭＳ Ｐゴシック" panose="020B0600070205080204" pitchFamily="50" charset="-128"/>
              <a:ea typeface="ＭＳ Ｐゴシック" panose="020B0600070205080204" pitchFamily="50" charset="-128"/>
            </a:rPr>
            <a:t>ポイント悪化し、類似団体内平均、全国平均及び神奈川県平均をそれぞれ</a:t>
          </a:r>
          <a:r>
            <a:rPr kumimoji="1" lang="en-US" altLang="ja-JP" sz="1200">
              <a:latin typeface="ＭＳ Ｐゴシック" panose="020B0600070205080204" pitchFamily="50" charset="-128"/>
              <a:ea typeface="ＭＳ Ｐゴシック" panose="020B0600070205080204" pitchFamily="50" charset="-128"/>
            </a:rPr>
            <a:t>3.5</a:t>
          </a:r>
          <a:r>
            <a:rPr kumimoji="1" lang="ja-JP" altLang="en-US" sz="1200">
              <a:latin typeface="ＭＳ Ｐゴシック" panose="020B0600070205080204" pitchFamily="50" charset="-128"/>
              <a:ea typeface="ＭＳ Ｐゴシック" panose="020B0600070205080204" pitchFamily="50" charset="-128"/>
            </a:rPr>
            <a:t>ポイント、</a:t>
          </a:r>
          <a:r>
            <a:rPr kumimoji="1" lang="en-US" altLang="ja-JP" sz="1200">
              <a:latin typeface="ＭＳ Ｐゴシック" panose="020B0600070205080204" pitchFamily="50" charset="-128"/>
              <a:ea typeface="ＭＳ Ｐゴシック" panose="020B0600070205080204" pitchFamily="50" charset="-128"/>
            </a:rPr>
            <a:t>7.6</a:t>
          </a:r>
          <a:r>
            <a:rPr kumimoji="1" lang="ja-JP" altLang="en-US" sz="1200">
              <a:latin typeface="ＭＳ Ｐゴシック" panose="020B0600070205080204" pitchFamily="50" charset="-128"/>
              <a:ea typeface="ＭＳ Ｐゴシック" panose="020B0600070205080204" pitchFamily="50" charset="-128"/>
            </a:rPr>
            <a:t>ポイント、</a:t>
          </a:r>
          <a:r>
            <a:rPr kumimoji="1" lang="en-US" altLang="ja-JP" sz="1200">
              <a:latin typeface="ＭＳ Ｐゴシック" panose="020B0600070205080204" pitchFamily="50" charset="-128"/>
              <a:ea typeface="ＭＳ Ｐゴシック" panose="020B0600070205080204" pitchFamily="50" charset="-128"/>
            </a:rPr>
            <a:t>1.1</a:t>
          </a:r>
          <a:r>
            <a:rPr kumimoji="1" lang="ja-JP" altLang="en-US" sz="1200">
              <a:latin typeface="ＭＳ Ｐゴシック" panose="020B0600070205080204" pitchFamily="50" charset="-128"/>
              <a:ea typeface="ＭＳ Ｐゴシック" panose="020B0600070205080204" pitchFamily="50" charset="-128"/>
            </a:rPr>
            <a:t>ポイント上回っている。</a:t>
          </a:r>
        </a:p>
        <a:p>
          <a:r>
            <a:rPr kumimoji="1" lang="ja-JP" altLang="en-US" sz="1200">
              <a:latin typeface="ＭＳ Ｐゴシック" panose="020B0600070205080204" pitchFamily="50" charset="-128"/>
              <a:ea typeface="ＭＳ Ｐゴシック" panose="020B0600070205080204" pitchFamily="50" charset="-128"/>
            </a:rPr>
            <a:t>　これは、経常一般財源歳入が</a:t>
          </a:r>
          <a:r>
            <a:rPr kumimoji="1" lang="en-US" altLang="ja-JP" sz="1200">
              <a:latin typeface="ＭＳ Ｐゴシック" panose="020B0600070205080204" pitchFamily="50" charset="-128"/>
              <a:ea typeface="ＭＳ Ｐゴシック" panose="020B0600070205080204" pitchFamily="50" charset="-128"/>
            </a:rPr>
            <a:t>253,350</a:t>
          </a:r>
          <a:r>
            <a:rPr kumimoji="1" lang="ja-JP" altLang="en-US" sz="1200">
              <a:latin typeface="ＭＳ Ｐゴシック" panose="020B0600070205080204" pitchFamily="50" charset="-128"/>
              <a:ea typeface="ＭＳ Ｐゴシック" panose="020B0600070205080204" pitchFamily="50" charset="-128"/>
            </a:rPr>
            <a:t>千円増加したものの、経常経費充当一般財源ベースで、介護給付・訓練等給付費事業費事業費の増加などにより扶助費が</a:t>
          </a:r>
          <a:r>
            <a:rPr kumimoji="1" lang="en-US" altLang="ja-JP" sz="1200">
              <a:latin typeface="ＭＳ Ｐゴシック" panose="020B0600070205080204" pitchFamily="50" charset="-128"/>
              <a:ea typeface="ＭＳ Ｐゴシック" panose="020B0600070205080204" pitchFamily="50" charset="-128"/>
            </a:rPr>
            <a:t>245,830</a:t>
          </a:r>
          <a:r>
            <a:rPr kumimoji="1" lang="ja-JP" altLang="en-US" sz="1200">
              <a:latin typeface="ＭＳ Ｐゴシック" panose="020B0600070205080204" pitchFamily="50" charset="-128"/>
              <a:ea typeface="ＭＳ Ｐゴシック" panose="020B0600070205080204" pitchFamily="50" charset="-128"/>
            </a:rPr>
            <a:t>千円の増加、超高齢社会の到来の影響などにより繰出金が</a:t>
          </a:r>
          <a:r>
            <a:rPr kumimoji="1" lang="en-US" altLang="ja-JP" sz="1200">
              <a:latin typeface="ＭＳ Ｐゴシック" panose="020B0600070205080204" pitchFamily="50" charset="-128"/>
              <a:ea typeface="ＭＳ Ｐゴシック" panose="020B0600070205080204" pitchFamily="50" charset="-128"/>
            </a:rPr>
            <a:t>215,766</a:t>
          </a:r>
          <a:r>
            <a:rPr kumimoji="1" lang="ja-JP" altLang="en-US" sz="1200">
              <a:latin typeface="ＭＳ Ｐゴシック" panose="020B0600070205080204" pitchFamily="50" charset="-128"/>
              <a:ea typeface="ＭＳ Ｐゴシック" panose="020B0600070205080204" pitchFamily="50" charset="-128"/>
            </a:rPr>
            <a:t>千円の増加となったためである。</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35560</xdr:rowOff>
    </xdr:from>
    <xdr:to>
      <xdr:col>82</xdr:col>
      <xdr:colOff>107950</xdr:colOff>
      <xdr:row>81</xdr:row>
      <xdr:rowOff>107950</xdr:rowOff>
    </xdr:to>
    <xdr:cxnSp macro="">
      <xdr:nvCxnSpPr>
        <xdr:cNvPr id="426" name="直線コネクタ 425"/>
        <xdr:cNvCxnSpPr/>
      </xdr:nvCxnSpPr>
      <xdr:spPr>
        <a:xfrm flipV="1">
          <a:off x="16510000" y="1272286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80027</xdr:rowOff>
    </xdr:from>
    <xdr:ext cx="762000" cy="259045"/>
    <xdr:sp macro="" textlink="">
      <xdr:nvSpPr>
        <xdr:cNvPr id="427" name="公債費以外最小値テキスト"/>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107950</xdr:rowOff>
    </xdr:from>
    <xdr:to>
      <xdr:col>82</xdr:col>
      <xdr:colOff>196850</xdr:colOff>
      <xdr:row>81</xdr:row>
      <xdr:rowOff>107950</xdr:rowOff>
    </xdr:to>
    <xdr:cxnSp macro="">
      <xdr:nvCxnSpPr>
        <xdr:cNvPr id="428" name="直線コネクタ 427"/>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121937</xdr:rowOff>
    </xdr:from>
    <xdr:ext cx="762000" cy="259045"/>
    <xdr:sp macro="" textlink="">
      <xdr:nvSpPr>
        <xdr:cNvPr id="429" name="公債費以外最大値テキスト"/>
        <xdr:cNvSpPr txBox="1"/>
      </xdr:nvSpPr>
      <xdr:spPr>
        <a:xfrm>
          <a:off x="16598900" y="1246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35560</xdr:rowOff>
    </xdr:from>
    <xdr:to>
      <xdr:col>82</xdr:col>
      <xdr:colOff>196850</xdr:colOff>
      <xdr:row>74</xdr:row>
      <xdr:rowOff>35560</xdr:rowOff>
    </xdr:to>
    <xdr:cxnSp macro="">
      <xdr:nvCxnSpPr>
        <xdr:cNvPr id="430" name="直線コネクタ 429"/>
        <xdr:cNvCxnSpPr/>
      </xdr:nvCxnSpPr>
      <xdr:spPr>
        <a:xfrm>
          <a:off x="16421100" y="12722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46989</xdr:rowOff>
    </xdr:from>
    <xdr:to>
      <xdr:col>82</xdr:col>
      <xdr:colOff>107950</xdr:colOff>
      <xdr:row>79</xdr:row>
      <xdr:rowOff>85089</xdr:rowOff>
    </xdr:to>
    <xdr:cxnSp macro="">
      <xdr:nvCxnSpPr>
        <xdr:cNvPr id="431" name="直線コネクタ 430"/>
        <xdr:cNvCxnSpPr/>
      </xdr:nvCxnSpPr>
      <xdr:spPr>
        <a:xfrm>
          <a:off x="15671800" y="1359153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127016</xdr:rowOff>
    </xdr:from>
    <xdr:ext cx="762000" cy="259045"/>
    <xdr:sp macro="" textlink="">
      <xdr:nvSpPr>
        <xdr:cNvPr id="432" name="公債費以外平均値テキスト"/>
        <xdr:cNvSpPr txBox="1"/>
      </xdr:nvSpPr>
      <xdr:spPr>
        <a:xfrm>
          <a:off x="16598900" y="13157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110489</xdr:rowOff>
    </xdr:from>
    <xdr:to>
      <xdr:col>82</xdr:col>
      <xdr:colOff>158750</xdr:colOff>
      <xdr:row>78</xdr:row>
      <xdr:rowOff>40639</xdr:rowOff>
    </xdr:to>
    <xdr:sp macro="" textlink="">
      <xdr:nvSpPr>
        <xdr:cNvPr id="433" name="フローチャート: 判断 432"/>
        <xdr:cNvSpPr/>
      </xdr:nvSpPr>
      <xdr:spPr>
        <a:xfrm>
          <a:off x="16459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46989</xdr:rowOff>
    </xdr:from>
    <xdr:to>
      <xdr:col>78</xdr:col>
      <xdr:colOff>69850</xdr:colOff>
      <xdr:row>79</xdr:row>
      <xdr:rowOff>92711</xdr:rowOff>
    </xdr:to>
    <xdr:cxnSp macro="">
      <xdr:nvCxnSpPr>
        <xdr:cNvPr id="434" name="直線コネクタ 433"/>
        <xdr:cNvCxnSpPr/>
      </xdr:nvCxnSpPr>
      <xdr:spPr>
        <a:xfrm flipV="1">
          <a:off x="14782800" y="135915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49530</xdr:rowOff>
    </xdr:from>
    <xdr:to>
      <xdr:col>78</xdr:col>
      <xdr:colOff>120650</xdr:colOff>
      <xdr:row>77</xdr:row>
      <xdr:rowOff>151130</xdr:rowOff>
    </xdr:to>
    <xdr:sp macro="" textlink="">
      <xdr:nvSpPr>
        <xdr:cNvPr id="435" name="フローチャート: 判断 434"/>
        <xdr:cNvSpPr/>
      </xdr:nvSpPr>
      <xdr:spPr>
        <a:xfrm>
          <a:off x="15621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161307</xdr:rowOff>
    </xdr:from>
    <xdr:ext cx="736600" cy="259045"/>
    <xdr:sp macro="" textlink="">
      <xdr:nvSpPr>
        <xdr:cNvPr id="436" name="テキスト ボックス 435"/>
        <xdr:cNvSpPr txBox="1"/>
      </xdr:nvSpPr>
      <xdr:spPr>
        <a:xfrm>
          <a:off x="15290800" y="1302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92711</xdr:rowOff>
    </xdr:from>
    <xdr:to>
      <xdr:col>73</xdr:col>
      <xdr:colOff>180975</xdr:colOff>
      <xdr:row>80</xdr:row>
      <xdr:rowOff>96520</xdr:rowOff>
    </xdr:to>
    <xdr:cxnSp macro="">
      <xdr:nvCxnSpPr>
        <xdr:cNvPr id="437" name="直線コネクタ 436"/>
        <xdr:cNvCxnSpPr/>
      </xdr:nvCxnSpPr>
      <xdr:spPr>
        <a:xfrm flipV="1">
          <a:off x="13893800" y="13637261"/>
          <a:ext cx="889000" cy="17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152400</xdr:rowOff>
    </xdr:from>
    <xdr:to>
      <xdr:col>74</xdr:col>
      <xdr:colOff>31750</xdr:colOff>
      <xdr:row>77</xdr:row>
      <xdr:rowOff>82550</xdr:rowOff>
    </xdr:to>
    <xdr:sp macro="" textlink="">
      <xdr:nvSpPr>
        <xdr:cNvPr id="438" name="フローチャート: 判断 437"/>
        <xdr:cNvSpPr/>
      </xdr:nvSpPr>
      <xdr:spPr>
        <a:xfrm>
          <a:off x="14732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92727</xdr:rowOff>
    </xdr:from>
    <xdr:ext cx="762000" cy="259045"/>
    <xdr:sp macro="" textlink="">
      <xdr:nvSpPr>
        <xdr:cNvPr id="439" name="テキスト ボックス 438"/>
        <xdr:cNvSpPr txBox="1"/>
      </xdr:nvSpPr>
      <xdr:spPr>
        <a:xfrm>
          <a:off x="14401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138430</xdr:rowOff>
    </xdr:from>
    <xdr:to>
      <xdr:col>69</xdr:col>
      <xdr:colOff>92075</xdr:colOff>
      <xdr:row>80</xdr:row>
      <xdr:rowOff>96520</xdr:rowOff>
    </xdr:to>
    <xdr:cxnSp macro="">
      <xdr:nvCxnSpPr>
        <xdr:cNvPr id="440" name="直線コネクタ 439"/>
        <xdr:cNvCxnSpPr/>
      </xdr:nvCxnSpPr>
      <xdr:spPr>
        <a:xfrm>
          <a:off x="13004800" y="13340080"/>
          <a:ext cx="889000" cy="47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1" name="フローチャート: 判断 440"/>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42" name="テキスト ボックス 441"/>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133350</xdr:rowOff>
    </xdr:from>
    <xdr:to>
      <xdr:col>65</xdr:col>
      <xdr:colOff>53975</xdr:colOff>
      <xdr:row>76</xdr:row>
      <xdr:rowOff>63500</xdr:rowOff>
    </xdr:to>
    <xdr:sp macro="" textlink="">
      <xdr:nvSpPr>
        <xdr:cNvPr id="443" name="フローチャート: 判断 442"/>
        <xdr:cNvSpPr/>
      </xdr:nvSpPr>
      <xdr:spPr>
        <a:xfrm>
          <a:off x="12954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73677</xdr:rowOff>
    </xdr:from>
    <xdr:ext cx="762000" cy="259045"/>
    <xdr:sp macro="" textlink="">
      <xdr:nvSpPr>
        <xdr:cNvPr id="444" name="テキスト ボックス 443"/>
        <xdr:cNvSpPr txBox="1"/>
      </xdr:nvSpPr>
      <xdr:spPr>
        <a:xfrm>
          <a:off x="12623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34289</xdr:rowOff>
    </xdr:from>
    <xdr:to>
      <xdr:col>82</xdr:col>
      <xdr:colOff>158750</xdr:colOff>
      <xdr:row>79</xdr:row>
      <xdr:rowOff>135889</xdr:rowOff>
    </xdr:to>
    <xdr:sp macro="" textlink="">
      <xdr:nvSpPr>
        <xdr:cNvPr id="450" name="楕円 449"/>
        <xdr:cNvSpPr/>
      </xdr:nvSpPr>
      <xdr:spPr>
        <a:xfrm>
          <a:off x="16459200" y="1357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6366</xdr:rowOff>
    </xdr:from>
    <xdr:ext cx="762000" cy="259045"/>
    <xdr:sp macro="" textlink="">
      <xdr:nvSpPr>
        <xdr:cNvPr id="451" name="公債費以外該当値テキスト"/>
        <xdr:cNvSpPr txBox="1"/>
      </xdr:nvSpPr>
      <xdr:spPr>
        <a:xfrm>
          <a:off x="165989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167639</xdr:rowOff>
    </xdr:from>
    <xdr:to>
      <xdr:col>78</xdr:col>
      <xdr:colOff>120650</xdr:colOff>
      <xdr:row>79</xdr:row>
      <xdr:rowOff>97789</xdr:rowOff>
    </xdr:to>
    <xdr:sp macro="" textlink="">
      <xdr:nvSpPr>
        <xdr:cNvPr id="452" name="楕円 451"/>
        <xdr:cNvSpPr/>
      </xdr:nvSpPr>
      <xdr:spPr>
        <a:xfrm>
          <a:off x="15621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82566</xdr:rowOff>
    </xdr:from>
    <xdr:ext cx="736600" cy="259045"/>
    <xdr:sp macro="" textlink="">
      <xdr:nvSpPr>
        <xdr:cNvPr id="453" name="テキスト ボックス 452"/>
        <xdr:cNvSpPr txBox="1"/>
      </xdr:nvSpPr>
      <xdr:spPr>
        <a:xfrm>
          <a:off x="15290800" y="13627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41911</xdr:rowOff>
    </xdr:from>
    <xdr:to>
      <xdr:col>74</xdr:col>
      <xdr:colOff>31750</xdr:colOff>
      <xdr:row>79</xdr:row>
      <xdr:rowOff>143511</xdr:rowOff>
    </xdr:to>
    <xdr:sp macro="" textlink="">
      <xdr:nvSpPr>
        <xdr:cNvPr id="454" name="楕円 453"/>
        <xdr:cNvSpPr/>
      </xdr:nvSpPr>
      <xdr:spPr>
        <a:xfrm>
          <a:off x="14732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128288</xdr:rowOff>
    </xdr:from>
    <xdr:ext cx="762000" cy="259045"/>
    <xdr:sp macro="" textlink="">
      <xdr:nvSpPr>
        <xdr:cNvPr id="455" name="テキスト ボックス 454"/>
        <xdr:cNvSpPr txBox="1"/>
      </xdr:nvSpPr>
      <xdr:spPr>
        <a:xfrm>
          <a:off x="14401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45720</xdr:rowOff>
    </xdr:from>
    <xdr:to>
      <xdr:col>69</xdr:col>
      <xdr:colOff>142875</xdr:colOff>
      <xdr:row>80</xdr:row>
      <xdr:rowOff>147320</xdr:rowOff>
    </xdr:to>
    <xdr:sp macro="" textlink="">
      <xdr:nvSpPr>
        <xdr:cNvPr id="456" name="楕円 455"/>
        <xdr:cNvSpPr/>
      </xdr:nvSpPr>
      <xdr:spPr>
        <a:xfrm>
          <a:off x="13843000" y="1376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132097</xdr:rowOff>
    </xdr:from>
    <xdr:ext cx="762000" cy="259045"/>
    <xdr:sp macro="" textlink="">
      <xdr:nvSpPr>
        <xdr:cNvPr id="457" name="テキスト ボックス 456"/>
        <xdr:cNvSpPr txBox="1"/>
      </xdr:nvSpPr>
      <xdr:spPr>
        <a:xfrm>
          <a:off x="13512800" y="1384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87630</xdr:rowOff>
    </xdr:from>
    <xdr:to>
      <xdr:col>65</xdr:col>
      <xdr:colOff>53975</xdr:colOff>
      <xdr:row>78</xdr:row>
      <xdr:rowOff>17780</xdr:rowOff>
    </xdr:to>
    <xdr:sp macro="" textlink="">
      <xdr:nvSpPr>
        <xdr:cNvPr id="458" name="楕円 457"/>
        <xdr:cNvSpPr/>
      </xdr:nvSpPr>
      <xdr:spPr>
        <a:xfrm>
          <a:off x="12954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2557</xdr:rowOff>
    </xdr:from>
    <xdr:ext cx="762000" cy="259045"/>
    <xdr:sp macro="" textlink="">
      <xdr:nvSpPr>
        <xdr:cNvPr id="459" name="テキスト ボックス 458"/>
        <xdr:cNvSpPr txBox="1"/>
      </xdr:nvSpPr>
      <xdr:spPr>
        <a:xfrm>
          <a:off x="12623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神奈川県秦野市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108011</xdr:rowOff>
    </xdr:from>
    <xdr:to>
      <xdr:col>29</xdr:col>
      <xdr:colOff>127000</xdr:colOff>
      <xdr:row>20</xdr:row>
      <xdr:rowOff>75504</xdr:rowOff>
    </xdr:to>
    <xdr:cxnSp macro="">
      <xdr:nvCxnSpPr>
        <xdr:cNvPr id="43" name="直線コネクタ 42"/>
        <xdr:cNvCxnSpPr/>
      </xdr:nvCxnSpPr>
      <xdr:spPr bwMode="auto">
        <a:xfrm flipV="1">
          <a:off x="5651500" y="2041586"/>
          <a:ext cx="0" cy="15105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47581</xdr:rowOff>
    </xdr:from>
    <xdr:ext cx="762000" cy="259045"/>
    <xdr:sp macro="" textlink="">
      <xdr:nvSpPr>
        <xdr:cNvPr id="44" name="人口1人当たり決算額の推移最小値テキスト130"/>
        <xdr:cNvSpPr txBox="1"/>
      </xdr:nvSpPr>
      <xdr:spPr>
        <a:xfrm>
          <a:off x="5740400" y="352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75504</xdr:rowOff>
    </xdr:from>
    <xdr:to>
      <xdr:col>30</xdr:col>
      <xdr:colOff>25400</xdr:colOff>
      <xdr:row>20</xdr:row>
      <xdr:rowOff>75504</xdr:rowOff>
    </xdr:to>
    <xdr:cxnSp macro="">
      <xdr:nvCxnSpPr>
        <xdr:cNvPr id="45" name="直線コネクタ 44"/>
        <xdr:cNvCxnSpPr/>
      </xdr:nvCxnSpPr>
      <xdr:spPr bwMode="auto">
        <a:xfrm>
          <a:off x="5562600" y="35521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22938</xdr:rowOff>
    </xdr:from>
    <xdr:ext cx="762000" cy="259045"/>
    <xdr:sp macro="" textlink="">
      <xdr:nvSpPr>
        <xdr:cNvPr id="46" name="人口1人当たり決算額の推移最大値テキスト130"/>
        <xdr:cNvSpPr txBox="1"/>
      </xdr:nvSpPr>
      <xdr:spPr>
        <a:xfrm>
          <a:off x="5740400" y="178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108011</xdr:rowOff>
    </xdr:from>
    <xdr:to>
      <xdr:col>30</xdr:col>
      <xdr:colOff>25400</xdr:colOff>
      <xdr:row>11</xdr:row>
      <xdr:rowOff>108011</xdr:rowOff>
    </xdr:to>
    <xdr:cxnSp macro="">
      <xdr:nvCxnSpPr>
        <xdr:cNvPr id="47" name="直線コネクタ 46"/>
        <xdr:cNvCxnSpPr/>
      </xdr:nvCxnSpPr>
      <xdr:spPr bwMode="auto">
        <a:xfrm>
          <a:off x="5562600" y="20415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87849</xdr:rowOff>
    </xdr:from>
    <xdr:to>
      <xdr:col>29</xdr:col>
      <xdr:colOff>127000</xdr:colOff>
      <xdr:row>17</xdr:row>
      <xdr:rowOff>159949</xdr:rowOff>
    </xdr:to>
    <xdr:cxnSp macro="">
      <xdr:nvCxnSpPr>
        <xdr:cNvPr id="48" name="直線コネクタ 47"/>
        <xdr:cNvCxnSpPr/>
      </xdr:nvCxnSpPr>
      <xdr:spPr bwMode="auto">
        <a:xfrm flipV="1">
          <a:off x="5003800" y="3050124"/>
          <a:ext cx="647700" cy="721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113560</xdr:rowOff>
    </xdr:from>
    <xdr:ext cx="762000" cy="259045"/>
    <xdr:sp macro="" textlink="">
      <xdr:nvSpPr>
        <xdr:cNvPr id="49" name="人口1人当たり決算額の推移平均値テキスト130"/>
        <xdr:cNvSpPr txBox="1"/>
      </xdr:nvSpPr>
      <xdr:spPr>
        <a:xfrm>
          <a:off x="5740400" y="27329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97033</xdr:rowOff>
    </xdr:from>
    <xdr:to>
      <xdr:col>29</xdr:col>
      <xdr:colOff>177800</xdr:colOff>
      <xdr:row>17</xdr:row>
      <xdr:rowOff>27183</xdr:rowOff>
    </xdr:to>
    <xdr:sp macro="" textlink="">
      <xdr:nvSpPr>
        <xdr:cNvPr id="50" name="フローチャート: 判断 49"/>
        <xdr:cNvSpPr/>
      </xdr:nvSpPr>
      <xdr:spPr bwMode="auto">
        <a:xfrm>
          <a:off x="5600700" y="2887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159949</xdr:rowOff>
    </xdr:from>
    <xdr:to>
      <xdr:col>26</xdr:col>
      <xdr:colOff>50800</xdr:colOff>
      <xdr:row>18</xdr:row>
      <xdr:rowOff>25258</xdr:rowOff>
    </xdr:to>
    <xdr:cxnSp macro="">
      <xdr:nvCxnSpPr>
        <xdr:cNvPr id="51" name="直線コネクタ 50"/>
        <xdr:cNvCxnSpPr/>
      </xdr:nvCxnSpPr>
      <xdr:spPr bwMode="auto">
        <a:xfrm flipV="1">
          <a:off x="4305300" y="3122224"/>
          <a:ext cx="698500" cy="367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125974</xdr:rowOff>
    </xdr:from>
    <xdr:to>
      <xdr:col>26</xdr:col>
      <xdr:colOff>101600</xdr:colOff>
      <xdr:row>17</xdr:row>
      <xdr:rowOff>56124</xdr:rowOff>
    </xdr:to>
    <xdr:sp macro="" textlink="">
      <xdr:nvSpPr>
        <xdr:cNvPr id="52" name="フローチャート: 判断 51"/>
        <xdr:cNvSpPr/>
      </xdr:nvSpPr>
      <xdr:spPr bwMode="auto">
        <a:xfrm>
          <a:off x="4953000" y="29167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66301</xdr:rowOff>
    </xdr:from>
    <xdr:ext cx="736600" cy="259045"/>
    <xdr:sp macro="" textlink="">
      <xdr:nvSpPr>
        <xdr:cNvPr id="53" name="テキスト ボックス 52"/>
        <xdr:cNvSpPr txBox="1"/>
      </xdr:nvSpPr>
      <xdr:spPr>
        <a:xfrm>
          <a:off x="4622800" y="2685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25258</xdr:rowOff>
    </xdr:from>
    <xdr:to>
      <xdr:col>22</xdr:col>
      <xdr:colOff>114300</xdr:colOff>
      <xdr:row>18</xdr:row>
      <xdr:rowOff>44003</xdr:rowOff>
    </xdr:to>
    <xdr:cxnSp macro="">
      <xdr:nvCxnSpPr>
        <xdr:cNvPr id="54" name="直線コネクタ 53"/>
        <xdr:cNvCxnSpPr/>
      </xdr:nvCxnSpPr>
      <xdr:spPr bwMode="auto">
        <a:xfrm flipV="1">
          <a:off x="3606800" y="3158983"/>
          <a:ext cx="698500" cy="187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86426</xdr:rowOff>
    </xdr:from>
    <xdr:to>
      <xdr:col>22</xdr:col>
      <xdr:colOff>165100</xdr:colOff>
      <xdr:row>17</xdr:row>
      <xdr:rowOff>16576</xdr:rowOff>
    </xdr:to>
    <xdr:sp macro="" textlink="">
      <xdr:nvSpPr>
        <xdr:cNvPr id="55" name="フローチャート: 判断 54"/>
        <xdr:cNvSpPr/>
      </xdr:nvSpPr>
      <xdr:spPr bwMode="auto">
        <a:xfrm>
          <a:off x="4254500" y="2877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26753</xdr:rowOff>
    </xdr:from>
    <xdr:ext cx="762000" cy="259045"/>
    <xdr:sp macro="" textlink="">
      <xdr:nvSpPr>
        <xdr:cNvPr id="56" name="テキスト ボックス 55"/>
        <xdr:cNvSpPr txBox="1"/>
      </xdr:nvSpPr>
      <xdr:spPr>
        <a:xfrm>
          <a:off x="3924300" y="2646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39980</xdr:rowOff>
    </xdr:from>
    <xdr:to>
      <xdr:col>18</xdr:col>
      <xdr:colOff>177800</xdr:colOff>
      <xdr:row>18</xdr:row>
      <xdr:rowOff>44003</xdr:rowOff>
    </xdr:to>
    <xdr:cxnSp macro="">
      <xdr:nvCxnSpPr>
        <xdr:cNvPr id="57" name="直線コネクタ 56"/>
        <xdr:cNvCxnSpPr/>
      </xdr:nvCxnSpPr>
      <xdr:spPr bwMode="auto">
        <a:xfrm>
          <a:off x="2908300" y="3173705"/>
          <a:ext cx="698500" cy="40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106177</xdr:rowOff>
    </xdr:from>
    <xdr:to>
      <xdr:col>19</xdr:col>
      <xdr:colOff>38100</xdr:colOff>
      <xdr:row>17</xdr:row>
      <xdr:rowOff>36327</xdr:rowOff>
    </xdr:to>
    <xdr:sp macro="" textlink="">
      <xdr:nvSpPr>
        <xdr:cNvPr id="58" name="フローチャート: 判断 57"/>
        <xdr:cNvSpPr/>
      </xdr:nvSpPr>
      <xdr:spPr bwMode="auto">
        <a:xfrm>
          <a:off x="3556000" y="28970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46504</xdr:rowOff>
    </xdr:from>
    <xdr:ext cx="762000" cy="259045"/>
    <xdr:sp macro="" textlink="">
      <xdr:nvSpPr>
        <xdr:cNvPr id="59" name="テキスト ボックス 58"/>
        <xdr:cNvSpPr txBox="1"/>
      </xdr:nvSpPr>
      <xdr:spPr>
        <a:xfrm>
          <a:off x="3225800" y="2665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53416</xdr:rowOff>
    </xdr:from>
    <xdr:to>
      <xdr:col>15</xdr:col>
      <xdr:colOff>101600</xdr:colOff>
      <xdr:row>16</xdr:row>
      <xdr:rowOff>155016</xdr:rowOff>
    </xdr:to>
    <xdr:sp macro="" textlink="">
      <xdr:nvSpPr>
        <xdr:cNvPr id="60" name="フローチャート: 判断 59"/>
        <xdr:cNvSpPr/>
      </xdr:nvSpPr>
      <xdr:spPr bwMode="auto">
        <a:xfrm>
          <a:off x="2857500" y="28442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165193</xdr:rowOff>
    </xdr:from>
    <xdr:ext cx="762000" cy="259045"/>
    <xdr:sp macro="" textlink="">
      <xdr:nvSpPr>
        <xdr:cNvPr id="61" name="テキスト ボックス 60"/>
        <xdr:cNvSpPr txBox="1"/>
      </xdr:nvSpPr>
      <xdr:spPr>
        <a:xfrm>
          <a:off x="2527300" y="2613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37049</xdr:rowOff>
    </xdr:from>
    <xdr:to>
      <xdr:col>29</xdr:col>
      <xdr:colOff>177800</xdr:colOff>
      <xdr:row>17</xdr:row>
      <xdr:rowOff>138649</xdr:rowOff>
    </xdr:to>
    <xdr:sp macro="" textlink="">
      <xdr:nvSpPr>
        <xdr:cNvPr id="67" name="楕円 66"/>
        <xdr:cNvSpPr/>
      </xdr:nvSpPr>
      <xdr:spPr bwMode="auto">
        <a:xfrm>
          <a:off x="5600700" y="29993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9126</xdr:rowOff>
    </xdr:from>
    <xdr:ext cx="762000" cy="259045"/>
    <xdr:sp macro="" textlink="">
      <xdr:nvSpPr>
        <xdr:cNvPr id="68" name="人口1人当たり決算額の推移該当値テキスト130"/>
        <xdr:cNvSpPr txBox="1"/>
      </xdr:nvSpPr>
      <xdr:spPr>
        <a:xfrm>
          <a:off x="5740400" y="2971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109149</xdr:rowOff>
    </xdr:from>
    <xdr:to>
      <xdr:col>26</xdr:col>
      <xdr:colOff>101600</xdr:colOff>
      <xdr:row>18</xdr:row>
      <xdr:rowOff>39299</xdr:rowOff>
    </xdr:to>
    <xdr:sp macro="" textlink="">
      <xdr:nvSpPr>
        <xdr:cNvPr id="69" name="楕円 68"/>
        <xdr:cNvSpPr/>
      </xdr:nvSpPr>
      <xdr:spPr bwMode="auto">
        <a:xfrm>
          <a:off x="4953000" y="30714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24076</xdr:rowOff>
    </xdr:from>
    <xdr:ext cx="736600" cy="259045"/>
    <xdr:sp macro="" textlink="">
      <xdr:nvSpPr>
        <xdr:cNvPr id="70" name="テキスト ボックス 69"/>
        <xdr:cNvSpPr txBox="1"/>
      </xdr:nvSpPr>
      <xdr:spPr>
        <a:xfrm>
          <a:off x="4622800" y="3157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145908</xdr:rowOff>
    </xdr:from>
    <xdr:to>
      <xdr:col>22</xdr:col>
      <xdr:colOff>165100</xdr:colOff>
      <xdr:row>18</xdr:row>
      <xdr:rowOff>76058</xdr:rowOff>
    </xdr:to>
    <xdr:sp macro="" textlink="">
      <xdr:nvSpPr>
        <xdr:cNvPr id="71" name="楕円 70"/>
        <xdr:cNvSpPr/>
      </xdr:nvSpPr>
      <xdr:spPr bwMode="auto">
        <a:xfrm>
          <a:off x="4254500" y="31081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60835</xdr:rowOff>
    </xdr:from>
    <xdr:ext cx="762000" cy="259045"/>
    <xdr:sp macro="" textlink="">
      <xdr:nvSpPr>
        <xdr:cNvPr id="72" name="テキスト ボックス 71"/>
        <xdr:cNvSpPr txBox="1"/>
      </xdr:nvSpPr>
      <xdr:spPr>
        <a:xfrm>
          <a:off x="3924300" y="3194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164653</xdr:rowOff>
    </xdr:from>
    <xdr:to>
      <xdr:col>19</xdr:col>
      <xdr:colOff>38100</xdr:colOff>
      <xdr:row>18</xdr:row>
      <xdr:rowOff>94803</xdr:rowOff>
    </xdr:to>
    <xdr:sp macro="" textlink="">
      <xdr:nvSpPr>
        <xdr:cNvPr id="73" name="楕円 72"/>
        <xdr:cNvSpPr/>
      </xdr:nvSpPr>
      <xdr:spPr bwMode="auto">
        <a:xfrm>
          <a:off x="3556000" y="31269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79580</xdr:rowOff>
    </xdr:from>
    <xdr:ext cx="762000" cy="259045"/>
    <xdr:sp macro="" textlink="">
      <xdr:nvSpPr>
        <xdr:cNvPr id="74" name="テキスト ボックス 73"/>
        <xdr:cNvSpPr txBox="1"/>
      </xdr:nvSpPr>
      <xdr:spPr>
        <a:xfrm>
          <a:off x="3225800" y="321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160630</xdr:rowOff>
    </xdr:from>
    <xdr:to>
      <xdr:col>15</xdr:col>
      <xdr:colOff>101600</xdr:colOff>
      <xdr:row>18</xdr:row>
      <xdr:rowOff>90780</xdr:rowOff>
    </xdr:to>
    <xdr:sp macro="" textlink="">
      <xdr:nvSpPr>
        <xdr:cNvPr id="75" name="楕円 74"/>
        <xdr:cNvSpPr/>
      </xdr:nvSpPr>
      <xdr:spPr bwMode="auto">
        <a:xfrm>
          <a:off x="2857500" y="3122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75557</xdr:rowOff>
    </xdr:from>
    <xdr:ext cx="762000" cy="259045"/>
    <xdr:sp macro="" textlink="">
      <xdr:nvSpPr>
        <xdr:cNvPr id="76" name="テキスト ボックス 75"/>
        <xdr:cNvSpPr txBox="1"/>
      </xdr:nvSpPr>
      <xdr:spPr>
        <a:xfrm>
          <a:off x="2527300" y="320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255778</xdr:rowOff>
    </xdr:from>
    <xdr:to>
      <xdr:col>29</xdr:col>
      <xdr:colOff>127000</xdr:colOff>
      <xdr:row>37</xdr:row>
      <xdr:rowOff>162281</xdr:rowOff>
    </xdr:to>
    <xdr:cxnSp macro="">
      <xdr:nvCxnSpPr>
        <xdr:cNvPr id="104" name="直線コネクタ 103"/>
        <xdr:cNvCxnSpPr/>
      </xdr:nvCxnSpPr>
      <xdr:spPr bwMode="auto">
        <a:xfrm flipV="1">
          <a:off x="5651500" y="6180328"/>
          <a:ext cx="0" cy="11066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134358</xdr:rowOff>
    </xdr:from>
    <xdr:ext cx="762000" cy="259045"/>
    <xdr:sp macro="" textlink="">
      <xdr:nvSpPr>
        <xdr:cNvPr id="105" name="人口1人当たり決算額の推移最小値テキスト445"/>
        <xdr:cNvSpPr txBox="1"/>
      </xdr:nvSpPr>
      <xdr:spPr>
        <a:xfrm>
          <a:off x="5740400" y="7259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162281</xdr:rowOff>
    </xdr:from>
    <xdr:to>
      <xdr:col>30</xdr:col>
      <xdr:colOff>25400</xdr:colOff>
      <xdr:row>37</xdr:row>
      <xdr:rowOff>162281</xdr:rowOff>
    </xdr:to>
    <xdr:cxnSp macro="">
      <xdr:nvCxnSpPr>
        <xdr:cNvPr id="106" name="直線コネクタ 105"/>
        <xdr:cNvCxnSpPr/>
      </xdr:nvCxnSpPr>
      <xdr:spPr bwMode="auto">
        <a:xfrm>
          <a:off x="5562600" y="72869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170705</xdr:rowOff>
    </xdr:from>
    <xdr:ext cx="762000" cy="259045"/>
    <xdr:sp macro="" textlink="">
      <xdr:nvSpPr>
        <xdr:cNvPr id="107" name="人口1人当たり決算額の推移最大値テキスト445"/>
        <xdr:cNvSpPr txBox="1"/>
      </xdr:nvSpPr>
      <xdr:spPr>
        <a:xfrm>
          <a:off x="5740400" y="5923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255778</xdr:rowOff>
    </xdr:from>
    <xdr:to>
      <xdr:col>30</xdr:col>
      <xdr:colOff>25400</xdr:colOff>
      <xdr:row>33</xdr:row>
      <xdr:rowOff>255778</xdr:rowOff>
    </xdr:to>
    <xdr:cxnSp macro="">
      <xdr:nvCxnSpPr>
        <xdr:cNvPr id="108" name="直線コネクタ 107"/>
        <xdr:cNvCxnSpPr/>
      </xdr:nvCxnSpPr>
      <xdr:spPr bwMode="auto">
        <a:xfrm>
          <a:off x="5562600" y="61803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144488</xdr:rowOff>
    </xdr:from>
    <xdr:to>
      <xdr:col>29</xdr:col>
      <xdr:colOff>127000</xdr:colOff>
      <xdr:row>37</xdr:row>
      <xdr:rowOff>11481</xdr:rowOff>
    </xdr:to>
    <xdr:cxnSp macro="">
      <xdr:nvCxnSpPr>
        <xdr:cNvPr id="109" name="直線コネクタ 108"/>
        <xdr:cNvCxnSpPr/>
      </xdr:nvCxnSpPr>
      <xdr:spPr bwMode="auto">
        <a:xfrm>
          <a:off x="5003800" y="7097738"/>
          <a:ext cx="647700" cy="384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112425</xdr:rowOff>
    </xdr:from>
    <xdr:ext cx="762000" cy="259045"/>
    <xdr:sp macro="" textlink="">
      <xdr:nvSpPr>
        <xdr:cNvPr id="110" name="人口1人当たり決算額の推移平均値テキスト445"/>
        <xdr:cNvSpPr txBox="1"/>
      </xdr:nvSpPr>
      <xdr:spPr>
        <a:xfrm>
          <a:off x="5740400" y="67227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267348</xdr:rowOff>
    </xdr:from>
    <xdr:to>
      <xdr:col>29</xdr:col>
      <xdr:colOff>177800</xdr:colOff>
      <xdr:row>36</xdr:row>
      <xdr:rowOff>26048</xdr:rowOff>
    </xdr:to>
    <xdr:sp macro="" textlink="">
      <xdr:nvSpPr>
        <xdr:cNvPr id="111" name="フローチャート: 判断 110"/>
        <xdr:cNvSpPr/>
      </xdr:nvSpPr>
      <xdr:spPr bwMode="auto">
        <a:xfrm>
          <a:off x="5600700" y="6877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107074</xdr:rowOff>
    </xdr:from>
    <xdr:to>
      <xdr:col>26</xdr:col>
      <xdr:colOff>50800</xdr:colOff>
      <xdr:row>36</xdr:row>
      <xdr:rowOff>144488</xdr:rowOff>
    </xdr:to>
    <xdr:cxnSp macro="">
      <xdr:nvCxnSpPr>
        <xdr:cNvPr id="112" name="直線コネクタ 111"/>
        <xdr:cNvCxnSpPr/>
      </xdr:nvCxnSpPr>
      <xdr:spPr bwMode="auto">
        <a:xfrm>
          <a:off x="4305300" y="7060324"/>
          <a:ext cx="698500" cy="374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279044</xdr:rowOff>
    </xdr:from>
    <xdr:to>
      <xdr:col>26</xdr:col>
      <xdr:colOff>101600</xdr:colOff>
      <xdr:row>36</xdr:row>
      <xdr:rowOff>37744</xdr:rowOff>
    </xdr:to>
    <xdr:sp macro="" textlink="">
      <xdr:nvSpPr>
        <xdr:cNvPr id="113" name="フローチャート: 判断 112"/>
        <xdr:cNvSpPr/>
      </xdr:nvSpPr>
      <xdr:spPr bwMode="auto">
        <a:xfrm>
          <a:off x="4953000" y="6889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47921</xdr:rowOff>
    </xdr:from>
    <xdr:ext cx="736600" cy="259045"/>
    <xdr:sp macro="" textlink="">
      <xdr:nvSpPr>
        <xdr:cNvPr id="114" name="テキスト ボックス 113"/>
        <xdr:cNvSpPr txBox="1"/>
      </xdr:nvSpPr>
      <xdr:spPr>
        <a:xfrm>
          <a:off x="4622800" y="6658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5880</xdr:rowOff>
    </xdr:from>
    <xdr:to>
      <xdr:col>22</xdr:col>
      <xdr:colOff>114300</xdr:colOff>
      <xdr:row>36</xdr:row>
      <xdr:rowOff>107074</xdr:rowOff>
    </xdr:to>
    <xdr:cxnSp macro="">
      <xdr:nvCxnSpPr>
        <xdr:cNvPr id="115" name="直線コネクタ 114"/>
        <xdr:cNvCxnSpPr/>
      </xdr:nvCxnSpPr>
      <xdr:spPr bwMode="auto">
        <a:xfrm>
          <a:off x="3606800" y="6959130"/>
          <a:ext cx="698500" cy="1011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274548</xdr:rowOff>
    </xdr:from>
    <xdr:to>
      <xdr:col>22</xdr:col>
      <xdr:colOff>165100</xdr:colOff>
      <xdr:row>36</xdr:row>
      <xdr:rowOff>33248</xdr:rowOff>
    </xdr:to>
    <xdr:sp macro="" textlink="">
      <xdr:nvSpPr>
        <xdr:cNvPr id="116" name="フローチャート: 判断 115"/>
        <xdr:cNvSpPr/>
      </xdr:nvSpPr>
      <xdr:spPr bwMode="auto">
        <a:xfrm>
          <a:off x="4254500" y="6884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43425</xdr:rowOff>
    </xdr:from>
    <xdr:ext cx="762000" cy="259045"/>
    <xdr:sp macro="" textlink="">
      <xdr:nvSpPr>
        <xdr:cNvPr id="117" name="テキスト ボックス 116"/>
        <xdr:cNvSpPr txBox="1"/>
      </xdr:nvSpPr>
      <xdr:spPr>
        <a:xfrm>
          <a:off x="3924300" y="6653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337198</xdr:rowOff>
    </xdr:from>
    <xdr:to>
      <xdr:col>18</xdr:col>
      <xdr:colOff>177800</xdr:colOff>
      <xdr:row>36</xdr:row>
      <xdr:rowOff>5880</xdr:rowOff>
    </xdr:to>
    <xdr:cxnSp macro="">
      <xdr:nvCxnSpPr>
        <xdr:cNvPr id="118" name="直線コネクタ 117"/>
        <xdr:cNvCxnSpPr/>
      </xdr:nvCxnSpPr>
      <xdr:spPr bwMode="auto">
        <a:xfrm>
          <a:off x="2908300" y="6947548"/>
          <a:ext cx="698500" cy="115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272948</xdr:rowOff>
    </xdr:from>
    <xdr:to>
      <xdr:col>19</xdr:col>
      <xdr:colOff>38100</xdr:colOff>
      <xdr:row>36</xdr:row>
      <xdr:rowOff>31648</xdr:rowOff>
    </xdr:to>
    <xdr:sp macro="" textlink="">
      <xdr:nvSpPr>
        <xdr:cNvPr id="119" name="フローチャート: 判断 118"/>
        <xdr:cNvSpPr/>
      </xdr:nvSpPr>
      <xdr:spPr bwMode="auto">
        <a:xfrm>
          <a:off x="3556000" y="688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41825</xdr:rowOff>
    </xdr:from>
    <xdr:ext cx="762000" cy="259045"/>
    <xdr:sp macro="" textlink="">
      <xdr:nvSpPr>
        <xdr:cNvPr id="120" name="テキスト ボックス 119"/>
        <xdr:cNvSpPr txBox="1"/>
      </xdr:nvSpPr>
      <xdr:spPr>
        <a:xfrm>
          <a:off x="3225800" y="665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224942</xdr:rowOff>
    </xdr:from>
    <xdr:to>
      <xdr:col>15</xdr:col>
      <xdr:colOff>101600</xdr:colOff>
      <xdr:row>35</xdr:row>
      <xdr:rowOff>326542</xdr:rowOff>
    </xdr:to>
    <xdr:sp macro="" textlink="">
      <xdr:nvSpPr>
        <xdr:cNvPr id="121" name="フローチャート: 判断 120"/>
        <xdr:cNvSpPr/>
      </xdr:nvSpPr>
      <xdr:spPr bwMode="auto">
        <a:xfrm>
          <a:off x="2857500" y="68352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336719</xdr:rowOff>
    </xdr:from>
    <xdr:ext cx="762000" cy="259045"/>
    <xdr:sp macro="" textlink="">
      <xdr:nvSpPr>
        <xdr:cNvPr id="122" name="テキスト ボックス 121"/>
        <xdr:cNvSpPr txBox="1"/>
      </xdr:nvSpPr>
      <xdr:spPr>
        <a:xfrm>
          <a:off x="2527300" y="660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132131</xdr:rowOff>
    </xdr:from>
    <xdr:to>
      <xdr:col>29</xdr:col>
      <xdr:colOff>177800</xdr:colOff>
      <xdr:row>37</xdr:row>
      <xdr:rowOff>62281</xdr:rowOff>
    </xdr:to>
    <xdr:sp macro="" textlink="">
      <xdr:nvSpPr>
        <xdr:cNvPr id="128" name="楕円 127"/>
        <xdr:cNvSpPr/>
      </xdr:nvSpPr>
      <xdr:spPr bwMode="auto">
        <a:xfrm>
          <a:off x="5600700" y="70853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104208</xdr:rowOff>
    </xdr:from>
    <xdr:ext cx="762000" cy="259045"/>
    <xdr:sp macro="" textlink="">
      <xdr:nvSpPr>
        <xdr:cNvPr id="129" name="人口1人当たり決算額の推移該当値テキスト445"/>
        <xdr:cNvSpPr txBox="1"/>
      </xdr:nvSpPr>
      <xdr:spPr>
        <a:xfrm>
          <a:off x="5740400" y="7057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93688</xdr:rowOff>
    </xdr:from>
    <xdr:to>
      <xdr:col>26</xdr:col>
      <xdr:colOff>101600</xdr:colOff>
      <xdr:row>37</xdr:row>
      <xdr:rowOff>23838</xdr:rowOff>
    </xdr:to>
    <xdr:sp macro="" textlink="">
      <xdr:nvSpPr>
        <xdr:cNvPr id="130" name="楕円 129"/>
        <xdr:cNvSpPr/>
      </xdr:nvSpPr>
      <xdr:spPr bwMode="auto">
        <a:xfrm>
          <a:off x="4953000" y="70469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8615</xdr:rowOff>
    </xdr:from>
    <xdr:ext cx="736600" cy="259045"/>
    <xdr:sp macro="" textlink="">
      <xdr:nvSpPr>
        <xdr:cNvPr id="131" name="テキスト ボックス 130"/>
        <xdr:cNvSpPr txBox="1"/>
      </xdr:nvSpPr>
      <xdr:spPr>
        <a:xfrm>
          <a:off x="4622800" y="7133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56274</xdr:rowOff>
    </xdr:from>
    <xdr:to>
      <xdr:col>22</xdr:col>
      <xdr:colOff>165100</xdr:colOff>
      <xdr:row>36</xdr:row>
      <xdr:rowOff>157874</xdr:rowOff>
    </xdr:to>
    <xdr:sp macro="" textlink="">
      <xdr:nvSpPr>
        <xdr:cNvPr id="132" name="楕円 131"/>
        <xdr:cNvSpPr/>
      </xdr:nvSpPr>
      <xdr:spPr bwMode="auto">
        <a:xfrm>
          <a:off x="4254500" y="70095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142651</xdr:rowOff>
    </xdr:from>
    <xdr:ext cx="762000" cy="259045"/>
    <xdr:sp macro="" textlink="">
      <xdr:nvSpPr>
        <xdr:cNvPr id="133" name="テキスト ボックス 132"/>
        <xdr:cNvSpPr txBox="1"/>
      </xdr:nvSpPr>
      <xdr:spPr>
        <a:xfrm>
          <a:off x="3924300" y="7095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297980</xdr:rowOff>
    </xdr:from>
    <xdr:to>
      <xdr:col>19</xdr:col>
      <xdr:colOff>38100</xdr:colOff>
      <xdr:row>36</xdr:row>
      <xdr:rowOff>56680</xdr:rowOff>
    </xdr:to>
    <xdr:sp macro="" textlink="">
      <xdr:nvSpPr>
        <xdr:cNvPr id="134" name="楕円 133"/>
        <xdr:cNvSpPr/>
      </xdr:nvSpPr>
      <xdr:spPr bwMode="auto">
        <a:xfrm>
          <a:off x="3556000" y="69083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41457</xdr:rowOff>
    </xdr:from>
    <xdr:ext cx="762000" cy="259045"/>
    <xdr:sp macro="" textlink="">
      <xdr:nvSpPr>
        <xdr:cNvPr id="135" name="テキスト ボックス 134"/>
        <xdr:cNvSpPr txBox="1"/>
      </xdr:nvSpPr>
      <xdr:spPr>
        <a:xfrm>
          <a:off x="3225800" y="699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286398</xdr:rowOff>
    </xdr:from>
    <xdr:to>
      <xdr:col>15</xdr:col>
      <xdr:colOff>101600</xdr:colOff>
      <xdr:row>36</xdr:row>
      <xdr:rowOff>45098</xdr:rowOff>
    </xdr:to>
    <xdr:sp macro="" textlink="">
      <xdr:nvSpPr>
        <xdr:cNvPr id="136" name="楕円 135"/>
        <xdr:cNvSpPr/>
      </xdr:nvSpPr>
      <xdr:spPr bwMode="auto">
        <a:xfrm>
          <a:off x="2857500" y="68967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29875</xdr:rowOff>
    </xdr:from>
    <xdr:ext cx="762000" cy="259045"/>
    <xdr:sp macro="" textlink="">
      <xdr:nvSpPr>
        <xdr:cNvPr id="137" name="テキスト ボックス 136"/>
        <xdr:cNvSpPr txBox="1"/>
      </xdr:nvSpPr>
      <xdr:spPr>
        <a:xfrm>
          <a:off x="2527300" y="698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神奈川県秦野市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161,193
157,410
103.76
50,002,530
48,443,981
986,104
29,769,138
34,658,316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17.6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120307</xdr:rowOff>
    </xdr:from>
    <xdr:to>
      <xdr:col>24</xdr:col>
      <xdr:colOff>62865</xdr:colOff>
      <xdr:row>38</xdr:row>
      <xdr:rowOff>140462</xdr:rowOff>
    </xdr:to>
    <xdr:cxnSp macro="">
      <xdr:nvCxnSpPr>
        <xdr:cNvPr id="56" name="直線コネクタ 55"/>
        <xdr:cNvCxnSpPr/>
      </xdr:nvCxnSpPr>
      <xdr:spPr>
        <a:xfrm flipV="1">
          <a:off x="4633595" y="5435257"/>
          <a:ext cx="1270" cy="1220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144289</xdr:rowOff>
    </xdr:from>
    <xdr:ext cx="534377" cy="259045"/>
    <xdr:sp macro="" textlink="">
      <xdr:nvSpPr>
        <xdr:cNvPr id="57" name="人件費最小値テキスト"/>
        <xdr:cNvSpPr txBox="1"/>
      </xdr:nvSpPr>
      <xdr:spPr>
        <a:xfrm>
          <a:off x="4686300" y="6659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140462</xdr:rowOff>
    </xdr:from>
    <xdr:to>
      <xdr:col>24</xdr:col>
      <xdr:colOff>152400</xdr:colOff>
      <xdr:row>38</xdr:row>
      <xdr:rowOff>140462</xdr:rowOff>
    </xdr:to>
    <xdr:cxnSp macro="">
      <xdr:nvCxnSpPr>
        <xdr:cNvPr id="58" name="直線コネクタ 57"/>
        <xdr:cNvCxnSpPr/>
      </xdr:nvCxnSpPr>
      <xdr:spPr>
        <a:xfrm>
          <a:off x="4546600" y="6655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66984</xdr:rowOff>
    </xdr:from>
    <xdr:ext cx="534377" cy="259045"/>
    <xdr:sp macro="" textlink="">
      <xdr:nvSpPr>
        <xdr:cNvPr id="59" name="人件費最大値テキスト"/>
        <xdr:cNvSpPr txBox="1"/>
      </xdr:nvSpPr>
      <xdr:spPr>
        <a:xfrm>
          <a:off x="4686300" y="521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120307</xdr:rowOff>
    </xdr:from>
    <xdr:to>
      <xdr:col>24</xdr:col>
      <xdr:colOff>152400</xdr:colOff>
      <xdr:row>31</xdr:row>
      <xdr:rowOff>120307</xdr:rowOff>
    </xdr:to>
    <xdr:cxnSp macro="">
      <xdr:nvCxnSpPr>
        <xdr:cNvPr id="60" name="直線コネクタ 59"/>
        <xdr:cNvCxnSpPr/>
      </xdr:nvCxnSpPr>
      <xdr:spPr>
        <a:xfrm>
          <a:off x="4546600" y="543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68072</xdr:rowOff>
    </xdr:from>
    <xdr:to>
      <xdr:col>24</xdr:col>
      <xdr:colOff>63500</xdr:colOff>
      <xdr:row>35</xdr:row>
      <xdr:rowOff>137223</xdr:rowOff>
    </xdr:to>
    <xdr:cxnSp macro="">
      <xdr:nvCxnSpPr>
        <xdr:cNvPr id="61" name="直線コネクタ 60"/>
        <xdr:cNvCxnSpPr/>
      </xdr:nvCxnSpPr>
      <xdr:spPr>
        <a:xfrm>
          <a:off x="3797300" y="6068822"/>
          <a:ext cx="838200" cy="69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84917</xdr:rowOff>
    </xdr:from>
    <xdr:ext cx="534377" cy="259045"/>
    <xdr:sp macro="" textlink="">
      <xdr:nvSpPr>
        <xdr:cNvPr id="62" name="人件費平均値テキスト"/>
        <xdr:cNvSpPr txBox="1"/>
      </xdr:nvSpPr>
      <xdr:spPr>
        <a:xfrm>
          <a:off x="4686300" y="59142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62040</xdr:rowOff>
    </xdr:from>
    <xdr:to>
      <xdr:col>24</xdr:col>
      <xdr:colOff>114300</xdr:colOff>
      <xdr:row>35</xdr:row>
      <xdr:rowOff>163640</xdr:rowOff>
    </xdr:to>
    <xdr:sp macro="" textlink="">
      <xdr:nvSpPr>
        <xdr:cNvPr id="63" name="フローチャート: 判断 62"/>
        <xdr:cNvSpPr/>
      </xdr:nvSpPr>
      <xdr:spPr>
        <a:xfrm>
          <a:off x="4584700" y="606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68072</xdr:rowOff>
    </xdr:from>
    <xdr:to>
      <xdr:col>19</xdr:col>
      <xdr:colOff>177800</xdr:colOff>
      <xdr:row>35</xdr:row>
      <xdr:rowOff>83274</xdr:rowOff>
    </xdr:to>
    <xdr:cxnSp macro="">
      <xdr:nvCxnSpPr>
        <xdr:cNvPr id="64" name="直線コネクタ 63"/>
        <xdr:cNvCxnSpPr/>
      </xdr:nvCxnSpPr>
      <xdr:spPr>
        <a:xfrm flipV="1">
          <a:off x="2908300" y="6068822"/>
          <a:ext cx="889000" cy="1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66878</xdr:rowOff>
    </xdr:from>
    <xdr:to>
      <xdr:col>20</xdr:col>
      <xdr:colOff>38100</xdr:colOff>
      <xdr:row>35</xdr:row>
      <xdr:rowOff>168478</xdr:rowOff>
    </xdr:to>
    <xdr:sp macro="" textlink="">
      <xdr:nvSpPr>
        <xdr:cNvPr id="65" name="フローチャート: 判断 64"/>
        <xdr:cNvSpPr/>
      </xdr:nvSpPr>
      <xdr:spPr>
        <a:xfrm>
          <a:off x="3746500" y="606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159605</xdr:rowOff>
    </xdr:from>
    <xdr:ext cx="534377" cy="259045"/>
    <xdr:sp macro="" textlink="">
      <xdr:nvSpPr>
        <xdr:cNvPr id="66" name="テキスト ボックス 65"/>
        <xdr:cNvSpPr txBox="1"/>
      </xdr:nvSpPr>
      <xdr:spPr>
        <a:xfrm>
          <a:off x="3530111" y="6160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66358</xdr:rowOff>
    </xdr:from>
    <xdr:to>
      <xdr:col>15</xdr:col>
      <xdr:colOff>50800</xdr:colOff>
      <xdr:row>35</xdr:row>
      <xdr:rowOff>83274</xdr:rowOff>
    </xdr:to>
    <xdr:cxnSp macro="">
      <xdr:nvCxnSpPr>
        <xdr:cNvPr id="67" name="直線コネクタ 66"/>
        <xdr:cNvCxnSpPr/>
      </xdr:nvCxnSpPr>
      <xdr:spPr>
        <a:xfrm>
          <a:off x="2019300" y="6067108"/>
          <a:ext cx="889000" cy="1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65392</xdr:rowOff>
    </xdr:from>
    <xdr:to>
      <xdr:col>15</xdr:col>
      <xdr:colOff>101600</xdr:colOff>
      <xdr:row>35</xdr:row>
      <xdr:rowOff>166992</xdr:rowOff>
    </xdr:to>
    <xdr:sp macro="" textlink="">
      <xdr:nvSpPr>
        <xdr:cNvPr id="68" name="フローチャート: 判断 67"/>
        <xdr:cNvSpPr/>
      </xdr:nvSpPr>
      <xdr:spPr>
        <a:xfrm>
          <a:off x="2857500" y="606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158119</xdr:rowOff>
    </xdr:from>
    <xdr:ext cx="534377" cy="259045"/>
    <xdr:sp macro="" textlink="">
      <xdr:nvSpPr>
        <xdr:cNvPr id="69" name="テキスト ボックス 68"/>
        <xdr:cNvSpPr txBox="1"/>
      </xdr:nvSpPr>
      <xdr:spPr>
        <a:xfrm>
          <a:off x="2641111" y="6158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66358</xdr:rowOff>
    </xdr:from>
    <xdr:to>
      <xdr:col>10</xdr:col>
      <xdr:colOff>114300</xdr:colOff>
      <xdr:row>35</xdr:row>
      <xdr:rowOff>133261</xdr:rowOff>
    </xdr:to>
    <xdr:cxnSp macro="">
      <xdr:nvCxnSpPr>
        <xdr:cNvPr id="70" name="直線コネクタ 69"/>
        <xdr:cNvCxnSpPr/>
      </xdr:nvCxnSpPr>
      <xdr:spPr>
        <a:xfrm flipV="1">
          <a:off x="1130300" y="6067108"/>
          <a:ext cx="889000" cy="66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62763</xdr:rowOff>
    </xdr:from>
    <xdr:to>
      <xdr:col>10</xdr:col>
      <xdr:colOff>165100</xdr:colOff>
      <xdr:row>35</xdr:row>
      <xdr:rowOff>164363</xdr:rowOff>
    </xdr:to>
    <xdr:sp macro="" textlink="">
      <xdr:nvSpPr>
        <xdr:cNvPr id="71" name="フローチャート: 判断 70"/>
        <xdr:cNvSpPr/>
      </xdr:nvSpPr>
      <xdr:spPr>
        <a:xfrm>
          <a:off x="1968500" y="606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155490</xdr:rowOff>
    </xdr:from>
    <xdr:ext cx="534377" cy="259045"/>
    <xdr:sp macro="" textlink="">
      <xdr:nvSpPr>
        <xdr:cNvPr id="72" name="テキスト ボックス 71"/>
        <xdr:cNvSpPr txBox="1"/>
      </xdr:nvSpPr>
      <xdr:spPr>
        <a:xfrm>
          <a:off x="1752111" y="615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12624</xdr:rowOff>
    </xdr:from>
    <xdr:to>
      <xdr:col>6</xdr:col>
      <xdr:colOff>38100</xdr:colOff>
      <xdr:row>35</xdr:row>
      <xdr:rowOff>114224</xdr:rowOff>
    </xdr:to>
    <xdr:sp macro="" textlink="">
      <xdr:nvSpPr>
        <xdr:cNvPr id="73" name="フローチャート: 判断 72"/>
        <xdr:cNvSpPr/>
      </xdr:nvSpPr>
      <xdr:spPr>
        <a:xfrm>
          <a:off x="1079500" y="601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130751</xdr:rowOff>
    </xdr:from>
    <xdr:ext cx="534377" cy="259045"/>
    <xdr:sp macro="" textlink="">
      <xdr:nvSpPr>
        <xdr:cNvPr id="74" name="テキスト ボックス 73"/>
        <xdr:cNvSpPr txBox="1"/>
      </xdr:nvSpPr>
      <xdr:spPr>
        <a:xfrm>
          <a:off x="863111" y="578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86423</xdr:rowOff>
    </xdr:from>
    <xdr:to>
      <xdr:col>24</xdr:col>
      <xdr:colOff>114300</xdr:colOff>
      <xdr:row>36</xdr:row>
      <xdr:rowOff>16573</xdr:rowOff>
    </xdr:to>
    <xdr:sp macro="" textlink="">
      <xdr:nvSpPr>
        <xdr:cNvPr id="80" name="楕円 79"/>
        <xdr:cNvSpPr/>
      </xdr:nvSpPr>
      <xdr:spPr>
        <a:xfrm>
          <a:off x="4584700" y="6087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64850</xdr:rowOff>
    </xdr:from>
    <xdr:ext cx="534377" cy="259045"/>
    <xdr:sp macro="" textlink="">
      <xdr:nvSpPr>
        <xdr:cNvPr id="81" name="人件費該当値テキスト"/>
        <xdr:cNvSpPr txBox="1"/>
      </xdr:nvSpPr>
      <xdr:spPr>
        <a:xfrm>
          <a:off x="4686300" y="6065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17272</xdr:rowOff>
    </xdr:from>
    <xdr:to>
      <xdr:col>20</xdr:col>
      <xdr:colOff>38100</xdr:colOff>
      <xdr:row>35</xdr:row>
      <xdr:rowOff>118872</xdr:rowOff>
    </xdr:to>
    <xdr:sp macro="" textlink="">
      <xdr:nvSpPr>
        <xdr:cNvPr id="82" name="楕円 81"/>
        <xdr:cNvSpPr/>
      </xdr:nvSpPr>
      <xdr:spPr>
        <a:xfrm>
          <a:off x="3746500" y="601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135399</xdr:rowOff>
    </xdr:from>
    <xdr:ext cx="534377" cy="259045"/>
    <xdr:sp macro="" textlink="">
      <xdr:nvSpPr>
        <xdr:cNvPr id="83" name="テキスト ボックス 82"/>
        <xdr:cNvSpPr txBox="1"/>
      </xdr:nvSpPr>
      <xdr:spPr>
        <a:xfrm>
          <a:off x="3530111" y="5793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32474</xdr:rowOff>
    </xdr:from>
    <xdr:to>
      <xdr:col>15</xdr:col>
      <xdr:colOff>101600</xdr:colOff>
      <xdr:row>35</xdr:row>
      <xdr:rowOff>134074</xdr:rowOff>
    </xdr:to>
    <xdr:sp macro="" textlink="">
      <xdr:nvSpPr>
        <xdr:cNvPr id="84" name="楕円 83"/>
        <xdr:cNvSpPr/>
      </xdr:nvSpPr>
      <xdr:spPr>
        <a:xfrm>
          <a:off x="2857500" y="603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150601</xdr:rowOff>
    </xdr:from>
    <xdr:ext cx="534377" cy="259045"/>
    <xdr:sp macro="" textlink="">
      <xdr:nvSpPr>
        <xdr:cNvPr id="85" name="テキスト ボックス 84"/>
        <xdr:cNvSpPr txBox="1"/>
      </xdr:nvSpPr>
      <xdr:spPr>
        <a:xfrm>
          <a:off x="2641111" y="580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15558</xdr:rowOff>
    </xdr:from>
    <xdr:to>
      <xdr:col>10</xdr:col>
      <xdr:colOff>165100</xdr:colOff>
      <xdr:row>35</xdr:row>
      <xdr:rowOff>117158</xdr:rowOff>
    </xdr:to>
    <xdr:sp macro="" textlink="">
      <xdr:nvSpPr>
        <xdr:cNvPr id="86" name="楕円 85"/>
        <xdr:cNvSpPr/>
      </xdr:nvSpPr>
      <xdr:spPr>
        <a:xfrm>
          <a:off x="1968500" y="601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133685</xdr:rowOff>
    </xdr:from>
    <xdr:ext cx="534377" cy="259045"/>
    <xdr:sp macro="" textlink="">
      <xdr:nvSpPr>
        <xdr:cNvPr id="87" name="テキスト ボックス 86"/>
        <xdr:cNvSpPr txBox="1"/>
      </xdr:nvSpPr>
      <xdr:spPr>
        <a:xfrm>
          <a:off x="1752111" y="579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82461</xdr:rowOff>
    </xdr:from>
    <xdr:to>
      <xdr:col>6</xdr:col>
      <xdr:colOff>38100</xdr:colOff>
      <xdr:row>36</xdr:row>
      <xdr:rowOff>12611</xdr:rowOff>
    </xdr:to>
    <xdr:sp macro="" textlink="">
      <xdr:nvSpPr>
        <xdr:cNvPr id="88" name="楕円 87"/>
        <xdr:cNvSpPr/>
      </xdr:nvSpPr>
      <xdr:spPr>
        <a:xfrm>
          <a:off x="1079500" y="6083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3738</xdr:rowOff>
    </xdr:from>
    <xdr:ext cx="534377" cy="259045"/>
    <xdr:sp macro="" textlink="">
      <xdr:nvSpPr>
        <xdr:cNvPr id="89" name="テキスト ボックス 88"/>
        <xdr:cNvSpPr txBox="1"/>
      </xdr:nvSpPr>
      <xdr:spPr>
        <a:xfrm>
          <a:off x="863111" y="6175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101524</xdr:rowOff>
    </xdr:from>
    <xdr:to>
      <xdr:col>24</xdr:col>
      <xdr:colOff>62865</xdr:colOff>
      <xdr:row>58</xdr:row>
      <xdr:rowOff>61225</xdr:rowOff>
    </xdr:to>
    <xdr:cxnSp macro="">
      <xdr:nvCxnSpPr>
        <xdr:cNvPr id="116" name="直線コネクタ 115"/>
        <xdr:cNvCxnSpPr/>
      </xdr:nvCxnSpPr>
      <xdr:spPr>
        <a:xfrm flipV="1">
          <a:off x="4633595" y="8502574"/>
          <a:ext cx="1270" cy="1502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65052</xdr:rowOff>
    </xdr:from>
    <xdr:ext cx="534377" cy="259045"/>
    <xdr:sp macro="" textlink="">
      <xdr:nvSpPr>
        <xdr:cNvPr id="117" name="物件費最小値テキスト"/>
        <xdr:cNvSpPr txBox="1"/>
      </xdr:nvSpPr>
      <xdr:spPr>
        <a:xfrm>
          <a:off x="4686300" y="1000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61225</xdr:rowOff>
    </xdr:from>
    <xdr:to>
      <xdr:col>24</xdr:col>
      <xdr:colOff>152400</xdr:colOff>
      <xdr:row>58</xdr:row>
      <xdr:rowOff>61225</xdr:rowOff>
    </xdr:to>
    <xdr:cxnSp macro="">
      <xdr:nvCxnSpPr>
        <xdr:cNvPr id="118" name="直線コネクタ 117"/>
        <xdr:cNvCxnSpPr/>
      </xdr:nvCxnSpPr>
      <xdr:spPr>
        <a:xfrm>
          <a:off x="4546600" y="10005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48201</xdr:rowOff>
    </xdr:from>
    <xdr:ext cx="599010" cy="259045"/>
    <xdr:sp macro="" textlink="">
      <xdr:nvSpPr>
        <xdr:cNvPr id="119" name="物件費最大値テキスト"/>
        <xdr:cNvSpPr txBox="1"/>
      </xdr:nvSpPr>
      <xdr:spPr>
        <a:xfrm>
          <a:off x="4686300" y="8277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101524</xdr:rowOff>
    </xdr:from>
    <xdr:to>
      <xdr:col>24</xdr:col>
      <xdr:colOff>152400</xdr:colOff>
      <xdr:row>49</xdr:row>
      <xdr:rowOff>101524</xdr:rowOff>
    </xdr:to>
    <xdr:cxnSp macro="">
      <xdr:nvCxnSpPr>
        <xdr:cNvPr id="120" name="直線コネクタ 119"/>
        <xdr:cNvCxnSpPr/>
      </xdr:nvCxnSpPr>
      <xdr:spPr>
        <a:xfrm>
          <a:off x="4546600" y="8502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142198</xdr:rowOff>
    </xdr:from>
    <xdr:to>
      <xdr:col>24</xdr:col>
      <xdr:colOff>63500</xdr:colOff>
      <xdr:row>57</xdr:row>
      <xdr:rowOff>164323</xdr:rowOff>
    </xdr:to>
    <xdr:cxnSp macro="">
      <xdr:nvCxnSpPr>
        <xdr:cNvPr id="121" name="直線コネクタ 120"/>
        <xdr:cNvCxnSpPr/>
      </xdr:nvCxnSpPr>
      <xdr:spPr>
        <a:xfrm flipV="1">
          <a:off x="3797300" y="9914848"/>
          <a:ext cx="838200" cy="22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45352</xdr:rowOff>
    </xdr:from>
    <xdr:ext cx="534377" cy="259045"/>
    <xdr:sp macro="" textlink="">
      <xdr:nvSpPr>
        <xdr:cNvPr id="122" name="物件費平均値テキスト"/>
        <xdr:cNvSpPr txBox="1"/>
      </xdr:nvSpPr>
      <xdr:spPr>
        <a:xfrm>
          <a:off x="4686300" y="9475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22475</xdr:rowOff>
    </xdr:from>
    <xdr:to>
      <xdr:col>24</xdr:col>
      <xdr:colOff>114300</xdr:colOff>
      <xdr:row>56</xdr:row>
      <xdr:rowOff>124075</xdr:rowOff>
    </xdr:to>
    <xdr:sp macro="" textlink="">
      <xdr:nvSpPr>
        <xdr:cNvPr id="123" name="フローチャート: 判断 122"/>
        <xdr:cNvSpPr/>
      </xdr:nvSpPr>
      <xdr:spPr>
        <a:xfrm>
          <a:off x="4584700" y="962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129332</xdr:rowOff>
    </xdr:from>
    <xdr:to>
      <xdr:col>19</xdr:col>
      <xdr:colOff>177800</xdr:colOff>
      <xdr:row>57</xdr:row>
      <xdr:rowOff>164323</xdr:rowOff>
    </xdr:to>
    <xdr:cxnSp macro="">
      <xdr:nvCxnSpPr>
        <xdr:cNvPr id="124" name="直線コネクタ 123"/>
        <xdr:cNvCxnSpPr/>
      </xdr:nvCxnSpPr>
      <xdr:spPr>
        <a:xfrm>
          <a:off x="2908300" y="9901982"/>
          <a:ext cx="889000" cy="3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67640</xdr:rowOff>
    </xdr:from>
    <xdr:to>
      <xdr:col>20</xdr:col>
      <xdr:colOff>38100</xdr:colOff>
      <xdr:row>56</xdr:row>
      <xdr:rowOff>169240</xdr:rowOff>
    </xdr:to>
    <xdr:sp macro="" textlink="">
      <xdr:nvSpPr>
        <xdr:cNvPr id="125" name="フローチャート: 判断 124"/>
        <xdr:cNvSpPr/>
      </xdr:nvSpPr>
      <xdr:spPr>
        <a:xfrm>
          <a:off x="3746500" y="96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14317</xdr:rowOff>
    </xdr:from>
    <xdr:ext cx="534377" cy="259045"/>
    <xdr:sp macro="" textlink="">
      <xdr:nvSpPr>
        <xdr:cNvPr id="126" name="テキスト ボックス 125"/>
        <xdr:cNvSpPr txBox="1"/>
      </xdr:nvSpPr>
      <xdr:spPr>
        <a:xfrm>
          <a:off x="3530111" y="9444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129332</xdr:rowOff>
    </xdr:from>
    <xdr:to>
      <xdr:col>15</xdr:col>
      <xdr:colOff>50800</xdr:colOff>
      <xdr:row>57</xdr:row>
      <xdr:rowOff>156143</xdr:rowOff>
    </xdr:to>
    <xdr:cxnSp macro="">
      <xdr:nvCxnSpPr>
        <xdr:cNvPr id="127" name="直線コネクタ 126"/>
        <xdr:cNvCxnSpPr/>
      </xdr:nvCxnSpPr>
      <xdr:spPr>
        <a:xfrm flipV="1">
          <a:off x="2019300" y="9901982"/>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156663</xdr:rowOff>
    </xdr:from>
    <xdr:to>
      <xdr:col>15</xdr:col>
      <xdr:colOff>101600</xdr:colOff>
      <xdr:row>56</xdr:row>
      <xdr:rowOff>86813</xdr:rowOff>
    </xdr:to>
    <xdr:sp macro="" textlink="">
      <xdr:nvSpPr>
        <xdr:cNvPr id="128" name="フローチャート: 判断 127"/>
        <xdr:cNvSpPr/>
      </xdr:nvSpPr>
      <xdr:spPr>
        <a:xfrm>
          <a:off x="2857500" y="958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103340</xdr:rowOff>
    </xdr:from>
    <xdr:ext cx="534377" cy="259045"/>
    <xdr:sp macro="" textlink="">
      <xdr:nvSpPr>
        <xdr:cNvPr id="129" name="テキスト ボックス 128"/>
        <xdr:cNvSpPr txBox="1"/>
      </xdr:nvSpPr>
      <xdr:spPr>
        <a:xfrm>
          <a:off x="2641111" y="936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156143</xdr:rowOff>
    </xdr:from>
    <xdr:to>
      <xdr:col>10</xdr:col>
      <xdr:colOff>114300</xdr:colOff>
      <xdr:row>58</xdr:row>
      <xdr:rowOff>26902</xdr:rowOff>
    </xdr:to>
    <xdr:cxnSp macro="">
      <xdr:nvCxnSpPr>
        <xdr:cNvPr id="130" name="直線コネクタ 129"/>
        <xdr:cNvCxnSpPr/>
      </xdr:nvCxnSpPr>
      <xdr:spPr>
        <a:xfrm flipV="1">
          <a:off x="1130300" y="9928793"/>
          <a:ext cx="889000" cy="4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42804</xdr:rowOff>
    </xdr:from>
    <xdr:to>
      <xdr:col>10</xdr:col>
      <xdr:colOff>165100</xdr:colOff>
      <xdr:row>55</xdr:row>
      <xdr:rowOff>144404</xdr:rowOff>
    </xdr:to>
    <xdr:sp macro="" textlink="">
      <xdr:nvSpPr>
        <xdr:cNvPr id="131" name="フローチャート: 判断 130"/>
        <xdr:cNvSpPr/>
      </xdr:nvSpPr>
      <xdr:spPr>
        <a:xfrm>
          <a:off x="1968500" y="947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160931</xdr:rowOff>
    </xdr:from>
    <xdr:ext cx="534377" cy="259045"/>
    <xdr:sp macro="" textlink="">
      <xdr:nvSpPr>
        <xdr:cNvPr id="132" name="テキスト ボックス 131"/>
        <xdr:cNvSpPr txBox="1"/>
      </xdr:nvSpPr>
      <xdr:spPr>
        <a:xfrm>
          <a:off x="1752111" y="924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23619</xdr:rowOff>
    </xdr:from>
    <xdr:to>
      <xdr:col>6</xdr:col>
      <xdr:colOff>38100</xdr:colOff>
      <xdr:row>55</xdr:row>
      <xdr:rowOff>125219</xdr:rowOff>
    </xdr:to>
    <xdr:sp macro="" textlink="">
      <xdr:nvSpPr>
        <xdr:cNvPr id="133" name="フローチャート: 判断 132"/>
        <xdr:cNvSpPr/>
      </xdr:nvSpPr>
      <xdr:spPr>
        <a:xfrm>
          <a:off x="1079500" y="9453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141746</xdr:rowOff>
    </xdr:from>
    <xdr:ext cx="534377" cy="259045"/>
    <xdr:sp macro="" textlink="">
      <xdr:nvSpPr>
        <xdr:cNvPr id="134" name="テキスト ボックス 133"/>
        <xdr:cNvSpPr txBox="1"/>
      </xdr:nvSpPr>
      <xdr:spPr>
        <a:xfrm>
          <a:off x="863111" y="9228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91398</xdr:rowOff>
    </xdr:from>
    <xdr:to>
      <xdr:col>24</xdr:col>
      <xdr:colOff>114300</xdr:colOff>
      <xdr:row>58</xdr:row>
      <xdr:rowOff>21548</xdr:rowOff>
    </xdr:to>
    <xdr:sp macro="" textlink="">
      <xdr:nvSpPr>
        <xdr:cNvPr id="140" name="楕円 139"/>
        <xdr:cNvSpPr/>
      </xdr:nvSpPr>
      <xdr:spPr>
        <a:xfrm>
          <a:off x="4584700" y="986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6325</xdr:rowOff>
    </xdr:from>
    <xdr:ext cx="534377" cy="259045"/>
    <xdr:sp macro="" textlink="">
      <xdr:nvSpPr>
        <xdr:cNvPr id="141" name="物件費該当値テキスト"/>
        <xdr:cNvSpPr txBox="1"/>
      </xdr:nvSpPr>
      <xdr:spPr>
        <a:xfrm>
          <a:off x="4686300" y="9778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113523</xdr:rowOff>
    </xdr:from>
    <xdr:to>
      <xdr:col>20</xdr:col>
      <xdr:colOff>38100</xdr:colOff>
      <xdr:row>58</xdr:row>
      <xdr:rowOff>43673</xdr:rowOff>
    </xdr:to>
    <xdr:sp macro="" textlink="">
      <xdr:nvSpPr>
        <xdr:cNvPr id="142" name="楕円 141"/>
        <xdr:cNvSpPr/>
      </xdr:nvSpPr>
      <xdr:spPr>
        <a:xfrm>
          <a:off x="3746500" y="988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34800</xdr:rowOff>
    </xdr:from>
    <xdr:ext cx="534377" cy="259045"/>
    <xdr:sp macro="" textlink="">
      <xdr:nvSpPr>
        <xdr:cNvPr id="143" name="テキスト ボックス 142"/>
        <xdr:cNvSpPr txBox="1"/>
      </xdr:nvSpPr>
      <xdr:spPr>
        <a:xfrm>
          <a:off x="3530111" y="9978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78532</xdr:rowOff>
    </xdr:from>
    <xdr:to>
      <xdr:col>15</xdr:col>
      <xdr:colOff>101600</xdr:colOff>
      <xdr:row>58</xdr:row>
      <xdr:rowOff>8682</xdr:rowOff>
    </xdr:to>
    <xdr:sp macro="" textlink="">
      <xdr:nvSpPr>
        <xdr:cNvPr id="144" name="楕円 143"/>
        <xdr:cNvSpPr/>
      </xdr:nvSpPr>
      <xdr:spPr>
        <a:xfrm>
          <a:off x="2857500" y="985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171259</xdr:rowOff>
    </xdr:from>
    <xdr:ext cx="534377" cy="259045"/>
    <xdr:sp macro="" textlink="">
      <xdr:nvSpPr>
        <xdr:cNvPr id="145" name="テキスト ボックス 144"/>
        <xdr:cNvSpPr txBox="1"/>
      </xdr:nvSpPr>
      <xdr:spPr>
        <a:xfrm>
          <a:off x="2641111" y="9943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105343</xdr:rowOff>
    </xdr:from>
    <xdr:to>
      <xdr:col>10</xdr:col>
      <xdr:colOff>165100</xdr:colOff>
      <xdr:row>58</xdr:row>
      <xdr:rowOff>35493</xdr:rowOff>
    </xdr:to>
    <xdr:sp macro="" textlink="">
      <xdr:nvSpPr>
        <xdr:cNvPr id="146" name="楕円 145"/>
        <xdr:cNvSpPr/>
      </xdr:nvSpPr>
      <xdr:spPr>
        <a:xfrm>
          <a:off x="1968500" y="987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26620</xdr:rowOff>
    </xdr:from>
    <xdr:ext cx="534377" cy="259045"/>
    <xdr:sp macro="" textlink="">
      <xdr:nvSpPr>
        <xdr:cNvPr id="147" name="テキスト ボックス 146"/>
        <xdr:cNvSpPr txBox="1"/>
      </xdr:nvSpPr>
      <xdr:spPr>
        <a:xfrm>
          <a:off x="1752111" y="997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147552</xdr:rowOff>
    </xdr:from>
    <xdr:to>
      <xdr:col>6</xdr:col>
      <xdr:colOff>38100</xdr:colOff>
      <xdr:row>58</xdr:row>
      <xdr:rowOff>77702</xdr:rowOff>
    </xdr:to>
    <xdr:sp macro="" textlink="">
      <xdr:nvSpPr>
        <xdr:cNvPr id="148" name="楕円 147"/>
        <xdr:cNvSpPr/>
      </xdr:nvSpPr>
      <xdr:spPr>
        <a:xfrm>
          <a:off x="1079500" y="9920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68829</xdr:rowOff>
    </xdr:from>
    <xdr:ext cx="534377" cy="259045"/>
    <xdr:sp macro="" textlink="">
      <xdr:nvSpPr>
        <xdr:cNvPr id="149" name="テキスト ボックス 148"/>
        <xdr:cNvSpPr txBox="1"/>
      </xdr:nvSpPr>
      <xdr:spPr>
        <a:xfrm>
          <a:off x="863111" y="1001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9" name="テキスト ボックス 168"/>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48369</xdr:rowOff>
    </xdr:from>
    <xdr:to>
      <xdr:col>24</xdr:col>
      <xdr:colOff>62865</xdr:colOff>
      <xdr:row>79</xdr:row>
      <xdr:rowOff>57840</xdr:rowOff>
    </xdr:to>
    <xdr:cxnSp macro="">
      <xdr:nvCxnSpPr>
        <xdr:cNvPr id="175" name="直線コネクタ 174"/>
        <xdr:cNvCxnSpPr/>
      </xdr:nvCxnSpPr>
      <xdr:spPr>
        <a:xfrm flipV="1">
          <a:off x="4633595" y="12221319"/>
          <a:ext cx="1270" cy="1381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61667</xdr:rowOff>
    </xdr:from>
    <xdr:ext cx="378565" cy="259045"/>
    <xdr:sp macro="" textlink="">
      <xdr:nvSpPr>
        <xdr:cNvPr id="176" name="維持補修費最小値テキスト"/>
        <xdr:cNvSpPr txBox="1"/>
      </xdr:nvSpPr>
      <xdr:spPr>
        <a:xfrm>
          <a:off x="4686300" y="13606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57840</xdr:rowOff>
    </xdr:from>
    <xdr:to>
      <xdr:col>24</xdr:col>
      <xdr:colOff>152400</xdr:colOff>
      <xdr:row>79</xdr:row>
      <xdr:rowOff>57840</xdr:rowOff>
    </xdr:to>
    <xdr:cxnSp macro="">
      <xdr:nvCxnSpPr>
        <xdr:cNvPr id="177" name="直線コネクタ 176"/>
        <xdr:cNvCxnSpPr/>
      </xdr:nvCxnSpPr>
      <xdr:spPr>
        <a:xfrm>
          <a:off x="4546600" y="13602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166496</xdr:rowOff>
    </xdr:from>
    <xdr:ext cx="534377" cy="259045"/>
    <xdr:sp macro="" textlink="">
      <xdr:nvSpPr>
        <xdr:cNvPr id="178" name="維持補修費最大値テキスト"/>
        <xdr:cNvSpPr txBox="1"/>
      </xdr:nvSpPr>
      <xdr:spPr>
        <a:xfrm>
          <a:off x="4686300" y="1199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48369</xdr:rowOff>
    </xdr:from>
    <xdr:to>
      <xdr:col>24</xdr:col>
      <xdr:colOff>152400</xdr:colOff>
      <xdr:row>71</xdr:row>
      <xdr:rowOff>48369</xdr:rowOff>
    </xdr:to>
    <xdr:cxnSp macro="">
      <xdr:nvCxnSpPr>
        <xdr:cNvPr id="179" name="直線コネクタ 178"/>
        <xdr:cNvCxnSpPr/>
      </xdr:nvCxnSpPr>
      <xdr:spPr>
        <a:xfrm>
          <a:off x="4546600" y="12221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156573</xdr:rowOff>
    </xdr:from>
    <xdr:to>
      <xdr:col>24</xdr:col>
      <xdr:colOff>63500</xdr:colOff>
      <xdr:row>78</xdr:row>
      <xdr:rowOff>48478</xdr:rowOff>
    </xdr:to>
    <xdr:cxnSp macro="">
      <xdr:nvCxnSpPr>
        <xdr:cNvPr id="180" name="直線コネクタ 179"/>
        <xdr:cNvCxnSpPr/>
      </xdr:nvCxnSpPr>
      <xdr:spPr>
        <a:xfrm flipV="1">
          <a:off x="3797300" y="13358223"/>
          <a:ext cx="838200" cy="6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88264</xdr:rowOff>
    </xdr:from>
    <xdr:ext cx="469744" cy="259045"/>
    <xdr:sp macro="" textlink="">
      <xdr:nvSpPr>
        <xdr:cNvPr id="181" name="維持補修費平均値テキスト"/>
        <xdr:cNvSpPr txBox="1"/>
      </xdr:nvSpPr>
      <xdr:spPr>
        <a:xfrm>
          <a:off x="4686300" y="13118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65387</xdr:rowOff>
    </xdr:from>
    <xdr:to>
      <xdr:col>24</xdr:col>
      <xdr:colOff>114300</xdr:colOff>
      <xdr:row>77</xdr:row>
      <xdr:rowOff>166987</xdr:rowOff>
    </xdr:to>
    <xdr:sp macro="" textlink="">
      <xdr:nvSpPr>
        <xdr:cNvPr id="182" name="フローチャート: 判断 181"/>
        <xdr:cNvSpPr/>
      </xdr:nvSpPr>
      <xdr:spPr>
        <a:xfrm>
          <a:off x="4584700" y="1326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42818</xdr:rowOff>
    </xdr:from>
    <xdr:to>
      <xdr:col>19</xdr:col>
      <xdr:colOff>177800</xdr:colOff>
      <xdr:row>78</xdr:row>
      <xdr:rowOff>48478</xdr:rowOff>
    </xdr:to>
    <xdr:cxnSp macro="">
      <xdr:nvCxnSpPr>
        <xdr:cNvPr id="183" name="直線コネクタ 182"/>
        <xdr:cNvCxnSpPr/>
      </xdr:nvCxnSpPr>
      <xdr:spPr>
        <a:xfrm>
          <a:off x="2908300" y="13415918"/>
          <a:ext cx="889000" cy="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73442</xdr:rowOff>
    </xdr:from>
    <xdr:to>
      <xdr:col>20</xdr:col>
      <xdr:colOff>38100</xdr:colOff>
      <xdr:row>78</xdr:row>
      <xdr:rowOff>3592</xdr:rowOff>
    </xdr:to>
    <xdr:sp macro="" textlink="">
      <xdr:nvSpPr>
        <xdr:cNvPr id="184" name="フローチャート: 判断 183"/>
        <xdr:cNvSpPr/>
      </xdr:nvSpPr>
      <xdr:spPr>
        <a:xfrm>
          <a:off x="3746500" y="1327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20119</xdr:rowOff>
    </xdr:from>
    <xdr:ext cx="469744" cy="259045"/>
    <xdr:sp macro="" textlink="">
      <xdr:nvSpPr>
        <xdr:cNvPr id="185" name="テキスト ボックス 184"/>
        <xdr:cNvSpPr txBox="1"/>
      </xdr:nvSpPr>
      <xdr:spPr>
        <a:xfrm>
          <a:off x="3562428" y="1305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38680</xdr:rowOff>
    </xdr:from>
    <xdr:to>
      <xdr:col>15</xdr:col>
      <xdr:colOff>50800</xdr:colOff>
      <xdr:row>78</xdr:row>
      <xdr:rowOff>42818</xdr:rowOff>
    </xdr:to>
    <xdr:cxnSp macro="">
      <xdr:nvCxnSpPr>
        <xdr:cNvPr id="186" name="直線コネクタ 185"/>
        <xdr:cNvCxnSpPr/>
      </xdr:nvCxnSpPr>
      <xdr:spPr>
        <a:xfrm>
          <a:off x="2019300" y="13411780"/>
          <a:ext cx="889000" cy="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50256</xdr:rowOff>
    </xdr:from>
    <xdr:to>
      <xdr:col>15</xdr:col>
      <xdr:colOff>101600</xdr:colOff>
      <xdr:row>77</xdr:row>
      <xdr:rowOff>151856</xdr:rowOff>
    </xdr:to>
    <xdr:sp macro="" textlink="">
      <xdr:nvSpPr>
        <xdr:cNvPr id="187" name="フローチャート: 判断 186"/>
        <xdr:cNvSpPr/>
      </xdr:nvSpPr>
      <xdr:spPr>
        <a:xfrm>
          <a:off x="2857500" y="1325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168383</xdr:rowOff>
    </xdr:from>
    <xdr:ext cx="469744" cy="259045"/>
    <xdr:sp macro="" textlink="">
      <xdr:nvSpPr>
        <xdr:cNvPr id="188" name="テキスト ボックス 187"/>
        <xdr:cNvSpPr txBox="1"/>
      </xdr:nvSpPr>
      <xdr:spPr>
        <a:xfrm>
          <a:off x="2673428" y="13027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38680</xdr:rowOff>
    </xdr:from>
    <xdr:to>
      <xdr:col>10</xdr:col>
      <xdr:colOff>114300</xdr:colOff>
      <xdr:row>78</xdr:row>
      <xdr:rowOff>53158</xdr:rowOff>
    </xdr:to>
    <xdr:cxnSp macro="">
      <xdr:nvCxnSpPr>
        <xdr:cNvPr id="189" name="直線コネクタ 188"/>
        <xdr:cNvCxnSpPr/>
      </xdr:nvCxnSpPr>
      <xdr:spPr>
        <a:xfrm flipV="1">
          <a:off x="1130300" y="1341178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35561</xdr:rowOff>
    </xdr:from>
    <xdr:to>
      <xdr:col>10</xdr:col>
      <xdr:colOff>165100</xdr:colOff>
      <xdr:row>77</xdr:row>
      <xdr:rowOff>137161</xdr:rowOff>
    </xdr:to>
    <xdr:sp macro="" textlink="">
      <xdr:nvSpPr>
        <xdr:cNvPr id="190" name="フローチャート: 判断 189"/>
        <xdr:cNvSpPr/>
      </xdr:nvSpPr>
      <xdr:spPr>
        <a:xfrm>
          <a:off x="1968500" y="1323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153688</xdr:rowOff>
    </xdr:from>
    <xdr:ext cx="469744" cy="259045"/>
    <xdr:sp macro="" textlink="">
      <xdr:nvSpPr>
        <xdr:cNvPr id="191" name="テキスト ボックス 190"/>
        <xdr:cNvSpPr txBox="1"/>
      </xdr:nvSpPr>
      <xdr:spPr>
        <a:xfrm>
          <a:off x="1784428" y="1301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52760</xdr:rowOff>
    </xdr:from>
    <xdr:to>
      <xdr:col>6</xdr:col>
      <xdr:colOff>38100</xdr:colOff>
      <xdr:row>77</xdr:row>
      <xdr:rowOff>154360</xdr:rowOff>
    </xdr:to>
    <xdr:sp macro="" textlink="">
      <xdr:nvSpPr>
        <xdr:cNvPr id="192" name="フローチャート: 判断 191"/>
        <xdr:cNvSpPr/>
      </xdr:nvSpPr>
      <xdr:spPr>
        <a:xfrm>
          <a:off x="1079500" y="132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170887</xdr:rowOff>
    </xdr:from>
    <xdr:ext cx="469744" cy="259045"/>
    <xdr:sp macro="" textlink="">
      <xdr:nvSpPr>
        <xdr:cNvPr id="193" name="テキスト ボックス 192"/>
        <xdr:cNvSpPr txBox="1"/>
      </xdr:nvSpPr>
      <xdr:spPr>
        <a:xfrm>
          <a:off x="895428" y="13029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105773</xdr:rowOff>
    </xdr:from>
    <xdr:to>
      <xdr:col>24</xdr:col>
      <xdr:colOff>114300</xdr:colOff>
      <xdr:row>78</xdr:row>
      <xdr:rowOff>35923</xdr:rowOff>
    </xdr:to>
    <xdr:sp macro="" textlink="">
      <xdr:nvSpPr>
        <xdr:cNvPr id="199" name="楕円 198"/>
        <xdr:cNvSpPr/>
      </xdr:nvSpPr>
      <xdr:spPr>
        <a:xfrm>
          <a:off x="4584700" y="1330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84200</xdr:rowOff>
    </xdr:from>
    <xdr:ext cx="469744" cy="259045"/>
    <xdr:sp macro="" textlink="">
      <xdr:nvSpPr>
        <xdr:cNvPr id="200" name="維持補修費該当値テキスト"/>
        <xdr:cNvSpPr txBox="1"/>
      </xdr:nvSpPr>
      <xdr:spPr>
        <a:xfrm>
          <a:off x="4686300" y="1328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169128</xdr:rowOff>
    </xdr:from>
    <xdr:to>
      <xdr:col>20</xdr:col>
      <xdr:colOff>38100</xdr:colOff>
      <xdr:row>78</xdr:row>
      <xdr:rowOff>99278</xdr:rowOff>
    </xdr:to>
    <xdr:sp macro="" textlink="">
      <xdr:nvSpPr>
        <xdr:cNvPr id="201" name="楕円 200"/>
        <xdr:cNvSpPr/>
      </xdr:nvSpPr>
      <xdr:spPr>
        <a:xfrm>
          <a:off x="3746500" y="1337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90405</xdr:rowOff>
    </xdr:from>
    <xdr:ext cx="469744" cy="259045"/>
    <xdr:sp macro="" textlink="">
      <xdr:nvSpPr>
        <xdr:cNvPr id="202" name="テキスト ボックス 201"/>
        <xdr:cNvSpPr txBox="1"/>
      </xdr:nvSpPr>
      <xdr:spPr>
        <a:xfrm>
          <a:off x="3562428" y="1346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163468</xdr:rowOff>
    </xdr:from>
    <xdr:to>
      <xdr:col>15</xdr:col>
      <xdr:colOff>101600</xdr:colOff>
      <xdr:row>78</xdr:row>
      <xdr:rowOff>93618</xdr:rowOff>
    </xdr:to>
    <xdr:sp macro="" textlink="">
      <xdr:nvSpPr>
        <xdr:cNvPr id="203" name="楕円 202"/>
        <xdr:cNvSpPr/>
      </xdr:nvSpPr>
      <xdr:spPr>
        <a:xfrm>
          <a:off x="2857500" y="1336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84745</xdr:rowOff>
    </xdr:from>
    <xdr:ext cx="469744" cy="259045"/>
    <xdr:sp macro="" textlink="">
      <xdr:nvSpPr>
        <xdr:cNvPr id="204" name="テキスト ボックス 203"/>
        <xdr:cNvSpPr txBox="1"/>
      </xdr:nvSpPr>
      <xdr:spPr>
        <a:xfrm>
          <a:off x="2673428" y="13457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159330</xdr:rowOff>
    </xdr:from>
    <xdr:to>
      <xdr:col>10</xdr:col>
      <xdr:colOff>165100</xdr:colOff>
      <xdr:row>78</xdr:row>
      <xdr:rowOff>89480</xdr:rowOff>
    </xdr:to>
    <xdr:sp macro="" textlink="">
      <xdr:nvSpPr>
        <xdr:cNvPr id="205" name="楕円 204"/>
        <xdr:cNvSpPr/>
      </xdr:nvSpPr>
      <xdr:spPr>
        <a:xfrm>
          <a:off x="1968500" y="1336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80607</xdr:rowOff>
    </xdr:from>
    <xdr:ext cx="469744" cy="259045"/>
    <xdr:sp macro="" textlink="">
      <xdr:nvSpPr>
        <xdr:cNvPr id="206" name="テキスト ボックス 205"/>
        <xdr:cNvSpPr txBox="1"/>
      </xdr:nvSpPr>
      <xdr:spPr>
        <a:xfrm>
          <a:off x="1784428" y="1345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2358</xdr:rowOff>
    </xdr:from>
    <xdr:to>
      <xdr:col>6</xdr:col>
      <xdr:colOff>38100</xdr:colOff>
      <xdr:row>78</xdr:row>
      <xdr:rowOff>103958</xdr:rowOff>
    </xdr:to>
    <xdr:sp macro="" textlink="">
      <xdr:nvSpPr>
        <xdr:cNvPr id="207" name="楕円 206"/>
        <xdr:cNvSpPr/>
      </xdr:nvSpPr>
      <xdr:spPr>
        <a:xfrm>
          <a:off x="1079500" y="1337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95085</xdr:rowOff>
    </xdr:from>
    <xdr:ext cx="469744" cy="259045"/>
    <xdr:sp macro="" textlink="">
      <xdr:nvSpPr>
        <xdr:cNvPr id="208" name="テキスト ボックス 207"/>
        <xdr:cNvSpPr txBox="1"/>
      </xdr:nvSpPr>
      <xdr:spPr>
        <a:xfrm>
          <a:off x="895428" y="13468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20" name="直線コネクタ 219"/>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21" name="テキスト ボックス 220"/>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22" name="直線コネクタ 221"/>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3" name="テキスト ボックス 222"/>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4" name="直線コネクタ 223"/>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111777</xdr:rowOff>
    </xdr:from>
    <xdr:ext cx="595419" cy="259045"/>
    <xdr:sp macro="" textlink="">
      <xdr:nvSpPr>
        <xdr:cNvPr id="225" name="テキスト ボックス 224"/>
        <xdr:cNvSpPr txBox="1"/>
      </xdr:nvSpPr>
      <xdr:spPr>
        <a:xfrm>
          <a:off x="166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7" name="テキスト ボックス 22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8" name="直線コネクタ 227"/>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9" name="テキスト ボックス 228"/>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30" name="直線コネクタ 229"/>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31" name="テキスト ボックス 230"/>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32" name="直線コネクタ 231"/>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3" name="テキスト ボックス 232"/>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4" name="直線コネクタ 23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5" name="テキスト ボックス 23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112996</xdr:rowOff>
    </xdr:from>
    <xdr:to>
      <xdr:col>24</xdr:col>
      <xdr:colOff>62865</xdr:colOff>
      <xdr:row>98</xdr:row>
      <xdr:rowOff>140757</xdr:rowOff>
    </xdr:to>
    <xdr:cxnSp macro="">
      <xdr:nvCxnSpPr>
        <xdr:cNvPr id="237" name="直線コネクタ 236"/>
        <xdr:cNvCxnSpPr/>
      </xdr:nvCxnSpPr>
      <xdr:spPr>
        <a:xfrm flipV="1">
          <a:off x="4633595" y="15543496"/>
          <a:ext cx="1270" cy="1399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144584</xdr:rowOff>
    </xdr:from>
    <xdr:ext cx="534377" cy="259045"/>
    <xdr:sp macro="" textlink="">
      <xdr:nvSpPr>
        <xdr:cNvPr id="238" name="扶助費最小値テキスト"/>
        <xdr:cNvSpPr txBox="1"/>
      </xdr:nvSpPr>
      <xdr:spPr>
        <a:xfrm>
          <a:off x="4686300" y="1694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140757</xdr:rowOff>
    </xdr:from>
    <xdr:to>
      <xdr:col>24</xdr:col>
      <xdr:colOff>152400</xdr:colOff>
      <xdr:row>98</xdr:row>
      <xdr:rowOff>140757</xdr:rowOff>
    </xdr:to>
    <xdr:cxnSp macro="">
      <xdr:nvCxnSpPr>
        <xdr:cNvPr id="239" name="直線コネクタ 238"/>
        <xdr:cNvCxnSpPr/>
      </xdr:nvCxnSpPr>
      <xdr:spPr>
        <a:xfrm>
          <a:off x="4546600" y="16942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59673</xdr:rowOff>
    </xdr:from>
    <xdr:ext cx="599010" cy="259045"/>
    <xdr:sp macro="" textlink="">
      <xdr:nvSpPr>
        <xdr:cNvPr id="240" name="扶助費最大値テキスト"/>
        <xdr:cNvSpPr txBox="1"/>
      </xdr:nvSpPr>
      <xdr:spPr>
        <a:xfrm>
          <a:off x="4686300" y="15318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112996</xdr:rowOff>
    </xdr:from>
    <xdr:to>
      <xdr:col>24</xdr:col>
      <xdr:colOff>152400</xdr:colOff>
      <xdr:row>90</xdr:row>
      <xdr:rowOff>112996</xdr:rowOff>
    </xdr:to>
    <xdr:cxnSp macro="">
      <xdr:nvCxnSpPr>
        <xdr:cNvPr id="241" name="直線コネクタ 240"/>
        <xdr:cNvCxnSpPr/>
      </xdr:nvCxnSpPr>
      <xdr:spPr>
        <a:xfrm>
          <a:off x="4546600" y="1554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54132</xdr:rowOff>
    </xdr:from>
    <xdr:to>
      <xdr:col>24</xdr:col>
      <xdr:colOff>63500</xdr:colOff>
      <xdr:row>97</xdr:row>
      <xdr:rowOff>116784</xdr:rowOff>
    </xdr:to>
    <xdr:cxnSp macro="">
      <xdr:nvCxnSpPr>
        <xdr:cNvPr id="242" name="直線コネクタ 241"/>
        <xdr:cNvCxnSpPr/>
      </xdr:nvCxnSpPr>
      <xdr:spPr>
        <a:xfrm flipV="1">
          <a:off x="3797300" y="16684782"/>
          <a:ext cx="838200" cy="6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22680</xdr:rowOff>
    </xdr:from>
    <xdr:ext cx="599010" cy="259045"/>
    <xdr:sp macro="" textlink="">
      <xdr:nvSpPr>
        <xdr:cNvPr id="243" name="扶助費平均値テキスト"/>
        <xdr:cNvSpPr txBox="1"/>
      </xdr:nvSpPr>
      <xdr:spPr>
        <a:xfrm>
          <a:off x="4686300" y="163104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171253</xdr:rowOff>
    </xdr:from>
    <xdr:to>
      <xdr:col>24</xdr:col>
      <xdr:colOff>114300</xdr:colOff>
      <xdr:row>96</xdr:row>
      <xdr:rowOff>101403</xdr:rowOff>
    </xdr:to>
    <xdr:sp macro="" textlink="">
      <xdr:nvSpPr>
        <xdr:cNvPr id="244" name="フローチャート: 判断 243"/>
        <xdr:cNvSpPr/>
      </xdr:nvSpPr>
      <xdr:spPr>
        <a:xfrm>
          <a:off x="4584700" y="16459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116784</xdr:rowOff>
    </xdr:from>
    <xdr:to>
      <xdr:col>19</xdr:col>
      <xdr:colOff>177800</xdr:colOff>
      <xdr:row>97</xdr:row>
      <xdr:rowOff>145386</xdr:rowOff>
    </xdr:to>
    <xdr:cxnSp macro="">
      <xdr:nvCxnSpPr>
        <xdr:cNvPr id="245" name="直線コネクタ 244"/>
        <xdr:cNvCxnSpPr/>
      </xdr:nvCxnSpPr>
      <xdr:spPr>
        <a:xfrm flipV="1">
          <a:off x="2908300" y="16747434"/>
          <a:ext cx="889000" cy="2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70969</xdr:rowOff>
    </xdr:from>
    <xdr:to>
      <xdr:col>20</xdr:col>
      <xdr:colOff>38100</xdr:colOff>
      <xdr:row>97</xdr:row>
      <xdr:rowOff>1119</xdr:rowOff>
    </xdr:to>
    <xdr:sp macro="" textlink="">
      <xdr:nvSpPr>
        <xdr:cNvPr id="246" name="フローチャート: 判断 245"/>
        <xdr:cNvSpPr/>
      </xdr:nvSpPr>
      <xdr:spPr>
        <a:xfrm>
          <a:off x="3746500" y="1653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17646</xdr:rowOff>
    </xdr:from>
    <xdr:ext cx="534377" cy="259045"/>
    <xdr:sp macro="" textlink="">
      <xdr:nvSpPr>
        <xdr:cNvPr id="247" name="テキスト ボックス 246"/>
        <xdr:cNvSpPr txBox="1"/>
      </xdr:nvSpPr>
      <xdr:spPr>
        <a:xfrm>
          <a:off x="3530111" y="1630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145386</xdr:rowOff>
    </xdr:from>
    <xdr:to>
      <xdr:col>15</xdr:col>
      <xdr:colOff>50800</xdr:colOff>
      <xdr:row>97</xdr:row>
      <xdr:rowOff>154645</xdr:rowOff>
    </xdr:to>
    <xdr:cxnSp macro="">
      <xdr:nvCxnSpPr>
        <xdr:cNvPr id="248" name="直線コネクタ 247"/>
        <xdr:cNvCxnSpPr/>
      </xdr:nvCxnSpPr>
      <xdr:spPr>
        <a:xfrm flipV="1">
          <a:off x="2019300" y="16776036"/>
          <a:ext cx="889000" cy="9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95172</xdr:rowOff>
    </xdr:from>
    <xdr:to>
      <xdr:col>15</xdr:col>
      <xdr:colOff>101600</xdr:colOff>
      <xdr:row>97</xdr:row>
      <xdr:rowOff>25322</xdr:rowOff>
    </xdr:to>
    <xdr:sp macro="" textlink="">
      <xdr:nvSpPr>
        <xdr:cNvPr id="249" name="フローチャート: 判断 248"/>
        <xdr:cNvSpPr/>
      </xdr:nvSpPr>
      <xdr:spPr>
        <a:xfrm>
          <a:off x="2857500" y="1655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41849</xdr:rowOff>
    </xdr:from>
    <xdr:ext cx="534377" cy="259045"/>
    <xdr:sp macro="" textlink="">
      <xdr:nvSpPr>
        <xdr:cNvPr id="250" name="テキスト ボックス 249"/>
        <xdr:cNvSpPr txBox="1"/>
      </xdr:nvSpPr>
      <xdr:spPr>
        <a:xfrm>
          <a:off x="2641111" y="1632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154645</xdr:rowOff>
    </xdr:from>
    <xdr:to>
      <xdr:col>10</xdr:col>
      <xdr:colOff>114300</xdr:colOff>
      <xdr:row>98</xdr:row>
      <xdr:rowOff>68191</xdr:rowOff>
    </xdr:to>
    <xdr:cxnSp macro="">
      <xdr:nvCxnSpPr>
        <xdr:cNvPr id="251" name="直線コネクタ 250"/>
        <xdr:cNvCxnSpPr/>
      </xdr:nvCxnSpPr>
      <xdr:spPr>
        <a:xfrm flipV="1">
          <a:off x="1130300" y="16785295"/>
          <a:ext cx="889000" cy="8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135877</xdr:rowOff>
    </xdr:from>
    <xdr:to>
      <xdr:col>10</xdr:col>
      <xdr:colOff>165100</xdr:colOff>
      <xdr:row>97</xdr:row>
      <xdr:rowOff>66027</xdr:rowOff>
    </xdr:to>
    <xdr:sp macro="" textlink="">
      <xdr:nvSpPr>
        <xdr:cNvPr id="252" name="フローチャート: 判断 251"/>
        <xdr:cNvSpPr/>
      </xdr:nvSpPr>
      <xdr:spPr>
        <a:xfrm>
          <a:off x="1968500" y="1659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82554</xdr:rowOff>
    </xdr:from>
    <xdr:ext cx="534377" cy="259045"/>
    <xdr:sp macro="" textlink="">
      <xdr:nvSpPr>
        <xdr:cNvPr id="253" name="テキスト ボックス 252"/>
        <xdr:cNvSpPr txBox="1"/>
      </xdr:nvSpPr>
      <xdr:spPr>
        <a:xfrm>
          <a:off x="1752111" y="16370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73969</xdr:rowOff>
    </xdr:from>
    <xdr:to>
      <xdr:col>6</xdr:col>
      <xdr:colOff>38100</xdr:colOff>
      <xdr:row>98</xdr:row>
      <xdr:rowOff>4119</xdr:rowOff>
    </xdr:to>
    <xdr:sp macro="" textlink="">
      <xdr:nvSpPr>
        <xdr:cNvPr id="254" name="フローチャート: 判断 253"/>
        <xdr:cNvSpPr/>
      </xdr:nvSpPr>
      <xdr:spPr>
        <a:xfrm>
          <a:off x="1079500" y="16704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20646</xdr:rowOff>
    </xdr:from>
    <xdr:ext cx="534377" cy="259045"/>
    <xdr:sp macro="" textlink="">
      <xdr:nvSpPr>
        <xdr:cNvPr id="255" name="テキスト ボックス 254"/>
        <xdr:cNvSpPr txBox="1"/>
      </xdr:nvSpPr>
      <xdr:spPr>
        <a:xfrm>
          <a:off x="863111" y="1647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6" name="テキスト ボックス 25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7" name="テキスト ボックス 25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8" name="テキスト ボックス 25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9" name="テキスト ボックス 25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60" name="テキスト ボックス 25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3332</xdr:rowOff>
    </xdr:from>
    <xdr:to>
      <xdr:col>24</xdr:col>
      <xdr:colOff>114300</xdr:colOff>
      <xdr:row>97</xdr:row>
      <xdr:rowOff>104932</xdr:rowOff>
    </xdr:to>
    <xdr:sp macro="" textlink="">
      <xdr:nvSpPr>
        <xdr:cNvPr id="261" name="楕円 260"/>
        <xdr:cNvSpPr/>
      </xdr:nvSpPr>
      <xdr:spPr>
        <a:xfrm>
          <a:off x="4584700" y="16633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153209</xdr:rowOff>
    </xdr:from>
    <xdr:ext cx="534377" cy="259045"/>
    <xdr:sp macro="" textlink="">
      <xdr:nvSpPr>
        <xdr:cNvPr id="262" name="扶助費該当値テキスト"/>
        <xdr:cNvSpPr txBox="1"/>
      </xdr:nvSpPr>
      <xdr:spPr>
        <a:xfrm>
          <a:off x="4686300" y="1661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65984</xdr:rowOff>
    </xdr:from>
    <xdr:to>
      <xdr:col>20</xdr:col>
      <xdr:colOff>38100</xdr:colOff>
      <xdr:row>97</xdr:row>
      <xdr:rowOff>167584</xdr:rowOff>
    </xdr:to>
    <xdr:sp macro="" textlink="">
      <xdr:nvSpPr>
        <xdr:cNvPr id="263" name="楕円 262"/>
        <xdr:cNvSpPr/>
      </xdr:nvSpPr>
      <xdr:spPr>
        <a:xfrm>
          <a:off x="3746500" y="16696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158711</xdr:rowOff>
    </xdr:from>
    <xdr:ext cx="534377" cy="259045"/>
    <xdr:sp macro="" textlink="">
      <xdr:nvSpPr>
        <xdr:cNvPr id="264" name="テキスト ボックス 263"/>
        <xdr:cNvSpPr txBox="1"/>
      </xdr:nvSpPr>
      <xdr:spPr>
        <a:xfrm>
          <a:off x="3530111" y="1678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94586</xdr:rowOff>
    </xdr:from>
    <xdr:to>
      <xdr:col>15</xdr:col>
      <xdr:colOff>101600</xdr:colOff>
      <xdr:row>98</xdr:row>
      <xdr:rowOff>24736</xdr:rowOff>
    </xdr:to>
    <xdr:sp macro="" textlink="">
      <xdr:nvSpPr>
        <xdr:cNvPr id="265" name="楕円 264"/>
        <xdr:cNvSpPr/>
      </xdr:nvSpPr>
      <xdr:spPr>
        <a:xfrm>
          <a:off x="2857500" y="1672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15863</xdr:rowOff>
    </xdr:from>
    <xdr:ext cx="534377" cy="259045"/>
    <xdr:sp macro="" textlink="">
      <xdr:nvSpPr>
        <xdr:cNvPr id="266" name="テキスト ボックス 265"/>
        <xdr:cNvSpPr txBox="1"/>
      </xdr:nvSpPr>
      <xdr:spPr>
        <a:xfrm>
          <a:off x="2641111" y="16817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103845</xdr:rowOff>
    </xdr:from>
    <xdr:to>
      <xdr:col>10</xdr:col>
      <xdr:colOff>165100</xdr:colOff>
      <xdr:row>98</xdr:row>
      <xdr:rowOff>33995</xdr:rowOff>
    </xdr:to>
    <xdr:sp macro="" textlink="">
      <xdr:nvSpPr>
        <xdr:cNvPr id="267" name="楕円 266"/>
        <xdr:cNvSpPr/>
      </xdr:nvSpPr>
      <xdr:spPr>
        <a:xfrm>
          <a:off x="1968500" y="1673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25122</xdr:rowOff>
    </xdr:from>
    <xdr:ext cx="534377" cy="259045"/>
    <xdr:sp macro="" textlink="">
      <xdr:nvSpPr>
        <xdr:cNvPr id="268" name="テキスト ボックス 267"/>
        <xdr:cNvSpPr txBox="1"/>
      </xdr:nvSpPr>
      <xdr:spPr>
        <a:xfrm>
          <a:off x="1752111" y="1682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17391</xdr:rowOff>
    </xdr:from>
    <xdr:to>
      <xdr:col>6</xdr:col>
      <xdr:colOff>38100</xdr:colOff>
      <xdr:row>98</xdr:row>
      <xdr:rowOff>118991</xdr:rowOff>
    </xdr:to>
    <xdr:sp macro="" textlink="">
      <xdr:nvSpPr>
        <xdr:cNvPr id="269" name="楕円 268"/>
        <xdr:cNvSpPr/>
      </xdr:nvSpPr>
      <xdr:spPr>
        <a:xfrm>
          <a:off x="1079500" y="16819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110118</xdr:rowOff>
    </xdr:from>
    <xdr:ext cx="534377" cy="259045"/>
    <xdr:sp macro="" textlink="">
      <xdr:nvSpPr>
        <xdr:cNvPr id="270" name="テキスト ボックス 269"/>
        <xdr:cNvSpPr txBox="1"/>
      </xdr:nvSpPr>
      <xdr:spPr>
        <a:xfrm>
          <a:off x="863111" y="1691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1" name="正方形/長方形 27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2" name="正方形/長方形 27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3" name="正方形/長方形 27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4" name="正方形/長方形 27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5" name="正方形/長方形 27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6" name="正方形/長方形 27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7" name="正方形/長方形 27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8" name="正方形/長方形 27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9" name="テキスト ボックス 27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0" name="直線コネクタ 27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81" name="テキスト ボックス 280"/>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82" name="直線コネクタ 28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83" name="テキスト ボックス 282"/>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4" name="直線コネクタ 28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5" name="テキスト ボックス 284"/>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6" name="直線コネクタ 28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7" name="テキスト ボックス 286"/>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8" name="直線コネクタ 28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9" name="テキスト ボックス 288"/>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90" name="直線コネクタ 28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91" name="テキスト ボックス 290"/>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93" name="テキスト ボックス 29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145491</xdr:rowOff>
    </xdr:from>
    <xdr:to>
      <xdr:col>54</xdr:col>
      <xdr:colOff>189865</xdr:colOff>
      <xdr:row>39</xdr:row>
      <xdr:rowOff>69138</xdr:rowOff>
    </xdr:to>
    <xdr:cxnSp macro="">
      <xdr:nvCxnSpPr>
        <xdr:cNvPr id="295" name="直線コネクタ 294"/>
        <xdr:cNvCxnSpPr/>
      </xdr:nvCxnSpPr>
      <xdr:spPr>
        <a:xfrm flipV="1">
          <a:off x="10475595" y="5117541"/>
          <a:ext cx="1270" cy="1638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72965</xdr:rowOff>
    </xdr:from>
    <xdr:ext cx="469744" cy="259045"/>
    <xdr:sp macro="" textlink="">
      <xdr:nvSpPr>
        <xdr:cNvPr id="296" name="補助費等最小値テキスト"/>
        <xdr:cNvSpPr txBox="1"/>
      </xdr:nvSpPr>
      <xdr:spPr>
        <a:xfrm>
          <a:off x="10528300" y="6759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69138</xdr:rowOff>
    </xdr:from>
    <xdr:to>
      <xdr:col>55</xdr:col>
      <xdr:colOff>88900</xdr:colOff>
      <xdr:row>39</xdr:row>
      <xdr:rowOff>69138</xdr:rowOff>
    </xdr:to>
    <xdr:cxnSp macro="">
      <xdr:nvCxnSpPr>
        <xdr:cNvPr id="297" name="直線コネクタ 296"/>
        <xdr:cNvCxnSpPr/>
      </xdr:nvCxnSpPr>
      <xdr:spPr>
        <a:xfrm>
          <a:off x="10388600" y="675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92168</xdr:rowOff>
    </xdr:from>
    <xdr:ext cx="534377" cy="259045"/>
    <xdr:sp macro="" textlink="">
      <xdr:nvSpPr>
        <xdr:cNvPr id="298" name="補助費等最大値テキスト"/>
        <xdr:cNvSpPr txBox="1"/>
      </xdr:nvSpPr>
      <xdr:spPr>
        <a:xfrm>
          <a:off x="10528300" y="489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145491</xdr:rowOff>
    </xdr:from>
    <xdr:to>
      <xdr:col>55</xdr:col>
      <xdr:colOff>88900</xdr:colOff>
      <xdr:row>29</xdr:row>
      <xdr:rowOff>145491</xdr:rowOff>
    </xdr:to>
    <xdr:cxnSp macro="">
      <xdr:nvCxnSpPr>
        <xdr:cNvPr id="299" name="直線コネクタ 298"/>
        <xdr:cNvCxnSpPr/>
      </xdr:nvCxnSpPr>
      <xdr:spPr>
        <a:xfrm>
          <a:off x="10388600" y="5117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100381</xdr:rowOff>
    </xdr:from>
    <xdr:to>
      <xdr:col>55</xdr:col>
      <xdr:colOff>0</xdr:colOff>
      <xdr:row>34</xdr:row>
      <xdr:rowOff>110325</xdr:rowOff>
    </xdr:to>
    <xdr:cxnSp macro="">
      <xdr:nvCxnSpPr>
        <xdr:cNvPr id="300" name="直線コネクタ 299"/>
        <xdr:cNvCxnSpPr/>
      </xdr:nvCxnSpPr>
      <xdr:spPr>
        <a:xfrm flipV="1">
          <a:off x="9639300" y="5929681"/>
          <a:ext cx="838200" cy="9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96931</xdr:rowOff>
    </xdr:from>
    <xdr:ext cx="534377" cy="259045"/>
    <xdr:sp macro="" textlink="">
      <xdr:nvSpPr>
        <xdr:cNvPr id="301" name="補助費等平均値テキスト"/>
        <xdr:cNvSpPr txBox="1"/>
      </xdr:nvSpPr>
      <xdr:spPr>
        <a:xfrm>
          <a:off x="10528300" y="59262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118504</xdr:rowOff>
    </xdr:from>
    <xdr:to>
      <xdr:col>55</xdr:col>
      <xdr:colOff>50800</xdr:colOff>
      <xdr:row>35</xdr:row>
      <xdr:rowOff>48654</xdr:rowOff>
    </xdr:to>
    <xdr:sp macro="" textlink="">
      <xdr:nvSpPr>
        <xdr:cNvPr id="302" name="フローチャート: 判断 301"/>
        <xdr:cNvSpPr/>
      </xdr:nvSpPr>
      <xdr:spPr>
        <a:xfrm>
          <a:off x="10426700" y="594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110325</xdr:rowOff>
    </xdr:from>
    <xdr:to>
      <xdr:col>50</xdr:col>
      <xdr:colOff>114300</xdr:colOff>
      <xdr:row>34</xdr:row>
      <xdr:rowOff>125908</xdr:rowOff>
    </xdr:to>
    <xdr:cxnSp macro="">
      <xdr:nvCxnSpPr>
        <xdr:cNvPr id="303" name="直線コネクタ 302"/>
        <xdr:cNvCxnSpPr/>
      </xdr:nvCxnSpPr>
      <xdr:spPr>
        <a:xfrm flipV="1">
          <a:off x="8750300" y="5939625"/>
          <a:ext cx="889000" cy="15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168529</xdr:rowOff>
    </xdr:from>
    <xdr:to>
      <xdr:col>50</xdr:col>
      <xdr:colOff>165100</xdr:colOff>
      <xdr:row>35</xdr:row>
      <xdr:rowOff>98679</xdr:rowOff>
    </xdr:to>
    <xdr:sp macro="" textlink="">
      <xdr:nvSpPr>
        <xdr:cNvPr id="304" name="フローチャート: 判断 303"/>
        <xdr:cNvSpPr/>
      </xdr:nvSpPr>
      <xdr:spPr>
        <a:xfrm>
          <a:off x="9588500" y="599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89806</xdr:rowOff>
    </xdr:from>
    <xdr:ext cx="534377" cy="259045"/>
    <xdr:sp macro="" textlink="">
      <xdr:nvSpPr>
        <xdr:cNvPr id="305" name="テキスト ボックス 304"/>
        <xdr:cNvSpPr txBox="1"/>
      </xdr:nvSpPr>
      <xdr:spPr>
        <a:xfrm>
          <a:off x="9372111" y="6090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125908</xdr:rowOff>
    </xdr:from>
    <xdr:to>
      <xdr:col>45</xdr:col>
      <xdr:colOff>177800</xdr:colOff>
      <xdr:row>34</xdr:row>
      <xdr:rowOff>160160</xdr:rowOff>
    </xdr:to>
    <xdr:cxnSp macro="">
      <xdr:nvCxnSpPr>
        <xdr:cNvPr id="306" name="直線コネクタ 305"/>
        <xdr:cNvCxnSpPr/>
      </xdr:nvCxnSpPr>
      <xdr:spPr>
        <a:xfrm flipV="1">
          <a:off x="7861300" y="5955208"/>
          <a:ext cx="889000" cy="3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35293</xdr:rowOff>
    </xdr:from>
    <xdr:to>
      <xdr:col>46</xdr:col>
      <xdr:colOff>38100</xdr:colOff>
      <xdr:row>35</xdr:row>
      <xdr:rowOff>136893</xdr:rowOff>
    </xdr:to>
    <xdr:sp macro="" textlink="">
      <xdr:nvSpPr>
        <xdr:cNvPr id="307" name="フローチャート: 判断 306"/>
        <xdr:cNvSpPr/>
      </xdr:nvSpPr>
      <xdr:spPr>
        <a:xfrm>
          <a:off x="8699500" y="603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128020</xdr:rowOff>
    </xdr:from>
    <xdr:ext cx="534377" cy="259045"/>
    <xdr:sp macro="" textlink="">
      <xdr:nvSpPr>
        <xdr:cNvPr id="308" name="テキスト ボックス 307"/>
        <xdr:cNvSpPr txBox="1"/>
      </xdr:nvSpPr>
      <xdr:spPr>
        <a:xfrm>
          <a:off x="8483111" y="612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160160</xdr:rowOff>
    </xdr:from>
    <xdr:to>
      <xdr:col>41</xdr:col>
      <xdr:colOff>50800</xdr:colOff>
      <xdr:row>38</xdr:row>
      <xdr:rowOff>12370</xdr:rowOff>
    </xdr:to>
    <xdr:cxnSp macro="">
      <xdr:nvCxnSpPr>
        <xdr:cNvPr id="309" name="直線コネクタ 308"/>
        <xdr:cNvCxnSpPr/>
      </xdr:nvCxnSpPr>
      <xdr:spPr>
        <a:xfrm flipV="1">
          <a:off x="6972300" y="5989460"/>
          <a:ext cx="889000" cy="538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56934</xdr:rowOff>
    </xdr:from>
    <xdr:to>
      <xdr:col>41</xdr:col>
      <xdr:colOff>101600</xdr:colOff>
      <xdr:row>35</xdr:row>
      <xdr:rowOff>158534</xdr:rowOff>
    </xdr:to>
    <xdr:sp macro="" textlink="">
      <xdr:nvSpPr>
        <xdr:cNvPr id="310" name="フローチャート: 判断 309"/>
        <xdr:cNvSpPr/>
      </xdr:nvSpPr>
      <xdr:spPr>
        <a:xfrm>
          <a:off x="7810500" y="6057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149661</xdr:rowOff>
    </xdr:from>
    <xdr:ext cx="534377" cy="259045"/>
    <xdr:sp macro="" textlink="">
      <xdr:nvSpPr>
        <xdr:cNvPr id="311" name="テキスト ボックス 310"/>
        <xdr:cNvSpPr txBox="1"/>
      </xdr:nvSpPr>
      <xdr:spPr>
        <a:xfrm>
          <a:off x="7594111" y="615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122009</xdr:rowOff>
    </xdr:from>
    <xdr:to>
      <xdr:col>36</xdr:col>
      <xdr:colOff>165100</xdr:colOff>
      <xdr:row>36</xdr:row>
      <xdr:rowOff>52159</xdr:rowOff>
    </xdr:to>
    <xdr:sp macro="" textlink="">
      <xdr:nvSpPr>
        <xdr:cNvPr id="312" name="フローチャート: 判断 311"/>
        <xdr:cNvSpPr/>
      </xdr:nvSpPr>
      <xdr:spPr>
        <a:xfrm>
          <a:off x="6921500" y="6122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68686</xdr:rowOff>
    </xdr:from>
    <xdr:ext cx="534377" cy="259045"/>
    <xdr:sp macro="" textlink="">
      <xdr:nvSpPr>
        <xdr:cNvPr id="313" name="テキスト ボックス 312"/>
        <xdr:cNvSpPr txBox="1"/>
      </xdr:nvSpPr>
      <xdr:spPr>
        <a:xfrm>
          <a:off x="6705111" y="589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49581</xdr:rowOff>
    </xdr:from>
    <xdr:to>
      <xdr:col>55</xdr:col>
      <xdr:colOff>50800</xdr:colOff>
      <xdr:row>34</xdr:row>
      <xdr:rowOff>151181</xdr:rowOff>
    </xdr:to>
    <xdr:sp macro="" textlink="">
      <xdr:nvSpPr>
        <xdr:cNvPr id="319" name="楕円 318"/>
        <xdr:cNvSpPr/>
      </xdr:nvSpPr>
      <xdr:spPr>
        <a:xfrm>
          <a:off x="10426700" y="587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72458</xdr:rowOff>
    </xdr:from>
    <xdr:ext cx="534377" cy="259045"/>
    <xdr:sp macro="" textlink="">
      <xdr:nvSpPr>
        <xdr:cNvPr id="320" name="補助費等該当値テキスト"/>
        <xdr:cNvSpPr txBox="1"/>
      </xdr:nvSpPr>
      <xdr:spPr>
        <a:xfrm>
          <a:off x="10528300" y="5730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59525</xdr:rowOff>
    </xdr:from>
    <xdr:to>
      <xdr:col>50</xdr:col>
      <xdr:colOff>165100</xdr:colOff>
      <xdr:row>34</xdr:row>
      <xdr:rowOff>161125</xdr:rowOff>
    </xdr:to>
    <xdr:sp macro="" textlink="">
      <xdr:nvSpPr>
        <xdr:cNvPr id="321" name="楕円 320"/>
        <xdr:cNvSpPr/>
      </xdr:nvSpPr>
      <xdr:spPr>
        <a:xfrm>
          <a:off x="9588500" y="588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6202</xdr:rowOff>
    </xdr:from>
    <xdr:ext cx="534377" cy="259045"/>
    <xdr:sp macro="" textlink="">
      <xdr:nvSpPr>
        <xdr:cNvPr id="322" name="テキスト ボックス 321"/>
        <xdr:cNvSpPr txBox="1"/>
      </xdr:nvSpPr>
      <xdr:spPr>
        <a:xfrm>
          <a:off x="9372111" y="566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75108</xdr:rowOff>
    </xdr:from>
    <xdr:to>
      <xdr:col>46</xdr:col>
      <xdr:colOff>38100</xdr:colOff>
      <xdr:row>35</xdr:row>
      <xdr:rowOff>5258</xdr:rowOff>
    </xdr:to>
    <xdr:sp macro="" textlink="">
      <xdr:nvSpPr>
        <xdr:cNvPr id="323" name="楕円 322"/>
        <xdr:cNvSpPr/>
      </xdr:nvSpPr>
      <xdr:spPr>
        <a:xfrm>
          <a:off x="8699500" y="590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21785</xdr:rowOff>
    </xdr:from>
    <xdr:ext cx="534377" cy="259045"/>
    <xdr:sp macro="" textlink="">
      <xdr:nvSpPr>
        <xdr:cNvPr id="324" name="テキスト ボックス 323"/>
        <xdr:cNvSpPr txBox="1"/>
      </xdr:nvSpPr>
      <xdr:spPr>
        <a:xfrm>
          <a:off x="8483111" y="567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109360</xdr:rowOff>
    </xdr:from>
    <xdr:to>
      <xdr:col>41</xdr:col>
      <xdr:colOff>101600</xdr:colOff>
      <xdr:row>35</xdr:row>
      <xdr:rowOff>39510</xdr:rowOff>
    </xdr:to>
    <xdr:sp macro="" textlink="">
      <xdr:nvSpPr>
        <xdr:cNvPr id="325" name="楕円 324"/>
        <xdr:cNvSpPr/>
      </xdr:nvSpPr>
      <xdr:spPr>
        <a:xfrm>
          <a:off x="7810500" y="593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56037</xdr:rowOff>
    </xdr:from>
    <xdr:ext cx="534377" cy="259045"/>
    <xdr:sp macro="" textlink="">
      <xdr:nvSpPr>
        <xdr:cNvPr id="326" name="テキスト ボックス 325"/>
        <xdr:cNvSpPr txBox="1"/>
      </xdr:nvSpPr>
      <xdr:spPr>
        <a:xfrm>
          <a:off x="7594111" y="5713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133020</xdr:rowOff>
    </xdr:from>
    <xdr:to>
      <xdr:col>36</xdr:col>
      <xdr:colOff>165100</xdr:colOff>
      <xdr:row>38</xdr:row>
      <xdr:rowOff>63170</xdr:rowOff>
    </xdr:to>
    <xdr:sp macro="" textlink="">
      <xdr:nvSpPr>
        <xdr:cNvPr id="327" name="楕円 326"/>
        <xdr:cNvSpPr/>
      </xdr:nvSpPr>
      <xdr:spPr>
        <a:xfrm>
          <a:off x="6921500" y="64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54297</xdr:rowOff>
    </xdr:from>
    <xdr:ext cx="534377" cy="259045"/>
    <xdr:sp macro="" textlink="">
      <xdr:nvSpPr>
        <xdr:cNvPr id="328" name="テキスト ボックス 327"/>
        <xdr:cNvSpPr txBox="1"/>
      </xdr:nvSpPr>
      <xdr:spPr>
        <a:xfrm>
          <a:off x="6705111" y="656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9" name="テキスト ボックス 338"/>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40" name="直線コネクタ 33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41" name="テキスト ボックス 340"/>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2" name="直線コネクタ 34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3" name="テキスト ボックス 34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4" name="直線コネクタ 34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5" name="テキスト ボックス 34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6" name="直線コネクタ 34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7" name="テキスト ボックス 34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8" name="直線コネクタ 34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9" name="テキスト ボックス 34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0" name="直線コネクタ 34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1" name="テキスト ボックス 35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12903</xdr:rowOff>
    </xdr:from>
    <xdr:to>
      <xdr:col>54</xdr:col>
      <xdr:colOff>189865</xdr:colOff>
      <xdr:row>59</xdr:row>
      <xdr:rowOff>112782</xdr:rowOff>
    </xdr:to>
    <xdr:cxnSp macro="">
      <xdr:nvCxnSpPr>
        <xdr:cNvPr id="353" name="直線コネクタ 352"/>
        <xdr:cNvCxnSpPr/>
      </xdr:nvCxnSpPr>
      <xdr:spPr>
        <a:xfrm flipV="1">
          <a:off x="10475595" y="8585403"/>
          <a:ext cx="1270" cy="1642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116609</xdr:rowOff>
    </xdr:from>
    <xdr:ext cx="534377" cy="259045"/>
    <xdr:sp macro="" textlink="">
      <xdr:nvSpPr>
        <xdr:cNvPr id="354" name="普通建設事業費最小値テキスト"/>
        <xdr:cNvSpPr txBox="1"/>
      </xdr:nvSpPr>
      <xdr:spPr>
        <a:xfrm>
          <a:off x="10528300" y="10232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112782</xdr:rowOff>
    </xdr:from>
    <xdr:to>
      <xdr:col>55</xdr:col>
      <xdr:colOff>88900</xdr:colOff>
      <xdr:row>59</xdr:row>
      <xdr:rowOff>112782</xdr:rowOff>
    </xdr:to>
    <xdr:cxnSp macro="">
      <xdr:nvCxnSpPr>
        <xdr:cNvPr id="355" name="直線コネクタ 354"/>
        <xdr:cNvCxnSpPr/>
      </xdr:nvCxnSpPr>
      <xdr:spPr>
        <a:xfrm>
          <a:off x="10388600" y="10228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131030</xdr:rowOff>
    </xdr:from>
    <xdr:ext cx="599010" cy="259045"/>
    <xdr:sp macro="" textlink="">
      <xdr:nvSpPr>
        <xdr:cNvPr id="356" name="普通建設事業費最大値テキスト"/>
        <xdr:cNvSpPr txBox="1"/>
      </xdr:nvSpPr>
      <xdr:spPr>
        <a:xfrm>
          <a:off x="10528300" y="8360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12903</xdr:rowOff>
    </xdr:from>
    <xdr:to>
      <xdr:col>55</xdr:col>
      <xdr:colOff>88900</xdr:colOff>
      <xdr:row>50</xdr:row>
      <xdr:rowOff>12903</xdr:rowOff>
    </xdr:to>
    <xdr:cxnSp macro="">
      <xdr:nvCxnSpPr>
        <xdr:cNvPr id="357" name="直線コネクタ 356"/>
        <xdr:cNvCxnSpPr/>
      </xdr:nvCxnSpPr>
      <xdr:spPr>
        <a:xfrm>
          <a:off x="10388600" y="8585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124764</xdr:rowOff>
    </xdr:from>
    <xdr:to>
      <xdr:col>55</xdr:col>
      <xdr:colOff>0</xdr:colOff>
      <xdr:row>58</xdr:row>
      <xdr:rowOff>139891</xdr:rowOff>
    </xdr:to>
    <xdr:cxnSp macro="">
      <xdr:nvCxnSpPr>
        <xdr:cNvPr id="358" name="直線コネクタ 357"/>
        <xdr:cNvCxnSpPr/>
      </xdr:nvCxnSpPr>
      <xdr:spPr>
        <a:xfrm>
          <a:off x="9639300" y="10068864"/>
          <a:ext cx="838200" cy="15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23309</xdr:rowOff>
    </xdr:from>
    <xdr:ext cx="534377" cy="259045"/>
    <xdr:sp macro="" textlink="">
      <xdr:nvSpPr>
        <xdr:cNvPr id="359" name="普通建設事業費平均値テキスト"/>
        <xdr:cNvSpPr txBox="1"/>
      </xdr:nvSpPr>
      <xdr:spPr>
        <a:xfrm>
          <a:off x="10528300" y="9624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432</xdr:rowOff>
    </xdr:from>
    <xdr:to>
      <xdr:col>55</xdr:col>
      <xdr:colOff>50800</xdr:colOff>
      <xdr:row>57</xdr:row>
      <xdr:rowOff>102032</xdr:rowOff>
    </xdr:to>
    <xdr:sp macro="" textlink="">
      <xdr:nvSpPr>
        <xdr:cNvPr id="360" name="フローチャート: 判断 359"/>
        <xdr:cNvSpPr/>
      </xdr:nvSpPr>
      <xdr:spPr>
        <a:xfrm>
          <a:off x="10426700" y="9773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58223</xdr:rowOff>
    </xdr:from>
    <xdr:to>
      <xdr:col>50</xdr:col>
      <xdr:colOff>114300</xdr:colOff>
      <xdr:row>58</xdr:row>
      <xdr:rowOff>124764</xdr:rowOff>
    </xdr:to>
    <xdr:cxnSp macro="">
      <xdr:nvCxnSpPr>
        <xdr:cNvPr id="361" name="直線コネクタ 360"/>
        <xdr:cNvCxnSpPr/>
      </xdr:nvCxnSpPr>
      <xdr:spPr>
        <a:xfrm>
          <a:off x="8750300" y="9830873"/>
          <a:ext cx="889000" cy="23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85604</xdr:rowOff>
    </xdr:from>
    <xdr:to>
      <xdr:col>50</xdr:col>
      <xdr:colOff>165100</xdr:colOff>
      <xdr:row>58</xdr:row>
      <xdr:rowOff>15754</xdr:rowOff>
    </xdr:to>
    <xdr:sp macro="" textlink="">
      <xdr:nvSpPr>
        <xdr:cNvPr id="362" name="フローチャート: 判断 361"/>
        <xdr:cNvSpPr/>
      </xdr:nvSpPr>
      <xdr:spPr>
        <a:xfrm>
          <a:off x="9588500" y="985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32281</xdr:rowOff>
    </xdr:from>
    <xdr:ext cx="534377" cy="259045"/>
    <xdr:sp macro="" textlink="">
      <xdr:nvSpPr>
        <xdr:cNvPr id="363" name="テキスト ボックス 362"/>
        <xdr:cNvSpPr txBox="1"/>
      </xdr:nvSpPr>
      <xdr:spPr>
        <a:xfrm>
          <a:off x="9372111" y="9633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58223</xdr:rowOff>
    </xdr:from>
    <xdr:to>
      <xdr:col>45</xdr:col>
      <xdr:colOff>177800</xdr:colOff>
      <xdr:row>58</xdr:row>
      <xdr:rowOff>40030</xdr:rowOff>
    </xdr:to>
    <xdr:cxnSp macro="">
      <xdr:nvCxnSpPr>
        <xdr:cNvPr id="364" name="直線コネクタ 363"/>
        <xdr:cNvCxnSpPr/>
      </xdr:nvCxnSpPr>
      <xdr:spPr>
        <a:xfrm flipV="1">
          <a:off x="7861300" y="9830873"/>
          <a:ext cx="889000" cy="15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106426</xdr:rowOff>
    </xdr:from>
    <xdr:to>
      <xdr:col>46</xdr:col>
      <xdr:colOff>38100</xdr:colOff>
      <xdr:row>57</xdr:row>
      <xdr:rowOff>36576</xdr:rowOff>
    </xdr:to>
    <xdr:sp macro="" textlink="">
      <xdr:nvSpPr>
        <xdr:cNvPr id="365" name="フローチャート: 判断 364"/>
        <xdr:cNvSpPr/>
      </xdr:nvSpPr>
      <xdr:spPr>
        <a:xfrm>
          <a:off x="8699500" y="970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53103</xdr:rowOff>
    </xdr:from>
    <xdr:ext cx="534377" cy="259045"/>
    <xdr:sp macro="" textlink="">
      <xdr:nvSpPr>
        <xdr:cNvPr id="366" name="テキスト ボックス 365"/>
        <xdr:cNvSpPr txBox="1"/>
      </xdr:nvSpPr>
      <xdr:spPr>
        <a:xfrm>
          <a:off x="8483111" y="948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12770</xdr:rowOff>
    </xdr:from>
    <xdr:to>
      <xdr:col>41</xdr:col>
      <xdr:colOff>50800</xdr:colOff>
      <xdr:row>58</xdr:row>
      <xdr:rowOff>40030</xdr:rowOff>
    </xdr:to>
    <xdr:cxnSp macro="">
      <xdr:nvCxnSpPr>
        <xdr:cNvPr id="367" name="直線コネクタ 366"/>
        <xdr:cNvCxnSpPr/>
      </xdr:nvCxnSpPr>
      <xdr:spPr>
        <a:xfrm>
          <a:off x="6972300" y="9956870"/>
          <a:ext cx="889000" cy="27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129039</xdr:rowOff>
    </xdr:from>
    <xdr:to>
      <xdr:col>41</xdr:col>
      <xdr:colOff>101600</xdr:colOff>
      <xdr:row>57</xdr:row>
      <xdr:rowOff>59189</xdr:rowOff>
    </xdr:to>
    <xdr:sp macro="" textlink="">
      <xdr:nvSpPr>
        <xdr:cNvPr id="368" name="フローチャート: 判断 367"/>
        <xdr:cNvSpPr/>
      </xdr:nvSpPr>
      <xdr:spPr>
        <a:xfrm>
          <a:off x="7810500" y="973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75716</xdr:rowOff>
    </xdr:from>
    <xdr:ext cx="534377" cy="259045"/>
    <xdr:sp macro="" textlink="">
      <xdr:nvSpPr>
        <xdr:cNvPr id="369" name="テキスト ボックス 368"/>
        <xdr:cNvSpPr txBox="1"/>
      </xdr:nvSpPr>
      <xdr:spPr>
        <a:xfrm>
          <a:off x="7594111" y="950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127933</xdr:rowOff>
    </xdr:from>
    <xdr:to>
      <xdr:col>36</xdr:col>
      <xdr:colOff>165100</xdr:colOff>
      <xdr:row>57</xdr:row>
      <xdr:rowOff>58083</xdr:rowOff>
    </xdr:to>
    <xdr:sp macro="" textlink="">
      <xdr:nvSpPr>
        <xdr:cNvPr id="370" name="フローチャート: 判断 369"/>
        <xdr:cNvSpPr/>
      </xdr:nvSpPr>
      <xdr:spPr>
        <a:xfrm>
          <a:off x="6921500" y="972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74610</xdr:rowOff>
    </xdr:from>
    <xdr:ext cx="534377" cy="259045"/>
    <xdr:sp macro="" textlink="">
      <xdr:nvSpPr>
        <xdr:cNvPr id="371" name="テキスト ボックス 370"/>
        <xdr:cNvSpPr txBox="1"/>
      </xdr:nvSpPr>
      <xdr:spPr>
        <a:xfrm>
          <a:off x="6705111" y="950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2" name="テキスト ボックス 37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3" name="テキスト ボックス 37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4" name="テキスト ボックス 37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5" name="テキスト ボックス 37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6" name="テキスト ボックス 37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89091</xdr:rowOff>
    </xdr:from>
    <xdr:to>
      <xdr:col>55</xdr:col>
      <xdr:colOff>50800</xdr:colOff>
      <xdr:row>59</xdr:row>
      <xdr:rowOff>19241</xdr:rowOff>
    </xdr:to>
    <xdr:sp macro="" textlink="">
      <xdr:nvSpPr>
        <xdr:cNvPr id="377" name="楕円 376"/>
        <xdr:cNvSpPr/>
      </xdr:nvSpPr>
      <xdr:spPr>
        <a:xfrm>
          <a:off x="10426700" y="1003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67518</xdr:rowOff>
    </xdr:from>
    <xdr:ext cx="534377" cy="259045"/>
    <xdr:sp macro="" textlink="">
      <xdr:nvSpPr>
        <xdr:cNvPr id="378" name="普通建設事業費該当値テキスト"/>
        <xdr:cNvSpPr txBox="1"/>
      </xdr:nvSpPr>
      <xdr:spPr>
        <a:xfrm>
          <a:off x="10528300" y="10011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73964</xdr:rowOff>
    </xdr:from>
    <xdr:to>
      <xdr:col>50</xdr:col>
      <xdr:colOff>165100</xdr:colOff>
      <xdr:row>59</xdr:row>
      <xdr:rowOff>4114</xdr:rowOff>
    </xdr:to>
    <xdr:sp macro="" textlink="">
      <xdr:nvSpPr>
        <xdr:cNvPr id="379" name="楕円 378"/>
        <xdr:cNvSpPr/>
      </xdr:nvSpPr>
      <xdr:spPr>
        <a:xfrm>
          <a:off x="9588500" y="1001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166691</xdr:rowOff>
    </xdr:from>
    <xdr:ext cx="534377" cy="259045"/>
    <xdr:sp macro="" textlink="">
      <xdr:nvSpPr>
        <xdr:cNvPr id="380" name="テキスト ボックス 379"/>
        <xdr:cNvSpPr txBox="1"/>
      </xdr:nvSpPr>
      <xdr:spPr>
        <a:xfrm>
          <a:off x="9372111" y="10110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7423</xdr:rowOff>
    </xdr:from>
    <xdr:to>
      <xdr:col>46</xdr:col>
      <xdr:colOff>38100</xdr:colOff>
      <xdr:row>57</xdr:row>
      <xdr:rowOff>109023</xdr:rowOff>
    </xdr:to>
    <xdr:sp macro="" textlink="">
      <xdr:nvSpPr>
        <xdr:cNvPr id="381" name="楕円 380"/>
        <xdr:cNvSpPr/>
      </xdr:nvSpPr>
      <xdr:spPr>
        <a:xfrm>
          <a:off x="8699500" y="978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100150</xdr:rowOff>
    </xdr:from>
    <xdr:ext cx="534377" cy="259045"/>
    <xdr:sp macro="" textlink="">
      <xdr:nvSpPr>
        <xdr:cNvPr id="382" name="テキスト ボックス 381"/>
        <xdr:cNvSpPr txBox="1"/>
      </xdr:nvSpPr>
      <xdr:spPr>
        <a:xfrm>
          <a:off x="8483111" y="9872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160680</xdr:rowOff>
    </xdr:from>
    <xdr:to>
      <xdr:col>41</xdr:col>
      <xdr:colOff>101600</xdr:colOff>
      <xdr:row>58</xdr:row>
      <xdr:rowOff>90830</xdr:rowOff>
    </xdr:to>
    <xdr:sp macro="" textlink="">
      <xdr:nvSpPr>
        <xdr:cNvPr id="383" name="楕円 382"/>
        <xdr:cNvSpPr/>
      </xdr:nvSpPr>
      <xdr:spPr>
        <a:xfrm>
          <a:off x="7810500" y="99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81957</xdr:rowOff>
    </xdr:from>
    <xdr:ext cx="534377" cy="259045"/>
    <xdr:sp macro="" textlink="">
      <xdr:nvSpPr>
        <xdr:cNvPr id="384" name="テキスト ボックス 383"/>
        <xdr:cNvSpPr txBox="1"/>
      </xdr:nvSpPr>
      <xdr:spPr>
        <a:xfrm>
          <a:off x="7594111" y="1002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133420</xdr:rowOff>
    </xdr:from>
    <xdr:to>
      <xdr:col>36</xdr:col>
      <xdr:colOff>165100</xdr:colOff>
      <xdr:row>58</xdr:row>
      <xdr:rowOff>63570</xdr:rowOff>
    </xdr:to>
    <xdr:sp macro="" textlink="">
      <xdr:nvSpPr>
        <xdr:cNvPr id="385" name="楕円 384"/>
        <xdr:cNvSpPr/>
      </xdr:nvSpPr>
      <xdr:spPr>
        <a:xfrm>
          <a:off x="6921500" y="990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54697</xdr:rowOff>
    </xdr:from>
    <xdr:ext cx="534377" cy="259045"/>
    <xdr:sp macro="" textlink="">
      <xdr:nvSpPr>
        <xdr:cNvPr id="386" name="テキスト ボックス 385"/>
        <xdr:cNvSpPr txBox="1"/>
      </xdr:nvSpPr>
      <xdr:spPr>
        <a:xfrm>
          <a:off x="6705111" y="9998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7" name="正方形/長方形 38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8" name="正方形/長方形 38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9" name="正方形/長方形 38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0" name="正方形/長方形 38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1" name="正方形/長方形 39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2" name="正方形/長方形 39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3" name="正方形/長方形 39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4" name="正方形/長方形 39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5" name="テキスト ボックス 39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6" name="直線コネクタ 39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7" name="直線コネクタ 39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8" name="テキスト ボックス 39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9" name="直線コネクタ 39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400" name="テキスト ボックス 399"/>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1" name="直線コネクタ 40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2" name="テキスト ボックス 401"/>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3" name="直線コネクタ 40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4" name="テキスト ボックス 403"/>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6" name="テキスト ボックス 40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36464</xdr:rowOff>
    </xdr:from>
    <xdr:to>
      <xdr:col>54</xdr:col>
      <xdr:colOff>189865</xdr:colOff>
      <xdr:row>78</xdr:row>
      <xdr:rowOff>134945</xdr:rowOff>
    </xdr:to>
    <xdr:cxnSp macro="">
      <xdr:nvCxnSpPr>
        <xdr:cNvPr id="408" name="直線コネクタ 407"/>
        <xdr:cNvCxnSpPr/>
      </xdr:nvCxnSpPr>
      <xdr:spPr>
        <a:xfrm flipV="1">
          <a:off x="10475595" y="12037964"/>
          <a:ext cx="1270" cy="1470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138772</xdr:rowOff>
    </xdr:from>
    <xdr:ext cx="378565" cy="259045"/>
    <xdr:sp macro="" textlink="">
      <xdr:nvSpPr>
        <xdr:cNvPr id="409" name="普通建設事業費 （ うち新規整備　）最小値テキスト"/>
        <xdr:cNvSpPr txBox="1"/>
      </xdr:nvSpPr>
      <xdr:spPr>
        <a:xfrm>
          <a:off x="10528300" y="13511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134945</xdr:rowOff>
    </xdr:from>
    <xdr:to>
      <xdr:col>55</xdr:col>
      <xdr:colOff>88900</xdr:colOff>
      <xdr:row>78</xdr:row>
      <xdr:rowOff>134945</xdr:rowOff>
    </xdr:to>
    <xdr:cxnSp macro="">
      <xdr:nvCxnSpPr>
        <xdr:cNvPr id="410" name="直線コネクタ 409"/>
        <xdr:cNvCxnSpPr/>
      </xdr:nvCxnSpPr>
      <xdr:spPr>
        <a:xfrm>
          <a:off x="10388600" y="1350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154591</xdr:rowOff>
    </xdr:from>
    <xdr:ext cx="534377" cy="259045"/>
    <xdr:sp macro="" textlink="">
      <xdr:nvSpPr>
        <xdr:cNvPr id="411" name="普通建設事業費 （ うち新規整備　）最大値テキスト"/>
        <xdr:cNvSpPr txBox="1"/>
      </xdr:nvSpPr>
      <xdr:spPr>
        <a:xfrm>
          <a:off x="10528300" y="1181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36464</xdr:rowOff>
    </xdr:from>
    <xdr:to>
      <xdr:col>55</xdr:col>
      <xdr:colOff>88900</xdr:colOff>
      <xdr:row>70</xdr:row>
      <xdr:rowOff>36464</xdr:rowOff>
    </xdr:to>
    <xdr:cxnSp macro="">
      <xdr:nvCxnSpPr>
        <xdr:cNvPr id="412" name="直線コネクタ 411"/>
        <xdr:cNvCxnSpPr/>
      </xdr:nvCxnSpPr>
      <xdr:spPr>
        <a:xfrm>
          <a:off x="10388600" y="12037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137322</xdr:rowOff>
    </xdr:from>
    <xdr:to>
      <xdr:col>55</xdr:col>
      <xdr:colOff>0</xdr:colOff>
      <xdr:row>78</xdr:row>
      <xdr:rowOff>59142</xdr:rowOff>
    </xdr:to>
    <xdr:cxnSp macro="">
      <xdr:nvCxnSpPr>
        <xdr:cNvPr id="413" name="直線コネクタ 412"/>
        <xdr:cNvCxnSpPr/>
      </xdr:nvCxnSpPr>
      <xdr:spPr>
        <a:xfrm flipV="1">
          <a:off x="9639300" y="13338972"/>
          <a:ext cx="838200" cy="93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163258</xdr:rowOff>
    </xdr:from>
    <xdr:ext cx="534377" cy="259045"/>
    <xdr:sp macro="" textlink="">
      <xdr:nvSpPr>
        <xdr:cNvPr id="414" name="普通建設事業費 （ うち新規整備　）平均値テキスト"/>
        <xdr:cNvSpPr txBox="1"/>
      </xdr:nvSpPr>
      <xdr:spPr>
        <a:xfrm>
          <a:off x="10528300" y="128505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140381</xdr:rowOff>
    </xdr:from>
    <xdr:to>
      <xdr:col>55</xdr:col>
      <xdr:colOff>50800</xdr:colOff>
      <xdr:row>76</xdr:row>
      <xdr:rowOff>70531</xdr:rowOff>
    </xdr:to>
    <xdr:sp macro="" textlink="">
      <xdr:nvSpPr>
        <xdr:cNvPr id="415" name="フローチャート: 判断 414"/>
        <xdr:cNvSpPr/>
      </xdr:nvSpPr>
      <xdr:spPr>
        <a:xfrm>
          <a:off x="10426700" y="12999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155885</xdr:rowOff>
    </xdr:from>
    <xdr:to>
      <xdr:col>50</xdr:col>
      <xdr:colOff>114300</xdr:colOff>
      <xdr:row>78</xdr:row>
      <xdr:rowOff>59142</xdr:rowOff>
    </xdr:to>
    <xdr:cxnSp macro="">
      <xdr:nvCxnSpPr>
        <xdr:cNvPr id="416" name="直線コネクタ 415"/>
        <xdr:cNvCxnSpPr/>
      </xdr:nvCxnSpPr>
      <xdr:spPr>
        <a:xfrm>
          <a:off x="8750300" y="13014635"/>
          <a:ext cx="889000" cy="417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63342</xdr:rowOff>
    </xdr:from>
    <xdr:to>
      <xdr:col>50</xdr:col>
      <xdr:colOff>165100</xdr:colOff>
      <xdr:row>76</xdr:row>
      <xdr:rowOff>164942</xdr:rowOff>
    </xdr:to>
    <xdr:sp macro="" textlink="">
      <xdr:nvSpPr>
        <xdr:cNvPr id="417" name="フローチャート: 判断 416"/>
        <xdr:cNvSpPr/>
      </xdr:nvSpPr>
      <xdr:spPr>
        <a:xfrm>
          <a:off x="9588500" y="1309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10020</xdr:rowOff>
    </xdr:from>
    <xdr:ext cx="469744" cy="259045"/>
    <xdr:sp macro="" textlink="">
      <xdr:nvSpPr>
        <xdr:cNvPr id="418" name="テキスト ボックス 417"/>
        <xdr:cNvSpPr txBox="1"/>
      </xdr:nvSpPr>
      <xdr:spPr>
        <a:xfrm>
          <a:off x="9404428" y="1286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155885</xdr:rowOff>
    </xdr:from>
    <xdr:to>
      <xdr:col>45</xdr:col>
      <xdr:colOff>177800</xdr:colOff>
      <xdr:row>76</xdr:row>
      <xdr:rowOff>116565</xdr:rowOff>
    </xdr:to>
    <xdr:cxnSp macro="">
      <xdr:nvCxnSpPr>
        <xdr:cNvPr id="419" name="直線コネクタ 418"/>
        <xdr:cNvCxnSpPr/>
      </xdr:nvCxnSpPr>
      <xdr:spPr>
        <a:xfrm flipV="1">
          <a:off x="7861300" y="13014635"/>
          <a:ext cx="889000" cy="132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124790</xdr:rowOff>
    </xdr:from>
    <xdr:to>
      <xdr:col>46</xdr:col>
      <xdr:colOff>38100</xdr:colOff>
      <xdr:row>76</xdr:row>
      <xdr:rowOff>54939</xdr:rowOff>
    </xdr:to>
    <xdr:sp macro="" textlink="">
      <xdr:nvSpPr>
        <xdr:cNvPr id="420" name="フローチャート: 判断 419"/>
        <xdr:cNvSpPr/>
      </xdr:nvSpPr>
      <xdr:spPr>
        <a:xfrm>
          <a:off x="8699500" y="129835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46068</xdr:rowOff>
    </xdr:from>
    <xdr:ext cx="534377" cy="259045"/>
    <xdr:sp macro="" textlink="">
      <xdr:nvSpPr>
        <xdr:cNvPr id="421" name="テキスト ボックス 420"/>
        <xdr:cNvSpPr txBox="1"/>
      </xdr:nvSpPr>
      <xdr:spPr>
        <a:xfrm>
          <a:off x="8483111" y="13076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37928</xdr:rowOff>
    </xdr:from>
    <xdr:to>
      <xdr:col>41</xdr:col>
      <xdr:colOff>50800</xdr:colOff>
      <xdr:row>76</xdr:row>
      <xdr:rowOff>116565</xdr:rowOff>
    </xdr:to>
    <xdr:cxnSp macro="">
      <xdr:nvCxnSpPr>
        <xdr:cNvPr id="422" name="直線コネクタ 421"/>
        <xdr:cNvCxnSpPr/>
      </xdr:nvCxnSpPr>
      <xdr:spPr>
        <a:xfrm>
          <a:off x="6972300" y="13068128"/>
          <a:ext cx="889000" cy="78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165939</xdr:rowOff>
    </xdr:from>
    <xdr:to>
      <xdr:col>41</xdr:col>
      <xdr:colOff>101600</xdr:colOff>
      <xdr:row>76</xdr:row>
      <xdr:rowOff>96089</xdr:rowOff>
    </xdr:to>
    <xdr:sp macro="" textlink="">
      <xdr:nvSpPr>
        <xdr:cNvPr id="423" name="フローチャート: 判断 422"/>
        <xdr:cNvSpPr/>
      </xdr:nvSpPr>
      <xdr:spPr>
        <a:xfrm>
          <a:off x="7810500" y="1302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74</xdr:row>
      <xdr:rowOff>112615</xdr:rowOff>
    </xdr:from>
    <xdr:ext cx="469744" cy="259045"/>
    <xdr:sp macro="" textlink="">
      <xdr:nvSpPr>
        <xdr:cNvPr id="424" name="テキスト ボックス 423"/>
        <xdr:cNvSpPr txBox="1"/>
      </xdr:nvSpPr>
      <xdr:spPr>
        <a:xfrm>
          <a:off x="7626428" y="12799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104262</xdr:rowOff>
    </xdr:from>
    <xdr:to>
      <xdr:col>36</xdr:col>
      <xdr:colOff>165100</xdr:colOff>
      <xdr:row>75</xdr:row>
      <xdr:rowOff>34412</xdr:rowOff>
    </xdr:to>
    <xdr:sp macro="" textlink="">
      <xdr:nvSpPr>
        <xdr:cNvPr id="425" name="フローチャート: 判断 424"/>
        <xdr:cNvSpPr/>
      </xdr:nvSpPr>
      <xdr:spPr>
        <a:xfrm>
          <a:off x="6921500" y="12791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50939</xdr:rowOff>
    </xdr:from>
    <xdr:ext cx="534377" cy="259045"/>
    <xdr:sp macro="" textlink="">
      <xdr:nvSpPr>
        <xdr:cNvPr id="426" name="テキスト ボックス 425"/>
        <xdr:cNvSpPr txBox="1"/>
      </xdr:nvSpPr>
      <xdr:spPr>
        <a:xfrm>
          <a:off x="6705111" y="1256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86522</xdr:rowOff>
    </xdr:from>
    <xdr:to>
      <xdr:col>55</xdr:col>
      <xdr:colOff>50800</xdr:colOff>
      <xdr:row>78</xdr:row>
      <xdr:rowOff>16672</xdr:rowOff>
    </xdr:to>
    <xdr:sp macro="" textlink="">
      <xdr:nvSpPr>
        <xdr:cNvPr id="432" name="楕円 431"/>
        <xdr:cNvSpPr/>
      </xdr:nvSpPr>
      <xdr:spPr>
        <a:xfrm>
          <a:off x="10426700" y="1328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64949</xdr:rowOff>
    </xdr:from>
    <xdr:ext cx="469744" cy="259045"/>
    <xdr:sp macro="" textlink="">
      <xdr:nvSpPr>
        <xdr:cNvPr id="433" name="普通建設事業費 （ うち新規整備　）該当値テキスト"/>
        <xdr:cNvSpPr txBox="1"/>
      </xdr:nvSpPr>
      <xdr:spPr>
        <a:xfrm>
          <a:off x="10528300" y="1326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8342</xdr:rowOff>
    </xdr:from>
    <xdr:to>
      <xdr:col>50</xdr:col>
      <xdr:colOff>165100</xdr:colOff>
      <xdr:row>78</xdr:row>
      <xdr:rowOff>109942</xdr:rowOff>
    </xdr:to>
    <xdr:sp macro="" textlink="">
      <xdr:nvSpPr>
        <xdr:cNvPr id="434" name="楕円 433"/>
        <xdr:cNvSpPr/>
      </xdr:nvSpPr>
      <xdr:spPr>
        <a:xfrm>
          <a:off x="9588500" y="1338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101069</xdr:rowOff>
    </xdr:from>
    <xdr:ext cx="469744" cy="259045"/>
    <xdr:sp macro="" textlink="">
      <xdr:nvSpPr>
        <xdr:cNvPr id="435" name="テキスト ボックス 434"/>
        <xdr:cNvSpPr txBox="1"/>
      </xdr:nvSpPr>
      <xdr:spPr>
        <a:xfrm>
          <a:off x="9404428" y="13474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105085</xdr:rowOff>
    </xdr:from>
    <xdr:to>
      <xdr:col>46</xdr:col>
      <xdr:colOff>38100</xdr:colOff>
      <xdr:row>76</xdr:row>
      <xdr:rowOff>35235</xdr:rowOff>
    </xdr:to>
    <xdr:sp macro="" textlink="">
      <xdr:nvSpPr>
        <xdr:cNvPr id="436" name="楕円 435"/>
        <xdr:cNvSpPr/>
      </xdr:nvSpPr>
      <xdr:spPr>
        <a:xfrm>
          <a:off x="8699500" y="1296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51762</xdr:rowOff>
    </xdr:from>
    <xdr:ext cx="534377" cy="259045"/>
    <xdr:sp macro="" textlink="">
      <xdr:nvSpPr>
        <xdr:cNvPr id="437" name="テキスト ボックス 436"/>
        <xdr:cNvSpPr txBox="1"/>
      </xdr:nvSpPr>
      <xdr:spPr>
        <a:xfrm>
          <a:off x="8483111" y="1273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65765</xdr:rowOff>
    </xdr:from>
    <xdr:to>
      <xdr:col>41</xdr:col>
      <xdr:colOff>101600</xdr:colOff>
      <xdr:row>76</xdr:row>
      <xdr:rowOff>167365</xdr:rowOff>
    </xdr:to>
    <xdr:sp macro="" textlink="">
      <xdr:nvSpPr>
        <xdr:cNvPr id="438" name="楕円 437"/>
        <xdr:cNvSpPr/>
      </xdr:nvSpPr>
      <xdr:spPr>
        <a:xfrm>
          <a:off x="7810500" y="1309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158492</xdr:rowOff>
    </xdr:from>
    <xdr:ext cx="469744" cy="259045"/>
    <xdr:sp macro="" textlink="">
      <xdr:nvSpPr>
        <xdr:cNvPr id="439" name="テキスト ボックス 438"/>
        <xdr:cNvSpPr txBox="1"/>
      </xdr:nvSpPr>
      <xdr:spPr>
        <a:xfrm>
          <a:off x="7626428" y="13188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158578</xdr:rowOff>
    </xdr:from>
    <xdr:to>
      <xdr:col>36</xdr:col>
      <xdr:colOff>165100</xdr:colOff>
      <xdr:row>76</xdr:row>
      <xdr:rowOff>88728</xdr:rowOff>
    </xdr:to>
    <xdr:sp macro="" textlink="">
      <xdr:nvSpPr>
        <xdr:cNvPr id="440" name="楕円 439"/>
        <xdr:cNvSpPr/>
      </xdr:nvSpPr>
      <xdr:spPr>
        <a:xfrm>
          <a:off x="6921500" y="1301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79855</xdr:rowOff>
    </xdr:from>
    <xdr:ext cx="469744" cy="259045"/>
    <xdr:sp macro="" textlink="">
      <xdr:nvSpPr>
        <xdr:cNvPr id="441" name="テキスト ボックス 440"/>
        <xdr:cNvSpPr txBox="1"/>
      </xdr:nvSpPr>
      <xdr:spPr>
        <a:xfrm>
          <a:off x="6737428" y="1311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2" name="直線コネクタ 45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3" name="テキスト ボックス 45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4" name="直線コネクタ 45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5" name="テキスト ボックス 454"/>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6" name="直線コネクタ 45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7" name="テキスト ボックス 456"/>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8" name="直線コネクタ 45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9" name="テキスト ボックス 458"/>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1" name="テキスト ボックス 460"/>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18245</xdr:rowOff>
    </xdr:from>
    <xdr:to>
      <xdr:col>54</xdr:col>
      <xdr:colOff>189865</xdr:colOff>
      <xdr:row>98</xdr:row>
      <xdr:rowOff>64444</xdr:rowOff>
    </xdr:to>
    <xdr:cxnSp macro="">
      <xdr:nvCxnSpPr>
        <xdr:cNvPr id="463" name="直線コネクタ 462"/>
        <xdr:cNvCxnSpPr/>
      </xdr:nvCxnSpPr>
      <xdr:spPr>
        <a:xfrm flipV="1">
          <a:off x="10475595" y="15620195"/>
          <a:ext cx="1270" cy="1246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68271</xdr:rowOff>
    </xdr:from>
    <xdr:ext cx="469744" cy="259045"/>
    <xdr:sp macro="" textlink="">
      <xdr:nvSpPr>
        <xdr:cNvPr id="464" name="普通建設事業費 （ うち更新整備　）最小値テキスト"/>
        <xdr:cNvSpPr txBox="1"/>
      </xdr:nvSpPr>
      <xdr:spPr>
        <a:xfrm>
          <a:off x="10528300" y="16870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64444</xdr:rowOff>
    </xdr:from>
    <xdr:to>
      <xdr:col>55</xdr:col>
      <xdr:colOff>88900</xdr:colOff>
      <xdr:row>98</xdr:row>
      <xdr:rowOff>64444</xdr:rowOff>
    </xdr:to>
    <xdr:cxnSp macro="">
      <xdr:nvCxnSpPr>
        <xdr:cNvPr id="465" name="直線コネクタ 464"/>
        <xdr:cNvCxnSpPr/>
      </xdr:nvCxnSpPr>
      <xdr:spPr>
        <a:xfrm>
          <a:off x="10388600" y="16866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136372</xdr:rowOff>
    </xdr:from>
    <xdr:ext cx="534377" cy="259045"/>
    <xdr:sp macro="" textlink="">
      <xdr:nvSpPr>
        <xdr:cNvPr id="466" name="普通建設事業費 （ うち更新整備　）最大値テキスト"/>
        <xdr:cNvSpPr txBox="1"/>
      </xdr:nvSpPr>
      <xdr:spPr>
        <a:xfrm>
          <a:off x="10528300" y="15395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18245</xdr:rowOff>
    </xdr:from>
    <xdr:to>
      <xdr:col>55</xdr:col>
      <xdr:colOff>88900</xdr:colOff>
      <xdr:row>91</xdr:row>
      <xdr:rowOff>18245</xdr:rowOff>
    </xdr:to>
    <xdr:cxnSp macro="">
      <xdr:nvCxnSpPr>
        <xdr:cNvPr id="467" name="直線コネクタ 466"/>
        <xdr:cNvCxnSpPr/>
      </xdr:nvCxnSpPr>
      <xdr:spPr>
        <a:xfrm>
          <a:off x="10388600" y="15620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103696</xdr:rowOff>
    </xdr:from>
    <xdr:to>
      <xdr:col>55</xdr:col>
      <xdr:colOff>0</xdr:colOff>
      <xdr:row>96</xdr:row>
      <xdr:rowOff>167932</xdr:rowOff>
    </xdr:to>
    <xdr:cxnSp macro="">
      <xdr:nvCxnSpPr>
        <xdr:cNvPr id="468" name="直線コネクタ 467"/>
        <xdr:cNvCxnSpPr/>
      </xdr:nvCxnSpPr>
      <xdr:spPr>
        <a:xfrm flipV="1">
          <a:off x="9639300" y="16562896"/>
          <a:ext cx="838200" cy="64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141473</xdr:rowOff>
    </xdr:from>
    <xdr:ext cx="534377" cy="259045"/>
    <xdr:sp macro="" textlink="">
      <xdr:nvSpPr>
        <xdr:cNvPr id="469" name="普通建設事業費 （ うち更新整備　）平均値テキスト"/>
        <xdr:cNvSpPr txBox="1"/>
      </xdr:nvSpPr>
      <xdr:spPr>
        <a:xfrm>
          <a:off x="10528300" y="16257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118596</xdr:rowOff>
    </xdr:from>
    <xdr:to>
      <xdr:col>55</xdr:col>
      <xdr:colOff>50800</xdr:colOff>
      <xdr:row>96</xdr:row>
      <xdr:rowOff>48746</xdr:rowOff>
    </xdr:to>
    <xdr:sp macro="" textlink="">
      <xdr:nvSpPr>
        <xdr:cNvPr id="470" name="フローチャート: 判断 469"/>
        <xdr:cNvSpPr/>
      </xdr:nvSpPr>
      <xdr:spPr>
        <a:xfrm>
          <a:off x="10426700" y="1640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104084</xdr:rowOff>
    </xdr:from>
    <xdr:to>
      <xdr:col>50</xdr:col>
      <xdr:colOff>114300</xdr:colOff>
      <xdr:row>96</xdr:row>
      <xdr:rowOff>167932</xdr:rowOff>
    </xdr:to>
    <xdr:cxnSp macro="">
      <xdr:nvCxnSpPr>
        <xdr:cNvPr id="471" name="直線コネクタ 470"/>
        <xdr:cNvCxnSpPr/>
      </xdr:nvCxnSpPr>
      <xdr:spPr>
        <a:xfrm>
          <a:off x="8750300" y="16563284"/>
          <a:ext cx="889000" cy="6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10193</xdr:rowOff>
    </xdr:from>
    <xdr:to>
      <xdr:col>50</xdr:col>
      <xdr:colOff>165100</xdr:colOff>
      <xdr:row>96</xdr:row>
      <xdr:rowOff>111793</xdr:rowOff>
    </xdr:to>
    <xdr:sp macro="" textlink="">
      <xdr:nvSpPr>
        <xdr:cNvPr id="472" name="フローチャート: 判断 471"/>
        <xdr:cNvSpPr/>
      </xdr:nvSpPr>
      <xdr:spPr>
        <a:xfrm>
          <a:off x="9588500" y="1646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128320</xdr:rowOff>
    </xdr:from>
    <xdr:ext cx="534377" cy="259045"/>
    <xdr:sp macro="" textlink="">
      <xdr:nvSpPr>
        <xdr:cNvPr id="473" name="テキスト ボックス 472"/>
        <xdr:cNvSpPr txBox="1"/>
      </xdr:nvSpPr>
      <xdr:spPr>
        <a:xfrm>
          <a:off x="9372111" y="1624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104084</xdr:rowOff>
    </xdr:from>
    <xdr:to>
      <xdr:col>45</xdr:col>
      <xdr:colOff>177800</xdr:colOff>
      <xdr:row>97</xdr:row>
      <xdr:rowOff>72149</xdr:rowOff>
    </xdr:to>
    <xdr:cxnSp macro="">
      <xdr:nvCxnSpPr>
        <xdr:cNvPr id="474" name="直線コネクタ 473"/>
        <xdr:cNvCxnSpPr/>
      </xdr:nvCxnSpPr>
      <xdr:spPr>
        <a:xfrm flipV="1">
          <a:off x="7861300" y="16563284"/>
          <a:ext cx="889000" cy="139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96055</xdr:rowOff>
    </xdr:from>
    <xdr:to>
      <xdr:col>46</xdr:col>
      <xdr:colOff>38100</xdr:colOff>
      <xdr:row>96</xdr:row>
      <xdr:rowOff>26205</xdr:rowOff>
    </xdr:to>
    <xdr:sp macro="" textlink="">
      <xdr:nvSpPr>
        <xdr:cNvPr id="475" name="フローチャート: 判断 474"/>
        <xdr:cNvSpPr/>
      </xdr:nvSpPr>
      <xdr:spPr>
        <a:xfrm>
          <a:off x="8699500" y="1638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42732</xdr:rowOff>
    </xdr:from>
    <xdr:ext cx="534377" cy="259045"/>
    <xdr:sp macro="" textlink="">
      <xdr:nvSpPr>
        <xdr:cNvPr id="476" name="テキスト ボックス 475"/>
        <xdr:cNvSpPr txBox="1"/>
      </xdr:nvSpPr>
      <xdr:spPr>
        <a:xfrm>
          <a:off x="8483111" y="1615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21971</xdr:rowOff>
    </xdr:from>
    <xdr:to>
      <xdr:col>41</xdr:col>
      <xdr:colOff>50800</xdr:colOff>
      <xdr:row>97</xdr:row>
      <xdr:rowOff>72149</xdr:rowOff>
    </xdr:to>
    <xdr:cxnSp macro="">
      <xdr:nvCxnSpPr>
        <xdr:cNvPr id="477" name="直線コネクタ 476"/>
        <xdr:cNvCxnSpPr/>
      </xdr:nvCxnSpPr>
      <xdr:spPr>
        <a:xfrm>
          <a:off x="6972300" y="16652621"/>
          <a:ext cx="889000" cy="50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123281</xdr:rowOff>
    </xdr:from>
    <xdr:to>
      <xdr:col>41</xdr:col>
      <xdr:colOff>101600</xdr:colOff>
      <xdr:row>96</xdr:row>
      <xdr:rowOff>53431</xdr:rowOff>
    </xdr:to>
    <xdr:sp macro="" textlink="">
      <xdr:nvSpPr>
        <xdr:cNvPr id="478" name="フローチャート: 判断 477"/>
        <xdr:cNvSpPr/>
      </xdr:nvSpPr>
      <xdr:spPr>
        <a:xfrm>
          <a:off x="7810500" y="1641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69958</xdr:rowOff>
    </xdr:from>
    <xdr:ext cx="534377" cy="259045"/>
    <xdr:sp macro="" textlink="">
      <xdr:nvSpPr>
        <xdr:cNvPr id="479" name="テキスト ボックス 478"/>
        <xdr:cNvSpPr txBox="1"/>
      </xdr:nvSpPr>
      <xdr:spPr>
        <a:xfrm>
          <a:off x="7594111" y="16186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15999</xdr:rowOff>
    </xdr:from>
    <xdr:to>
      <xdr:col>36</xdr:col>
      <xdr:colOff>165100</xdr:colOff>
      <xdr:row>96</xdr:row>
      <xdr:rowOff>117599</xdr:rowOff>
    </xdr:to>
    <xdr:sp macro="" textlink="">
      <xdr:nvSpPr>
        <xdr:cNvPr id="480" name="フローチャート: 判断 479"/>
        <xdr:cNvSpPr/>
      </xdr:nvSpPr>
      <xdr:spPr>
        <a:xfrm>
          <a:off x="6921500" y="1647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134126</xdr:rowOff>
    </xdr:from>
    <xdr:ext cx="534377" cy="259045"/>
    <xdr:sp macro="" textlink="">
      <xdr:nvSpPr>
        <xdr:cNvPr id="481" name="テキスト ボックス 480"/>
        <xdr:cNvSpPr txBox="1"/>
      </xdr:nvSpPr>
      <xdr:spPr>
        <a:xfrm>
          <a:off x="6705111" y="16250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52896</xdr:rowOff>
    </xdr:from>
    <xdr:to>
      <xdr:col>55</xdr:col>
      <xdr:colOff>50800</xdr:colOff>
      <xdr:row>96</xdr:row>
      <xdr:rowOff>154496</xdr:rowOff>
    </xdr:to>
    <xdr:sp macro="" textlink="">
      <xdr:nvSpPr>
        <xdr:cNvPr id="487" name="楕円 486"/>
        <xdr:cNvSpPr/>
      </xdr:nvSpPr>
      <xdr:spPr>
        <a:xfrm>
          <a:off x="10426700" y="1651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31323</xdr:rowOff>
    </xdr:from>
    <xdr:ext cx="534377" cy="259045"/>
    <xdr:sp macro="" textlink="">
      <xdr:nvSpPr>
        <xdr:cNvPr id="488" name="普通建設事業費 （ うち更新整備　）該当値テキスト"/>
        <xdr:cNvSpPr txBox="1"/>
      </xdr:nvSpPr>
      <xdr:spPr>
        <a:xfrm>
          <a:off x="10528300" y="16490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117132</xdr:rowOff>
    </xdr:from>
    <xdr:to>
      <xdr:col>50</xdr:col>
      <xdr:colOff>165100</xdr:colOff>
      <xdr:row>97</xdr:row>
      <xdr:rowOff>47282</xdr:rowOff>
    </xdr:to>
    <xdr:sp macro="" textlink="">
      <xdr:nvSpPr>
        <xdr:cNvPr id="489" name="楕円 488"/>
        <xdr:cNvSpPr/>
      </xdr:nvSpPr>
      <xdr:spPr>
        <a:xfrm>
          <a:off x="9588500" y="1657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38409</xdr:rowOff>
    </xdr:from>
    <xdr:ext cx="534377" cy="259045"/>
    <xdr:sp macro="" textlink="">
      <xdr:nvSpPr>
        <xdr:cNvPr id="490" name="テキスト ボックス 489"/>
        <xdr:cNvSpPr txBox="1"/>
      </xdr:nvSpPr>
      <xdr:spPr>
        <a:xfrm>
          <a:off x="9372111" y="1666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53284</xdr:rowOff>
    </xdr:from>
    <xdr:to>
      <xdr:col>46</xdr:col>
      <xdr:colOff>38100</xdr:colOff>
      <xdr:row>96</xdr:row>
      <xdr:rowOff>154884</xdr:rowOff>
    </xdr:to>
    <xdr:sp macro="" textlink="">
      <xdr:nvSpPr>
        <xdr:cNvPr id="491" name="楕円 490"/>
        <xdr:cNvSpPr/>
      </xdr:nvSpPr>
      <xdr:spPr>
        <a:xfrm>
          <a:off x="8699500" y="16512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146011</xdr:rowOff>
    </xdr:from>
    <xdr:ext cx="534377" cy="259045"/>
    <xdr:sp macro="" textlink="">
      <xdr:nvSpPr>
        <xdr:cNvPr id="492" name="テキスト ボックス 491"/>
        <xdr:cNvSpPr txBox="1"/>
      </xdr:nvSpPr>
      <xdr:spPr>
        <a:xfrm>
          <a:off x="8483111" y="1660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21349</xdr:rowOff>
    </xdr:from>
    <xdr:to>
      <xdr:col>41</xdr:col>
      <xdr:colOff>101600</xdr:colOff>
      <xdr:row>97</xdr:row>
      <xdr:rowOff>122949</xdr:rowOff>
    </xdr:to>
    <xdr:sp macro="" textlink="">
      <xdr:nvSpPr>
        <xdr:cNvPr id="493" name="楕円 492"/>
        <xdr:cNvSpPr/>
      </xdr:nvSpPr>
      <xdr:spPr>
        <a:xfrm>
          <a:off x="7810500" y="16651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114076</xdr:rowOff>
    </xdr:from>
    <xdr:ext cx="534377" cy="259045"/>
    <xdr:sp macro="" textlink="">
      <xdr:nvSpPr>
        <xdr:cNvPr id="494" name="テキスト ボックス 493"/>
        <xdr:cNvSpPr txBox="1"/>
      </xdr:nvSpPr>
      <xdr:spPr>
        <a:xfrm>
          <a:off x="7594111" y="16744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142621</xdr:rowOff>
    </xdr:from>
    <xdr:to>
      <xdr:col>36</xdr:col>
      <xdr:colOff>165100</xdr:colOff>
      <xdr:row>97</xdr:row>
      <xdr:rowOff>72771</xdr:rowOff>
    </xdr:to>
    <xdr:sp macro="" textlink="">
      <xdr:nvSpPr>
        <xdr:cNvPr id="495" name="楕円 494"/>
        <xdr:cNvSpPr/>
      </xdr:nvSpPr>
      <xdr:spPr>
        <a:xfrm>
          <a:off x="6921500" y="1660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63898</xdr:rowOff>
    </xdr:from>
    <xdr:ext cx="534377" cy="259045"/>
    <xdr:sp macro="" textlink="">
      <xdr:nvSpPr>
        <xdr:cNvPr id="496" name="テキスト ボックス 495"/>
        <xdr:cNvSpPr txBox="1"/>
      </xdr:nvSpPr>
      <xdr:spPr>
        <a:xfrm>
          <a:off x="6705111" y="1669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7" name="直線コネクタ 506"/>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8" name="テキスト ボックス 507"/>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9" name="直線コネクタ 508"/>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10" name="テキスト ボックス 509"/>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1" name="直線コネクタ 510"/>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12" name="テキスト ボックス 511"/>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3" name="直線コネクタ 512"/>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14" name="テキスト ボックス 513"/>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5" name="直線コネクタ 514"/>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21970</xdr:rowOff>
    </xdr:from>
    <xdr:ext cx="467179" cy="259045"/>
    <xdr:sp macro="" textlink="">
      <xdr:nvSpPr>
        <xdr:cNvPr id="516" name="テキスト ボックス 515"/>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7" name="直線コネクタ 516"/>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8" name="テキスト ボックス 517"/>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29645</xdr:rowOff>
    </xdr:from>
    <xdr:to>
      <xdr:col>85</xdr:col>
      <xdr:colOff>126364</xdr:colOff>
      <xdr:row>39</xdr:row>
      <xdr:rowOff>98878</xdr:rowOff>
    </xdr:to>
    <xdr:cxnSp macro="">
      <xdr:nvCxnSpPr>
        <xdr:cNvPr id="522" name="直線コネクタ 521"/>
        <xdr:cNvCxnSpPr/>
      </xdr:nvCxnSpPr>
      <xdr:spPr>
        <a:xfrm flipV="1">
          <a:off x="16317595" y="5344595"/>
          <a:ext cx="1269" cy="1440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109908</xdr:rowOff>
    </xdr:from>
    <xdr:ext cx="249299" cy="259045"/>
    <xdr:sp macro="" textlink="">
      <xdr:nvSpPr>
        <xdr:cNvPr id="523" name="災害復旧事業費最小値テキスト"/>
        <xdr:cNvSpPr txBox="1"/>
      </xdr:nvSpPr>
      <xdr:spPr>
        <a:xfrm>
          <a:off x="16370300" y="67964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4" name="直線コネクタ 523"/>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147772</xdr:rowOff>
    </xdr:from>
    <xdr:ext cx="469744" cy="259045"/>
    <xdr:sp macro="" textlink="">
      <xdr:nvSpPr>
        <xdr:cNvPr id="525" name="災害復旧事業費最大値テキスト"/>
        <xdr:cNvSpPr txBox="1"/>
      </xdr:nvSpPr>
      <xdr:spPr>
        <a:xfrm>
          <a:off x="16370300" y="5119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29645</xdr:rowOff>
    </xdr:from>
    <xdr:to>
      <xdr:col>86</xdr:col>
      <xdr:colOff>25400</xdr:colOff>
      <xdr:row>31</xdr:row>
      <xdr:rowOff>29645</xdr:rowOff>
    </xdr:to>
    <xdr:cxnSp macro="">
      <xdr:nvCxnSpPr>
        <xdr:cNvPr id="526" name="直線コネクタ 525"/>
        <xdr:cNvCxnSpPr/>
      </xdr:nvCxnSpPr>
      <xdr:spPr>
        <a:xfrm>
          <a:off x="16230600" y="5344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88918</xdr:rowOff>
    </xdr:from>
    <xdr:to>
      <xdr:col>85</xdr:col>
      <xdr:colOff>127000</xdr:colOff>
      <xdr:row>39</xdr:row>
      <xdr:rowOff>98878</xdr:rowOff>
    </xdr:to>
    <xdr:cxnSp macro="">
      <xdr:nvCxnSpPr>
        <xdr:cNvPr id="527" name="直線コネクタ 526"/>
        <xdr:cNvCxnSpPr/>
      </xdr:nvCxnSpPr>
      <xdr:spPr>
        <a:xfrm flipV="1">
          <a:off x="15481300" y="6775468"/>
          <a:ext cx="838200" cy="9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27358</xdr:rowOff>
    </xdr:from>
    <xdr:ext cx="378565" cy="259045"/>
    <xdr:sp macro="" textlink="">
      <xdr:nvSpPr>
        <xdr:cNvPr id="528" name="災害復旧事業費平均値テキスト"/>
        <xdr:cNvSpPr txBox="1"/>
      </xdr:nvSpPr>
      <xdr:spPr>
        <a:xfrm>
          <a:off x="16370300" y="65424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4481</xdr:rowOff>
    </xdr:from>
    <xdr:to>
      <xdr:col>85</xdr:col>
      <xdr:colOff>177800</xdr:colOff>
      <xdr:row>39</xdr:row>
      <xdr:rowOff>106081</xdr:rowOff>
    </xdr:to>
    <xdr:sp macro="" textlink="">
      <xdr:nvSpPr>
        <xdr:cNvPr id="529" name="フローチャート: 判断 528"/>
        <xdr:cNvSpPr/>
      </xdr:nvSpPr>
      <xdr:spPr>
        <a:xfrm>
          <a:off x="16268700" y="669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30" name="直線コネクタ 529"/>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13462</xdr:rowOff>
    </xdr:from>
    <xdr:to>
      <xdr:col>81</xdr:col>
      <xdr:colOff>101600</xdr:colOff>
      <xdr:row>39</xdr:row>
      <xdr:rowOff>115062</xdr:rowOff>
    </xdr:to>
    <xdr:sp macro="" textlink="">
      <xdr:nvSpPr>
        <xdr:cNvPr id="531" name="フローチャート: 判断 530"/>
        <xdr:cNvSpPr/>
      </xdr:nvSpPr>
      <xdr:spPr>
        <a:xfrm>
          <a:off x="15430500" y="670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131589</xdr:rowOff>
    </xdr:from>
    <xdr:ext cx="378565" cy="259045"/>
    <xdr:sp macro="" textlink="">
      <xdr:nvSpPr>
        <xdr:cNvPr id="532" name="テキスト ボックス 531"/>
        <xdr:cNvSpPr txBox="1"/>
      </xdr:nvSpPr>
      <xdr:spPr>
        <a:xfrm>
          <a:off x="15292017" y="6475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33" name="直線コネクタ 532"/>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108984</xdr:rowOff>
    </xdr:from>
    <xdr:to>
      <xdr:col>76</xdr:col>
      <xdr:colOff>165100</xdr:colOff>
      <xdr:row>38</xdr:row>
      <xdr:rowOff>39134</xdr:rowOff>
    </xdr:to>
    <xdr:sp macro="" textlink="">
      <xdr:nvSpPr>
        <xdr:cNvPr id="534" name="フローチャート: 判断 533"/>
        <xdr:cNvSpPr/>
      </xdr:nvSpPr>
      <xdr:spPr>
        <a:xfrm>
          <a:off x="14541500" y="645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55661</xdr:rowOff>
    </xdr:from>
    <xdr:ext cx="469744" cy="259045"/>
    <xdr:sp macro="" textlink="">
      <xdr:nvSpPr>
        <xdr:cNvPr id="535" name="テキスト ボックス 534"/>
        <xdr:cNvSpPr txBox="1"/>
      </xdr:nvSpPr>
      <xdr:spPr>
        <a:xfrm>
          <a:off x="14357428" y="6227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6" name="直線コネクタ 535"/>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90206</xdr:rowOff>
    </xdr:from>
    <xdr:to>
      <xdr:col>72</xdr:col>
      <xdr:colOff>38100</xdr:colOff>
      <xdr:row>37</xdr:row>
      <xdr:rowOff>20356</xdr:rowOff>
    </xdr:to>
    <xdr:sp macro="" textlink="">
      <xdr:nvSpPr>
        <xdr:cNvPr id="537" name="フローチャート: 判断 536"/>
        <xdr:cNvSpPr/>
      </xdr:nvSpPr>
      <xdr:spPr>
        <a:xfrm>
          <a:off x="13652500" y="626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36883</xdr:rowOff>
    </xdr:from>
    <xdr:ext cx="469744" cy="259045"/>
    <xdr:sp macro="" textlink="">
      <xdr:nvSpPr>
        <xdr:cNvPr id="538" name="テキスト ボックス 537"/>
        <xdr:cNvSpPr txBox="1"/>
      </xdr:nvSpPr>
      <xdr:spPr>
        <a:xfrm>
          <a:off x="13468428" y="603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2848</xdr:rowOff>
    </xdr:from>
    <xdr:to>
      <xdr:col>67</xdr:col>
      <xdr:colOff>101600</xdr:colOff>
      <xdr:row>36</xdr:row>
      <xdr:rowOff>104448</xdr:rowOff>
    </xdr:to>
    <xdr:sp macro="" textlink="">
      <xdr:nvSpPr>
        <xdr:cNvPr id="539" name="フローチャート: 判断 538"/>
        <xdr:cNvSpPr/>
      </xdr:nvSpPr>
      <xdr:spPr>
        <a:xfrm>
          <a:off x="12763500" y="6175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34</xdr:row>
      <xdr:rowOff>120975</xdr:rowOff>
    </xdr:from>
    <xdr:ext cx="469744" cy="259045"/>
    <xdr:sp macro="" textlink="">
      <xdr:nvSpPr>
        <xdr:cNvPr id="540" name="テキスト ボックス 539"/>
        <xdr:cNvSpPr txBox="1"/>
      </xdr:nvSpPr>
      <xdr:spPr>
        <a:xfrm>
          <a:off x="12579428" y="5950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38118</xdr:rowOff>
    </xdr:from>
    <xdr:to>
      <xdr:col>85</xdr:col>
      <xdr:colOff>177800</xdr:colOff>
      <xdr:row>39</xdr:row>
      <xdr:rowOff>139718</xdr:rowOff>
    </xdr:to>
    <xdr:sp macro="" textlink="">
      <xdr:nvSpPr>
        <xdr:cNvPr id="546" name="楕円 545"/>
        <xdr:cNvSpPr/>
      </xdr:nvSpPr>
      <xdr:spPr>
        <a:xfrm>
          <a:off x="16268700" y="672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154358</xdr:rowOff>
    </xdr:from>
    <xdr:ext cx="313932" cy="259045"/>
    <xdr:sp macro="" textlink="">
      <xdr:nvSpPr>
        <xdr:cNvPr id="547" name="災害復旧事業費該当値テキスト"/>
        <xdr:cNvSpPr txBox="1"/>
      </xdr:nvSpPr>
      <xdr:spPr>
        <a:xfrm>
          <a:off x="16370300" y="66694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8" name="楕円 547"/>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9" name="テキスト ボックス 548"/>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50" name="楕円 549"/>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51" name="テキスト ボックス 550"/>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2" name="楕円 551"/>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3" name="テキスト ボックス 552"/>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4" name="楕円 553"/>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5" name="テキスト ボックス 554"/>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5" name="テキスト ボックス 614"/>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17" name="テキスト ボックス 616"/>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9" name="テキスト ボックス 61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1" name="テキスト ボックス 62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3" name="テキスト ボックス 62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25583</xdr:rowOff>
    </xdr:from>
    <xdr:to>
      <xdr:col>85</xdr:col>
      <xdr:colOff>126364</xdr:colOff>
      <xdr:row>79</xdr:row>
      <xdr:rowOff>68720</xdr:rowOff>
    </xdr:to>
    <xdr:cxnSp macro="">
      <xdr:nvCxnSpPr>
        <xdr:cNvPr id="627" name="直線コネクタ 626"/>
        <xdr:cNvCxnSpPr/>
      </xdr:nvCxnSpPr>
      <xdr:spPr>
        <a:xfrm flipV="1">
          <a:off x="16317595" y="12198533"/>
          <a:ext cx="1269" cy="1414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72547</xdr:rowOff>
    </xdr:from>
    <xdr:ext cx="534377" cy="259045"/>
    <xdr:sp macro="" textlink="">
      <xdr:nvSpPr>
        <xdr:cNvPr id="628" name="公債費最小値テキスト"/>
        <xdr:cNvSpPr txBox="1"/>
      </xdr:nvSpPr>
      <xdr:spPr>
        <a:xfrm>
          <a:off x="16370300" y="1361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68720</xdr:rowOff>
    </xdr:from>
    <xdr:to>
      <xdr:col>86</xdr:col>
      <xdr:colOff>25400</xdr:colOff>
      <xdr:row>79</xdr:row>
      <xdr:rowOff>68720</xdr:rowOff>
    </xdr:to>
    <xdr:cxnSp macro="">
      <xdr:nvCxnSpPr>
        <xdr:cNvPr id="629" name="直線コネクタ 628"/>
        <xdr:cNvCxnSpPr/>
      </xdr:nvCxnSpPr>
      <xdr:spPr>
        <a:xfrm>
          <a:off x="16230600" y="1361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143710</xdr:rowOff>
    </xdr:from>
    <xdr:ext cx="534377" cy="259045"/>
    <xdr:sp macro="" textlink="">
      <xdr:nvSpPr>
        <xdr:cNvPr id="630" name="公債費最大値テキスト"/>
        <xdr:cNvSpPr txBox="1"/>
      </xdr:nvSpPr>
      <xdr:spPr>
        <a:xfrm>
          <a:off x="16370300" y="1197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25583</xdr:rowOff>
    </xdr:from>
    <xdr:to>
      <xdr:col>86</xdr:col>
      <xdr:colOff>25400</xdr:colOff>
      <xdr:row>71</xdr:row>
      <xdr:rowOff>25583</xdr:rowOff>
    </xdr:to>
    <xdr:cxnSp macro="">
      <xdr:nvCxnSpPr>
        <xdr:cNvPr id="631" name="直線コネクタ 630"/>
        <xdr:cNvCxnSpPr/>
      </xdr:nvCxnSpPr>
      <xdr:spPr>
        <a:xfrm>
          <a:off x="16230600" y="12198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134899</xdr:rowOff>
    </xdr:from>
    <xdr:to>
      <xdr:col>85</xdr:col>
      <xdr:colOff>127000</xdr:colOff>
      <xdr:row>78</xdr:row>
      <xdr:rowOff>140181</xdr:rowOff>
    </xdr:to>
    <xdr:cxnSp macro="">
      <xdr:nvCxnSpPr>
        <xdr:cNvPr id="632" name="直線コネクタ 631"/>
        <xdr:cNvCxnSpPr/>
      </xdr:nvCxnSpPr>
      <xdr:spPr>
        <a:xfrm>
          <a:off x="15481300" y="13507999"/>
          <a:ext cx="838200" cy="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116874</xdr:rowOff>
    </xdr:from>
    <xdr:ext cx="534377" cy="259045"/>
    <xdr:sp macro="" textlink="">
      <xdr:nvSpPr>
        <xdr:cNvPr id="633" name="公債費平均値テキスト"/>
        <xdr:cNvSpPr txBox="1"/>
      </xdr:nvSpPr>
      <xdr:spPr>
        <a:xfrm>
          <a:off x="16370300" y="13147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93997</xdr:rowOff>
    </xdr:from>
    <xdr:to>
      <xdr:col>85</xdr:col>
      <xdr:colOff>177800</xdr:colOff>
      <xdr:row>78</xdr:row>
      <xdr:rowOff>24147</xdr:rowOff>
    </xdr:to>
    <xdr:sp macro="" textlink="">
      <xdr:nvSpPr>
        <xdr:cNvPr id="634" name="フローチャート: 判断 633"/>
        <xdr:cNvSpPr/>
      </xdr:nvSpPr>
      <xdr:spPr>
        <a:xfrm>
          <a:off x="16268700" y="1329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119560</xdr:rowOff>
    </xdr:from>
    <xdr:to>
      <xdr:col>81</xdr:col>
      <xdr:colOff>50800</xdr:colOff>
      <xdr:row>78</xdr:row>
      <xdr:rowOff>134899</xdr:rowOff>
    </xdr:to>
    <xdr:cxnSp macro="">
      <xdr:nvCxnSpPr>
        <xdr:cNvPr id="635" name="直線コネクタ 634"/>
        <xdr:cNvCxnSpPr/>
      </xdr:nvCxnSpPr>
      <xdr:spPr>
        <a:xfrm>
          <a:off x="14592300" y="13492660"/>
          <a:ext cx="889000" cy="1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100718</xdr:rowOff>
    </xdr:from>
    <xdr:to>
      <xdr:col>81</xdr:col>
      <xdr:colOff>101600</xdr:colOff>
      <xdr:row>78</xdr:row>
      <xdr:rowOff>30868</xdr:rowOff>
    </xdr:to>
    <xdr:sp macro="" textlink="">
      <xdr:nvSpPr>
        <xdr:cNvPr id="636" name="フローチャート: 判断 635"/>
        <xdr:cNvSpPr/>
      </xdr:nvSpPr>
      <xdr:spPr>
        <a:xfrm>
          <a:off x="15430500" y="1330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47395</xdr:rowOff>
    </xdr:from>
    <xdr:ext cx="534377" cy="259045"/>
    <xdr:sp macro="" textlink="">
      <xdr:nvSpPr>
        <xdr:cNvPr id="637" name="テキスト ボックス 636"/>
        <xdr:cNvSpPr txBox="1"/>
      </xdr:nvSpPr>
      <xdr:spPr>
        <a:xfrm>
          <a:off x="15214111" y="1307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110004</xdr:rowOff>
    </xdr:from>
    <xdr:to>
      <xdr:col>76</xdr:col>
      <xdr:colOff>114300</xdr:colOff>
      <xdr:row>78</xdr:row>
      <xdr:rowOff>119560</xdr:rowOff>
    </xdr:to>
    <xdr:cxnSp macro="">
      <xdr:nvCxnSpPr>
        <xdr:cNvPr id="638" name="直線コネクタ 637"/>
        <xdr:cNvCxnSpPr/>
      </xdr:nvCxnSpPr>
      <xdr:spPr>
        <a:xfrm>
          <a:off x="13703300" y="13483104"/>
          <a:ext cx="889000" cy="9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100626</xdr:rowOff>
    </xdr:from>
    <xdr:to>
      <xdr:col>76</xdr:col>
      <xdr:colOff>165100</xdr:colOff>
      <xdr:row>78</xdr:row>
      <xdr:rowOff>30776</xdr:rowOff>
    </xdr:to>
    <xdr:sp macro="" textlink="">
      <xdr:nvSpPr>
        <xdr:cNvPr id="639" name="フローチャート: 判断 638"/>
        <xdr:cNvSpPr/>
      </xdr:nvSpPr>
      <xdr:spPr>
        <a:xfrm>
          <a:off x="14541500" y="1330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47303</xdr:rowOff>
    </xdr:from>
    <xdr:ext cx="534377" cy="259045"/>
    <xdr:sp macro="" textlink="">
      <xdr:nvSpPr>
        <xdr:cNvPr id="640" name="テキスト ボックス 639"/>
        <xdr:cNvSpPr txBox="1"/>
      </xdr:nvSpPr>
      <xdr:spPr>
        <a:xfrm>
          <a:off x="14325111" y="13077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81682</xdr:rowOff>
    </xdr:from>
    <xdr:to>
      <xdr:col>71</xdr:col>
      <xdr:colOff>177800</xdr:colOff>
      <xdr:row>78</xdr:row>
      <xdr:rowOff>110004</xdr:rowOff>
    </xdr:to>
    <xdr:cxnSp macro="">
      <xdr:nvCxnSpPr>
        <xdr:cNvPr id="641" name="直線コネクタ 640"/>
        <xdr:cNvCxnSpPr/>
      </xdr:nvCxnSpPr>
      <xdr:spPr>
        <a:xfrm>
          <a:off x="12814300" y="13454782"/>
          <a:ext cx="889000" cy="28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101564</xdr:rowOff>
    </xdr:from>
    <xdr:to>
      <xdr:col>72</xdr:col>
      <xdr:colOff>38100</xdr:colOff>
      <xdr:row>78</xdr:row>
      <xdr:rowOff>31714</xdr:rowOff>
    </xdr:to>
    <xdr:sp macro="" textlink="">
      <xdr:nvSpPr>
        <xdr:cNvPr id="642" name="フローチャート: 判断 641"/>
        <xdr:cNvSpPr/>
      </xdr:nvSpPr>
      <xdr:spPr>
        <a:xfrm>
          <a:off x="13652500" y="1330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48241</xdr:rowOff>
    </xdr:from>
    <xdr:ext cx="534377" cy="259045"/>
    <xdr:sp macro="" textlink="">
      <xdr:nvSpPr>
        <xdr:cNvPr id="643" name="テキスト ボックス 642"/>
        <xdr:cNvSpPr txBox="1"/>
      </xdr:nvSpPr>
      <xdr:spPr>
        <a:xfrm>
          <a:off x="13436111" y="1307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64852</xdr:rowOff>
    </xdr:from>
    <xdr:to>
      <xdr:col>67</xdr:col>
      <xdr:colOff>101600</xdr:colOff>
      <xdr:row>77</xdr:row>
      <xdr:rowOff>166452</xdr:rowOff>
    </xdr:to>
    <xdr:sp macro="" textlink="">
      <xdr:nvSpPr>
        <xdr:cNvPr id="644" name="フローチャート: 判断 643"/>
        <xdr:cNvSpPr/>
      </xdr:nvSpPr>
      <xdr:spPr>
        <a:xfrm>
          <a:off x="12763500" y="1326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11529</xdr:rowOff>
    </xdr:from>
    <xdr:ext cx="534377" cy="259045"/>
    <xdr:sp macro="" textlink="">
      <xdr:nvSpPr>
        <xdr:cNvPr id="645" name="テキスト ボックス 644"/>
        <xdr:cNvSpPr txBox="1"/>
      </xdr:nvSpPr>
      <xdr:spPr>
        <a:xfrm>
          <a:off x="12547111" y="1304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89381</xdr:rowOff>
    </xdr:from>
    <xdr:to>
      <xdr:col>85</xdr:col>
      <xdr:colOff>177800</xdr:colOff>
      <xdr:row>79</xdr:row>
      <xdr:rowOff>19531</xdr:rowOff>
    </xdr:to>
    <xdr:sp macro="" textlink="">
      <xdr:nvSpPr>
        <xdr:cNvPr id="651" name="楕円 650"/>
        <xdr:cNvSpPr/>
      </xdr:nvSpPr>
      <xdr:spPr>
        <a:xfrm>
          <a:off x="16268700" y="1346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4308</xdr:rowOff>
    </xdr:from>
    <xdr:ext cx="534377" cy="259045"/>
    <xdr:sp macro="" textlink="">
      <xdr:nvSpPr>
        <xdr:cNvPr id="652" name="公債費該当値テキスト"/>
        <xdr:cNvSpPr txBox="1"/>
      </xdr:nvSpPr>
      <xdr:spPr>
        <a:xfrm>
          <a:off x="16370300" y="1337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84099</xdr:rowOff>
    </xdr:from>
    <xdr:to>
      <xdr:col>81</xdr:col>
      <xdr:colOff>101600</xdr:colOff>
      <xdr:row>79</xdr:row>
      <xdr:rowOff>14249</xdr:rowOff>
    </xdr:to>
    <xdr:sp macro="" textlink="">
      <xdr:nvSpPr>
        <xdr:cNvPr id="653" name="楕円 652"/>
        <xdr:cNvSpPr/>
      </xdr:nvSpPr>
      <xdr:spPr>
        <a:xfrm>
          <a:off x="15430500" y="1345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5376</xdr:rowOff>
    </xdr:from>
    <xdr:ext cx="534377" cy="259045"/>
    <xdr:sp macro="" textlink="">
      <xdr:nvSpPr>
        <xdr:cNvPr id="654" name="テキスト ボックス 653"/>
        <xdr:cNvSpPr txBox="1"/>
      </xdr:nvSpPr>
      <xdr:spPr>
        <a:xfrm>
          <a:off x="15214111" y="13549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68760</xdr:rowOff>
    </xdr:from>
    <xdr:to>
      <xdr:col>76</xdr:col>
      <xdr:colOff>165100</xdr:colOff>
      <xdr:row>78</xdr:row>
      <xdr:rowOff>170360</xdr:rowOff>
    </xdr:to>
    <xdr:sp macro="" textlink="">
      <xdr:nvSpPr>
        <xdr:cNvPr id="655" name="楕円 654"/>
        <xdr:cNvSpPr/>
      </xdr:nvSpPr>
      <xdr:spPr>
        <a:xfrm>
          <a:off x="14541500" y="1344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161487</xdr:rowOff>
    </xdr:from>
    <xdr:ext cx="534377" cy="259045"/>
    <xdr:sp macro="" textlink="">
      <xdr:nvSpPr>
        <xdr:cNvPr id="656" name="テキスト ボックス 655"/>
        <xdr:cNvSpPr txBox="1"/>
      </xdr:nvSpPr>
      <xdr:spPr>
        <a:xfrm>
          <a:off x="14325111" y="1353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59204</xdr:rowOff>
    </xdr:from>
    <xdr:to>
      <xdr:col>72</xdr:col>
      <xdr:colOff>38100</xdr:colOff>
      <xdr:row>78</xdr:row>
      <xdr:rowOff>160804</xdr:rowOff>
    </xdr:to>
    <xdr:sp macro="" textlink="">
      <xdr:nvSpPr>
        <xdr:cNvPr id="657" name="楕円 656"/>
        <xdr:cNvSpPr/>
      </xdr:nvSpPr>
      <xdr:spPr>
        <a:xfrm>
          <a:off x="13652500" y="1343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151931</xdr:rowOff>
    </xdr:from>
    <xdr:ext cx="534377" cy="259045"/>
    <xdr:sp macro="" textlink="">
      <xdr:nvSpPr>
        <xdr:cNvPr id="658" name="テキスト ボックス 657"/>
        <xdr:cNvSpPr txBox="1"/>
      </xdr:nvSpPr>
      <xdr:spPr>
        <a:xfrm>
          <a:off x="13436111" y="1352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30882</xdr:rowOff>
    </xdr:from>
    <xdr:to>
      <xdr:col>67</xdr:col>
      <xdr:colOff>101600</xdr:colOff>
      <xdr:row>78</xdr:row>
      <xdr:rowOff>132482</xdr:rowOff>
    </xdr:to>
    <xdr:sp macro="" textlink="">
      <xdr:nvSpPr>
        <xdr:cNvPr id="659" name="楕円 658"/>
        <xdr:cNvSpPr/>
      </xdr:nvSpPr>
      <xdr:spPr>
        <a:xfrm>
          <a:off x="12763500" y="13403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123609</xdr:rowOff>
    </xdr:from>
    <xdr:ext cx="534377" cy="259045"/>
    <xdr:sp macro="" textlink="">
      <xdr:nvSpPr>
        <xdr:cNvPr id="660" name="テキスト ボックス 659"/>
        <xdr:cNvSpPr txBox="1"/>
      </xdr:nvSpPr>
      <xdr:spPr>
        <a:xfrm>
          <a:off x="12547111" y="13496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4" name="テキスト ボックス 673"/>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6" name="テキスト ボックス 675"/>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8" name="テキスト ボックス 677"/>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0" name="テキスト ボックス 67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28006</xdr:rowOff>
    </xdr:from>
    <xdr:to>
      <xdr:col>85</xdr:col>
      <xdr:colOff>126364</xdr:colOff>
      <xdr:row>98</xdr:row>
      <xdr:rowOff>134443</xdr:rowOff>
    </xdr:to>
    <xdr:cxnSp macro="">
      <xdr:nvCxnSpPr>
        <xdr:cNvPr id="682" name="直線コネクタ 681"/>
        <xdr:cNvCxnSpPr/>
      </xdr:nvCxnSpPr>
      <xdr:spPr>
        <a:xfrm flipV="1">
          <a:off x="16317595" y="15458506"/>
          <a:ext cx="1269" cy="1478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138270</xdr:rowOff>
    </xdr:from>
    <xdr:ext cx="378565" cy="259045"/>
    <xdr:sp macro="" textlink="">
      <xdr:nvSpPr>
        <xdr:cNvPr id="683" name="積立金最小値テキスト"/>
        <xdr:cNvSpPr txBox="1"/>
      </xdr:nvSpPr>
      <xdr:spPr>
        <a:xfrm>
          <a:off x="16370300" y="169403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134443</xdr:rowOff>
    </xdr:from>
    <xdr:to>
      <xdr:col>86</xdr:col>
      <xdr:colOff>25400</xdr:colOff>
      <xdr:row>98</xdr:row>
      <xdr:rowOff>134443</xdr:rowOff>
    </xdr:to>
    <xdr:cxnSp macro="">
      <xdr:nvCxnSpPr>
        <xdr:cNvPr id="684" name="直線コネクタ 683"/>
        <xdr:cNvCxnSpPr/>
      </xdr:nvCxnSpPr>
      <xdr:spPr>
        <a:xfrm>
          <a:off x="16230600" y="16936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146133</xdr:rowOff>
    </xdr:from>
    <xdr:ext cx="534377" cy="259045"/>
    <xdr:sp macro="" textlink="">
      <xdr:nvSpPr>
        <xdr:cNvPr id="685" name="積立金最大値テキスト"/>
        <xdr:cNvSpPr txBox="1"/>
      </xdr:nvSpPr>
      <xdr:spPr>
        <a:xfrm>
          <a:off x="16370300" y="1523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28006</xdr:rowOff>
    </xdr:from>
    <xdr:to>
      <xdr:col>86</xdr:col>
      <xdr:colOff>25400</xdr:colOff>
      <xdr:row>90</xdr:row>
      <xdr:rowOff>28006</xdr:rowOff>
    </xdr:to>
    <xdr:cxnSp macro="">
      <xdr:nvCxnSpPr>
        <xdr:cNvPr id="686" name="直線コネクタ 685"/>
        <xdr:cNvCxnSpPr/>
      </xdr:nvCxnSpPr>
      <xdr:spPr>
        <a:xfrm>
          <a:off x="16230600" y="15458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26360</xdr:rowOff>
    </xdr:from>
    <xdr:to>
      <xdr:col>85</xdr:col>
      <xdr:colOff>127000</xdr:colOff>
      <xdr:row>98</xdr:row>
      <xdr:rowOff>65863</xdr:rowOff>
    </xdr:to>
    <xdr:cxnSp macro="">
      <xdr:nvCxnSpPr>
        <xdr:cNvPr id="687" name="直線コネクタ 686"/>
        <xdr:cNvCxnSpPr/>
      </xdr:nvCxnSpPr>
      <xdr:spPr>
        <a:xfrm flipV="1">
          <a:off x="15481300" y="16828460"/>
          <a:ext cx="838200" cy="39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67017</xdr:rowOff>
    </xdr:from>
    <xdr:ext cx="469744" cy="259045"/>
    <xdr:sp macro="" textlink="">
      <xdr:nvSpPr>
        <xdr:cNvPr id="688" name="積立金平均値テキスト"/>
        <xdr:cNvSpPr txBox="1"/>
      </xdr:nvSpPr>
      <xdr:spPr>
        <a:xfrm>
          <a:off x="16370300" y="163547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44140</xdr:rowOff>
    </xdr:from>
    <xdr:to>
      <xdr:col>85</xdr:col>
      <xdr:colOff>177800</xdr:colOff>
      <xdr:row>96</xdr:row>
      <xdr:rowOff>145740</xdr:rowOff>
    </xdr:to>
    <xdr:sp macro="" textlink="">
      <xdr:nvSpPr>
        <xdr:cNvPr id="689" name="フローチャート: 判断 688"/>
        <xdr:cNvSpPr/>
      </xdr:nvSpPr>
      <xdr:spPr>
        <a:xfrm>
          <a:off x="16268700" y="165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49312</xdr:rowOff>
    </xdr:from>
    <xdr:to>
      <xdr:col>81</xdr:col>
      <xdr:colOff>50800</xdr:colOff>
      <xdr:row>98</xdr:row>
      <xdr:rowOff>65863</xdr:rowOff>
    </xdr:to>
    <xdr:cxnSp macro="">
      <xdr:nvCxnSpPr>
        <xdr:cNvPr id="690" name="直線コネクタ 689"/>
        <xdr:cNvCxnSpPr/>
      </xdr:nvCxnSpPr>
      <xdr:spPr>
        <a:xfrm>
          <a:off x="14592300" y="16851412"/>
          <a:ext cx="889000" cy="1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44461</xdr:rowOff>
    </xdr:from>
    <xdr:to>
      <xdr:col>81</xdr:col>
      <xdr:colOff>101600</xdr:colOff>
      <xdr:row>96</xdr:row>
      <xdr:rowOff>146061</xdr:rowOff>
    </xdr:to>
    <xdr:sp macro="" textlink="">
      <xdr:nvSpPr>
        <xdr:cNvPr id="691" name="フローチャート: 判断 690"/>
        <xdr:cNvSpPr/>
      </xdr:nvSpPr>
      <xdr:spPr>
        <a:xfrm>
          <a:off x="15430500" y="1650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94</xdr:row>
      <xdr:rowOff>162588</xdr:rowOff>
    </xdr:from>
    <xdr:ext cx="469744" cy="259045"/>
    <xdr:sp macro="" textlink="">
      <xdr:nvSpPr>
        <xdr:cNvPr id="692" name="テキスト ボックス 691"/>
        <xdr:cNvSpPr txBox="1"/>
      </xdr:nvSpPr>
      <xdr:spPr>
        <a:xfrm>
          <a:off x="15246428" y="16278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49312</xdr:rowOff>
    </xdr:from>
    <xdr:to>
      <xdr:col>76</xdr:col>
      <xdr:colOff>114300</xdr:colOff>
      <xdr:row>98</xdr:row>
      <xdr:rowOff>57770</xdr:rowOff>
    </xdr:to>
    <xdr:cxnSp macro="">
      <xdr:nvCxnSpPr>
        <xdr:cNvPr id="693" name="直線コネクタ 692"/>
        <xdr:cNvCxnSpPr/>
      </xdr:nvCxnSpPr>
      <xdr:spPr>
        <a:xfrm flipV="1">
          <a:off x="13703300" y="16851412"/>
          <a:ext cx="8890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27498</xdr:rowOff>
    </xdr:from>
    <xdr:to>
      <xdr:col>76</xdr:col>
      <xdr:colOff>165100</xdr:colOff>
      <xdr:row>96</xdr:row>
      <xdr:rowOff>129098</xdr:rowOff>
    </xdr:to>
    <xdr:sp macro="" textlink="">
      <xdr:nvSpPr>
        <xdr:cNvPr id="694" name="フローチャート: 判断 693"/>
        <xdr:cNvSpPr/>
      </xdr:nvSpPr>
      <xdr:spPr>
        <a:xfrm>
          <a:off x="14541500" y="1648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145625</xdr:rowOff>
    </xdr:from>
    <xdr:ext cx="469744" cy="259045"/>
    <xdr:sp macro="" textlink="">
      <xdr:nvSpPr>
        <xdr:cNvPr id="695" name="テキスト ボックス 694"/>
        <xdr:cNvSpPr txBox="1"/>
      </xdr:nvSpPr>
      <xdr:spPr>
        <a:xfrm>
          <a:off x="14357428" y="1626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54432</xdr:rowOff>
    </xdr:from>
    <xdr:to>
      <xdr:col>71</xdr:col>
      <xdr:colOff>177800</xdr:colOff>
      <xdr:row>98</xdr:row>
      <xdr:rowOff>57770</xdr:rowOff>
    </xdr:to>
    <xdr:cxnSp macro="">
      <xdr:nvCxnSpPr>
        <xdr:cNvPr id="696" name="直線コネクタ 695"/>
        <xdr:cNvCxnSpPr/>
      </xdr:nvCxnSpPr>
      <xdr:spPr>
        <a:xfrm>
          <a:off x="12814300" y="16856532"/>
          <a:ext cx="889000" cy="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95803</xdr:rowOff>
    </xdr:from>
    <xdr:to>
      <xdr:col>72</xdr:col>
      <xdr:colOff>38100</xdr:colOff>
      <xdr:row>97</xdr:row>
      <xdr:rowOff>25953</xdr:rowOff>
    </xdr:to>
    <xdr:sp macro="" textlink="">
      <xdr:nvSpPr>
        <xdr:cNvPr id="697" name="フローチャート: 判断 696"/>
        <xdr:cNvSpPr/>
      </xdr:nvSpPr>
      <xdr:spPr>
        <a:xfrm>
          <a:off x="13652500" y="165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42480</xdr:rowOff>
    </xdr:from>
    <xdr:ext cx="469744" cy="259045"/>
    <xdr:sp macro="" textlink="">
      <xdr:nvSpPr>
        <xdr:cNvPr id="698" name="テキスト ボックス 697"/>
        <xdr:cNvSpPr txBox="1"/>
      </xdr:nvSpPr>
      <xdr:spPr>
        <a:xfrm>
          <a:off x="13468428" y="16330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80671</xdr:rowOff>
    </xdr:from>
    <xdr:to>
      <xdr:col>67</xdr:col>
      <xdr:colOff>101600</xdr:colOff>
      <xdr:row>97</xdr:row>
      <xdr:rowOff>10821</xdr:rowOff>
    </xdr:to>
    <xdr:sp macro="" textlink="">
      <xdr:nvSpPr>
        <xdr:cNvPr id="699" name="フローチャート: 判断 698"/>
        <xdr:cNvSpPr/>
      </xdr:nvSpPr>
      <xdr:spPr>
        <a:xfrm>
          <a:off x="12763500" y="165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27348</xdr:rowOff>
    </xdr:from>
    <xdr:ext cx="469744" cy="259045"/>
    <xdr:sp macro="" textlink="">
      <xdr:nvSpPr>
        <xdr:cNvPr id="700" name="テキスト ボックス 699"/>
        <xdr:cNvSpPr txBox="1"/>
      </xdr:nvSpPr>
      <xdr:spPr>
        <a:xfrm>
          <a:off x="12579428" y="16315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147010</xdr:rowOff>
    </xdr:from>
    <xdr:to>
      <xdr:col>85</xdr:col>
      <xdr:colOff>177800</xdr:colOff>
      <xdr:row>98</xdr:row>
      <xdr:rowOff>77160</xdr:rowOff>
    </xdr:to>
    <xdr:sp macro="" textlink="">
      <xdr:nvSpPr>
        <xdr:cNvPr id="706" name="楕円 705"/>
        <xdr:cNvSpPr/>
      </xdr:nvSpPr>
      <xdr:spPr>
        <a:xfrm>
          <a:off x="16268700" y="167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61937</xdr:rowOff>
    </xdr:from>
    <xdr:ext cx="469744" cy="259045"/>
    <xdr:sp macro="" textlink="">
      <xdr:nvSpPr>
        <xdr:cNvPr id="707" name="積立金該当値テキスト"/>
        <xdr:cNvSpPr txBox="1"/>
      </xdr:nvSpPr>
      <xdr:spPr>
        <a:xfrm>
          <a:off x="16370300" y="16692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15063</xdr:rowOff>
    </xdr:from>
    <xdr:to>
      <xdr:col>81</xdr:col>
      <xdr:colOff>101600</xdr:colOff>
      <xdr:row>98</xdr:row>
      <xdr:rowOff>116663</xdr:rowOff>
    </xdr:to>
    <xdr:sp macro="" textlink="">
      <xdr:nvSpPr>
        <xdr:cNvPr id="708" name="楕円 707"/>
        <xdr:cNvSpPr/>
      </xdr:nvSpPr>
      <xdr:spPr>
        <a:xfrm>
          <a:off x="15430500" y="1681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107790</xdr:rowOff>
    </xdr:from>
    <xdr:ext cx="469744" cy="259045"/>
    <xdr:sp macro="" textlink="">
      <xdr:nvSpPr>
        <xdr:cNvPr id="709" name="テキスト ボックス 708"/>
        <xdr:cNvSpPr txBox="1"/>
      </xdr:nvSpPr>
      <xdr:spPr>
        <a:xfrm>
          <a:off x="15246428" y="16909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169962</xdr:rowOff>
    </xdr:from>
    <xdr:to>
      <xdr:col>76</xdr:col>
      <xdr:colOff>165100</xdr:colOff>
      <xdr:row>98</xdr:row>
      <xdr:rowOff>100112</xdr:rowOff>
    </xdr:to>
    <xdr:sp macro="" textlink="">
      <xdr:nvSpPr>
        <xdr:cNvPr id="710" name="楕円 709"/>
        <xdr:cNvSpPr/>
      </xdr:nvSpPr>
      <xdr:spPr>
        <a:xfrm>
          <a:off x="14541500" y="1680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91239</xdr:rowOff>
    </xdr:from>
    <xdr:ext cx="469744" cy="259045"/>
    <xdr:sp macro="" textlink="">
      <xdr:nvSpPr>
        <xdr:cNvPr id="711" name="テキスト ボックス 710"/>
        <xdr:cNvSpPr txBox="1"/>
      </xdr:nvSpPr>
      <xdr:spPr>
        <a:xfrm>
          <a:off x="14357428" y="16893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6970</xdr:rowOff>
    </xdr:from>
    <xdr:to>
      <xdr:col>72</xdr:col>
      <xdr:colOff>38100</xdr:colOff>
      <xdr:row>98</xdr:row>
      <xdr:rowOff>108570</xdr:rowOff>
    </xdr:to>
    <xdr:sp macro="" textlink="">
      <xdr:nvSpPr>
        <xdr:cNvPr id="712" name="楕円 711"/>
        <xdr:cNvSpPr/>
      </xdr:nvSpPr>
      <xdr:spPr>
        <a:xfrm>
          <a:off x="13652500" y="1680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99697</xdr:rowOff>
    </xdr:from>
    <xdr:ext cx="469744" cy="259045"/>
    <xdr:sp macro="" textlink="">
      <xdr:nvSpPr>
        <xdr:cNvPr id="713" name="テキスト ボックス 712"/>
        <xdr:cNvSpPr txBox="1"/>
      </xdr:nvSpPr>
      <xdr:spPr>
        <a:xfrm>
          <a:off x="13468428" y="1690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3632</xdr:rowOff>
    </xdr:from>
    <xdr:to>
      <xdr:col>67</xdr:col>
      <xdr:colOff>101600</xdr:colOff>
      <xdr:row>98</xdr:row>
      <xdr:rowOff>105232</xdr:rowOff>
    </xdr:to>
    <xdr:sp macro="" textlink="">
      <xdr:nvSpPr>
        <xdr:cNvPr id="714" name="楕円 713"/>
        <xdr:cNvSpPr/>
      </xdr:nvSpPr>
      <xdr:spPr>
        <a:xfrm>
          <a:off x="12763500" y="16805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96359</xdr:rowOff>
    </xdr:from>
    <xdr:ext cx="469744" cy="259045"/>
    <xdr:sp macro="" textlink="">
      <xdr:nvSpPr>
        <xdr:cNvPr id="715" name="テキスト ボックス 714"/>
        <xdr:cNvSpPr txBox="1"/>
      </xdr:nvSpPr>
      <xdr:spPr>
        <a:xfrm>
          <a:off x="12579428" y="16898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9" name="テキスト ボックス 72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92266</xdr:rowOff>
    </xdr:from>
    <xdr:to>
      <xdr:col>116</xdr:col>
      <xdr:colOff>62864</xdr:colOff>
      <xdr:row>39</xdr:row>
      <xdr:rowOff>44450</xdr:rowOff>
    </xdr:to>
    <xdr:cxnSp macro="">
      <xdr:nvCxnSpPr>
        <xdr:cNvPr id="739" name="直線コネクタ 738"/>
        <xdr:cNvCxnSpPr/>
      </xdr:nvCxnSpPr>
      <xdr:spPr>
        <a:xfrm flipV="1">
          <a:off x="22159595" y="5407216"/>
          <a:ext cx="1269" cy="1323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38943</xdr:rowOff>
    </xdr:from>
    <xdr:ext cx="469744" cy="259045"/>
    <xdr:sp macro="" textlink="">
      <xdr:nvSpPr>
        <xdr:cNvPr id="742" name="投資及び出資金最大値テキスト"/>
        <xdr:cNvSpPr txBox="1"/>
      </xdr:nvSpPr>
      <xdr:spPr>
        <a:xfrm>
          <a:off x="22212300" y="5182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92266</xdr:rowOff>
    </xdr:from>
    <xdr:to>
      <xdr:col>116</xdr:col>
      <xdr:colOff>152400</xdr:colOff>
      <xdr:row>31</xdr:row>
      <xdr:rowOff>92266</xdr:rowOff>
    </xdr:to>
    <xdr:cxnSp macro="">
      <xdr:nvCxnSpPr>
        <xdr:cNvPr id="743" name="直線コネクタ 742"/>
        <xdr:cNvCxnSpPr/>
      </xdr:nvCxnSpPr>
      <xdr:spPr>
        <a:xfrm>
          <a:off x="22072600" y="5407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158068</xdr:rowOff>
    </xdr:from>
    <xdr:ext cx="469744" cy="259045"/>
    <xdr:sp macro="" textlink="">
      <xdr:nvSpPr>
        <xdr:cNvPr id="745" name="投資及び出資金平均値テキスト"/>
        <xdr:cNvSpPr txBox="1"/>
      </xdr:nvSpPr>
      <xdr:spPr>
        <a:xfrm>
          <a:off x="22212300" y="63302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135191</xdr:rowOff>
    </xdr:from>
    <xdr:to>
      <xdr:col>116</xdr:col>
      <xdr:colOff>114300</xdr:colOff>
      <xdr:row>38</xdr:row>
      <xdr:rowOff>65342</xdr:rowOff>
    </xdr:to>
    <xdr:sp macro="" textlink="">
      <xdr:nvSpPr>
        <xdr:cNvPr id="746" name="フローチャート: 判断 745"/>
        <xdr:cNvSpPr/>
      </xdr:nvSpPr>
      <xdr:spPr>
        <a:xfrm>
          <a:off x="22110700" y="647884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20892</xdr:rowOff>
    </xdr:from>
    <xdr:to>
      <xdr:col>112</xdr:col>
      <xdr:colOff>38100</xdr:colOff>
      <xdr:row>38</xdr:row>
      <xdr:rowOff>122492</xdr:rowOff>
    </xdr:to>
    <xdr:sp macro="" textlink="">
      <xdr:nvSpPr>
        <xdr:cNvPr id="748" name="フローチャート: 判断 747"/>
        <xdr:cNvSpPr/>
      </xdr:nvSpPr>
      <xdr:spPr>
        <a:xfrm>
          <a:off x="21272500" y="653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139018</xdr:rowOff>
    </xdr:from>
    <xdr:ext cx="378565" cy="259045"/>
    <xdr:sp macro="" textlink="">
      <xdr:nvSpPr>
        <xdr:cNvPr id="749" name="テキスト ボックス 748"/>
        <xdr:cNvSpPr txBox="1"/>
      </xdr:nvSpPr>
      <xdr:spPr>
        <a:xfrm>
          <a:off x="21134017" y="6311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63182</xdr:rowOff>
    </xdr:from>
    <xdr:to>
      <xdr:col>107</xdr:col>
      <xdr:colOff>101600</xdr:colOff>
      <xdr:row>38</xdr:row>
      <xdr:rowOff>164782</xdr:rowOff>
    </xdr:to>
    <xdr:sp macro="" textlink="">
      <xdr:nvSpPr>
        <xdr:cNvPr id="751" name="フローチャート: 判断 750"/>
        <xdr:cNvSpPr/>
      </xdr:nvSpPr>
      <xdr:spPr>
        <a:xfrm>
          <a:off x="20383500" y="657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9860</xdr:rowOff>
    </xdr:from>
    <xdr:ext cx="378565" cy="259045"/>
    <xdr:sp macro="" textlink="">
      <xdr:nvSpPr>
        <xdr:cNvPr id="752" name="テキスト ボックス 751"/>
        <xdr:cNvSpPr txBox="1"/>
      </xdr:nvSpPr>
      <xdr:spPr>
        <a:xfrm>
          <a:off x="20245017" y="6353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65278</xdr:rowOff>
    </xdr:from>
    <xdr:to>
      <xdr:col>102</xdr:col>
      <xdr:colOff>165100</xdr:colOff>
      <xdr:row>38</xdr:row>
      <xdr:rowOff>166878</xdr:rowOff>
    </xdr:to>
    <xdr:sp macro="" textlink="">
      <xdr:nvSpPr>
        <xdr:cNvPr id="754" name="フローチャート: 判断 753"/>
        <xdr:cNvSpPr/>
      </xdr:nvSpPr>
      <xdr:spPr>
        <a:xfrm>
          <a:off x="19494500" y="658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11955</xdr:rowOff>
    </xdr:from>
    <xdr:ext cx="378565" cy="259045"/>
    <xdr:sp macro="" textlink="">
      <xdr:nvSpPr>
        <xdr:cNvPr id="755" name="テキスト ボックス 754"/>
        <xdr:cNvSpPr txBox="1"/>
      </xdr:nvSpPr>
      <xdr:spPr>
        <a:xfrm>
          <a:off x="19356017" y="6355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42990</xdr:rowOff>
    </xdr:from>
    <xdr:to>
      <xdr:col>98</xdr:col>
      <xdr:colOff>38100</xdr:colOff>
      <xdr:row>38</xdr:row>
      <xdr:rowOff>144590</xdr:rowOff>
    </xdr:to>
    <xdr:sp macro="" textlink="">
      <xdr:nvSpPr>
        <xdr:cNvPr id="756" name="フローチャート: 判断 755"/>
        <xdr:cNvSpPr/>
      </xdr:nvSpPr>
      <xdr:spPr>
        <a:xfrm>
          <a:off x="18605500" y="655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161117</xdr:rowOff>
    </xdr:from>
    <xdr:ext cx="378565" cy="259045"/>
    <xdr:sp macro="" textlink="">
      <xdr:nvSpPr>
        <xdr:cNvPr id="757" name="テキスト ボックス 756"/>
        <xdr:cNvSpPr txBox="1"/>
      </xdr:nvSpPr>
      <xdr:spPr>
        <a:xfrm>
          <a:off x="18467017" y="6333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4"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3" name="直線コネクタ 782"/>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4" name="テキスト ボックス 783"/>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6" name="テキスト ボックス 78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7" name="直線コネクタ 786"/>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8" name="テキスト ボックス 787"/>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0" name="テキスト ボックス 78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116325</xdr:rowOff>
    </xdr:from>
    <xdr:to>
      <xdr:col>116</xdr:col>
      <xdr:colOff>62864</xdr:colOff>
      <xdr:row>58</xdr:row>
      <xdr:rowOff>25400</xdr:rowOff>
    </xdr:to>
    <xdr:cxnSp macro="">
      <xdr:nvCxnSpPr>
        <xdr:cNvPr id="792" name="直線コネクタ 791"/>
        <xdr:cNvCxnSpPr/>
      </xdr:nvCxnSpPr>
      <xdr:spPr>
        <a:xfrm flipV="1">
          <a:off x="22159595" y="8688825"/>
          <a:ext cx="1269" cy="1280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93"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4" name="直線コネクタ 793"/>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63002</xdr:rowOff>
    </xdr:from>
    <xdr:ext cx="534377" cy="259045"/>
    <xdr:sp macro="" textlink="">
      <xdr:nvSpPr>
        <xdr:cNvPr id="795" name="貸付金最大値テキスト"/>
        <xdr:cNvSpPr txBox="1"/>
      </xdr:nvSpPr>
      <xdr:spPr>
        <a:xfrm>
          <a:off x="22212300" y="846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116325</xdr:rowOff>
    </xdr:from>
    <xdr:to>
      <xdr:col>116</xdr:col>
      <xdr:colOff>152400</xdr:colOff>
      <xdr:row>50</xdr:row>
      <xdr:rowOff>116325</xdr:rowOff>
    </xdr:to>
    <xdr:cxnSp macro="">
      <xdr:nvCxnSpPr>
        <xdr:cNvPr id="796" name="直線コネクタ 795"/>
        <xdr:cNvCxnSpPr/>
      </xdr:nvCxnSpPr>
      <xdr:spPr>
        <a:xfrm>
          <a:off x="22072600" y="868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84436</xdr:rowOff>
    </xdr:from>
    <xdr:to>
      <xdr:col>116</xdr:col>
      <xdr:colOff>63500</xdr:colOff>
      <xdr:row>57</xdr:row>
      <xdr:rowOff>89351</xdr:rowOff>
    </xdr:to>
    <xdr:cxnSp macro="">
      <xdr:nvCxnSpPr>
        <xdr:cNvPr id="797" name="直線コネクタ 796"/>
        <xdr:cNvCxnSpPr/>
      </xdr:nvCxnSpPr>
      <xdr:spPr>
        <a:xfrm flipV="1">
          <a:off x="21323300" y="9857086"/>
          <a:ext cx="838200" cy="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24509</xdr:rowOff>
    </xdr:from>
    <xdr:ext cx="469744" cy="259045"/>
    <xdr:sp macro="" textlink="">
      <xdr:nvSpPr>
        <xdr:cNvPr id="798" name="貸付金平均値テキスト"/>
        <xdr:cNvSpPr txBox="1"/>
      </xdr:nvSpPr>
      <xdr:spPr>
        <a:xfrm>
          <a:off x="22212300" y="96257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1632</xdr:rowOff>
    </xdr:from>
    <xdr:to>
      <xdr:col>116</xdr:col>
      <xdr:colOff>114300</xdr:colOff>
      <xdr:row>57</xdr:row>
      <xdr:rowOff>103232</xdr:rowOff>
    </xdr:to>
    <xdr:sp macro="" textlink="">
      <xdr:nvSpPr>
        <xdr:cNvPr id="799" name="フローチャート: 判断 798"/>
        <xdr:cNvSpPr/>
      </xdr:nvSpPr>
      <xdr:spPr>
        <a:xfrm>
          <a:off x="22110700" y="977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89351</xdr:rowOff>
    </xdr:from>
    <xdr:to>
      <xdr:col>111</xdr:col>
      <xdr:colOff>177800</xdr:colOff>
      <xdr:row>57</xdr:row>
      <xdr:rowOff>101067</xdr:rowOff>
    </xdr:to>
    <xdr:cxnSp macro="">
      <xdr:nvCxnSpPr>
        <xdr:cNvPr id="800" name="直線コネクタ 799"/>
        <xdr:cNvCxnSpPr/>
      </xdr:nvCxnSpPr>
      <xdr:spPr>
        <a:xfrm flipV="1">
          <a:off x="20434300" y="9862001"/>
          <a:ext cx="889000" cy="1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146907</xdr:rowOff>
    </xdr:from>
    <xdr:to>
      <xdr:col>112</xdr:col>
      <xdr:colOff>38100</xdr:colOff>
      <xdr:row>57</xdr:row>
      <xdr:rowOff>77057</xdr:rowOff>
    </xdr:to>
    <xdr:sp macro="" textlink="">
      <xdr:nvSpPr>
        <xdr:cNvPr id="801" name="フローチャート: 判断 800"/>
        <xdr:cNvSpPr/>
      </xdr:nvSpPr>
      <xdr:spPr>
        <a:xfrm>
          <a:off x="21272500" y="9748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93584</xdr:rowOff>
    </xdr:from>
    <xdr:ext cx="469744" cy="259045"/>
    <xdr:sp macro="" textlink="">
      <xdr:nvSpPr>
        <xdr:cNvPr id="802" name="テキスト ボックス 801"/>
        <xdr:cNvSpPr txBox="1"/>
      </xdr:nvSpPr>
      <xdr:spPr>
        <a:xfrm>
          <a:off x="21088428" y="9523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101067</xdr:rowOff>
    </xdr:from>
    <xdr:to>
      <xdr:col>107</xdr:col>
      <xdr:colOff>50800</xdr:colOff>
      <xdr:row>57</xdr:row>
      <xdr:rowOff>110839</xdr:rowOff>
    </xdr:to>
    <xdr:cxnSp macro="">
      <xdr:nvCxnSpPr>
        <xdr:cNvPr id="803" name="直線コネクタ 802"/>
        <xdr:cNvCxnSpPr/>
      </xdr:nvCxnSpPr>
      <xdr:spPr>
        <a:xfrm flipV="1">
          <a:off x="19545300" y="9873717"/>
          <a:ext cx="889000" cy="9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141363</xdr:rowOff>
    </xdr:from>
    <xdr:to>
      <xdr:col>107</xdr:col>
      <xdr:colOff>101600</xdr:colOff>
      <xdr:row>57</xdr:row>
      <xdr:rowOff>71513</xdr:rowOff>
    </xdr:to>
    <xdr:sp macro="" textlink="">
      <xdr:nvSpPr>
        <xdr:cNvPr id="804" name="フローチャート: 判断 803"/>
        <xdr:cNvSpPr/>
      </xdr:nvSpPr>
      <xdr:spPr>
        <a:xfrm>
          <a:off x="20383500" y="974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88040</xdr:rowOff>
    </xdr:from>
    <xdr:ext cx="469744" cy="259045"/>
    <xdr:sp macro="" textlink="">
      <xdr:nvSpPr>
        <xdr:cNvPr id="805" name="テキスト ボックス 804"/>
        <xdr:cNvSpPr txBox="1"/>
      </xdr:nvSpPr>
      <xdr:spPr>
        <a:xfrm>
          <a:off x="20199428" y="951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55346</xdr:rowOff>
    </xdr:from>
    <xdr:to>
      <xdr:col>102</xdr:col>
      <xdr:colOff>114300</xdr:colOff>
      <xdr:row>57</xdr:row>
      <xdr:rowOff>110839</xdr:rowOff>
    </xdr:to>
    <xdr:cxnSp macro="">
      <xdr:nvCxnSpPr>
        <xdr:cNvPr id="806" name="直線コネクタ 805"/>
        <xdr:cNvCxnSpPr/>
      </xdr:nvCxnSpPr>
      <xdr:spPr>
        <a:xfrm>
          <a:off x="18656300" y="9827996"/>
          <a:ext cx="889000" cy="55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128391</xdr:rowOff>
    </xdr:from>
    <xdr:to>
      <xdr:col>102</xdr:col>
      <xdr:colOff>165100</xdr:colOff>
      <xdr:row>57</xdr:row>
      <xdr:rowOff>58541</xdr:rowOff>
    </xdr:to>
    <xdr:sp macro="" textlink="">
      <xdr:nvSpPr>
        <xdr:cNvPr id="807" name="フローチャート: 判断 806"/>
        <xdr:cNvSpPr/>
      </xdr:nvSpPr>
      <xdr:spPr>
        <a:xfrm>
          <a:off x="19494500" y="972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75068</xdr:rowOff>
    </xdr:from>
    <xdr:ext cx="469744" cy="259045"/>
    <xdr:sp macro="" textlink="">
      <xdr:nvSpPr>
        <xdr:cNvPr id="808" name="テキスト ボックス 807"/>
        <xdr:cNvSpPr txBox="1"/>
      </xdr:nvSpPr>
      <xdr:spPr>
        <a:xfrm>
          <a:off x="19310428" y="950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72669</xdr:rowOff>
    </xdr:from>
    <xdr:to>
      <xdr:col>98</xdr:col>
      <xdr:colOff>38100</xdr:colOff>
      <xdr:row>57</xdr:row>
      <xdr:rowOff>2819</xdr:rowOff>
    </xdr:to>
    <xdr:sp macro="" textlink="">
      <xdr:nvSpPr>
        <xdr:cNvPr id="809" name="フローチャート: 判断 808"/>
        <xdr:cNvSpPr/>
      </xdr:nvSpPr>
      <xdr:spPr>
        <a:xfrm>
          <a:off x="18605500" y="967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19346</xdr:rowOff>
    </xdr:from>
    <xdr:ext cx="469744" cy="259045"/>
    <xdr:sp macro="" textlink="">
      <xdr:nvSpPr>
        <xdr:cNvPr id="810" name="テキスト ボックス 809"/>
        <xdr:cNvSpPr txBox="1"/>
      </xdr:nvSpPr>
      <xdr:spPr>
        <a:xfrm>
          <a:off x="18421428" y="9449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33636</xdr:rowOff>
    </xdr:from>
    <xdr:to>
      <xdr:col>116</xdr:col>
      <xdr:colOff>114300</xdr:colOff>
      <xdr:row>57</xdr:row>
      <xdr:rowOff>135236</xdr:rowOff>
    </xdr:to>
    <xdr:sp macro="" textlink="">
      <xdr:nvSpPr>
        <xdr:cNvPr id="816" name="楕円 815"/>
        <xdr:cNvSpPr/>
      </xdr:nvSpPr>
      <xdr:spPr>
        <a:xfrm>
          <a:off x="22110700" y="980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151509</xdr:rowOff>
    </xdr:from>
    <xdr:ext cx="469744" cy="259045"/>
    <xdr:sp macro="" textlink="">
      <xdr:nvSpPr>
        <xdr:cNvPr id="817" name="貸付金該当値テキスト"/>
        <xdr:cNvSpPr txBox="1"/>
      </xdr:nvSpPr>
      <xdr:spPr>
        <a:xfrm>
          <a:off x="22212300" y="975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38551</xdr:rowOff>
    </xdr:from>
    <xdr:to>
      <xdr:col>112</xdr:col>
      <xdr:colOff>38100</xdr:colOff>
      <xdr:row>57</xdr:row>
      <xdr:rowOff>140151</xdr:rowOff>
    </xdr:to>
    <xdr:sp macro="" textlink="">
      <xdr:nvSpPr>
        <xdr:cNvPr id="818" name="楕円 817"/>
        <xdr:cNvSpPr/>
      </xdr:nvSpPr>
      <xdr:spPr>
        <a:xfrm>
          <a:off x="21272500" y="981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131278</xdr:rowOff>
    </xdr:from>
    <xdr:ext cx="469744" cy="259045"/>
    <xdr:sp macro="" textlink="">
      <xdr:nvSpPr>
        <xdr:cNvPr id="819" name="テキスト ボックス 818"/>
        <xdr:cNvSpPr txBox="1"/>
      </xdr:nvSpPr>
      <xdr:spPr>
        <a:xfrm>
          <a:off x="21088428" y="9903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50267</xdr:rowOff>
    </xdr:from>
    <xdr:to>
      <xdr:col>107</xdr:col>
      <xdr:colOff>101600</xdr:colOff>
      <xdr:row>57</xdr:row>
      <xdr:rowOff>151867</xdr:rowOff>
    </xdr:to>
    <xdr:sp macro="" textlink="">
      <xdr:nvSpPr>
        <xdr:cNvPr id="820" name="楕円 819"/>
        <xdr:cNvSpPr/>
      </xdr:nvSpPr>
      <xdr:spPr>
        <a:xfrm>
          <a:off x="20383500" y="982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142994</xdr:rowOff>
    </xdr:from>
    <xdr:ext cx="469744" cy="259045"/>
    <xdr:sp macro="" textlink="">
      <xdr:nvSpPr>
        <xdr:cNvPr id="821" name="テキスト ボックス 820"/>
        <xdr:cNvSpPr txBox="1"/>
      </xdr:nvSpPr>
      <xdr:spPr>
        <a:xfrm>
          <a:off x="20199428" y="9915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60039</xdr:rowOff>
    </xdr:from>
    <xdr:to>
      <xdr:col>102</xdr:col>
      <xdr:colOff>165100</xdr:colOff>
      <xdr:row>57</xdr:row>
      <xdr:rowOff>161639</xdr:rowOff>
    </xdr:to>
    <xdr:sp macro="" textlink="">
      <xdr:nvSpPr>
        <xdr:cNvPr id="822" name="楕円 821"/>
        <xdr:cNvSpPr/>
      </xdr:nvSpPr>
      <xdr:spPr>
        <a:xfrm>
          <a:off x="19494500" y="9832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152766</xdr:rowOff>
    </xdr:from>
    <xdr:ext cx="469744" cy="259045"/>
    <xdr:sp macro="" textlink="">
      <xdr:nvSpPr>
        <xdr:cNvPr id="823" name="テキスト ボックス 822"/>
        <xdr:cNvSpPr txBox="1"/>
      </xdr:nvSpPr>
      <xdr:spPr>
        <a:xfrm>
          <a:off x="19310428" y="9925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4546</xdr:rowOff>
    </xdr:from>
    <xdr:to>
      <xdr:col>98</xdr:col>
      <xdr:colOff>38100</xdr:colOff>
      <xdr:row>57</xdr:row>
      <xdr:rowOff>106146</xdr:rowOff>
    </xdr:to>
    <xdr:sp macro="" textlink="">
      <xdr:nvSpPr>
        <xdr:cNvPr id="824" name="楕円 823"/>
        <xdr:cNvSpPr/>
      </xdr:nvSpPr>
      <xdr:spPr>
        <a:xfrm>
          <a:off x="18605500" y="977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97273</xdr:rowOff>
    </xdr:from>
    <xdr:ext cx="469744" cy="259045"/>
    <xdr:sp macro="" textlink="">
      <xdr:nvSpPr>
        <xdr:cNvPr id="825" name="テキスト ボックス 824"/>
        <xdr:cNvSpPr txBox="1"/>
      </xdr:nvSpPr>
      <xdr:spPr>
        <a:xfrm>
          <a:off x="18421428" y="9869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6" name="テキスト ボックス 835"/>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7" name="直線コネクタ 836"/>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8" name="テキスト ボックス 837"/>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9" name="直線コネクタ 838"/>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0" name="テキスト ボックス 839"/>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1" name="直線コネクタ 840"/>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2" name="テキスト ボックス 841"/>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3" name="直線コネクタ 842"/>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4" name="テキスト ボックス 843"/>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6" name="テキスト ボックス 845"/>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134900</xdr:rowOff>
    </xdr:from>
    <xdr:to>
      <xdr:col>116</xdr:col>
      <xdr:colOff>62864</xdr:colOff>
      <xdr:row>77</xdr:row>
      <xdr:rowOff>148020</xdr:rowOff>
    </xdr:to>
    <xdr:cxnSp macro="">
      <xdr:nvCxnSpPr>
        <xdr:cNvPr id="848" name="直線コネクタ 847"/>
        <xdr:cNvCxnSpPr/>
      </xdr:nvCxnSpPr>
      <xdr:spPr>
        <a:xfrm flipV="1">
          <a:off x="22159595" y="12136400"/>
          <a:ext cx="1269" cy="1213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151847</xdr:rowOff>
    </xdr:from>
    <xdr:ext cx="534377" cy="259045"/>
    <xdr:sp macro="" textlink="">
      <xdr:nvSpPr>
        <xdr:cNvPr id="849" name="繰出金最小値テキスト"/>
        <xdr:cNvSpPr txBox="1"/>
      </xdr:nvSpPr>
      <xdr:spPr>
        <a:xfrm>
          <a:off x="22212300" y="13353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148020</xdr:rowOff>
    </xdr:from>
    <xdr:to>
      <xdr:col>116</xdr:col>
      <xdr:colOff>152400</xdr:colOff>
      <xdr:row>77</xdr:row>
      <xdr:rowOff>148020</xdr:rowOff>
    </xdr:to>
    <xdr:cxnSp macro="">
      <xdr:nvCxnSpPr>
        <xdr:cNvPr id="850" name="直線コネクタ 849"/>
        <xdr:cNvCxnSpPr/>
      </xdr:nvCxnSpPr>
      <xdr:spPr>
        <a:xfrm>
          <a:off x="22072600" y="13349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81577</xdr:rowOff>
    </xdr:from>
    <xdr:ext cx="534377" cy="259045"/>
    <xdr:sp macro="" textlink="">
      <xdr:nvSpPr>
        <xdr:cNvPr id="851" name="繰出金最大値テキスト"/>
        <xdr:cNvSpPr txBox="1"/>
      </xdr:nvSpPr>
      <xdr:spPr>
        <a:xfrm>
          <a:off x="22212300" y="11911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134900</xdr:rowOff>
    </xdr:from>
    <xdr:to>
      <xdr:col>116</xdr:col>
      <xdr:colOff>152400</xdr:colOff>
      <xdr:row>70</xdr:row>
      <xdr:rowOff>134900</xdr:rowOff>
    </xdr:to>
    <xdr:cxnSp macro="">
      <xdr:nvCxnSpPr>
        <xdr:cNvPr id="852" name="直線コネクタ 851"/>
        <xdr:cNvCxnSpPr/>
      </xdr:nvCxnSpPr>
      <xdr:spPr>
        <a:xfrm>
          <a:off x="22072600" y="1213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162331</xdr:rowOff>
    </xdr:from>
    <xdr:to>
      <xdr:col>116</xdr:col>
      <xdr:colOff>63500</xdr:colOff>
      <xdr:row>75</xdr:row>
      <xdr:rowOff>98461</xdr:rowOff>
    </xdr:to>
    <xdr:cxnSp macro="">
      <xdr:nvCxnSpPr>
        <xdr:cNvPr id="853" name="直線コネクタ 852"/>
        <xdr:cNvCxnSpPr/>
      </xdr:nvCxnSpPr>
      <xdr:spPr>
        <a:xfrm flipV="1">
          <a:off x="21323300" y="12849631"/>
          <a:ext cx="838200" cy="107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127403</xdr:rowOff>
    </xdr:from>
    <xdr:ext cx="534377" cy="259045"/>
    <xdr:sp macro="" textlink="">
      <xdr:nvSpPr>
        <xdr:cNvPr id="854" name="繰出金平均値テキスト"/>
        <xdr:cNvSpPr txBox="1"/>
      </xdr:nvSpPr>
      <xdr:spPr>
        <a:xfrm>
          <a:off x="22212300" y="128147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148976</xdr:rowOff>
    </xdr:from>
    <xdr:to>
      <xdr:col>116</xdr:col>
      <xdr:colOff>114300</xdr:colOff>
      <xdr:row>75</xdr:row>
      <xdr:rowOff>79126</xdr:rowOff>
    </xdr:to>
    <xdr:sp macro="" textlink="">
      <xdr:nvSpPr>
        <xdr:cNvPr id="855" name="フローチャート: 判断 854"/>
        <xdr:cNvSpPr/>
      </xdr:nvSpPr>
      <xdr:spPr>
        <a:xfrm>
          <a:off x="22110700" y="1283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98461</xdr:rowOff>
    </xdr:from>
    <xdr:to>
      <xdr:col>111</xdr:col>
      <xdr:colOff>177800</xdr:colOff>
      <xdr:row>76</xdr:row>
      <xdr:rowOff>5558</xdr:rowOff>
    </xdr:to>
    <xdr:cxnSp macro="">
      <xdr:nvCxnSpPr>
        <xdr:cNvPr id="856" name="直線コネクタ 855"/>
        <xdr:cNvCxnSpPr/>
      </xdr:nvCxnSpPr>
      <xdr:spPr>
        <a:xfrm flipV="1">
          <a:off x="20434300" y="12957211"/>
          <a:ext cx="889000" cy="78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165024</xdr:rowOff>
    </xdr:from>
    <xdr:to>
      <xdr:col>112</xdr:col>
      <xdr:colOff>38100</xdr:colOff>
      <xdr:row>75</xdr:row>
      <xdr:rowOff>95174</xdr:rowOff>
    </xdr:to>
    <xdr:sp macro="" textlink="">
      <xdr:nvSpPr>
        <xdr:cNvPr id="857" name="フローチャート: 判断 856"/>
        <xdr:cNvSpPr/>
      </xdr:nvSpPr>
      <xdr:spPr>
        <a:xfrm>
          <a:off x="21272500" y="1285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111701</xdr:rowOff>
    </xdr:from>
    <xdr:ext cx="534377" cy="259045"/>
    <xdr:sp macro="" textlink="">
      <xdr:nvSpPr>
        <xdr:cNvPr id="858" name="テキスト ボックス 857"/>
        <xdr:cNvSpPr txBox="1"/>
      </xdr:nvSpPr>
      <xdr:spPr>
        <a:xfrm>
          <a:off x="21056111" y="1262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5558</xdr:rowOff>
    </xdr:from>
    <xdr:to>
      <xdr:col>107</xdr:col>
      <xdr:colOff>50800</xdr:colOff>
      <xdr:row>76</xdr:row>
      <xdr:rowOff>91145</xdr:rowOff>
    </xdr:to>
    <xdr:cxnSp macro="">
      <xdr:nvCxnSpPr>
        <xdr:cNvPr id="859" name="直線コネクタ 858"/>
        <xdr:cNvCxnSpPr/>
      </xdr:nvCxnSpPr>
      <xdr:spPr>
        <a:xfrm flipV="1">
          <a:off x="19545300" y="13035758"/>
          <a:ext cx="889000" cy="85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146690</xdr:rowOff>
    </xdr:from>
    <xdr:to>
      <xdr:col>107</xdr:col>
      <xdr:colOff>101600</xdr:colOff>
      <xdr:row>75</xdr:row>
      <xdr:rowOff>76840</xdr:rowOff>
    </xdr:to>
    <xdr:sp macro="" textlink="">
      <xdr:nvSpPr>
        <xdr:cNvPr id="860" name="フローチャート: 判断 859"/>
        <xdr:cNvSpPr/>
      </xdr:nvSpPr>
      <xdr:spPr>
        <a:xfrm>
          <a:off x="20383500" y="128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93367</xdr:rowOff>
    </xdr:from>
    <xdr:ext cx="534377" cy="259045"/>
    <xdr:sp macro="" textlink="">
      <xdr:nvSpPr>
        <xdr:cNvPr id="861" name="テキスト ボックス 860"/>
        <xdr:cNvSpPr txBox="1"/>
      </xdr:nvSpPr>
      <xdr:spPr>
        <a:xfrm>
          <a:off x="20167111" y="1260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171293</xdr:rowOff>
    </xdr:from>
    <xdr:to>
      <xdr:col>102</xdr:col>
      <xdr:colOff>114300</xdr:colOff>
      <xdr:row>76</xdr:row>
      <xdr:rowOff>91145</xdr:rowOff>
    </xdr:to>
    <xdr:cxnSp macro="">
      <xdr:nvCxnSpPr>
        <xdr:cNvPr id="862" name="直線コネクタ 861"/>
        <xdr:cNvCxnSpPr/>
      </xdr:nvCxnSpPr>
      <xdr:spPr>
        <a:xfrm>
          <a:off x="18656300" y="12515693"/>
          <a:ext cx="889000" cy="605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138735</xdr:rowOff>
    </xdr:from>
    <xdr:to>
      <xdr:col>102</xdr:col>
      <xdr:colOff>165100</xdr:colOff>
      <xdr:row>75</xdr:row>
      <xdr:rowOff>68885</xdr:rowOff>
    </xdr:to>
    <xdr:sp macro="" textlink="">
      <xdr:nvSpPr>
        <xdr:cNvPr id="863" name="フローチャート: 判断 862"/>
        <xdr:cNvSpPr/>
      </xdr:nvSpPr>
      <xdr:spPr>
        <a:xfrm>
          <a:off x="19494500" y="1282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85412</xdr:rowOff>
    </xdr:from>
    <xdr:ext cx="534377" cy="259045"/>
    <xdr:sp macro="" textlink="">
      <xdr:nvSpPr>
        <xdr:cNvPr id="864" name="テキスト ボックス 863"/>
        <xdr:cNvSpPr txBox="1"/>
      </xdr:nvSpPr>
      <xdr:spPr>
        <a:xfrm>
          <a:off x="19278111" y="1260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136495</xdr:rowOff>
    </xdr:from>
    <xdr:to>
      <xdr:col>98</xdr:col>
      <xdr:colOff>38100</xdr:colOff>
      <xdr:row>75</xdr:row>
      <xdr:rowOff>66645</xdr:rowOff>
    </xdr:to>
    <xdr:sp macro="" textlink="">
      <xdr:nvSpPr>
        <xdr:cNvPr id="865" name="フローチャート: 判断 864"/>
        <xdr:cNvSpPr/>
      </xdr:nvSpPr>
      <xdr:spPr>
        <a:xfrm>
          <a:off x="18605500" y="1282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57772</xdr:rowOff>
    </xdr:from>
    <xdr:ext cx="534377" cy="259045"/>
    <xdr:sp macro="" textlink="">
      <xdr:nvSpPr>
        <xdr:cNvPr id="866" name="テキスト ボックス 865"/>
        <xdr:cNvSpPr txBox="1"/>
      </xdr:nvSpPr>
      <xdr:spPr>
        <a:xfrm>
          <a:off x="18389111" y="1291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111531</xdr:rowOff>
    </xdr:from>
    <xdr:to>
      <xdr:col>116</xdr:col>
      <xdr:colOff>114300</xdr:colOff>
      <xdr:row>75</xdr:row>
      <xdr:rowOff>41681</xdr:rowOff>
    </xdr:to>
    <xdr:sp macro="" textlink="">
      <xdr:nvSpPr>
        <xdr:cNvPr id="872" name="楕円 871"/>
        <xdr:cNvSpPr/>
      </xdr:nvSpPr>
      <xdr:spPr>
        <a:xfrm>
          <a:off x="22110700" y="1279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134408</xdr:rowOff>
    </xdr:from>
    <xdr:ext cx="534377" cy="259045"/>
    <xdr:sp macro="" textlink="">
      <xdr:nvSpPr>
        <xdr:cNvPr id="873" name="繰出金該当値テキスト"/>
        <xdr:cNvSpPr txBox="1"/>
      </xdr:nvSpPr>
      <xdr:spPr>
        <a:xfrm>
          <a:off x="22212300" y="1265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47661</xdr:rowOff>
    </xdr:from>
    <xdr:to>
      <xdr:col>112</xdr:col>
      <xdr:colOff>38100</xdr:colOff>
      <xdr:row>75</xdr:row>
      <xdr:rowOff>149261</xdr:rowOff>
    </xdr:to>
    <xdr:sp macro="" textlink="">
      <xdr:nvSpPr>
        <xdr:cNvPr id="874" name="楕円 873"/>
        <xdr:cNvSpPr/>
      </xdr:nvSpPr>
      <xdr:spPr>
        <a:xfrm>
          <a:off x="21272500" y="1290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140388</xdr:rowOff>
    </xdr:from>
    <xdr:ext cx="534377" cy="259045"/>
    <xdr:sp macro="" textlink="">
      <xdr:nvSpPr>
        <xdr:cNvPr id="875" name="テキスト ボックス 874"/>
        <xdr:cNvSpPr txBox="1"/>
      </xdr:nvSpPr>
      <xdr:spPr>
        <a:xfrm>
          <a:off x="21056111" y="1299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126208</xdr:rowOff>
    </xdr:from>
    <xdr:to>
      <xdr:col>107</xdr:col>
      <xdr:colOff>101600</xdr:colOff>
      <xdr:row>76</xdr:row>
      <xdr:rowOff>56358</xdr:rowOff>
    </xdr:to>
    <xdr:sp macro="" textlink="">
      <xdr:nvSpPr>
        <xdr:cNvPr id="876" name="楕円 875"/>
        <xdr:cNvSpPr/>
      </xdr:nvSpPr>
      <xdr:spPr>
        <a:xfrm>
          <a:off x="20383500" y="1298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47485</xdr:rowOff>
    </xdr:from>
    <xdr:ext cx="534377" cy="259045"/>
    <xdr:sp macro="" textlink="">
      <xdr:nvSpPr>
        <xdr:cNvPr id="877" name="テキスト ボックス 876"/>
        <xdr:cNvSpPr txBox="1"/>
      </xdr:nvSpPr>
      <xdr:spPr>
        <a:xfrm>
          <a:off x="20167111" y="1307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40345</xdr:rowOff>
    </xdr:from>
    <xdr:to>
      <xdr:col>102</xdr:col>
      <xdr:colOff>165100</xdr:colOff>
      <xdr:row>76</xdr:row>
      <xdr:rowOff>141945</xdr:rowOff>
    </xdr:to>
    <xdr:sp macro="" textlink="">
      <xdr:nvSpPr>
        <xdr:cNvPr id="878" name="楕円 877"/>
        <xdr:cNvSpPr/>
      </xdr:nvSpPr>
      <xdr:spPr>
        <a:xfrm>
          <a:off x="19494500" y="1307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133072</xdr:rowOff>
    </xdr:from>
    <xdr:ext cx="534377" cy="259045"/>
    <xdr:sp macro="" textlink="">
      <xdr:nvSpPr>
        <xdr:cNvPr id="879" name="テキスト ボックス 878"/>
        <xdr:cNvSpPr txBox="1"/>
      </xdr:nvSpPr>
      <xdr:spPr>
        <a:xfrm>
          <a:off x="19278111" y="13163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120493</xdr:rowOff>
    </xdr:from>
    <xdr:to>
      <xdr:col>98</xdr:col>
      <xdr:colOff>38100</xdr:colOff>
      <xdr:row>73</xdr:row>
      <xdr:rowOff>50643</xdr:rowOff>
    </xdr:to>
    <xdr:sp macro="" textlink="">
      <xdr:nvSpPr>
        <xdr:cNvPr id="880" name="楕円 879"/>
        <xdr:cNvSpPr/>
      </xdr:nvSpPr>
      <xdr:spPr>
        <a:xfrm>
          <a:off x="18605500" y="1246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67170</xdr:rowOff>
    </xdr:from>
    <xdr:ext cx="534377" cy="259045"/>
    <xdr:sp macro="" textlink="">
      <xdr:nvSpPr>
        <xdr:cNvPr id="881" name="テキスト ボックス 880"/>
        <xdr:cNvSpPr txBox="1"/>
      </xdr:nvSpPr>
      <xdr:spPr>
        <a:xfrm>
          <a:off x="18389111" y="1224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人件費：人事院勧告に伴う給与改定により基本給は増加したものの、一部職員の退職時期延長に伴う退職者数の減少により退職金が</a:t>
          </a:r>
          <a:r>
            <a:rPr kumimoji="1" lang="en-US" altLang="ja-JP" sz="1300">
              <a:latin typeface="ＭＳ Ｐゴシック" panose="020B0600070205080204" pitchFamily="50" charset="-128"/>
              <a:ea typeface="ＭＳ Ｐゴシック" panose="020B0600070205080204" pitchFamily="50" charset="-128"/>
            </a:rPr>
            <a:t>454,710</a:t>
          </a:r>
          <a:r>
            <a:rPr kumimoji="1" lang="ja-JP" altLang="en-US" sz="1300">
              <a:latin typeface="ＭＳ Ｐゴシック" panose="020B0600070205080204" pitchFamily="50" charset="-128"/>
              <a:ea typeface="ＭＳ Ｐゴシック" panose="020B0600070205080204" pitchFamily="50" charset="-128"/>
            </a:rPr>
            <a:t>千円減少したことで、人件費全体では</a:t>
          </a:r>
          <a:r>
            <a:rPr kumimoji="1" lang="en-US" altLang="ja-JP" sz="1300">
              <a:latin typeface="ＭＳ Ｐゴシック" panose="020B0600070205080204" pitchFamily="50" charset="-128"/>
              <a:ea typeface="ＭＳ Ｐゴシック" panose="020B0600070205080204" pitchFamily="50" charset="-128"/>
            </a:rPr>
            <a:t>317,488</a:t>
          </a:r>
          <a:r>
            <a:rPr kumimoji="1" lang="ja-JP" altLang="en-US" sz="1300">
              <a:latin typeface="ＭＳ Ｐゴシック" panose="020B0600070205080204" pitchFamily="50" charset="-128"/>
              <a:ea typeface="ＭＳ Ｐゴシック" panose="020B0600070205080204" pitchFamily="50" charset="-128"/>
            </a:rPr>
            <a:t>千円減少した。住民一人当たりのコストでは、前年度比</a:t>
          </a:r>
          <a:r>
            <a:rPr kumimoji="1" lang="en-US" altLang="ja-JP" sz="1300">
              <a:latin typeface="ＭＳ Ｐゴシック" panose="020B0600070205080204" pitchFamily="50" charset="-128"/>
              <a:ea typeface="ＭＳ Ｐゴシック" panose="020B0600070205080204" pitchFamily="50" charset="-128"/>
            </a:rPr>
            <a:t>1,815</a:t>
          </a:r>
          <a:r>
            <a:rPr kumimoji="1" lang="ja-JP" altLang="en-US" sz="1300">
              <a:latin typeface="ＭＳ Ｐゴシック" panose="020B0600070205080204" pitchFamily="50" charset="-128"/>
              <a:ea typeface="ＭＳ Ｐゴシック" panose="020B0600070205080204" pitchFamily="50" charset="-128"/>
            </a:rPr>
            <a:t>円減の</a:t>
          </a:r>
          <a:r>
            <a:rPr kumimoji="1" lang="en-US" altLang="ja-JP" sz="1300">
              <a:latin typeface="ＭＳ Ｐゴシック" panose="020B0600070205080204" pitchFamily="50" charset="-128"/>
              <a:ea typeface="ＭＳ Ｐゴシック" panose="020B0600070205080204" pitchFamily="50" charset="-128"/>
            </a:rPr>
            <a:t>55,565</a:t>
          </a:r>
          <a:r>
            <a:rPr kumimoji="1" lang="ja-JP" altLang="en-US" sz="1300">
              <a:latin typeface="ＭＳ Ｐゴシック" panose="020B0600070205080204" pitchFamily="50" charset="-128"/>
              <a:ea typeface="ＭＳ Ｐゴシック" panose="020B0600070205080204" pitchFamily="50" charset="-128"/>
            </a:rPr>
            <a:t>円と、類似団体内平均を４年ぶりに下回るとともに、全国平均及び神奈川県平均を大きく下回っている。</a:t>
          </a:r>
        </a:p>
        <a:p>
          <a:r>
            <a:rPr kumimoji="1" lang="ja-JP" altLang="en-US" sz="1300">
              <a:latin typeface="ＭＳ Ｐゴシック" panose="020B0600070205080204" pitchFamily="50" charset="-128"/>
              <a:ea typeface="ＭＳ Ｐゴシック" panose="020B0600070205080204" pitchFamily="50" charset="-128"/>
            </a:rPr>
            <a:t>扶助費：医療及び介護扶助の減少により生活保護費は</a:t>
          </a:r>
          <a:r>
            <a:rPr kumimoji="1" lang="en-US" altLang="ja-JP" sz="1300">
              <a:latin typeface="ＭＳ Ｐゴシック" panose="020B0600070205080204" pitchFamily="50" charset="-128"/>
              <a:ea typeface="ＭＳ Ｐゴシック" panose="020B0600070205080204" pitchFamily="50" charset="-128"/>
            </a:rPr>
            <a:t>21,147</a:t>
          </a:r>
          <a:r>
            <a:rPr kumimoji="1" lang="ja-JP" altLang="en-US" sz="1300">
              <a:latin typeface="ＭＳ Ｐゴシック" panose="020B0600070205080204" pitchFamily="50" charset="-128"/>
              <a:ea typeface="ＭＳ Ｐゴシック" panose="020B0600070205080204" pitchFamily="50" charset="-128"/>
            </a:rPr>
            <a:t>千円減少したものの、幼児教育・保育の無償化の影響により施設型等給付費が</a:t>
          </a:r>
          <a:r>
            <a:rPr kumimoji="1" lang="en-US" altLang="ja-JP" sz="1300">
              <a:latin typeface="ＭＳ Ｐゴシック" panose="020B0600070205080204" pitchFamily="50" charset="-128"/>
              <a:ea typeface="ＭＳ Ｐゴシック" panose="020B0600070205080204" pitchFamily="50" charset="-128"/>
            </a:rPr>
            <a:t>174,145</a:t>
          </a:r>
          <a:r>
            <a:rPr kumimoji="1" lang="ja-JP" altLang="en-US" sz="1300">
              <a:latin typeface="ＭＳ Ｐゴシック" panose="020B0600070205080204" pitchFamily="50" charset="-128"/>
              <a:ea typeface="ＭＳ Ｐゴシック" panose="020B0600070205080204" pitchFamily="50" charset="-128"/>
            </a:rPr>
            <a:t>千円増加、利用者数の増加やサービスの拡充により介護給付・訓練等給付費事業費が</a:t>
          </a:r>
          <a:r>
            <a:rPr kumimoji="1" lang="en-US" altLang="ja-JP" sz="1300">
              <a:latin typeface="ＭＳ Ｐゴシック" panose="020B0600070205080204" pitchFamily="50" charset="-128"/>
              <a:ea typeface="ＭＳ Ｐゴシック" panose="020B0600070205080204" pitchFamily="50" charset="-128"/>
            </a:rPr>
            <a:t>158,451</a:t>
          </a:r>
          <a:r>
            <a:rPr kumimoji="1" lang="ja-JP" altLang="en-US" sz="1300">
              <a:latin typeface="ＭＳ Ｐゴシック" panose="020B0600070205080204" pitchFamily="50" charset="-128"/>
              <a:ea typeface="ＭＳ Ｐゴシック" panose="020B0600070205080204" pitchFamily="50" charset="-128"/>
            </a:rPr>
            <a:t>千円増加したことで、扶助費全体では</a:t>
          </a:r>
          <a:r>
            <a:rPr kumimoji="1" lang="en-US" altLang="ja-JP" sz="1300">
              <a:latin typeface="ＭＳ Ｐゴシック" panose="020B0600070205080204" pitchFamily="50" charset="-128"/>
              <a:ea typeface="ＭＳ Ｐゴシック" panose="020B0600070205080204" pitchFamily="50" charset="-128"/>
            </a:rPr>
            <a:t>669,623</a:t>
          </a:r>
          <a:r>
            <a:rPr kumimoji="1" lang="ja-JP" altLang="en-US" sz="1300">
              <a:latin typeface="ＭＳ Ｐゴシック" panose="020B0600070205080204" pitchFamily="50" charset="-128"/>
              <a:ea typeface="ＭＳ Ｐゴシック" panose="020B0600070205080204" pitchFamily="50" charset="-128"/>
            </a:rPr>
            <a:t>千円増加した。住民一人当たりのコストでは、前年度比</a:t>
          </a:r>
          <a:r>
            <a:rPr kumimoji="1" lang="en-US" altLang="ja-JP" sz="1300">
              <a:latin typeface="ＭＳ Ｐゴシック" panose="020B0600070205080204" pitchFamily="50" charset="-128"/>
              <a:ea typeface="ＭＳ Ｐゴシック" panose="020B0600070205080204" pitchFamily="50" charset="-128"/>
            </a:rPr>
            <a:t>4,385</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89,989</a:t>
          </a:r>
          <a:r>
            <a:rPr kumimoji="1" lang="ja-JP" altLang="en-US" sz="1300">
              <a:latin typeface="ＭＳ Ｐゴシック" panose="020B0600070205080204" pitchFamily="50" charset="-128"/>
              <a:ea typeface="ＭＳ Ｐゴシック" panose="020B0600070205080204" pitchFamily="50" charset="-128"/>
            </a:rPr>
            <a:t>円と、毎年度増加を続けている。類似団体との比較では</a:t>
          </a:r>
          <a:r>
            <a:rPr kumimoji="1" lang="en-US" altLang="ja-JP" sz="1300">
              <a:latin typeface="ＭＳ Ｐゴシック" panose="020B0600070205080204" pitchFamily="50" charset="-128"/>
              <a:ea typeface="ＭＳ Ｐゴシック" panose="020B0600070205080204" pitchFamily="50" charset="-128"/>
            </a:rPr>
            <a:t>12,247</a:t>
          </a:r>
          <a:r>
            <a:rPr kumimoji="1" lang="ja-JP" altLang="en-US" sz="1300">
              <a:latin typeface="ＭＳ Ｐゴシック" panose="020B0600070205080204" pitchFamily="50" charset="-128"/>
              <a:ea typeface="ＭＳ Ｐゴシック" panose="020B0600070205080204" pitchFamily="50" charset="-128"/>
            </a:rPr>
            <a:t>円下回り、全国平均、神奈川県平均とともに例年下回っている。</a:t>
          </a:r>
        </a:p>
        <a:p>
          <a:r>
            <a:rPr kumimoji="1" lang="ja-JP" altLang="en-US" sz="1300">
              <a:latin typeface="ＭＳ Ｐゴシック" panose="020B0600070205080204" pitchFamily="50" charset="-128"/>
              <a:ea typeface="ＭＳ Ｐゴシック" panose="020B0600070205080204" pitchFamily="50" charset="-128"/>
            </a:rPr>
            <a:t>普通建設事業費：新たにボルダリング施設整備事業（</a:t>
          </a:r>
          <a:r>
            <a:rPr kumimoji="1" lang="en-US" altLang="ja-JP" sz="1300">
              <a:latin typeface="ＭＳ Ｐゴシック" panose="020B0600070205080204" pitchFamily="50" charset="-128"/>
              <a:ea typeface="ＭＳ Ｐゴシック" panose="020B0600070205080204" pitchFamily="50" charset="-128"/>
            </a:rPr>
            <a:t>215,657</a:t>
          </a:r>
          <a:r>
            <a:rPr kumimoji="1" lang="ja-JP" altLang="en-US" sz="1300">
              <a:latin typeface="ＭＳ Ｐゴシック" panose="020B0600070205080204" pitchFamily="50" charset="-128"/>
              <a:ea typeface="ＭＳ Ｐゴシック" panose="020B0600070205080204" pitchFamily="50" charset="-128"/>
            </a:rPr>
            <a:t>千円増）を実施したものの、鶴巻温泉駅南口周辺整備事業（</a:t>
          </a:r>
          <a:r>
            <a:rPr kumimoji="1" lang="en-US" altLang="ja-JP" sz="1300">
              <a:latin typeface="ＭＳ Ｐゴシック" panose="020B0600070205080204" pitchFamily="50" charset="-128"/>
              <a:ea typeface="ＭＳ Ｐゴシック" panose="020B0600070205080204" pitchFamily="50" charset="-128"/>
            </a:rPr>
            <a:t>348,823</a:t>
          </a:r>
          <a:r>
            <a:rPr kumimoji="1" lang="ja-JP" altLang="en-US" sz="1300">
              <a:latin typeface="ＭＳ Ｐゴシック" panose="020B0600070205080204" pitchFamily="50" charset="-128"/>
              <a:ea typeface="ＭＳ Ｐゴシック" panose="020B0600070205080204" pitchFamily="50" charset="-128"/>
            </a:rPr>
            <a:t>千円減）などの大規模事業の完成や、保育所の新規開設数の減少による保育所等整備事業費補助金の減少（</a:t>
          </a:r>
          <a:r>
            <a:rPr kumimoji="1" lang="en-US" altLang="ja-JP" sz="1300">
              <a:latin typeface="ＭＳ Ｐゴシック" panose="020B0600070205080204" pitchFamily="50" charset="-128"/>
              <a:ea typeface="ＭＳ Ｐゴシック" panose="020B0600070205080204" pitchFamily="50" charset="-128"/>
            </a:rPr>
            <a:t>261,220</a:t>
          </a:r>
          <a:r>
            <a:rPr kumimoji="1" lang="ja-JP" altLang="en-US" sz="1300">
              <a:latin typeface="ＭＳ Ｐゴシック" panose="020B0600070205080204" pitchFamily="50" charset="-128"/>
              <a:ea typeface="ＭＳ Ｐゴシック" panose="020B0600070205080204" pitchFamily="50" charset="-128"/>
            </a:rPr>
            <a:t>千円減）により、普通建設事業費全体では</a:t>
          </a:r>
          <a:r>
            <a:rPr kumimoji="1" lang="en-US" altLang="ja-JP" sz="1300">
              <a:latin typeface="ＭＳ Ｐゴシック" panose="020B0600070205080204" pitchFamily="50" charset="-128"/>
              <a:ea typeface="ＭＳ Ｐゴシック" panose="020B0600070205080204" pitchFamily="50" charset="-128"/>
            </a:rPr>
            <a:t>138,823</a:t>
          </a:r>
          <a:r>
            <a:rPr kumimoji="1" lang="ja-JP" altLang="en-US" sz="1300">
              <a:latin typeface="ＭＳ Ｐゴシック" panose="020B0600070205080204" pitchFamily="50" charset="-128"/>
              <a:ea typeface="ＭＳ Ｐゴシック" panose="020B0600070205080204" pitchFamily="50" charset="-128"/>
            </a:rPr>
            <a:t>千円減少した。住民一人当たりのコストでは、前年度比</a:t>
          </a:r>
          <a:r>
            <a:rPr kumimoji="1" lang="en-US" altLang="ja-JP" sz="1300">
              <a:latin typeface="ＭＳ Ｐゴシック" panose="020B0600070205080204" pitchFamily="50" charset="-128"/>
              <a:ea typeface="ＭＳ Ｐゴシック" panose="020B0600070205080204" pitchFamily="50" charset="-128"/>
            </a:rPr>
            <a:t>794</a:t>
          </a:r>
          <a:r>
            <a:rPr kumimoji="1" lang="ja-JP" altLang="en-US" sz="1300">
              <a:latin typeface="ＭＳ Ｐゴシック" panose="020B0600070205080204" pitchFamily="50" charset="-128"/>
              <a:ea typeface="ＭＳ Ｐゴシック" panose="020B0600070205080204" pitchFamily="50" charset="-128"/>
            </a:rPr>
            <a:t>円減の</a:t>
          </a:r>
          <a:r>
            <a:rPr kumimoji="1" lang="en-US" altLang="ja-JP" sz="1300">
              <a:latin typeface="ＭＳ Ｐゴシック" panose="020B0600070205080204" pitchFamily="50" charset="-128"/>
              <a:ea typeface="ＭＳ Ｐゴシック" panose="020B0600070205080204" pitchFamily="50" charset="-128"/>
            </a:rPr>
            <a:t>23,990</a:t>
          </a:r>
          <a:r>
            <a:rPr kumimoji="1" lang="ja-JP" altLang="en-US" sz="1300">
              <a:latin typeface="ＭＳ Ｐゴシック" panose="020B0600070205080204" pitchFamily="50" charset="-128"/>
              <a:ea typeface="ＭＳ Ｐゴシック" panose="020B0600070205080204" pitchFamily="50" charset="-128"/>
            </a:rPr>
            <a:t>円と減少傾向にあり、過去</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年間で最も低い値となった。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神奈川県秦野市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161,193
157,410
103.76
50,002,530
48,443,981
986,104
29,769,138
34,658,316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17.6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43180</xdr:rowOff>
    </xdr:from>
    <xdr:to>
      <xdr:col>24</xdr:col>
      <xdr:colOff>62865</xdr:colOff>
      <xdr:row>39</xdr:row>
      <xdr:rowOff>124460</xdr:rowOff>
    </xdr:to>
    <xdr:cxnSp macro="">
      <xdr:nvCxnSpPr>
        <xdr:cNvPr id="56" name="直線コネクタ 55"/>
        <xdr:cNvCxnSpPr/>
      </xdr:nvCxnSpPr>
      <xdr:spPr>
        <a:xfrm flipV="1">
          <a:off x="4633595" y="5186680"/>
          <a:ext cx="1270" cy="1624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128287</xdr:rowOff>
    </xdr:from>
    <xdr:ext cx="469744" cy="259045"/>
    <xdr:sp macro="" textlink="">
      <xdr:nvSpPr>
        <xdr:cNvPr id="57" name="議会費最小値テキスト"/>
        <xdr:cNvSpPr txBox="1"/>
      </xdr:nvSpPr>
      <xdr:spPr>
        <a:xfrm>
          <a:off x="4686300" y="6814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124460</xdr:rowOff>
    </xdr:from>
    <xdr:to>
      <xdr:col>24</xdr:col>
      <xdr:colOff>152400</xdr:colOff>
      <xdr:row>39</xdr:row>
      <xdr:rowOff>124460</xdr:rowOff>
    </xdr:to>
    <xdr:cxnSp macro="">
      <xdr:nvCxnSpPr>
        <xdr:cNvPr id="58" name="直線コネクタ 57"/>
        <xdr:cNvCxnSpPr/>
      </xdr:nvCxnSpPr>
      <xdr:spPr>
        <a:xfrm>
          <a:off x="4546600" y="6811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161307</xdr:rowOff>
    </xdr:from>
    <xdr:ext cx="469744" cy="259045"/>
    <xdr:sp macro="" textlink="">
      <xdr:nvSpPr>
        <xdr:cNvPr id="59" name="議会費最大値テキスト"/>
        <xdr:cNvSpPr txBox="1"/>
      </xdr:nvSpPr>
      <xdr:spPr>
        <a:xfrm>
          <a:off x="4686300" y="496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43180</xdr:rowOff>
    </xdr:from>
    <xdr:to>
      <xdr:col>24</xdr:col>
      <xdr:colOff>152400</xdr:colOff>
      <xdr:row>30</xdr:row>
      <xdr:rowOff>43180</xdr:rowOff>
    </xdr:to>
    <xdr:cxnSp macro="">
      <xdr:nvCxnSpPr>
        <xdr:cNvPr id="60" name="直線コネクタ 59"/>
        <xdr:cNvCxnSpPr/>
      </xdr:nvCxnSpPr>
      <xdr:spPr>
        <a:xfrm>
          <a:off x="4546600" y="5186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133350</xdr:rowOff>
    </xdr:from>
    <xdr:to>
      <xdr:col>24</xdr:col>
      <xdr:colOff>63500</xdr:colOff>
      <xdr:row>35</xdr:row>
      <xdr:rowOff>20320</xdr:rowOff>
    </xdr:to>
    <xdr:cxnSp macro="">
      <xdr:nvCxnSpPr>
        <xdr:cNvPr id="61" name="直線コネクタ 60"/>
        <xdr:cNvCxnSpPr/>
      </xdr:nvCxnSpPr>
      <xdr:spPr>
        <a:xfrm>
          <a:off x="3797300" y="5962650"/>
          <a:ext cx="838200"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166387</xdr:rowOff>
    </xdr:from>
    <xdr:ext cx="469744" cy="259045"/>
    <xdr:sp macro="" textlink="">
      <xdr:nvSpPr>
        <xdr:cNvPr id="62" name="議会費平均値テキスト"/>
        <xdr:cNvSpPr txBox="1"/>
      </xdr:nvSpPr>
      <xdr:spPr>
        <a:xfrm>
          <a:off x="4686300" y="59956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16510</xdr:rowOff>
    </xdr:from>
    <xdr:to>
      <xdr:col>24</xdr:col>
      <xdr:colOff>114300</xdr:colOff>
      <xdr:row>35</xdr:row>
      <xdr:rowOff>118110</xdr:rowOff>
    </xdr:to>
    <xdr:sp macro="" textlink="">
      <xdr:nvSpPr>
        <xdr:cNvPr id="63" name="フローチャート: 判断 62"/>
        <xdr:cNvSpPr/>
      </xdr:nvSpPr>
      <xdr:spPr>
        <a:xfrm>
          <a:off x="4584700" y="601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133350</xdr:rowOff>
    </xdr:from>
    <xdr:to>
      <xdr:col>19</xdr:col>
      <xdr:colOff>177800</xdr:colOff>
      <xdr:row>34</xdr:row>
      <xdr:rowOff>149860</xdr:rowOff>
    </xdr:to>
    <xdr:cxnSp macro="">
      <xdr:nvCxnSpPr>
        <xdr:cNvPr id="64" name="直線コネクタ 63"/>
        <xdr:cNvCxnSpPr/>
      </xdr:nvCxnSpPr>
      <xdr:spPr>
        <a:xfrm flipV="1">
          <a:off x="2908300" y="5962650"/>
          <a:ext cx="8890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7620</xdr:rowOff>
    </xdr:from>
    <xdr:to>
      <xdr:col>20</xdr:col>
      <xdr:colOff>38100</xdr:colOff>
      <xdr:row>35</xdr:row>
      <xdr:rowOff>109220</xdr:rowOff>
    </xdr:to>
    <xdr:sp macro="" textlink="">
      <xdr:nvSpPr>
        <xdr:cNvPr id="65" name="フローチャート: 判断 64"/>
        <xdr:cNvSpPr/>
      </xdr:nvSpPr>
      <xdr:spPr>
        <a:xfrm>
          <a:off x="3746500" y="600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100347</xdr:rowOff>
    </xdr:from>
    <xdr:ext cx="469744" cy="259045"/>
    <xdr:sp macro="" textlink="">
      <xdr:nvSpPr>
        <xdr:cNvPr id="66" name="テキスト ボックス 65"/>
        <xdr:cNvSpPr txBox="1"/>
      </xdr:nvSpPr>
      <xdr:spPr>
        <a:xfrm>
          <a:off x="3562428" y="6101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139700</xdr:rowOff>
    </xdr:from>
    <xdr:to>
      <xdr:col>15</xdr:col>
      <xdr:colOff>50800</xdr:colOff>
      <xdr:row>34</xdr:row>
      <xdr:rowOff>149860</xdr:rowOff>
    </xdr:to>
    <xdr:cxnSp macro="">
      <xdr:nvCxnSpPr>
        <xdr:cNvPr id="67" name="直線コネクタ 66"/>
        <xdr:cNvCxnSpPr/>
      </xdr:nvCxnSpPr>
      <xdr:spPr>
        <a:xfrm>
          <a:off x="2019300" y="5969000"/>
          <a:ext cx="8890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119380</xdr:rowOff>
    </xdr:from>
    <xdr:to>
      <xdr:col>15</xdr:col>
      <xdr:colOff>101600</xdr:colOff>
      <xdr:row>35</xdr:row>
      <xdr:rowOff>49530</xdr:rowOff>
    </xdr:to>
    <xdr:sp macro="" textlink="">
      <xdr:nvSpPr>
        <xdr:cNvPr id="68" name="フローチャート: 判断 67"/>
        <xdr:cNvSpPr/>
      </xdr:nvSpPr>
      <xdr:spPr>
        <a:xfrm>
          <a:off x="2857500" y="594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40657</xdr:rowOff>
    </xdr:from>
    <xdr:ext cx="469744" cy="259045"/>
    <xdr:sp macro="" textlink="">
      <xdr:nvSpPr>
        <xdr:cNvPr id="69" name="テキスト ボックス 68"/>
        <xdr:cNvSpPr txBox="1"/>
      </xdr:nvSpPr>
      <xdr:spPr>
        <a:xfrm>
          <a:off x="2673428" y="604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10160</xdr:rowOff>
    </xdr:from>
    <xdr:to>
      <xdr:col>10</xdr:col>
      <xdr:colOff>114300</xdr:colOff>
      <xdr:row>34</xdr:row>
      <xdr:rowOff>139700</xdr:rowOff>
    </xdr:to>
    <xdr:cxnSp macro="">
      <xdr:nvCxnSpPr>
        <xdr:cNvPr id="70" name="直線コネクタ 69"/>
        <xdr:cNvCxnSpPr/>
      </xdr:nvCxnSpPr>
      <xdr:spPr>
        <a:xfrm>
          <a:off x="1130300" y="583946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109220</xdr:rowOff>
    </xdr:from>
    <xdr:to>
      <xdr:col>10</xdr:col>
      <xdr:colOff>165100</xdr:colOff>
      <xdr:row>35</xdr:row>
      <xdr:rowOff>39370</xdr:rowOff>
    </xdr:to>
    <xdr:sp macro="" textlink="">
      <xdr:nvSpPr>
        <xdr:cNvPr id="71" name="フローチャート: 判断 70"/>
        <xdr:cNvSpPr/>
      </xdr:nvSpPr>
      <xdr:spPr>
        <a:xfrm>
          <a:off x="1968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30497</xdr:rowOff>
    </xdr:from>
    <xdr:ext cx="469744" cy="259045"/>
    <xdr:sp macro="" textlink="">
      <xdr:nvSpPr>
        <xdr:cNvPr id="72" name="テキスト ボックス 71"/>
        <xdr:cNvSpPr txBox="1"/>
      </xdr:nvSpPr>
      <xdr:spPr>
        <a:xfrm>
          <a:off x="1784428" y="6031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73660</xdr:rowOff>
    </xdr:from>
    <xdr:to>
      <xdr:col>6</xdr:col>
      <xdr:colOff>38100</xdr:colOff>
      <xdr:row>34</xdr:row>
      <xdr:rowOff>3810</xdr:rowOff>
    </xdr:to>
    <xdr:sp macro="" textlink="">
      <xdr:nvSpPr>
        <xdr:cNvPr id="73" name="フローチャート: 判断 72"/>
        <xdr:cNvSpPr/>
      </xdr:nvSpPr>
      <xdr:spPr>
        <a:xfrm>
          <a:off x="1079500" y="573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20337</xdr:rowOff>
    </xdr:from>
    <xdr:ext cx="469744" cy="259045"/>
    <xdr:sp macro="" textlink="">
      <xdr:nvSpPr>
        <xdr:cNvPr id="74" name="テキスト ボックス 73"/>
        <xdr:cNvSpPr txBox="1"/>
      </xdr:nvSpPr>
      <xdr:spPr>
        <a:xfrm>
          <a:off x="895428" y="5506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140970</xdr:rowOff>
    </xdr:from>
    <xdr:to>
      <xdr:col>24</xdr:col>
      <xdr:colOff>114300</xdr:colOff>
      <xdr:row>35</xdr:row>
      <xdr:rowOff>71120</xdr:rowOff>
    </xdr:to>
    <xdr:sp macro="" textlink="">
      <xdr:nvSpPr>
        <xdr:cNvPr id="80" name="楕円 79"/>
        <xdr:cNvSpPr/>
      </xdr:nvSpPr>
      <xdr:spPr>
        <a:xfrm>
          <a:off x="4584700" y="597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163847</xdr:rowOff>
    </xdr:from>
    <xdr:ext cx="469744" cy="259045"/>
    <xdr:sp macro="" textlink="">
      <xdr:nvSpPr>
        <xdr:cNvPr id="81" name="議会費該当値テキスト"/>
        <xdr:cNvSpPr txBox="1"/>
      </xdr:nvSpPr>
      <xdr:spPr>
        <a:xfrm>
          <a:off x="4686300" y="582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82550</xdr:rowOff>
    </xdr:from>
    <xdr:to>
      <xdr:col>20</xdr:col>
      <xdr:colOff>38100</xdr:colOff>
      <xdr:row>35</xdr:row>
      <xdr:rowOff>12700</xdr:rowOff>
    </xdr:to>
    <xdr:sp macro="" textlink="">
      <xdr:nvSpPr>
        <xdr:cNvPr id="82" name="楕円 81"/>
        <xdr:cNvSpPr/>
      </xdr:nvSpPr>
      <xdr:spPr>
        <a:xfrm>
          <a:off x="3746500" y="591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29227</xdr:rowOff>
    </xdr:from>
    <xdr:ext cx="469744" cy="259045"/>
    <xdr:sp macro="" textlink="">
      <xdr:nvSpPr>
        <xdr:cNvPr id="83" name="テキスト ボックス 82"/>
        <xdr:cNvSpPr txBox="1"/>
      </xdr:nvSpPr>
      <xdr:spPr>
        <a:xfrm>
          <a:off x="3562428" y="568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99060</xdr:rowOff>
    </xdr:from>
    <xdr:to>
      <xdr:col>15</xdr:col>
      <xdr:colOff>101600</xdr:colOff>
      <xdr:row>35</xdr:row>
      <xdr:rowOff>29210</xdr:rowOff>
    </xdr:to>
    <xdr:sp macro="" textlink="">
      <xdr:nvSpPr>
        <xdr:cNvPr id="84" name="楕円 83"/>
        <xdr:cNvSpPr/>
      </xdr:nvSpPr>
      <xdr:spPr>
        <a:xfrm>
          <a:off x="28575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45737</xdr:rowOff>
    </xdr:from>
    <xdr:ext cx="469744" cy="259045"/>
    <xdr:sp macro="" textlink="">
      <xdr:nvSpPr>
        <xdr:cNvPr id="85" name="テキスト ボックス 84"/>
        <xdr:cNvSpPr txBox="1"/>
      </xdr:nvSpPr>
      <xdr:spPr>
        <a:xfrm>
          <a:off x="2673428" y="570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88900</xdr:rowOff>
    </xdr:from>
    <xdr:to>
      <xdr:col>10</xdr:col>
      <xdr:colOff>165100</xdr:colOff>
      <xdr:row>35</xdr:row>
      <xdr:rowOff>19050</xdr:rowOff>
    </xdr:to>
    <xdr:sp macro="" textlink="">
      <xdr:nvSpPr>
        <xdr:cNvPr id="86" name="楕円 85"/>
        <xdr:cNvSpPr/>
      </xdr:nvSpPr>
      <xdr:spPr>
        <a:xfrm>
          <a:off x="1968500" y="59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35577</xdr:rowOff>
    </xdr:from>
    <xdr:ext cx="469744" cy="259045"/>
    <xdr:sp macro="" textlink="">
      <xdr:nvSpPr>
        <xdr:cNvPr id="87" name="テキスト ボックス 86"/>
        <xdr:cNvSpPr txBox="1"/>
      </xdr:nvSpPr>
      <xdr:spPr>
        <a:xfrm>
          <a:off x="1784428" y="569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130810</xdr:rowOff>
    </xdr:from>
    <xdr:to>
      <xdr:col>6</xdr:col>
      <xdr:colOff>38100</xdr:colOff>
      <xdr:row>34</xdr:row>
      <xdr:rowOff>60960</xdr:rowOff>
    </xdr:to>
    <xdr:sp macro="" textlink="">
      <xdr:nvSpPr>
        <xdr:cNvPr id="88" name="楕円 87"/>
        <xdr:cNvSpPr/>
      </xdr:nvSpPr>
      <xdr:spPr>
        <a:xfrm>
          <a:off x="1079500" y="578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52087</xdr:rowOff>
    </xdr:from>
    <xdr:ext cx="469744" cy="259045"/>
    <xdr:sp macro="" textlink="">
      <xdr:nvSpPr>
        <xdr:cNvPr id="89" name="テキスト ボックス 88"/>
        <xdr:cNvSpPr txBox="1"/>
      </xdr:nvSpPr>
      <xdr:spPr>
        <a:xfrm>
          <a:off x="895428" y="588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112268</xdr:rowOff>
    </xdr:from>
    <xdr:to>
      <xdr:col>24</xdr:col>
      <xdr:colOff>62865</xdr:colOff>
      <xdr:row>58</xdr:row>
      <xdr:rowOff>89614</xdr:rowOff>
    </xdr:to>
    <xdr:cxnSp macro="">
      <xdr:nvCxnSpPr>
        <xdr:cNvPr id="112" name="直線コネクタ 111"/>
        <xdr:cNvCxnSpPr/>
      </xdr:nvCxnSpPr>
      <xdr:spPr>
        <a:xfrm flipV="1">
          <a:off x="4633595" y="8856218"/>
          <a:ext cx="1270" cy="11774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93441</xdr:rowOff>
    </xdr:from>
    <xdr:ext cx="534377" cy="259045"/>
    <xdr:sp macro="" textlink="">
      <xdr:nvSpPr>
        <xdr:cNvPr id="113" name="総務費最小値テキスト"/>
        <xdr:cNvSpPr txBox="1"/>
      </xdr:nvSpPr>
      <xdr:spPr>
        <a:xfrm>
          <a:off x="4686300" y="1003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89614</xdr:rowOff>
    </xdr:from>
    <xdr:to>
      <xdr:col>24</xdr:col>
      <xdr:colOff>152400</xdr:colOff>
      <xdr:row>58</xdr:row>
      <xdr:rowOff>89614</xdr:rowOff>
    </xdr:to>
    <xdr:cxnSp macro="">
      <xdr:nvCxnSpPr>
        <xdr:cNvPr id="114" name="直線コネクタ 113"/>
        <xdr:cNvCxnSpPr/>
      </xdr:nvCxnSpPr>
      <xdr:spPr>
        <a:xfrm>
          <a:off x="4546600" y="10033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58945</xdr:rowOff>
    </xdr:from>
    <xdr:ext cx="534377" cy="259045"/>
    <xdr:sp macro="" textlink="">
      <xdr:nvSpPr>
        <xdr:cNvPr id="115" name="総務費最大値テキスト"/>
        <xdr:cNvSpPr txBox="1"/>
      </xdr:nvSpPr>
      <xdr:spPr>
        <a:xfrm>
          <a:off x="4686300" y="863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73,700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112268</xdr:rowOff>
    </xdr:from>
    <xdr:to>
      <xdr:col>24</xdr:col>
      <xdr:colOff>152400</xdr:colOff>
      <xdr:row>51</xdr:row>
      <xdr:rowOff>112268</xdr:rowOff>
    </xdr:to>
    <xdr:cxnSp macro="">
      <xdr:nvCxnSpPr>
        <xdr:cNvPr id="116" name="直線コネクタ 115"/>
        <xdr:cNvCxnSpPr/>
      </xdr:nvCxnSpPr>
      <xdr:spPr>
        <a:xfrm>
          <a:off x="4546600" y="885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46682</xdr:rowOff>
    </xdr:from>
    <xdr:to>
      <xdr:col>24</xdr:col>
      <xdr:colOff>63500</xdr:colOff>
      <xdr:row>57</xdr:row>
      <xdr:rowOff>114463</xdr:rowOff>
    </xdr:to>
    <xdr:cxnSp macro="">
      <xdr:nvCxnSpPr>
        <xdr:cNvPr id="117" name="直線コネクタ 116"/>
        <xdr:cNvCxnSpPr/>
      </xdr:nvCxnSpPr>
      <xdr:spPr>
        <a:xfrm>
          <a:off x="3797300" y="9819332"/>
          <a:ext cx="838200" cy="6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19331</xdr:rowOff>
    </xdr:from>
    <xdr:ext cx="534377" cy="259045"/>
    <xdr:sp macro="" textlink="">
      <xdr:nvSpPr>
        <xdr:cNvPr id="118" name="総務費平均値テキスト"/>
        <xdr:cNvSpPr txBox="1"/>
      </xdr:nvSpPr>
      <xdr:spPr>
        <a:xfrm>
          <a:off x="4686300" y="9449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167904</xdr:rowOff>
    </xdr:from>
    <xdr:to>
      <xdr:col>24</xdr:col>
      <xdr:colOff>114300</xdr:colOff>
      <xdr:row>56</xdr:row>
      <xdr:rowOff>98054</xdr:rowOff>
    </xdr:to>
    <xdr:sp macro="" textlink="">
      <xdr:nvSpPr>
        <xdr:cNvPr id="119" name="フローチャート: 判断 118"/>
        <xdr:cNvSpPr/>
      </xdr:nvSpPr>
      <xdr:spPr>
        <a:xfrm>
          <a:off x="4584700" y="9597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6724</xdr:rowOff>
    </xdr:from>
    <xdr:to>
      <xdr:col>19</xdr:col>
      <xdr:colOff>177800</xdr:colOff>
      <xdr:row>57</xdr:row>
      <xdr:rowOff>46682</xdr:rowOff>
    </xdr:to>
    <xdr:cxnSp macro="">
      <xdr:nvCxnSpPr>
        <xdr:cNvPr id="120" name="直線コネクタ 119"/>
        <xdr:cNvCxnSpPr/>
      </xdr:nvCxnSpPr>
      <xdr:spPr>
        <a:xfrm>
          <a:off x="2908300" y="9779374"/>
          <a:ext cx="889000" cy="39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51936</xdr:rowOff>
    </xdr:from>
    <xdr:to>
      <xdr:col>20</xdr:col>
      <xdr:colOff>38100</xdr:colOff>
      <xdr:row>56</xdr:row>
      <xdr:rowOff>153536</xdr:rowOff>
    </xdr:to>
    <xdr:sp macro="" textlink="">
      <xdr:nvSpPr>
        <xdr:cNvPr id="121" name="フローチャート: 判断 120"/>
        <xdr:cNvSpPr/>
      </xdr:nvSpPr>
      <xdr:spPr>
        <a:xfrm>
          <a:off x="3746500" y="965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170063</xdr:rowOff>
    </xdr:from>
    <xdr:ext cx="534377" cy="259045"/>
    <xdr:sp macro="" textlink="">
      <xdr:nvSpPr>
        <xdr:cNvPr id="122" name="テキスト ボックス 121"/>
        <xdr:cNvSpPr txBox="1"/>
      </xdr:nvSpPr>
      <xdr:spPr>
        <a:xfrm>
          <a:off x="3530111" y="9428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6724</xdr:rowOff>
    </xdr:from>
    <xdr:to>
      <xdr:col>15</xdr:col>
      <xdr:colOff>50800</xdr:colOff>
      <xdr:row>57</xdr:row>
      <xdr:rowOff>18725</xdr:rowOff>
    </xdr:to>
    <xdr:cxnSp macro="">
      <xdr:nvCxnSpPr>
        <xdr:cNvPr id="123" name="直線コネクタ 122"/>
        <xdr:cNvCxnSpPr/>
      </xdr:nvCxnSpPr>
      <xdr:spPr>
        <a:xfrm flipV="1">
          <a:off x="2019300" y="9779374"/>
          <a:ext cx="889000" cy="1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113474</xdr:rowOff>
    </xdr:from>
    <xdr:to>
      <xdr:col>15</xdr:col>
      <xdr:colOff>101600</xdr:colOff>
      <xdr:row>56</xdr:row>
      <xdr:rowOff>43624</xdr:rowOff>
    </xdr:to>
    <xdr:sp macro="" textlink="">
      <xdr:nvSpPr>
        <xdr:cNvPr id="124" name="フローチャート: 判断 123"/>
        <xdr:cNvSpPr/>
      </xdr:nvSpPr>
      <xdr:spPr>
        <a:xfrm>
          <a:off x="2857500" y="9543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60151</xdr:rowOff>
    </xdr:from>
    <xdr:ext cx="534377" cy="259045"/>
    <xdr:sp macro="" textlink="">
      <xdr:nvSpPr>
        <xdr:cNvPr id="125" name="テキスト ボックス 124"/>
        <xdr:cNvSpPr txBox="1"/>
      </xdr:nvSpPr>
      <xdr:spPr>
        <a:xfrm>
          <a:off x="2641111" y="931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18725</xdr:rowOff>
    </xdr:from>
    <xdr:to>
      <xdr:col>10</xdr:col>
      <xdr:colOff>114300</xdr:colOff>
      <xdr:row>57</xdr:row>
      <xdr:rowOff>159154</xdr:rowOff>
    </xdr:to>
    <xdr:cxnSp macro="">
      <xdr:nvCxnSpPr>
        <xdr:cNvPr id="126" name="直線コネクタ 125"/>
        <xdr:cNvCxnSpPr/>
      </xdr:nvCxnSpPr>
      <xdr:spPr>
        <a:xfrm flipV="1">
          <a:off x="1130300" y="9791375"/>
          <a:ext cx="889000" cy="140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3541</xdr:rowOff>
    </xdr:from>
    <xdr:to>
      <xdr:col>10</xdr:col>
      <xdr:colOff>165100</xdr:colOff>
      <xdr:row>56</xdr:row>
      <xdr:rowOff>105141</xdr:rowOff>
    </xdr:to>
    <xdr:sp macro="" textlink="">
      <xdr:nvSpPr>
        <xdr:cNvPr id="127" name="フローチャート: 判断 126"/>
        <xdr:cNvSpPr/>
      </xdr:nvSpPr>
      <xdr:spPr>
        <a:xfrm>
          <a:off x="1968500" y="960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121668</xdr:rowOff>
    </xdr:from>
    <xdr:ext cx="534377" cy="259045"/>
    <xdr:sp macro="" textlink="">
      <xdr:nvSpPr>
        <xdr:cNvPr id="128" name="テキスト ボックス 127"/>
        <xdr:cNvSpPr txBox="1"/>
      </xdr:nvSpPr>
      <xdr:spPr>
        <a:xfrm>
          <a:off x="1752111" y="9379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25349</xdr:rowOff>
    </xdr:from>
    <xdr:to>
      <xdr:col>6</xdr:col>
      <xdr:colOff>38100</xdr:colOff>
      <xdr:row>56</xdr:row>
      <xdr:rowOff>126949</xdr:rowOff>
    </xdr:to>
    <xdr:sp macro="" textlink="">
      <xdr:nvSpPr>
        <xdr:cNvPr id="129" name="フローチャート: 判断 128"/>
        <xdr:cNvSpPr/>
      </xdr:nvSpPr>
      <xdr:spPr>
        <a:xfrm>
          <a:off x="1079500" y="962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143476</xdr:rowOff>
    </xdr:from>
    <xdr:ext cx="534377" cy="259045"/>
    <xdr:sp macro="" textlink="">
      <xdr:nvSpPr>
        <xdr:cNvPr id="130" name="テキスト ボックス 129"/>
        <xdr:cNvSpPr txBox="1"/>
      </xdr:nvSpPr>
      <xdr:spPr>
        <a:xfrm>
          <a:off x="863111" y="940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63663</xdr:rowOff>
    </xdr:from>
    <xdr:to>
      <xdr:col>24</xdr:col>
      <xdr:colOff>114300</xdr:colOff>
      <xdr:row>57</xdr:row>
      <xdr:rowOff>165263</xdr:rowOff>
    </xdr:to>
    <xdr:sp macro="" textlink="">
      <xdr:nvSpPr>
        <xdr:cNvPr id="136" name="楕円 135"/>
        <xdr:cNvSpPr/>
      </xdr:nvSpPr>
      <xdr:spPr>
        <a:xfrm>
          <a:off x="4584700" y="983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42090</xdr:rowOff>
    </xdr:from>
    <xdr:ext cx="534377" cy="259045"/>
    <xdr:sp macro="" textlink="">
      <xdr:nvSpPr>
        <xdr:cNvPr id="137" name="総務費該当値テキスト"/>
        <xdr:cNvSpPr txBox="1"/>
      </xdr:nvSpPr>
      <xdr:spPr>
        <a:xfrm>
          <a:off x="4686300" y="9814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167332</xdr:rowOff>
    </xdr:from>
    <xdr:to>
      <xdr:col>20</xdr:col>
      <xdr:colOff>38100</xdr:colOff>
      <xdr:row>57</xdr:row>
      <xdr:rowOff>97482</xdr:rowOff>
    </xdr:to>
    <xdr:sp macro="" textlink="">
      <xdr:nvSpPr>
        <xdr:cNvPr id="138" name="楕円 137"/>
        <xdr:cNvSpPr/>
      </xdr:nvSpPr>
      <xdr:spPr>
        <a:xfrm>
          <a:off x="3746500" y="976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88609</xdr:rowOff>
    </xdr:from>
    <xdr:ext cx="534377" cy="259045"/>
    <xdr:sp macro="" textlink="">
      <xdr:nvSpPr>
        <xdr:cNvPr id="139" name="テキスト ボックス 138"/>
        <xdr:cNvSpPr txBox="1"/>
      </xdr:nvSpPr>
      <xdr:spPr>
        <a:xfrm>
          <a:off x="3530111" y="986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127374</xdr:rowOff>
    </xdr:from>
    <xdr:to>
      <xdr:col>15</xdr:col>
      <xdr:colOff>101600</xdr:colOff>
      <xdr:row>57</xdr:row>
      <xdr:rowOff>57524</xdr:rowOff>
    </xdr:to>
    <xdr:sp macro="" textlink="">
      <xdr:nvSpPr>
        <xdr:cNvPr id="140" name="楕円 139"/>
        <xdr:cNvSpPr/>
      </xdr:nvSpPr>
      <xdr:spPr>
        <a:xfrm>
          <a:off x="2857500" y="972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48651</xdr:rowOff>
    </xdr:from>
    <xdr:ext cx="534377" cy="259045"/>
    <xdr:sp macro="" textlink="">
      <xdr:nvSpPr>
        <xdr:cNvPr id="141" name="テキスト ボックス 140"/>
        <xdr:cNvSpPr txBox="1"/>
      </xdr:nvSpPr>
      <xdr:spPr>
        <a:xfrm>
          <a:off x="2641111" y="982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139375</xdr:rowOff>
    </xdr:from>
    <xdr:to>
      <xdr:col>10</xdr:col>
      <xdr:colOff>165100</xdr:colOff>
      <xdr:row>57</xdr:row>
      <xdr:rowOff>69525</xdr:rowOff>
    </xdr:to>
    <xdr:sp macro="" textlink="">
      <xdr:nvSpPr>
        <xdr:cNvPr id="142" name="楕円 141"/>
        <xdr:cNvSpPr/>
      </xdr:nvSpPr>
      <xdr:spPr>
        <a:xfrm>
          <a:off x="1968500" y="974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60652</xdr:rowOff>
    </xdr:from>
    <xdr:ext cx="534377" cy="259045"/>
    <xdr:sp macro="" textlink="">
      <xdr:nvSpPr>
        <xdr:cNvPr id="143" name="テキスト ボックス 142"/>
        <xdr:cNvSpPr txBox="1"/>
      </xdr:nvSpPr>
      <xdr:spPr>
        <a:xfrm>
          <a:off x="1752111" y="983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108354</xdr:rowOff>
    </xdr:from>
    <xdr:to>
      <xdr:col>6</xdr:col>
      <xdr:colOff>38100</xdr:colOff>
      <xdr:row>58</xdr:row>
      <xdr:rowOff>38504</xdr:rowOff>
    </xdr:to>
    <xdr:sp macro="" textlink="">
      <xdr:nvSpPr>
        <xdr:cNvPr id="144" name="楕円 143"/>
        <xdr:cNvSpPr/>
      </xdr:nvSpPr>
      <xdr:spPr>
        <a:xfrm>
          <a:off x="1079500" y="988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29631</xdr:rowOff>
    </xdr:from>
    <xdr:ext cx="534377" cy="259045"/>
    <xdr:sp macro="" textlink="">
      <xdr:nvSpPr>
        <xdr:cNvPr id="145" name="テキスト ボックス 144"/>
        <xdr:cNvSpPr txBox="1"/>
      </xdr:nvSpPr>
      <xdr:spPr>
        <a:xfrm>
          <a:off x="863111" y="9973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8" name="テキスト ボックス 157"/>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165773</xdr:rowOff>
    </xdr:from>
    <xdr:to>
      <xdr:col>24</xdr:col>
      <xdr:colOff>62865</xdr:colOff>
      <xdr:row>79</xdr:row>
      <xdr:rowOff>34607</xdr:rowOff>
    </xdr:to>
    <xdr:cxnSp macro="">
      <xdr:nvCxnSpPr>
        <xdr:cNvPr id="170" name="直線コネクタ 169"/>
        <xdr:cNvCxnSpPr/>
      </xdr:nvCxnSpPr>
      <xdr:spPr>
        <a:xfrm flipV="1">
          <a:off x="4633595" y="12167273"/>
          <a:ext cx="1270" cy="1411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38434</xdr:rowOff>
    </xdr:from>
    <xdr:ext cx="599010" cy="259045"/>
    <xdr:sp macro="" textlink="">
      <xdr:nvSpPr>
        <xdr:cNvPr id="171" name="民生費最小値テキスト"/>
        <xdr:cNvSpPr txBox="1"/>
      </xdr:nvSpPr>
      <xdr:spPr>
        <a:xfrm>
          <a:off x="4686300" y="13582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34607</xdr:rowOff>
    </xdr:from>
    <xdr:to>
      <xdr:col>24</xdr:col>
      <xdr:colOff>152400</xdr:colOff>
      <xdr:row>79</xdr:row>
      <xdr:rowOff>34607</xdr:rowOff>
    </xdr:to>
    <xdr:cxnSp macro="">
      <xdr:nvCxnSpPr>
        <xdr:cNvPr id="172" name="直線コネクタ 171"/>
        <xdr:cNvCxnSpPr/>
      </xdr:nvCxnSpPr>
      <xdr:spPr>
        <a:xfrm>
          <a:off x="4546600" y="13579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112450</xdr:rowOff>
    </xdr:from>
    <xdr:ext cx="599010" cy="259045"/>
    <xdr:sp macro="" textlink="">
      <xdr:nvSpPr>
        <xdr:cNvPr id="173" name="民生費最大値テキスト"/>
        <xdr:cNvSpPr txBox="1"/>
      </xdr:nvSpPr>
      <xdr:spPr>
        <a:xfrm>
          <a:off x="4686300" y="11942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231,947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165773</xdr:rowOff>
    </xdr:from>
    <xdr:to>
      <xdr:col>24</xdr:col>
      <xdr:colOff>152400</xdr:colOff>
      <xdr:row>70</xdr:row>
      <xdr:rowOff>165773</xdr:rowOff>
    </xdr:to>
    <xdr:cxnSp macro="">
      <xdr:nvCxnSpPr>
        <xdr:cNvPr id="174" name="直線コネクタ 173"/>
        <xdr:cNvCxnSpPr/>
      </xdr:nvCxnSpPr>
      <xdr:spPr>
        <a:xfrm>
          <a:off x="4546600" y="12167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125933</xdr:rowOff>
    </xdr:from>
    <xdr:to>
      <xdr:col>24</xdr:col>
      <xdr:colOff>63500</xdr:colOff>
      <xdr:row>78</xdr:row>
      <xdr:rowOff>26467</xdr:rowOff>
    </xdr:to>
    <xdr:cxnSp macro="">
      <xdr:nvCxnSpPr>
        <xdr:cNvPr id="175" name="直線コネクタ 174"/>
        <xdr:cNvCxnSpPr/>
      </xdr:nvCxnSpPr>
      <xdr:spPr>
        <a:xfrm flipV="1">
          <a:off x="3797300" y="13327583"/>
          <a:ext cx="838200" cy="71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30713</xdr:rowOff>
    </xdr:from>
    <xdr:ext cx="599010" cy="259045"/>
    <xdr:sp macro="" textlink="">
      <xdr:nvSpPr>
        <xdr:cNvPr id="176" name="民生費平均値テキスト"/>
        <xdr:cNvSpPr txBox="1"/>
      </xdr:nvSpPr>
      <xdr:spPr>
        <a:xfrm>
          <a:off x="4686300" y="128894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7835</xdr:rowOff>
    </xdr:from>
    <xdr:to>
      <xdr:col>24</xdr:col>
      <xdr:colOff>114300</xdr:colOff>
      <xdr:row>76</xdr:row>
      <xdr:rowOff>109435</xdr:rowOff>
    </xdr:to>
    <xdr:sp macro="" textlink="">
      <xdr:nvSpPr>
        <xdr:cNvPr id="177" name="フローチャート: 判断 176"/>
        <xdr:cNvSpPr/>
      </xdr:nvSpPr>
      <xdr:spPr>
        <a:xfrm>
          <a:off x="4584700" y="1303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26467</xdr:rowOff>
    </xdr:from>
    <xdr:to>
      <xdr:col>19</xdr:col>
      <xdr:colOff>177800</xdr:colOff>
      <xdr:row>78</xdr:row>
      <xdr:rowOff>64694</xdr:rowOff>
    </xdr:to>
    <xdr:cxnSp macro="">
      <xdr:nvCxnSpPr>
        <xdr:cNvPr id="178" name="直線コネクタ 177"/>
        <xdr:cNvCxnSpPr/>
      </xdr:nvCxnSpPr>
      <xdr:spPr>
        <a:xfrm flipV="1">
          <a:off x="2908300" y="13399567"/>
          <a:ext cx="889000" cy="38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89230</xdr:rowOff>
    </xdr:from>
    <xdr:to>
      <xdr:col>20</xdr:col>
      <xdr:colOff>38100</xdr:colOff>
      <xdr:row>77</xdr:row>
      <xdr:rowOff>19380</xdr:rowOff>
    </xdr:to>
    <xdr:sp macro="" textlink="">
      <xdr:nvSpPr>
        <xdr:cNvPr id="179" name="フローチャート: 判断 178"/>
        <xdr:cNvSpPr/>
      </xdr:nvSpPr>
      <xdr:spPr>
        <a:xfrm>
          <a:off x="3746500" y="1311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35907</xdr:rowOff>
    </xdr:from>
    <xdr:ext cx="599010" cy="259045"/>
    <xdr:sp macro="" textlink="">
      <xdr:nvSpPr>
        <xdr:cNvPr id="180" name="テキスト ボックス 179"/>
        <xdr:cNvSpPr txBox="1"/>
      </xdr:nvSpPr>
      <xdr:spPr>
        <a:xfrm>
          <a:off x="3497795" y="12894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64694</xdr:rowOff>
    </xdr:from>
    <xdr:to>
      <xdr:col>15</xdr:col>
      <xdr:colOff>50800</xdr:colOff>
      <xdr:row>78</xdr:row>
      <xdr:rowOff>111734</xdr:rowOff>
    </xdr:to>
    <xdr:cxnSp macro="">
      <xdr:nvCxnSpPr>
        <xdr:cNvPr id="181" name="直線コネクタ 180"/>
        <xdr:cNvCxnSpPr/>
      </xdr:nvCxnSpPr>
      <xdr:spPr>
        <a:xfrm flipV="1">
          <a:off x="2019300" y="13437794"/>
          <a:ext cx="889000" cy="47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65621</xdr:rowOff>
    </xdr:from>
    <xdr:to>
      <xdr:col>15</xdr:col>
      <xdr:colOff>101600</xdr:colOff>
      <xdr:row>76</xdr:row>
      <xdr:rowOff>167221</xdr:rowOff>
    </xdr:to>
    <xdr:sp macro="" textlink="">
      <xdr:nvSpPr>
        <xdr:cNvPr id="182" name="フローチャート: 判断 181"/>
        <xdr:cNvSpPr/>
      </xdr:nvSpPr>
      <xdr:spPr>
        <a:xfrm>
          <a:off x="2857500" y="1309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12298</xdr:rowOff>
    </xdr:from>
    <xdr:ext cx="599010" cy="259045"/>
    <xdr:sp macro="" textlink="">
      <xdr:nvSpPr>
        <xdr:cNvPr id="183" name="テキスト ボックス 182"/>
        <xdr:cNvSpPr txBox="1"/>
      </xdr:nvSpPr>
      <xdr:spPr>
        <a:xfrm>
          <a:off x="2608795" y="12871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111734</xdr:rowOff>
    </xdr:from>
    <xdr:to>
      <xdr:col>10</xdr:col>
      <xdr:colOff>114300</xdr:colOff>
      <xdr:row>78</xdr:row>
      <xdr:rowOff>153403</xdr:rowOff>
    </xdr:to>
    <xdr:cxnSp macro="">
      <xdr:nvCxnSpPr>
        <xdr:cNvPr id="184" name="直線コネクタ 183"/>
        <xdr:cNvCxnSpPr/>
      </xdr:nvCxnSpPr>
      <xdr:spPr>
        <a:xfrm flipV="1">
          <a:off x="1130300" y="13484834"/>
          <a:ext cx="889000" cy="41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6186</xdr:rowOff>
    </xdr:from>
    <xdr:to>
      <xdr:col>10</xdr:col>
      <xdr:colOff>165100</xdr:colOff>
      <xdr:row>76</xdr:row>
      <xdr:rowOff>107786</xdr:rowOff>
    </xdr:to>
    <xdr:sp macro="" textlink="">
      <xdr:nvSpPr>
        <xdr:cNvPr id="185" name="フローチャート: 判断 184"/>
        <xdr:cNvSpPr/>
      </xdr:nvSpPr>
      <xdr:spPr>
        <a:xfrm>
          <a:off x="1968500" y="1303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124312</xdr:rowOff>
    </xdr:from>
    <xdr:ext cx="599010" cy="259045"/>
    <xdr:sp macro="" textlink="">
      <xdr:nvSpPr>
        <xdr:cNvPr id="186" name="テキスト ボックス 185"/>
        <xdr:cNvSpPr txBox="1"/>
      </xdr:nvSpPr>
      <xdr:spPr>
        <a:xfrm>
          <a:off x="1719795" y="12811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120828</xdr:rowOff>
    </xdr:from>
    <xdr:to>
      <xdr:col>6</xdr:col>
      <xdr:colOff>38100</xdr:colOff>
      <xdr:row>77</xdr:row>
      <xdr:rowOff>50978</xdr:rowOff>
    </xdr:to>
    <xdr:sp macro="" textlink="">
      <xdr:nvSpPr>
        <xdr:cNvPr id="187" name="フローチャート: 判断 186"/>
        <xdr:cNvSpPr/>
      </xdr:nvSpPr>
      <xdr:spPr>
        <a:xfrm>
          <a:off x="1079500" y="1315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67505</xdr:rowOff>
    </xdr:from>
    <xdr:ext cx="599010" cy="259045"/>
    <xdr:sp macro="" textlink="">
      <xdr:nvSpPr>
        <xdr:cNvPr id="188" name="テキスト ボックス 187"/>
        <xdr:cNvSpPr txBox="1"/>
      </xdr:nvSpPr>
      <xdr:spPr>
        <a:xfrm>
          <a:off x="830795" y="12926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75133</xdr:rowOff>
    </xdr:from>
    <xdr:to>
      <xdr:col>24</xdr:col>
      <xdr:colOff>114300</xdr:colOff>
      <xdr:row>78</xdr:row>
      <xdr:rowOff>5283</xdr:rowOff>
    </xdr:to>
    <xdr:sp macro="" textlink="">
      <xdr:nvSpPr>
        <xdr:cNvPr id="194" name="楕円 193"/>
        <xdr:cNvSpPr/>
      </xdr:nvSpPr>
      <xdr:spPr>
        <a:xfrm>
          <a:off x="4584700" y="13276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53560</xdr:rowOff>
    </xdr:from>
    <xdr:ext cx="599010" cy="259045"/>
    <xdr:sp macro="" textlink="">
      <xdr:nvSpPr>
        <xdr:cNvPr id="195" name="民生費該当値テキスト"/>
        <xdr:cNvSpPr txBox="1"/>
      </xdr:nvSpPr>
      <xdr:spPr>
        <a:xfrm>
          <a:off x="4686300" y="13255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147117</xdr:rowOff>
    </xdr:from>
    <xdr:to>
      <xdr:col>20</xdr:col>
      <xdr:colOff>38100</xdr:colOff>
      <xdr:row>78</xdr:row>
      <xdr:rowOff>77267</xdr:rowOff>
    </xdr:to>
    <xdr:sp macro="" textlink="">
      <xdr:nvSpPr>
        <xdr:cNvPr id="196" name="楕円 195"/>
        <xdr:cNvSpPr/>
      </xdr:nvSpPr>
      <xdr:spPr>
        <a:xfrm>
          <a:off x="3746500" y="13348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68394</xdr:rowOff>
    </xdr:from>
    <xdr:ext cx="599010" cy="259045"/>
    <xdr:sp macro="" textlink="">
      <xdr:nvSpPr>
        <xdr:cNvPr id="197" name="テキスト ボックス 196"/>
        <xdr:cNvSpPr txBox="1"/>
      </xdr:nvSpPr>
      <xdr:spPr>
        <a:xfrm>
          <a:off x="3497795" y="13441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13894</xdr:rowOff>
    </xdr:from>
    <xdr:to>
      <xdr:col>15</xdr:col>
      <xdr:colOff>101600</xdr:colOff>
      <xdr:row>78</xdr:row>
      <xdr:rowOff>115494</xdr:rowOff>
    </xdr:to>
    <xdr:sp macro="" textlink="">
      <xdr:nvSpPr>
        <xdr:cNvPr id="198" name="楕円 197"/>
        <xdr:cNvSpPr/>
      </xdr:nvSpPr>
      <xdr:spPr>
        <a:xfrm>
          <a:off x="2857500" y="1338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106621</xdr:rowOff>
    </xdr:from>
    <xdr:ext cx="599010" cy="259045"/>
    <xdr:sp macro="" textlink="">
      <xdr:nvSpPr>
        <xdr:cNvPr id="199" name="テキスト ボックス 198"/>
        <xdr:cNvSpPr txBox="1"/>
      </xdr:nvSpPr>
      <xdr:spPr>
        <a:xfrm>
          <a:off x="2608795" y="13479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60934</xdr:rowOff>
    </xdr:from>
    <xdr:to>
      <xdr:col>10</xdr:col>
      <xdr:colOff>165100</xdr:colOff>
      <xdr:row>78</xdr:row>
      <xdr:rowOff>162534</xdr:rowOff>
    </xdr:to>
    <xdr:sp macro="" textlink="">
      <xdr:nvSpPr>
        <xdr:cNvPr id="200" name="楕円 199"/>
        <xdr:cNvSpPr/>
      </xdr:nvSpPr>
      <xdr:spPr>
        <a:xfrm>
          <a:off x="1968500" y="1343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153661</xdr:rowOff>
    </xdr:from>
    <xdr:ext cx="599010" cy="259045"/>
    <xdr:sp macro="" textlink="">
      <xdr:nvSpPr>
        <xdr:cNvPr id="201" name="テキスト ボックス 200"/>
        <xdr:cNvSpPr txBox="1"/>
      </xdr:nvSpPr>
      <xdr:spPr>
        <a:xfrm>
          <a:off x="1719795" y="13526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102603</xdr:rowOff>
    </xdr:from>
    <xdr:to>
      <xdr:col>6</xdr:col>
      <xdr:colOff>38100</xdr:colOff>
      <xdr:row>79</xdr:row>
      <xdr:rowOff>32753</xdr:rowOff>
    </xdr:to>
    <xdr:sp macro="" textlink="">
      <xdr:nvSpPr>
        <xdr:cNvPr id="202" name="楕円 201"/>
        <xdr:cNvSpPr/>
      </xdr:nvSpPr>
      <xdr:spPr>
        <a:xfrm>
          <a:off x="1079500" y="13475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23880</xdr:rowOff>
    </xdr:from>
    <xdr:ext cx="599010" cy="259045"/>
    <xdr:sp macro="" textlink="">
      <xdr:nvSpPr>
        <xdr:cNvPr id="203" name="テキスト ボックス 202"/>
        <xdr:cNvSpPr txBox="1"/>
      </xdr:nvSpPr>
      <xdr:spPr>
        <a:xfrm>
          <a:off x="830795" y="1356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4" name="テキスト ボックス 223"/>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6" name="テキスト ボックス 225"/>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41402</xdr:rowOff>
    </xdr:from>
    <xdr:to>
      <xdr:col>24</xdr:col>
      <xdr:colOff>62865</xdr:colOff>
      <xdr:row>97</xdr:row>
      <xdr:rowOff>105181</xdr:rowOff>
    </xdr:to>
    <xdr:cxnSp macro="">
      <xdr:nvCxnSpPr>
        <xdr:cNvPr id="228" name="直線コネクタ 227"/>
        <xdr:cNvCxnSpPr/>
      </xdr:nvCxnSpPr>
      <xdr:spPr>
        <a:xfrm flipV="1">
          <a:off x="4633595" y="15471902"/>
          <a:ext cx="1270" cy="1263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109008</xdr:rowOff>
    </xdr:from>
    <xdr:ext cx="534377" cy="259045"/>
    <xdr:sp macro="" textlink="">
      <xdr:nvSpPr>
        <xdr:cNvPr id="229" name="衛生費最小値テキスト"/>
        <xdr:cNvSpPr txBox="1"/>
      </xdr:nvSpPr>
      <xdr:spPr>
        <a:xfrm>
          <a:off x="4686300" y="1673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105181</xdr:rowOff>
    </xdr:from>
    <xdr:to>
      <xdr:col>24</xdr:col>
      <xdr:colOff>152400</xdr:colOff>
      <xdr:row>97</xdr:row>
      <xdr:rowOff>105181</xdr:rowOff>
    </xdr:to>
    <xdr:cxnSp macro="">
      <xdr:nvCxnSpPr>
        <xdr:cNvPr id="230" name="直線コネクタ 229"/>
        <xdr:cNvCxnSpPr/>
      </xdr:nvCxnSpPr>
      <xdr:spPr>
        <a:xfrm>
          <a:off x="4546600" y="16735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159529</xdr:rowOff>
    </xdr:from>
    <xdr:ext cx="534377" cy="259045"/>
    <xdr:sp macro="" textlink="">
      <xdr:nvSpPr>
        <xdr:cNvPr id="231" name="衛生費最大値テキスト"/>
        <xdr:cNvSpPr txBox="1"/>
      </xdr:nvSpPr>
      <xdr:spPr>
        <a:xfrm>
          <a:off x="4686300" y="1524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50,580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41402</xdr:rowOff>
    </xdr:from>
    <xdr:to>
      <xdr:col>24</xdr:col>
      <xdr:colOff>152400</xdr:colOff>
      <xdr:row>90</xdr:row>
      <xdr:rowOff>41402</xdr:rowOff>
    </xdr:to>
    <xdr:cxnSp macro="">
      <xdr:nvCxnSpPr>
        <xdr:cNvPr id="232" name="直線コネクタ 231"/>
        <xdr:cNvCxnSpPr/>
      </xdr:nvCxnSpPr>
      <xdr:spPr>
        <a:xfrm>
          <a:off x="4546600" y="15471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97295</xdr:rowOff>
    </xdr:from>
    <xdr:to>
      <xdr:col>24</xdr:col>
      <xdr:colOff>63500</xdr:colOff>
      <xdr:row>96</xdr:row>
      <xdr:rowOff>113716</xdr:rowOff>
    </xdr:to>
    <xdr:cxnSp macro="">
      <xdr:nvCxnSpPr>
        <xdr:cNvPr id="233" name="直線コネクタ 232"/>
        <xdr:cNvCxnSpPr/>
      </xdr:nvCxnSpPr>
      <xdr:spPr>
        <a:xfrm flipV="1">
          <a:off x="3797300" y="16556495"/>
          <a:ext cx="838200" cy="16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82326</xdr:rowOff>
    </xdr:from>
    <xdr:ext cx="534377" cy="259045"/>
    <xdr:sp macro="" textlink="">
      <xdr:nvSpPr>
        <xdr:cNvPr id="234" name="衛生費平均値テキスト"/>
        <xdr:cNvSpPr txBox="1"/>
      </xdr:nvSpPr>
      <xdr:spPr>
        <a:xfrm>
          <a:off x="4686300" y="160271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59449</xdr:rowOff>
    </xdr:from>
    <xdr:to>
      <xdr:col>24</xdr:col>
      <xdr:colOff>114300</xdr:colOff>
      <xdr:row>94</xdr:row>
      <xdr:rowOff>161049</xdr:rowOff>
    </xdr:to>
    <xdr:sp macro="" textlink="">
      <xdr:nvSpPr>
        <xdr:cNvPr id="235" name="フローチャート: 判断 234"/>
        <xdr:cNvSpPr/>
      </xdr:nvSpPr>
      <xdr:spPr>
        <a:xfrm>
          <a:off x="4584700" y="16175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142557</xdr:rowOff>
    </xdr:from>
    <xdr:to>
      <xdr:col>19</xdr:col>
      <xdr:colOff>177800</xdr:colOff>
      <xdr:row>96</xdr:row>
      <xdr:rowOff>113716</xdr:rowOff>
    </xdr:to>
    <xdr:cxnSp macro="">
      <xdr:nvCxnSpPr>
        <xdr:cNvPr id="236" name="直線コネクタ 235"/>
        <xdr:cNvCxnSpPr/>
      </xdr:nvCxnSpPr>
      <xdr:spPr>
        <a:xfrm>
          <a:off x="2908300" y="16430307"/>
          <a:ext cx="889000" cy="142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104406</xdr:rowOff>
    </xdr:from>
    <xdr:to>
      <xdr:col>20</xdr:col>
      <xdr:colOff>38100</xdr:colOff>
      <xdr:row>95</xdr:row>
      <xdr:rowOff>34556</xdr:rowOff>
    </xdr:to>
    <xdr:sp macro="" textlink="">
      <xdr:nvSpPr>
        <xdr:cNvPr id="237" name="フローチャート: 判断 236"/>
        <xdr:cNvSpPr/>
      </xdr:nvSpPr>
      <xdr:spPr>
        <a:xfrm>
          <a:off x="3746500" y="1622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51083</xdr:rowOff>
    </xdr:from>
    <xdr:ext cx="534377" cy="259045"/>
    <xdr:sp macro="" textlink="">
      <xdr:nvSpPr>
        <xdr:cNvPr id="238" name="テキスト ボックス 237"/>
        <xdr:cNvSpPr txBox="1"/>
      </xdr:nvSpPr>
      <xdr:spPr>
        <a:xfrm>
          <a:off x="3530111" y="1599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142557</xdr:rowOff>
    </xdr:from>
    <xdr:to>
      <xdr:col>15</xdr:col>
      <xdr:colOff>50800</xdr:colOff>
      <xdr:row>96</xdr:row>
      <xdr:rowOff>144235</xdr:rowOff>
    </xdr:to>
    <xdr:cxnSp macro="">
      <xdr:nvCxnSpPr>
        <xdr:cNvPr id="239" name="直線コネクタ 238"/>
        <xdr:cNvCxnSpPr/>
      </xdr:nvCxnSpPr>
      <xdr:spPr>
        <a:xfrm flipV="1">
          <a:off x="2019300" y="16430307"/>
          <a:ext cx="889000" cy="173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95720</xdr:rowOff>
    </xdr:from>
    <xdr:to>
      <xdr:col>15</xdr:col>
      <xdr:colOff>101600</xdr:colOff>
      <xdr:row>95</xdr:row>
      <xdr:rowOff>25870</xdr:rowOff>
    </xdr:to>
    <xdr:sp macro="" textlink="">
      <xdr:nvSpPr>
        <xdr:cNvPr id="240" name="フローチャート: 判断 239"/>
        <xdr:cNvSpPr/>
      </xdr:nvSpPr>
      <xdr:spPr>
        <a:xfrm>
          <a:off x="2857500" y="1621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42397</xdr:rowOff>
    </xdr:from>
    <xdr:ext cx="534377" cy="259045"/>
    <xdr:sp macro="" textlink="">
      <xdr:nvSpPr>
        <xdr:cNvPr id="241" name="テキスト ボックス 240"/>
        <xdr:cNvSpPr txBox="1"/>
      </xdr:nvSpPr>
      <xdr:spPr>
        <a:xfrm>
          <a:off x="2641111" y="1598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144235</xdr:rowOff>
    </xdr:from>
    <xdr:to>
      <xdr:col>10</xdr:col>
      <xdr:colOff>114300</xdr:colOff>
      <xdr:row>96</xdr:row>
      <xdr:rowOff>149988</xdr:rowOff>
    </xdr:to>
    <xdr:cxnSp macro="">
      <xdr:nvCxnSpPr>
        <xdr:cNvPr id="242" name="直線コネクタ 241"/>
        <xdr:cNvCxnSpPr/>
      </xdr:nvCxnSpPr>
      <xdr:spPr>
        <a:xfrm flipV="1">
          <a:off x="1130300" y="16603435"/>
          <a:ext cx="889000" cy="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107341</xdr:rowOff>
    </xdr:from>
    <xdr:to>
      <xdr:col>10</xdr:col>
      <xdr:colOff>165100</xdr:colOff>
      <xdr:row>95</xdr:row>
      <xdr:rowOff>37491</xdr:rowOff>
    </xdr:to>
    <xdr:sp macro="" textlink="">
      <xdr:nvSpPr>
        <xdr:cNvPr id="243" name="フローチャート: 判断 242"/>
        <xdr:cNvSpPr/>
      </xdr:nvSpPr>
      <xdr:spPr>
        <a:xfrm>
          <a:off x="1968500" y="1622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54018</xdr:rowOff>
    </xdr:from>
    <xdr:ext cx="534377" cy="259045"/>
    <xdr:sp macro="" textlink="">
      <xdr:nvSpPr>
        <xdr:cNvPr id="244" name="テキスト ボックス 243"/>
        <xdr:cNvSpPr txBox="1"/>
      </xdr:nvSpPr>
      <xdr:spPr>
        <a:xfrm>
          <a:off x="1752111" y="1599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82575</xdr:rowOff>
    </xdr:from>
    <xdr:to>
      <xdr:col>6</xdr:col>
      <xdr:colOff>38100</xdr:colOff>
      <xdr:row>95</xdr:row>
      <xdr:rowOff>12725</xdr:rowOff>
    </xdr:to>
    <xdr:sp macro="" textlink="">
      <xdr:nvSpPr>
        <xdr:cNvPr id="245" name="フローチャート: 判断 244"/>
        <xdr:cNvSpPr/>
      </xdr:nvSpPr>
      <xdr:spPr>
        <a:xfrm>
          <a:off x="1079500" y="1619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29252</xdr:rowOff>
    </xdr:from>
    <xdr:ext cx="534377" cy="259045"/>
    <xdr:sp macro="" textlink="">
      <xdr:nvSpPr>
        <xdr:cNvPr id="246" name="テキスト ボックス 245"/>
        <xdr:cNvSpPr txBox="1"/>
      </xdr:nvSpPr>
      <xdr:spPr>
        <a:xfrm>
          <a:off x="863111" y="15974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46495</xdr:rowOff>
    </xdr:from>
    <xdr:to>
      <xdr:col>24</xdr:col>
      <xdr:colOff>114300</xdr:colOff>
      <xdr:row>96</xdr:row>
      <xdr:rowOff>148095</xdr:rowOff>
    </xdr:to>
    <xdr:sp macro="" textlink="">
      <xdr:nvSpPr>
        <xdr:cNvPr id="252" name="楕円 251"/>
        <xdr:cNvSpPr/>
      </xdr:nvSpPr>
      <xdr:spPr>
        <a:xfrm>
          <a:off x="4584700" y="1650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24922</xdr:rowOff>
    </xdr:from>
    <xdr:ext cx="534377" cy="259045"/>
    <xdr:sp macro="" textlink="">
      <xdr:nvSpPr>
        <xdr:cNvPr id="253" name="衛生費該当値テキスト"/>
        <xdr:cNvSpPr txBox="1"/>
      </xdr:nvSpPr>
      <xdr:spPr>
        <a:xfrm>
          <a:off x="4686300" y="1648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62916</xdr:rowOff>
    </xdr:from>
    <xdr:to>
      <xdr:col>20</xdr:col>
      <xdr:colOff>38100</xdr:colOff>
      <xdr:row>96</xdr:row>
      <xdr:rowOff>164516</xdr:rowOff>
    </xdr:to>
    <xdr:sp macro="" textlink="">
      <xdr:nvSpPr>
        <xdr:cNvPr id="254" name="楕円 253"/>
        <xdr:cNvSpPr/>
      </xdr:nvSpPr>
      <xdr:spPr>
        <a:xfrm>
          <a:off x="3746500" y="1652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155643</xdr:rowOff>
    </xdr:from>
    <xdr:ext cx="534377" cy="259045"/>
    <xdr:sp macro="" textlink="">
      <xdr:nvSpPr>
        <xdr:cNvPr id="255" name="テキスト ボックス 254"/>
        <xdr:cNvSpPr txBox="1"/>
      </xdr:nvSpPr>
      <xdr:spPr>
        <a:xfrm>
          <a:off x="3530111" y="1661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91757</xdr:rowOff>
    </xdr:from>
    <xdr:to>
      <xdr:col>15</xdr:col>
      <xdr:colOff>101600</xdr:colOff>
      <xdr:row>96</xdr:row>
      <xdr:rowOff>21907</xdr:rowOff>
    </xdr:to>
    <xdr:sp macro="" textlink="">
      <xdr:nvSpPr>
        <xdr:cNvPr id="256" name="楕円 255"/>
        <xdr:cNvSpPr/>
      </xdr:nvSpPr>
      <xdr:spPr>
        <a:xfrm>
          <a:off x="2857500" y="1637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13034</xdr:rowOff>
    </xdr:from>
    <xdr:ext cx="534377" cy="259045"/>
    <xdr:sp macro="" textlink="">
      <xdr:nvSpPr>
        <xdr:cNvPr id="257" name="テキスト ボックス 256"/>
        <xdr:cNvSpPr txBox="1"/>
      </xdr:nvSpPr>
      <xdr:spPr>
        <a:xfrm>
          <a:off x="2641111" y="16472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93435</xdr:rowOff>
    </xdr:from>
    <xdr:to>
      <xdr:col>10</xdr:col>
      <xdr:colOff>165100</xdr:colOff>
      <xdr:row>97</xdr:row>
      <xdr:rowOff>23585</xdr:rowOff>
    </xdr:to>
    <xdr:sp macro="" textlink="">
      <xdr:nvSpPr>
        <xdr:cNvPr id="258" name="楕円 257"/>
        <xdr:cNvSpPr/>
      </xdr:nvSpPr>
      <xdr:spPr>
        <a:xfrm>
          <a:off x="1968500" y="1655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14712</xdr:rowOff>
    </xdr:from>
    <xdr:ext cx="534377" cy="259045"/>
    <xdr:sp macro="" textlink="">
      <xdr:nvSpPr>
        <xdr:cNvPr id="259" name="テキスト ボックス 258"/>
        <xdr:cNvSpPr txBox="1"/>
      </xdr:nvSpPr>
      <xdr:spPr>
        <a:xfrm>
          <a:off x="1752111" y="16645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99188</xdr:rowOff>
    </xdr:from>
    <xdr:to>
      <xdr:col>6</xdr:col>
      <xdr:colOff>38100</xdr:colOff>
      <xdr:row>97</xdr:row>
      <xdr:rowOff>29338</xdr:rowOff>
    </xdr:to>
    <xdr:sp macro="" textlink="">
      <xdr:nvSpPr>
        <xdr:cNvPr id="260" name="楕円 259"/>
        <xdr:cNvSpPr/>
      </xdr:nvSpPr>
      <xdr:spPr>
        <a:xfrm>
          <a:off x="1079500" y="1655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20465</xdr:rowOff>
    </xdr:from>
    <xdr:ext cx="534377" cy="259045"/>
    <xdr:sp macro="" textlink="">
      <xdr:nvSpPr>
        <xdr:cNvPr id="261" name="テキスト ボックス 260"/>
        <xdr:cNvSpPr txBox="1"/>
      </xdr:nvSpPr>
      <xdr:spPr>
        <a:xfrm>
          <a:off x="863111" y="1665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5" name="テキスト ボックス 274"/>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7" name="テキスト ボックス 276"/>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9" name="テキスト ボックス 278"/>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13970</xdr:rowOff>
    </xdr:from>
    <xdr:to>
      <xdr:col>54</xdr:col>
      <xdr:colOff>189865</xdr:colOff>
      <xdr:row>38</xdr:row>
      <xdr:rowOff>139014</xdr:rowOff>
    </xdr:to>
    <xdr:cxnSp macro="">
      <xdr:nvCxnSpPr>
        <xdr:cNvPr id="283" name="直線コネクタ 282"/>
        <xdr:cNvCxnSpPr/>
      </xdr:nvCxnSpPr>
      <xdr:spPr>
        <a:xfrm flipV="1">
          <a:off x="10475595" y="5157470"/>
          <a:ext cx="1270" cy="1496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142841</xdr:rowOff>
    </xdr:from>
    <xdr:ext cx="249299" cy="259045"/>
    <xdr:sp macro="" textlink="">
      <xdr:nvSpPr>
        <xdr:cNvPr id="284" name="労働費最小値テキスト"/>
        <xdr:cNvSpPr txBox="1"/>
      </xdr:nvSpPr>
      <xdr:spPr>
        <a:xfrm>
          <a:off x="10528300" y="66579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139014</xdr:rowOff>
    </xdr:from>
    <xdr:to>
      <xdr:col>55</xdr:col>
      <xdr:colOff>88900</xdr:colOff>
      <xdr:row>38</xdr:row>
      <xdr:rowOff>139014</xdr:rowOff>
    </xdr:to>
    <xdr:cxnSp macro="">
      <xdr:nvCxnSpPr>
        <xdr:cNvPr id="285" name="直線コネクタ 284"/>
        <xdr:cNvCxnSpPr/>
      </xdr:nvCxnSpPr>
      <xdr:spPr>
        <a:xfrm>
          <a:off x="10388600" y="665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132097</xdr:rowOff>
    </xdr:from>
    <xdr:ext cx="469744" cy="259045"/>
    <xdr:sp macro="" textlink="">
      <xdr:nvSpPr>
        <xdr:cNvPr id="286" name="労働費最大値テキスト"/>
        <xdr:cNvSpPr txBox="1"/>
      </xdr:nvSpPr>
      <xdr:spPr>
        <a:xfrm>
          <a:off x="10528300" y="4932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13970</xdr:rowOff>
    </xdr:from>
    <xdr:to>
      <xdr:col>55</xdr:col>
      <xdr:colOff>88900</xdr:colOff>
      <xdr:row>30</xdr:row>
      <xdr:rowOff>13970</xdr:rowOff>
    </xdr:to>
    <xdr:cxnSp macro="">
      <xdr:nvCxnSpPr>
        <xdr:cNvPr id="287" name="直線コネクタ 286"/>
        <xdr:cNvCxnSpPr/>
      </xdr:nvCxnSpPr>
      <xdr:spPr>
        <a:xfrm>
          <a:off x="10388600" y="5157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132156</xdr:rowOff>
    </xdr:from>
    <xdr:to>
      <xdr:col>55</xdr:col>
      <xdr:colOff>0</xdr:colOff>
      <xdr:row>37</xdr:row>
      <xdr:rowOff>144958</xdr:rowOff>
    </xdr:to>
    <xdr:cxnSp macro="">
      <xdr:nvCxnSpPr>
        <xdr:cNvPr id="288" name="直線コネクタ 287"/>
        <xdr:cNvCxnSpPr/>
      </xdr:nvCxnSpPr>
      <xdr:spPr>
        <a:xfrm>
          <a:off x="9639300" y="6475806"/>
          <a:ext cx="8382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74287</xdr:rowOff>
    </xdr:from>
    <xdr:ext cx="378565" cy="259045"/>
    <xdr:sp macro="" textlink="">
      <xdr:nvSpPr>
        <xdr:cNvPr id="289" name="労働費平均値テキスト"/>
        <xdr:cNvSpPr txBox="1"/>
      </xdr:nvSpPr>
      <xdr:spPr>
        <a:xfrm>
          <a:off x="10528300" y="62464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51410</xdr:rowOff>
    </xdr:from>
    <xdr:to>
      <xdr:col>55</xdr:col>
      <xdr:colOff>50800</xdr:colOff>
      <xdr:row>37</xdr:row>
      <xdr:rowOff>153010</xdr:rowOff>
    </xdr:to>
    <xdr:sp macro="" textlink="">
      <xdr:nvSpPr>
        <xdr:cNvPr id="290" name="フローチャート: 判断 289"/>
        <xdr:cNvSpPr/>
      </xdr:nvSpPr>
      <xdr:spPr>
        <a:xfrm>
          <a:off x="10426700" y="63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113411</xdr:rowOff>
    </xdr:from>
    <xdr:to>
      <xdr:col>50</xdr:col>
      <xdr:colOff>114300</xdr:colOff>
      <xdr:row>37</xdr:row>
      <xdr:rowOff>132156</xdr:rowOff>
    </xdr:to>
    <xdr:cxnSp macro="">
      <xdr:nvCxnSpPr>
        <xdr:cNvPr id="291" name="直線コネクタ 290"/>
        <xdr:cNvCxnSpPr/>
      </xdr:nvCxnSpPr>
      <xdr:spPr>
        <a:xfrm>
          <a:off x="8750300" y="6457061"/>
          <a:ext cx="889000" cy="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146050</xdr:rowOff>
    </xdr:from>
    <xdr:to>
      <xdr:col>50</xdr:col>
      <xdr:colOff>165100</xdr:colOff>
      <xdr:row>37</xdr:row>
      <xdr:rowOff>76200</xdr:rowOff>
    </xdr:to>
    <xdr:sp macro="" textlink="">
      <xdr:nvSpPr>
        <xdr:cNvPr id="292" name="フローチャート: 判断 291"/>
        <xdr:cNvSpPr/>
      </xdr:nvSpPr>
      <xdr:spPr>
        <a:xfrm>
          <a:off x="9588500" y="631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92727</xdr:rowOff>
    </xdr:from>
    <xdr:ext cx="469744" cy="259045"/>
    <xdr:sp macro="" textlink="">
      <xdr:nvSpPr>
        <xdr:cNvPr id="293" name="テキスト ボックス 292"/>
        <xdr:cNvSpPr txBox="1"/>
      </xdr:nvSpPr>
      <xdr:spPr>
        <a:xfrm>
          <a:off x="9404428" y="6093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113411</xdr:rowOff>
    </xdr:from>
    <xdr:to>
      <xdr:col>45</xdr:col>
      <xdr:colOff>177800</xdr:colOff>
      <xdr:row>37</xdr:row>
      <xdr:rowOff>139700</xdr:rowOff>
    </xdr:to>
    <xdr:cxnSp macro="">
      <xdr:nvCxnSpPr>
        <xdr:cNvPr id="294" name="直線コネクタ 293"/>
        <xdr:cNvCxnSpPr/>
      </xdr:nvCxnSpPr>
      <xdr:spPr>
        <a:xfrm flipV="1">
          <a:off x="7861300" y="6457061"/>
          <a:ext cx="8890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58953</xdr:rowOff>
    </xdr:from>
    <xdr:to>
      <xdr:col>46</xdr:col>
      <xdr:colOff>38100</xdr:colOff>
      <xdr:row>37</xdr:row>
      <xdr:rowOff>160553</xdr:rowOff>
    </xdr:to>
    <xdr:sp macro="" textlink="">
      <xdr:nvSpPr>
        <xdr:cNvPr id="295" name="フローチャート: 判断 294"/>
        <xdr:cNvSpPr/>
      </xdr:nvSpPr>
      <xdr:spPr>
        <a:xfrm>
          <a:off x="8699500" y="6402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5630</xdr:rowOff>
    </xdr:from>
    <xdr:ext cx="378565" cy="259045"/>
    <xdr:sp macro="" textlink="">
      <xdr:nvSpPr>
        <xdr:cNvPr id="296" name="テキスト ボックス 295"/>
        <xdr:cNvSpPr txBox="1"/>
      </xdr:nvSpPr>
      <xdr:spPr>
        <a:xfrm>
          <a:off x="8561017" y="61778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139700</xdr:rowOff>
    </xdr:from>
    <xdr:to>
      <xdr:col>41</xdr:col>
      <xdr:colOff>50800</xdr:colOff>
      <xdr:row>37</xdr:row>
      <xdr:rowOff>139700</xdr:rowOff>
    </xdr:to>
    <xdr:cxnSp macro="">
      <xdr:nvCxnSpPr>
        <xdr:cNvPr id="297" name="直線コネクタ 296"/>
        <xdr:cNvCxnSpPr/>
      </xdr:nvCxnSpPr>
      <xdr:spPr>
        <a:xfrm>
          <a:off x="6972300" y="6483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82042</xdr:rowOff>
    </xdr:from>
    <xdr:to>
      <xdr:col>41</xdr:col>
      <xdr:colOff>101600</xdr:colOff>
      <xdr:row>38</xdr:row>
      <xdr:rowOff>12192</xdr:rowOff>
    </xdr:to>
    <xdr:sp macro="" textlink="">
      <xdr:nvSpPr>
        <xdr:cNvPr id="298" name="フローチャート: 判断 297"/>
        <xdr:cNvSpPr/>
      </xdr:nvSpPr>
      <xdr:spPr>
        <a:xfrm>
          <a:off x="7810500" y="6425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28719</xdr:rowOff>
    </xdr:from>
    <xdr:ext cx="378565" cy="259045"/>
    <xdr:sp macro="" textlink="">
      <xdr:nvSpPr>
        <xdr:cNvPr id="299" name="テキスト ボックス 298"/>
        <xdr:cNvSpPr txBox="1"/>
      </xdr:nvSpPr>
      <xdr:spPr>
        <a:xfrm>
          <a:off x="7672017" y="6200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111532</xdr:rowOff>
    </xdr:from>
    <xdr:to>
      <xdr:col>36</xdr:col>
      <xdr:colOff>165100</xdr:colOff>
      <xdr:row>38</xdr:row>
      <xdr:rowOff>41681</xdr:rowOff>
    </xdr:to>
    <xdr:sp macro="" textlink="">
      <xdr:nvSpPr>
        <xdr:cNvPr id="300" name="フローチャート: 判断 299"/>
        <xdr:cNvSpPr/>
      </xdr:nvSpPr>
      <xdr:spPr>
        <a:xfrm>
          <a:off x="6921500" y="645518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32808</xdr:rowOff>
    </xdr:from>
    <xdr:ext cx="378565" cy="259045"/>
    <xdr:sp macro="" textlink="">
      <xdr:nvSpPr>
        <xdr:cNvPr id="301" name="テキスト ボックス 300"/>
        <xdr:cNvSpPr txBox="1"/>
      </xdr:nvSpPr>
      <xdr:spPr>
        <a:xfrm>
          <a:off x="6783017" y="65479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94158</xdr:rowOff>
    </xdr:from>
    <xdr:to>
      <xdr:col>55</xdr:col>
      <xdr:colOff>50800</xdr:colOff>
      <xdr:row>38</xdr:row>
      <xdr:rowOff>24308</xdr:rowOff>
    </xdr:to>
    <xdr:sp macro="" textlink="">
      <xdr:nvSpPr>
        <xdr:cNvPr id="307" name="楕円 306"/>
        <xdr:cNvSpPr/>
      </xdr:nvSpPr>
      <xdr:spPr>
        <a:xfrm>
          <a:off x="10426700" y="643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72585</xdr:rowOff>
    </xdr:from>
    <xdr:ext cx="378565" cy="259045"/>
    <xdr:sp macro="" textlink="">
      <xdr:nvSpPr>
        <xdr:cNvPr id="308" name="労働費該当値テキスト"/>
        <xdr:cNvSpPr txBox="1"/>
      </xdr:nvSpPr>
      <xdr:spPr>
        <a:xfrm>
          <a:off x="10528300" y="6416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81356</xdr:rowOff>
    </xdr:from>
    <xdr:to>
      <xdr:col>50</xdr:col>
      <xdr:colOff>165100</xdr:colOff>
      <xdr:row>38</xdr:row>
      <xdr:rowOff>11506</xdr:rowOff>
    </xdr:to>
    <xdr:sp macro="" textlink="">
      <xdr:nvSpPr>
        <xdr:cNvPr id="309" name="楕円 308"/>
        <xdr:cNvSpPr/>
      </xdr:nvSpPr>
      <xdr:spPr>
        <a:xfrm>
          <a:off x="9588500" y="642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2633</xdr:rowOff>
    </xdr:from>
    <xdr:ext cx="378565" cy="259045"/>
    <xdr:sp macro="" textlink="">
      <xdr:nvSpPr>
        <xdr:cNvPr id="310" name="テキスト ボックス 309"/>
        <xdr:cNvSpPr txBox="1"/>
      </xdr:nvSpPr>
      <xdr:spPr>
        <a:xfrm>
          <a:off x="9450017" y="6517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62611</xdr:rowOff>
    </xdr:from>
    <xdr:to>
      <xdr:col>46</xdr:col>
      <xdr:colOff>38100</xdr:colOff>
      <xdr:row>37</xdr:row>
      <xdr:rowOff>164211</xdr:rowOff>
    </xdr:to>
    <xdr:sp macro="" textlink="">
      <xdr:nvSpPr>
        <xdr:cNvPr id="311" name="楕円 310"/>
        <xdr:cNvSpPr/>
      </xdr:nvSpPr>
      <xdr:spPr>
        <a:xfrm>
          <a:off x="8699500" y="640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155338</xdr:rowOff>
    </xdr:from>
    <xdr:ext cx="378565" cy="259045"/>
    <xdr:sp macro="" textlink="">
      <xdr:nvSpPr>
        <xdr:cNvPr id="312" name="テキスト ボックス 311"/>
        <xdr:cNvSpPr txBox="1"/>
      </xdr:nvSpPr>
      <xdr:spPr>
        <a:xfrm>
          <a:off x="8561017" y="6498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88900</xdr:rowOff>
    </xdr:from>
    <xdr:to>
      <xdr:col>41</xdr:col>
      <xdr:colOff>101600</xdr:colOff>
      <xdr:row>38</xdr:row>
      <xdr:rowOff>19050</xdr:rowOff>
    </xdr:to>
    <xdr:sp macro="" textlink="">
      <xdr:nvSpPr>
        <xdr:cNvPr id="313" name="楕円 312"/>
        <xdr:cNvSpPr/>
      </xdr:nvSpPr>
      <xdr:spPr>
        <a:xfrm>
          <a:off x="7810500" y="643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10177</xdr:rowOff>
    </xdr:from>
    <xdr:ext cx="378565" cy="259045"/>
    <xdr:sp macro="" textlink="">
      <xdr:nvSpPr>
        <xdr:cNvPr id="314" name="テキスト ボックス 313"/>
        <xdr:cNvSpPr txBox="1"/>
      </xdr:nvSpPr>
      <xdr:spPr>
        <a:xfrm>
          <a:off x="7672017" y="6525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88900</xdr:rowOff>
    </xdr:from>
    <xdr:to>
      <xdr:col>36</xdr:col>
      <xdr:colOff>165100</xdr:colOff>
      <xdr:row>38</xdr:row>
      <xdr:rowOff>19050</xdr:rowOff>
    </xdr:to>
    <xdr:sp macro="" textlink="">
      <xdr:nvSpPr>
        <xdr:cNvPr id="315" name="楕円 314"/>
        <xdr:cNvSpPr/>
      </xdr:nvSpPr>
      <xdr:spPr>
        <a:xfrm>
          <a:off x="6921500" y="643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35577</xdr:rowOff>
    </xdr:from>
    <xdr:ext cx="378565" cy="259045"/>
    <xdr:sp macro="" textlink="">
      <xdr:nvSpPr>
        <xdr:cNvPr id="316" name="テキスト ボックス 315"/>
        <xdr:cNvSpPr txBox="1"/>
      </xdr:nvSpPr>
      <xdr:spPr>
        <a:xfrm>
          <a:off x="6783017" y="62077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0" name="テキスト ボックス 329"/>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46507</xdr:rowOff>
    </xdr:from>
    <xdr:to>
      <xdr:col>54</xdr:col>
      <xdr:colOff>189865</xdr:colOff>
      <xdr:row>59</xdr:row>
      <xdr:rowOff>38354</xdr:rowOff>
    </xdr:to>
    <xdr:cxnSp macro="">
      <xdr:nvCxnSpPr>
        <xdr:cNvPr id="340" name="直線コネクタ 339"/>
        <xdr:cNvCxnSpPr/>
      </xdr:nvCxnSpPr>
      <xdr:spPr>
        <a:xfrm flipV="1">
          <a:off x="10475595" y="8790457"/>
          <a:ext cx="1270" cy="1363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42181</xdr:rowOff>
    </xdr:from>
    <xdr:ext cx="313932" cy="259045"/>
    <xdr:sp macro="" textlink="">
      <xdr:nvSpPr>
        <xdr:cNvPr id="341" name="農林水産業費最小値テキスト"/>
        <xdr:cNvSpPr txBox="1"/>
      </xdr:nvSpPr>
      <xdr:spPr>
        <a:xfrm>
          <a:off x="10528300" y="101577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38354</xdr:rowOff>
    </xdr:from>
    <xdr:to>
      <xdr:col>55</xdr:col>
      <xdr:colOff>88900</xdr:colOff>
      <xdr:row>59</xdr:row>
      <xdr:rowOff>38354</xdr:rowOff>
    </xdr:to>
    <xdr:cxnSp macro="">
      <xdr:nvCxnSpPr>
        <xdr:cNvPr id="342" name="直線コネクタ 341"/>
        <xdr:cNvCxnSpPr/>
      </xdr:nvCxnSpPr>
      <xdr:spPr>
        <a:xfrm>
          <a:off x="10388600" y="1015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164634</xdr:rowOff>
    </xdr:from>
    <xdr:ext cx="534377" cy="259045"/>
    <xdr:sp macro="" textlink="">
      <xdr:nvSpPr>
        <xdr:cNvPr id="343" name="農林水産業費最大値テキスト"/>
        <xdr:cNvSpPr txBox="1"/>
      </xdr:nvSpPr>
      <xdr:spPr>
        <a:xfrm>
          <a:off x="10528300" y="856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46507</xdr:rowOff>
    </xdr:from>
    <xdr:to>
      <xdr:col>55</xdr:col>
      <xdr:colOff>88900</xdr:colOff>
      <xdr:row>51</xdr:row>
      <xdr:rowOff>46507</xdr:rowOff>
    </xdr:to>
    <xdr:cxnSp macro="">
      <xdr:nvCxnSpPr>
        <xdr:cNvPr id="344" name="直線コネクタ 343"/>
        <xdr:cNvCxnSpPr/>
      </xdr:nvCxnSpPr>
      <xdr:spPr>
        <a:xfrm>
          <a:off x="10388600" y="8790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6350</xdr:rowOff>
    </xdr:from>
    <xdr:to>
      <xdr:col>55</xdr:col>
      <xdr:colOff>0</xdr:colOff>
      <xdr:row>58</xdr:row>
      <xdr:rowOff>11455</xdr:rowOff>
    </xdr:to>
    <xdr:cxnSp macro="">
      <xdr:nvCxnSpPr>
        <xdr:cNvPr id="345" name="直線コネクタ 344"/>
        <xdr:cNvCxnSpPr/>
      </xdr:nvCxnSpPr>
      <xdr:spPr>
        <a:xfrm>
          <a:off x="9639300" y="9950450"/>
          <a:ext cx="838200" cy="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114114</xdr:rowOff>
    </xdr:from>
    <xdr:ext cx="469744" cy="259045"/>
    <xdr:sp macro="" textlink="">
      <xdr:nvSpPr>
        <xdr:cNvPr id="346" name="農林水産業費平均値テキスト"/>
        <xdr:cNvSpPr txBox="1"/>
      </xdr:nvSpPr>
      <xdr:spPr>
        <a:xfrm>
          <a:off x="10528300" y="9886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135687</xdr:rowOff>
    </xdr:from>
    <xdr:to>
      <xdr:col>55</xdr:col>
      <xdr:colOff>50800</xdr:colOff>
      <xdr:row>58</xdr:row>
      <xdr:rowOff>65837</xdr:rowOff>
    </xdr:to>
    <xdr:sp macro="" textlink="">
      <xdr:nvSpPr>
        <xdr:cNvPr id="347" name="フローチャート: 判断 346"/>
        <xdr:cNvSpPr/>
      </xdr:nvSpPr>
      <xdr:spPr>
        <a:xfrm>
          <a:off x="10426700" y="990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6350</xdr:rowOff>
    </xdr:from>
    <xdr:to>
      <xdr:col>50</xdr:col>
      <xdr:colOff>114300</xdr:colOff>
      <xdr:row>58</xdr:row>
      <xdr:rowOff>27381</xdr:rowOff>
    </xdr:to>
    <xdr:cxnSp macro="">
      <xdr:nvCxnSpPr>
        <xdr:cNvPr id="348" name="直線コネクタ 347"/>
        <xdr:cNvCxnSpPr/>
      </xdr:nvCxnSpPr>
      <xdr:spPr>
        <a:xfrm flipV="1">
          <a:off x="8750300" y="9950450"/>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144450</xdr:rowOff>
    </xdr:from>
    <xdr:to>
      <xdr:col>50</xdr:col>
      <xdr:colOff>165100</xdr:colOff>
      <xdr:row>58</xdr:row>
      <xdr:rowOff>74600</xdr:rowOff>
    </xdr:to>
    <xdr:sp macro="" textlink="">
      <xdr:nvSpPr>
        <xdr:cNvPr id="349" name="フローチャート: 判断 348"/>
        <xdr:cNvSpPr/>
      </xdr:nvSpPr>
      <xdr:spPr>
        <a:xfrm>
          <a:off x="9588500" y="99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65727</xdr:rowOff>
    </xdr:from>
    <xdr:ext cx="469744" cy="259045"/>
    <xdr:sp macro="" textlink="">
      <xdr:nvSpPr>
        <xdr:cNvPr id="350" name="テキスト ボックス 349"/>
        <xdr:cNvSpPr txBox="1"/>
      </xdr:nvSpPr>
      <xdr:spPr>
        <a:xfrm>
          <a:off x="9404428" y="1000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13589</xdr:rowOff>
    </xdr:from>
    <xdr:to>
      <xdr:col>45</xdr:col>
      <xdr:colOff>177800</xdr:colOff>
      <xdr:row>58</xdr:row>
      <xdr:rowOff>27381</xdr:rowOff>
    </xdr:to>
    <xdr:cxnSp macro="">
      <xdr:nvCxnSpPr>
        <xdr:cNvPr id="351" name="直線コネクタ 350"/>
        <xdr:cNvCxnSpPr/>
      </xdr:nvCxnSpPr>
      <xdr:spPr>
        <a:xfrm>
          <a:off x="7861300" y="9957689"/>
          <a:ext cx="889000" cy="1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104216</xdr:rowOff>
    </xdr:from>
    <xdr:to>
      <xdr:col>46</xdr:col>
      <xdr:colOff>38100</xdr:colOff>
      <xdr:row>58</xdr:row>
      <xdr:rowOff>34366</xdr:rowOff>
    </xdr:to>
    <xdr:sp macro="" textlink="">
      <xdr:nvSpPr>
        <xdr:cNvPr id="352" name="フローチャート: 判断 351"/>
        <xdr:cNvSpPr/>
      </xdr:nvSpPr>
      <xdr:spPr>
        <a:xfrm>
          <a:off x="8699500" y="987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50893</xdr:rowOff>
    </xdr:from>
    <xdr:ext cx="469744" cy="259045"/>
    <xdr:sp macro="" textlink="">
      <xdr:nvSpPr>
        <xdr:cNvPr id="353" name="テキスト ボックス 352"/>
        <xdr:cNvSpPr txBox="1"/>
      </xdr:nvSpPr>
      <xdr:spPr>
        <a:xfrm>
          <a:off x="8515428" y="9652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712</xdr:rowOff>
    </xdr:from>
    <xdr:to>
      <xdr:col>41</xdr:col>
      <xdr:colOff>50800</xdr:colOff>
      <xdr:row>58</xdr:row>
      <xdr:rowOff>13589</xdr:rowOff>
    </xdr:to>
    <xdr:cxnSp macro="">
      <xdr:nvCxnSpPr>
        <xdr:cNvPr id="354" name="直線コネクタ 353"/>
        <xdr:cNvCxnSpPr/>
      </xdr:nvCxnSpPr>
      <xdr:spPr>
        <a:xfrm>
          <a:off x="6972300" y="9944812"/>
          <a:ext cx="889000" cy="1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120980</xdr:rowOff>
    </xdr:from>
    <xdr:to>
      <xdr:col>41</xdr:col>
      <xdr:colOff>101600</xdr:colOff>
      <xdr:row>58</xdr:row>
      <xdr:rowOff>51130</xdr:rowOff>
    </xdr:to>
    <xdr:sp macro="" textlink="">
      <xdr:nvSpPr>
        <xdr:cNvPr id="355" name="フローチャート: 判断 354"/>
        <xdr:cNvSpPr/>
      </xdr:nvSpPr>
      <xdr:spPr>
        <a:xfrm>
          <a:off x="7810500" y="989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67657</xdr:rowOff>
    </xdr:from>
    <xdr:ext cx="469744" cy="259045"/>
    <xdr:sp macro="" textlink="">
      <xdr:nvSpPr>
        <xdr:cNvPr id="356" name="テキスト ボックス 355"/>
        <xdr:cNvSpPr txBox="1"/>
      </xdr:nvSpPr>
      <xdr:spPr>
        <a:xfrm>
          <a:off x="7626428" y="966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88747</xdr:rowOff>
    </xdr:from>
    <xdr:to>
      <xdr:col>36</xdr:col>
      <xdr:colOff>165100</xdr:colOff>
      <xdr:row>58</xdr:row>
      <xdr:rowOff>18897</xdr:rowOff>
    </xdr:to>
    <xdr:sp macro="" textlink="">
      <xdr:nvSpPr>
        <xdr:cNvPr id="357" name="フローチャート: 判断 356"/>
        <xdr:cNvSpPr/>
      </xdr:nvSpPr>
      <xdr:spPr>
        <a:xfrm>
          <a:off x="6921500" y="986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35424</xdr:rowOff>
    </xdr:from>
    <xdr:ext cx="469744" cy="259045"/>
    <xdr:sp macro="" textlink="">
      <xdr:nvSpPr>
        <xdr:cNvPr id="358" name="テキスト ボックス 357"/>
        <xdr:cNvSpPr txBox="1"/>
      </xdr:nvSpPr>
      <xdr:spPr>
        <a:xfrm>
          <a:off x="6737428" y="963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132105</xdr:rowOff>
    </xdr:from>
    <xdr:to>
      <xdr:col>55</xdr:col>
      <xdr:colOff>50800</xdr:colOff>
      <xdr:row>58</xdr:row>
      <xdr:rowOff>62255</xdr:rowOff>
    </xdr:to>
    <xdr:sp macro="" textlink="">
      <xdr:nvSpPr>
        <xdr:cNvPr id="364" name="楕円 363"/>
        <xdr:cNvSpPr/>
      </xdr:nvSpPr>
      <xdr:spPr>
        <a:xfrm>
          <a:off x="10426700" y="99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154982</xdr:rowOff>
    </xdr:from>
    <xdr:ext cx="469744" cy="259045"/>
    <xdr:sp macro="" textlink="">
      <xdr:nvSpPr>
        <xdr:cNvPr id="365" name="農林水産業費該当値テキスト"/>
        <xdr:cNvSpPr txBox="1"/>
      </xdr:nvSpPr>
      <xdr:spPr>
        <a:xfrm>
          <a:off x="10528300" y="9756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127000</xdr:rowOff>
    </xdr:from>
    <xdr:to>
      <xdr:col>50</xdr:col>
      <xdr:colOff>165100</xdr:colOff>
      <xdr:row>58</xdr:row>
      <xdr:rowOff>57150</xdr:rowOff>
    </xdr:to>
    <xdr:sp macro="" textlink="">
      <xdr:nvSpPr>
        <xdr:cNvPr id="366" name="楕円 365"/>
        <xdr:cNvSpPr/>
      </xdr:nvSpPr>
      <xdr:spPr>
        <a:xfrm>
          <a:off x="9588500" y="989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73677</xdr:rowOff>
    </xdr:from>
    <xdr:ext cx="469744" cy="259045"/>
    <xdr:sp macro="" textlink="">
      <xdr:nvSpPr>
        <xdr:cNvPr id="367" name="テキスト ボックス 366"/>
        <xdr:cNvSpPr txBox="1"/>
      </xdr:nvSpPr>
      <xdr:spPr>
        <a:xfrm>
          <a:off x="9404428" y="9674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148031</xdr:rowOff>
    </xdr:from>
    <xdr:to>
      <xdr:col>46</xdr:col>
      <xdr:colOff>38100</xdr:colOff>
      <xdr:row>58</xdr:row>
      <xdr:rowOff>78181</xdr:rowOff>
    </xdr:to>
    <xdr:sp macro="" textlink="">
      <xdr:nvSpPr>
        <xdr:cNvPr id="368" name="楕円 367"/>
        <xdr:cNvSpPr/>
      </xdr:nvSpPr>
      <xdr:spPr>
        <a:xfrm>
          <a:off x="8699500" y="992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69308</xdr:rowOff>
    </xdr:from>
    <xdr:ext cx="469744" cy="259045"/>
    <xdr:sp macro="" textlink="">
      <xdr:nvSpPr>
        <xdr:cNvPr id="369" name="テキスト ボックス 368"/>
        <xdr:cNvSpPr txBox="1"/>
      </xdr:nvSpPr>
      <xdr:spPr>
        <a:xfrm>
          <a:off x="8515428" y="10013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134239</xdr:rowOff>
    </xdr:from>
    <xdr:to>
      <xdr:col>41</xdr:col>
      <xdr:colOff>101600</xdr:colOff>
      <xdr:row>58</xdr:row>
      <xdr:rowOff>64389</xdr:rowOff>
    </xdr:to>
    <xdr:sp macro="" textlink="">
      <xdr:nvSpPr>
        <xdr:cNvPr id="370" name="楕円 369"/>
        <xdr:cNvSpPr/>
      </xdr:nvSpPr>
      <xdr:spPr>
        <a:xfrm>
          <a:off x="7810500" y="990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55516</xdr:rowOff>
    </xdr:from>
    <xdr:ext cx="469744" cy="259045"/>
    <xdr:sp macro="" textlink="">
      <xdr:nvSpPr>
        <xdr:cNvPr id="371" name="テキスト ボックス 370"/>
        <xdr:cNvSpPr txBox="1"/>
      </xdr:nvSpPr>
      <xdr:spPr>
        <a:xfrm>
          <a:off x="7626428" y="9999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121362</xdr:rowOff>
    </xdr:from>
    <xdr:to>
      <xdr:col>36</xdr:col>
      <xdr:colOff>165100</xdr:colOff>
      <xdr:row>58</xdr:row>
      <xdr:rowOff>51512</xdr:rowOff>
    </xdr:to>
    <xdr:sp macro="" textlink="">
      <xdr:nvSpPr>
        <xdr:cNvPr id="372" name="楕円 371"/>
        <xdr:cNvSpPr/>
      </xdr:nvSpPr>
      <xdr:spPr>
        <a:xfrm>
          <a:off x="6921500" y="989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42639</xdr:rowOff>
    </xdr:from>
    <xdr:ext cx="469744" cy="259045"/>
    <xdr:sp macro="" textlink="">
      <xdr:nvSpPr>
        <xdr:cNvPr id="373" name="テキスト ボックス 372"/>
        <xdr:cNvSpPr txBox="1"/>
      </xdr:nvSpPr>
      <xdr:spPr>
        <a:xfrm>
          <a:off x="6737428" y="9986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161760</xdr:rowOff>
    </xdr:from>
    <xdr:to>
      <xdr:col>54</xdr:col>
      <xdr:colOff>189865</xdr:colOff>
      <xdr:row>79</xdr:row>
      <xdr:rowOff>6578</xdr:rowOff>
    </xdr:to>
    <xdr:cxnSp macro="">
      <xdr:nvCxnSpPr>
        <xdr:cNvPr id="397" name="直線コネクタ 396"/>
        <xdr:cNvCxnSpPr/>
      </xdr:nvCxnSpPr>
      <xdr:spPr>
        <a:xfrm flipV="1">
          <a:off x="10475595" y="12163260"/>
          <a:ext cx="1270" cy="1387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10405</xdr:rowOff>
    </xdr:from>
    <xdr:ext cx="378565" cy="259045"/>
    <xdr:sp macro="" textlink="">
      <xdr:nvSpPr>
        <xdr:cNvPr id="398" name="商工費最小値テキスト"/>
        <xdr:cNvSpPr txBox="1"/>
      </xdr:nvSpPr>
      <xdr:spPr>
        <a:xfrm>
          <a:off x="10528300" y="13554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6578</xdr:rowOff>
    </xdr:from>
    <xdr:to>
      <xdr:col>55</xdr:col>
      <xdr:colOff>88900</xdr:colOff>
      <xdr:row>79</xdr:row>
      <xdr:rowOff>6578</xdr:rowOff>
    </xdr:to>
    <xdr:cxnSp macro="">
      <xdr:nvCxnSpPr>
        <xdr:cNvPr id="399" name="直線コネクタ 398"/>
        <xdr:cNvCxnSpPr/>
      </xdr:nvCxnSpPr>
      <xdr:spPr>
        <a:xfrm>
          <a:off x="10388600" y="1355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108437</xdr:rowOff>
    </xdr:from>
    <xdr:ext cx="534377" cy="259045"/>
    <xdr:sp macro="" textlink="">
      <xdr:nvSpPr>
        <xdr:cNvPr id="400" name="商工費最大値テキスト"/>
        <xdr:cNvSpPr txBox="1"/>
      </xdr:nvSpPr>
      <xdr:spPr>
        <a:xfrm>
          <a:off x="10528300" y="1193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37,421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161760</xdr:rowOff>
    </xdr:from>
    <xdr:to>
      <xdr:col>55</xdr:col>
      <xdr:colOff>88900</xdr:colOff>
      <xdr:row>70</xdr:row>
      <xdr:rowOff>161760</xdr:rowOff>
    </xdr:to>
    <xdr:cxnSp macro="">
      <xdr:nvCxnSpPr>
        <xdr:cNvPr id="401" name="直線コネクタ 400"/>
        <xdr:cNvCxnSpPr/>
      </xdr:nvCxnSpPr>
      <xdr:spPr>
        <a:xfrm>
          <a:off x="10388600" y="1216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30657</xdr:rowOff>
    </xdr:from>
    <xdr:to>
      <xdr:col>55</xdr:col>
      <xdr:colOff>0</xdr:colOff>
      <xdr:row>78</xdr:row>
      <xdr:rowOff>30848</xdr:rowOff>
    </xdr:to>
    <xdr:cxnSp macro="">
      <xdr:nvCxnSpPr>
        <xdr:cNvPr id="402" name="直線コネクタ 401"/>
        <xdr:cNvCxnSpPr/>
      </xdr:nvCxnSpPr>
      <xdr:spPr>
        <a:xfrm>
          <a:off x="9639300" y="13403757"/>
          <a:ext cx="8382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148125</xdr:rowOff>
    </xdr:from>
    <xdr:ext cx="469744" cy="259045"/>
    <xdr:sp macro="" textlink="">
      <xdr:nvSpPr>
        <xdr:cNvPr id="403" name="商工費平均値テキスト"/>
        <xdr:cNvSpPr txBox="1"/>
      </xdr:nvSpPr>
      <xdr:spPr>
        <a:xfrm>
          <a:off x="10528300" y="13178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125248</xdr:rowOff>
    </xdr:from>
    <xdr:to>
      <xdr:col>55</xdr:col>
      <xdr:colOff>50800</xdr:colOff>
      <xdr:row>78</xdr:row>
      <xdr:rowOff>55398</xdr:rowOff>
    </xdr:to>
    <xdr:sp macro="" textlink="">
      <xdr:nvSpPr>
        <xdr:cNvPr id="404" name="フローチャート: 判断 403"/>
        <xdr:cNvSpPr/>
      </xdr:nvSpPr>
      <xdr:spPr>
        <a:xfrm>
          <a:off x="10426700" y="1332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30657</xdr:rowOff>
    </xdr:from>
    <xdr:to>
      <xdr:col>50</xdr:col>
      <xdr:colOff>114300</xdr:colOff>
      <xdr:row>78</xdr:row>
      <xdr:rowOff>41859</xdr:rowOff>
    </xdr:to>
    <xdr:cxnSp macro="">
      <xdr:nvCxnSpPr>
        <xdr:cNvPr id="405" name="直線コネクタ 404"/>
        <xdr:cNvCxnSpPr/>
      </xdr:nvCxnSpPr>
      <xdr:spPr>
        <a:xfrm flipV="1">
          <a:off x="8750300" y="13403757"/>
          <a:ext cx="889000" cy="11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155460</xdr:rowOff>
    </xdr:from>
    <xdr:to>
      <xdr:col>50</xdr:col>
      <xdr:colOff>165100</xdr:colOff>
      <xdr:row>78</xdr:row>
      <xdr:rowOff>85610</xdr:rowOff>
    </xdr:to>
    <xdr:sp macro="" textlink="">
      <xdr:nvSpPr>
        <xdr:cNvPr id="406" name="フローチャート: 判断 405"/>
        <xdr:cNvSpPr/>
      </xdr:nvSpPr>
      <xdr:spPr>
        <a:xfrm>
          <a:off x="9588500" y="1335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76737</xdr:rowOff>
    </xdr:from>
    <xdr:ext cx="469744" cy="259045"/>
    <xdr:sp macro="" textlink="">
      <xdr:nvSpPr>
        <xdr:cNvPr id="407" name="テキスト ボックス 406"/>
        <xdr:cNvSpPr txBox="1"/>
      </xdr:nvSpPr>
      <xdr:spPr>
        <a:xfrm>
          <a:off x="9404428" y="1344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41859</xdr:rowOff>
    </xdr:from>
    <xdr:to>
      <xdr:col>45</xdr:col>
      <xdr:colOff>177800</xdr:colOff>
      <xdr:row>78</xdr:row>
      <xdr:rowOff>62548</xdr:rowOff>
    </xdr:to>
    <xdr:cxnSp macro="">
      <xdr:nvCxnSpPr>
        <xdr:cNvPr id="408" name="直線コネクタ 407"/>
        <xdr:cNvCxnSpPr/>
      </xdr:nvCxnSpPr>
      <xdr:spPr>
        <a:xfrm flipV="1">
          <a:off x="7861300" y="13414959"/>
          <a:ext cx="889000" cy="20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141973</xdr:rowOff>
    </xdr:from>
    <xdr:to>
      <xdr:col>46</xdr:col>
      <xdr:colOff>38100</xdr:colOff>
      <xdr:row>78</xdr:row>
      <xdr:rowOff>72123</xdr:rowOff>
    </xdr:to>
    <xdr:sp macro="" textlink="">
      <xdr:nvSpPr>
        <xdr:cNvPr id="409" name="フローチャート: 判断 408"/>
        <xdr:cNvSpPr/>
      </xdr:nvSpPr>
      <xdr:spPr>
        <a:xfrm>
          <a:off x="8699500" y="133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88650</xdr:rowOff>
    </xdr:from>
    <xdr:ext cx="469744" cy="259045"/>
    <xdr:sp macro="" textlink="">
      <xdr:nvSpPr>
        <xdr:cNvPr id="410" name="テキスト ボックス 409"/>
        <xdr:cNvSpPr txBox="1"/>
      </xdr:nvSpPr>
      <xdr:spPr>
        <a:xfrm>
          <a:off x="8515428" y="1311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35382</xdr:rowOff>
    </xdr:from>
    <xdr:to>
      <xdr:col>41</xdr:col>
      <xdr:colOff>50800</xdr:colOff>
      <xdr:row>78</xdr:row>
      <xdr:rowOff>62548</xdr:rowOff>
    </xdr:to>
    <xdr:cxnSp macro="">
      <xdr:nvCxnSpPr>
        <xdr:cNvPr id="411" name="直線コネクタ 410"/>
        <xdr:cNvCxnSpPr/>
      </xdr:nvCxnSpPr>
      <xdr:spPr>
        <a:xfrm>
          <a:off x="6972300" y="13408482"/>
          <a:ext cx="889000" cy="27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138658</xdr:rowOff>
    </xdr:from>
    <xdr:to>
      <xdr:col>41</xdr:col>
      <xdr:colOff>101600</xdr:colOff>
      <xdr:row>78</xdr:row>
      <xdr:rowOff>68808</xdr:rowOff>
    </xdr:to>
    <xdr:sp macro="" textlink="">
      <xdr:nvSpPr>
        <xdr:cNvPr id="412" name="フローチャート: 判断 411"/>
        <xdr:cNvSpPr/>
      </xdr:nvSpPr>
      <xdr:spPr>
        <a:xfrm>
          <a:off x="7810500" y="1334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85335</xdr:rowOff>
    </xdr:from>
    <xdr:ext cx="469744" cy="259045"/>
    <xdr:sp macro="" textlink="">
      <xdr:nvSpPr>
        <xdr:cNvPr id="413" name="テキスト ボックス 412"/>
        <xdr:cNvSpPr txBox="1"/>
      </xdr:nvSpPr>
      <xdr:spPr>
        <a:xfrm>
          <a:off x="7626428" y="13115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65278</xdr:rowOff>
    </xdr:from>
    <xdr:to>
      <xdr:col>36</xdr:col>
      <xdr:colOff>165100</xdr:colOff>
      <xdr:row>77</xdr:row>
      <xdr:rowOff>166878</xdr:rowOff>
    </xdr:to>
    <xdr:sp macro="" textlink="">
      <xdr:nvSpPr>
        <xdr:cNvPr id="414" name="フローチャート: 判断 413"/>
        <xdr:cNvSpPr/>
      </xdr:nvSpPr>
      <xdr:spPr>
        <a:xfrm>
          <a:off x="6921500" y="1326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11955</xdr:rowOff>
    </xdr:from>
    <xdr:ext cx="469744" cy="259045"/>
    <xdr:sp macro="" textlink="">
      <xdr:nvSpPr>
        <xdr:cNvPr id="415" name="テキスト ボックス 414"/>
        <xdr:cNvSpPr txBox="1"/>
      </xdr:nvSpPr>
      <xdr:spPr>
        <a:xfrm>
          <a:off x="6737428" y="13042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151498</xdr:rowOff>
    </xdr:from>
    <xdr:to>
      <xdr:col>55</xdr:col>
      <xdr:colOff>50800</xdr:colOff>
      <xdr:row>78</xdr:row>
      <xdr:rowOff>81648</xdr:rowOff>
    </xdr:to>
    <xdr:sp macro="" textlink="">
      <xdr:nvSpPr>
        <xdr:cNvPr id="421" name="楕円 420"/>
        <xdr:cNvSpPr/>
      </xdr:nvSpPr>
      <xdr:spPr>
        <a:xfrm>
          <a:off x="10426700" y="1335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129925</xdr:rowOff>
    </xdr:from>
    <xdr:ext cx="469744" cy="259045"/>
    <xdr:sp macro="" textlink="">
      <xdr:nvSpPr>
        <xdr:cNvPr id="422" name="商工費該当値テキスト"/>
        <xdr:cNvSpPr txBox="1"/>
      </xdr:nvSpPr>
      <xdr:spPr>
        <a:xfrm>
          <a:off x="10528300" y="1333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151307</xdr:rowOff>
    </xdr:from>
    <xdr:to>
      <xdr:col>50</xdr:col>
      <xdr:colOff>165100</xdr:colOff>
      <xdr:row>78</xdr:row>
      <xdr:rowOff>81457</xdr:rowOff>
    </xdr:to>
    <xdr:sp macro="" textlink="">
      <xdr:nvSpPr>
        <xdr:cNvPr id="423" name="楕円 422"/>
        <xdr:cNvSpPr/>
      </xdr:nvSpPr>
      <xdr:spPr>
        <a:xfrm>
          <a:off x="9588500" y="133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97984</xdr:rowOff>
    </xdr:from>
    <xdr:ext cx="469744" cy="259045"/>
    <xdr:sp macro="" textlink="">
      <xdr:nvSpPr>
        <xdr:cNvPr id="424" name="テキスト ボックス 423"/>
        <xdr:cNvSpPr txBox="1"/>
      </xdr:nvSpPr>
      <xdr:spPr>
        <a:xfrm>
          <a:off x="9404428" y="13128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162509</xdr:rowOff>
    </xdr:from>
    <xdr:to>
      <xdr:col>46</xdr:col>
      <xdr:colOff>38100</xdr:colOff>
      <xdr:row>78</xdr:row>
      <xdr:rowOff>92659</xdr:rowOff>
    </xdr:to>
    <xdr:sp macro="" textlink="">
      <xdr:nvSpPr>
        <xdr:cNvPr id="425" name="楕円 424"/>
        <xdr:cNvSpPr/>
      </xdr:nvSpPr>
      <xdr:spPr>
        <a:xfrm>
          <a:off x="8699500" y="1336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83786</xdr:rowOff>
    </xdr:from>
    <xdr:ext cx="469744" cy="259045"/>
    <xdr:sp macro="" textlink="">
      <xdr:nvSpPr>
        <xdr:cNvPr id="426" name="テキスト ボックス 425"/>
        <xdr:cNvSpPr txBox="1"/>
      </xdr:nvSpPr>
      <xdr:spPr>
        <a:xfrm>
          <a:off x="8515428" y="13456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11748</xdr:rowOff>
    </xdr:from>
    <xdr:to>
      <xdr:col>41</xdr:col>
      <xdr:colOff>101600</xdr:colOff>
      <xdr:row>78</xdr:row>
      <xdr:rowOff>113348</xdr:rowOff>
    </xdr:to>
    <xdr:sp macro="" textlink="">
      <xdr:nvSpPr>
        <xdr:cNvPr id="427" name="楕円 426"/>
        <xdr:cNvSpPr/>
      </xdr:nvSpPr>
      <xdr:spPr>
        <a:xfrm>
          <a:off x="7810500" y="1338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104475</xdr:rowOff>
    </xdr:from>
    <xdr:ext cx="469744" cy="259045"/>
    <xdr:sp macro="" textlink="">
      <xdr:nvSpPr>
        <xdr:cNvPr id="428" name="テキスト ボックス 427"/>
        <xdr:cNvSpPr txBox="1"/>
      </xdr:nvSpPr>
      <xdr:spPr>
        <a:xfrm>
          <a:off x="7626428" y="13477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156032</xdr:rowOff>
    </xdr:from>
    <xdr:to>
      <xdr:col>36</xdr:col>
      <xdr:colOff>165100</xdr:colOff>
      <xdr:row>78</xdr:row>
      <xdr:rowOff>86182</xdr:rowOff>
    </xdr:to>
    <xdr:sp macro="" textlink="">
      <xdr:nvSpPr>
        <xdr:cNvPr id="429" name="楕円 428"/>
        <xdr:cNvSpPr/>
      </xdr:nvSpPr>
      <xdr:spPr>
        <a:xfrm>
          <a:off x="6921500" y="13357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77309</xdr:rowOff>
    </xdr:from>
    <xdr:ext cx="469744" cy="259045"/>
    <xdr:sp macro="" textlink="">
      <xdr:nvSpPr>
        <xdr:cNvPr id="430" name="テキスト ボックス 429"/>
        <xdr:cNvSpPr txBox="1"/>
      </xdr:nvSpPr>
      <xdr:spPr>
        <a:xfrm>
          <a:off x="6737428" y="13450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3" name="テキスト ボックス 442"/>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1" name="テキスト ボックス 450"/>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3" name="テキスト ボックス 452"/>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5" name="テキスト ボックス 454"/>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42807</xdr:rowOff>
    </xdr:from>
    <xdr:to>
      <xdr:col>54</xdr:col>
      <xdr:colOff>189865</xdr:colOff>
      <xdr:row>98</xdr:row>
      <xdr:rowOff>138460</xdr:rowOff>
    </xdr:to>
    <xdr:cxnSp macro="">
      <xdr:nvCxnSpPr>
        <xdr:cNvPr id="457" name="直線コネクタ 456"/>
        <xdr:cNvCxnSpPr/>
      </xdr:nvCxnSpPr>
      <xdr:spPr>
        <a:xfrm flipV="1">
          <a:off x="10475595" y="15473307"/>
          <a:ext cx="1270" cy="14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142287</xdr:rowOff>
    </xdr:from>
    <xdr:ext cx="534377" cy="259045"/>
    <xdr:sp macro="" textlink="">
      <xdr:nvSpPr>
        <xdr:cNvPr id="458" name="土木費最小値テキスト"/>
        <xdr:cNvSpPr txBox="1"/>
      </xdr:nvSpPr>
      <xdr:spPr>
        <a:xfrm>
          <a:off x="10528300" y="16944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138460</xdr:rowOff>
    </xdr:from>
    <xdr:to>
      <xdr:col>55</xdr:col>
      <xdr:colOff>88900</xdr:colOff>
      <xdr:row>98</xdr:row>
      <xdr:rowOff>138460</xdr:rowOff>
    </xdr:to>
    <xdr:cxnSp macro="">
      <xdr:nvCxnSpPr>
        <xdr:cNvPr id="459" name="直線コネクタ 458"/>
        <xdr:cNvCxnSpPr/>
      </xdr:nvCxnSpPr>
      <xdr:spPr>
        <a:xfrm>
          <a:off x="10388600" y="1694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160934</xdr:rowOff>
    </xdr:from>
    <xdr:ext cx="534377" cy="259045"/>
    <xdr:sp macro="" textlink="">
      <xdr:nvSpPr>
        <xdr:cNvPr id="460" name="土木費最大値テキスト"/>
        <xdr:cNvSpPr txBox="1"/>
      </xdr:nvSpPr>
      <xdr:spPr>
        <a:xfrm>
          <a:off x="10528300" y="1524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42807</xdr:rowOff>
    </xdr:from>
    <xdr:to>
      <xdr:col>55</xdr:col>
      <xdr:colOff>88900</xdr:colOff>
      <xdr:row>90</xdr:row>
      <xdr:rowOff>42807</xdr:rowOff>
    </xdr:to>
    <xdr:cxnSp macro="">
      <xdr:nvCxnSpPr>
        <xdr:cNvPr id="461" name="直線コネクタ 460"/>
        <xdr:cNvCxnSpPr/>
      </xdr:nvCxnSpPr>
      <xdr:spPr>
        <a:xfrm>
          <a:off x="10388600" y="15473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163018</xdr:rowOff>
    </xdr:from>
    <xdr:to>
      <xdr:col>55</xdr:col>
      <xdr:colOff>0</xdr:colOff>
      <xdr:row>95</xdr:row>
      <xdr:rowOff>33696</xdr:rowOff>
    </xdr:to>
    <xdr:cxnSp macro="">
      <xdr:nvCxnSpPr>
        <xdr:cNvPr id="462" name="直線コネクタ 461"/>
        <xdr:cNvCxnSpPr/>
      </xdr:nvCxnSpPr>
      <xdr:spPr>
        <a:xfrm>
          <a:off x="9639300" y="16279318"/>
          <a:ext cx="838200" cy="4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134111</xdr:rowOff>
    </xdr:from>
    <xdr:ext cx="534377" cy="259045"/>
    <xdr:sp macro="" textlink="">
      <xdr:nvSpPr>
        <xdr:cNvPr id="463" name="土木費平均値テキスト"/>
        <xdr:cNvSpPr txBox="1"/>
      </xdr:nvSpPr>
      <xdr:spPr>
        <a:xfrm>
          <a:off x="10528300" y="162504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155684</xdr:rowOff>
    </xdr:from>
    <xdr:to>
      <xdr:col>55</xdr:col>
      <xdr:colOff>50800</xdr:colOff>
      <xdr:row>95</xdr:row>
      <xdr:rowOff>85834</xdr:rowOff>
    </xdr:to>
    <xdr:sp macro="" textlink="">
      <xdr:nvSpPr>
        <xdr:cNvPr id="464" name="フローチャート: 判断 463"/>
        <xdr:cNvSpPr/>
      </xdr:nvSpPr>
      <xdr:spPr>
        <a:xfrm>
          <a:off x="10426700" y="16271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110863</xdr:rowOff>
    </xdr:from>
    <xdr:to>
      <xdr:col>50</xdr:col>
      <xdr:colOff>114300</xdr:colOff>
      <xdr:row>94</xdr:row>
      <xdr:rowOff>163018</xdr:rowOff>
    </xdr:to>
    <xdr:cxnSp macro="">
      <xdr:nvCxnSpPr>
        <xdr:cNvPr id="465" name="直線コネクタ 464"/>
        <xdr:cNvCxnSpPr/>
      </xdr:nvCxnSpPr>
      <xdr:spPr>
        <a:xfrm>
          <a:off x="8750300" y="16055713"/>
          <a:ext cx="889000" cy="223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148695</xdr:rowOff>
    </xdr:from>
    <xdr:to>
      <xdr:col>50</xdr:col>
      <xdr:colOff>165100</xdr:colOff>
      <xdr:row>95</xdr:row>
      <xdr:rowOff>78845</xdr:rowOff>
    </xdr:to>
    <xdr:sp macro="" textlink="">
      <xdr:nvSpPr>
        <xdr:cNvPr id="466" name="フローチャート: 判断 465"/>
        <xdr:cNvSpPr/>
      </xdr:nvSpPr>
      <xdr:spPr>
        <a:xfrm>
          <a:off x="9588500" y="1626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69972</xdr:rowOff>
    </xdr:from>
    <xdr:ext cx="534377" cy="259045"/>
    <xdr:sp macro="" textlink="">
      <xdr:nvSpPr>
        <xdr:cNvPr id="467" name="テキスト ボックス 466"/>
        <xdr:cNvSpPr txBox="1"/>
      </xdr:nvSpPr>
      <xdr:spPr>
        <a:xfrm>
          <a:off x="9372111" y="16357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98520</xdr:rowOff>
    </xdr:from>
    <xdr:to>
      <xdr:col>45</xdr:col>
      <xdr:colOff>177800</xdr:colOff>
      <xdr:row>93</xdr:row>
      <xdr:rowOff>110863</xdr:rowOff>
    </xdr:to>
    <xdr:cxnSp macro="">
      <xdr:nvCxnSpPr>
        <xdr:cNvPr id="468" name="直線コネクタ 467"/>
        <xdr:cNvCxnSpPr/>
      </xdr:nvCxnSpPr>
      <xdr:spPr>
        <a:xfrm>
          <a:off x="7861300" y="16043370"/>
          <a:ext cx="889000" cy="12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65126</xdr:rowOff>
    </xdr:from>
    <xdr:to>
      <xdr:col>46</xdr:col>
      <xdr:colOff>38100</xdr:colOff>
      <xdr:row>94</xdr:row>
      <xdr:rowOff>166726</xdr:rowOff>
    </xdr:to>
    <xdr:sp macro="" textlink="">
      <xdr:nvSpPr>
        <xdr:cNvPr id="469" name="フローチャート: 判断 468"/>
        <xdr:cNvSpPr/>
      </xdr:nvSpPr>
      <xdr:spPr>
        <a:xfrm>
          <a:off x="8699500" y="1618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157853</xdr:rowOff>
    </xdr:from>
    <xdr:ext cx="534377" cy="259045"/>
    <xdr:sp macro="" textlink="">
      <xdr:nvSpPr>
        <xdr:cNvPr id="470" name="テキスト ボックス 469"/>
        <xdr:cNvSpPr txBox="1"/>
      </xdr:nvSpPr>
      <xdr:spPr>
        <a:xfrm>
          <a:off x="8483111" y="1627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98520</xdr:rowOff>
    </xdr:from>
    <xdr:to>
      <xdr:col>41</xdr:col>
      <xdr:colOff>50800</xdr:colOff>
      <xdr:row>93</xdr:row>
      <xdr:rowOff>107631</xdr:rowOff>
    </xdr:to>
    <xdr:cxnSp macro="">
      <xdr:nvCxnSpPr>
        <xdr:cNvPr id="471" name="直線コネクタ 470"/>
        <xdr:cNvCxnSpPr/>
      </xdr:nvCxnSpPr>
      <xdr:spPr>
        <a:xfrm flipV="1">
          <a:off x="6972300" y="16043370"/>
          <a:ext cx="889000" cy="9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48960</xdr:rowOff>
    </xdr:from>
    <xdr:to>
      <xdr:col>41</xdr:col>
      <xdr:colOff>101600</xdr:colOff>
      <xdr:row>94</xdr:row>
      <xdr:rowOff>150560</xdr:rowOff>
    </xdr:to>
    <xdr:sp macro="" textlink="">
      <xdr:nvSpPr>
        <xdr:cNvPr id="472" name="フローチャート: 判断 471"/>
        <xdr:cNvSpPr/>
      </xdr:nvSpPr>
      <xdr:spPr>
        <a:xfrm>
          <a:off x="7810500" y="1616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141687</xdr:rowOff>
    </xdr:from>
    <xdr:ext cx="534377" cy="259045"/>
    <xdr:sp macro="" textlink="">
      <xdr:nvSpPr>
        <xdr:cNvPr id="473" name="テキスト ボックス 472"/>
        <xdr:cNvSpPr txBox="1"/>
      </xdr:nvSpPr>
      <xdr:spPr>
        <a:xfrm>
          <a:off x="7594111" y="1625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3338</xdr:rowOff>
    </xdr:from>
    <xdr:to>
      <xdr:col>36</xdr:col>
      <xdr:colOff>165100</xdr:colOff>
      <xdr:row>94</xdr:row>
      <xdr:rowOff>104938</xdr:rowOff>
    </xdr:to>
    <xdr:sp macro="" textlink="">
      <xdr:nvSpPr>
        <xdr:cNvPr id="474" name="フローチャート: 判断 473"/>
        <xdr:cNvSpPr/>
      </xdr:nvSpPr>
      <xdr:spPr>
        <a:xfrm>
          <a:off x="6921500" y="1611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96065</xdr:rowOff>
    </xdr:from>
    <xdr:ext cx="534377" cy="259045"/>
    <xdr:sp macro="" textlink="">
      <xdr:nvSpPr>
        <xdr:cNvPr id="475" name="テキスト ボックス 474"/>
        <xdr:cNvSpPr txBox="1"/>
      </xdr:nvSpPr>
      <xdr:spPr>
        <a:xfrm>
          <a:off x="6705111" y="1621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154346</xdr:rowOff>
    </xdr:from>
    <xdr:to>
      <xdr:col>55</xdr:col>
      <xdr:colOff>50800</xdr:colOff>
      <xdr:row>95</xdr:row>
      <xdr:rowOff>84496</xdr:rowOff>
    </xdr:to>
    <xdr:sp macro="" textlink="">
      <xdr:nvSpPr>
        <xdr:cNvPr id="481" name="楕円 480"/>
        <xdr:cNvSpPr/>
      </xdr:nvSpPr>
      <xdr:spPr>
        <a:xfrm>
          <a:off x="10426700" y="16270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5773</xdr:rowOff>
    </xdr:from>
    <xdr:ext cx="534377" cy="259045"/>
    <xdr:sp macro="" textlink="">
      <xdr:nvSpPr>
        <xdr:cNvPr id="482" name="土木費該当値テキスト"/>
        <xdr:cNvSpPr txBox="1"/>
      </xdr:nvSpPr>
      <xdr:spPr>
        <a:xfrm>
          <a:off x="10528300" y="1612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112218</xdr:rowOff>
    </xdr:from>
    <xdr:to>
      <xdr:col>50</xdr:col>
      <xdr:colOff>165100</xdr:colOff>
      <xdr:row>95</xdr:row>
      <xdr:rowOff>42368</xdr:rowOff>
    </xdr:to>
    <xdr:sp macro="" textlink="">
      <xdr:nvSpPr>
        <xdr:cNvPr id="483" name="楕円 482"/>
        <xdr:cNvSpPr/>
      </xdr:nvSpPr>
      <xdr:spPr>
        <a:xfrm>
          <a:off x="9588500" y="16228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58895</xdr:rowOff>
    </xdr:from>
    <xdr:ext cx="534377" cy="259045"/>
    <xdr:sp macro="" textlink="">
      <xdr:nvSpPr>
        <xdr:cNvPr id="484" name="テキスト ボックス 483"/>
        <xdr:cNvSpPr txBox="1"/>
      </xdr:nvSpPr>
      <xdr:spPr>
        <a:xfrm>
          <a:off x="9372111" y="1600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60063</xdr:rowOff>
    </xdr:from>
    <xdr:to>
      <xdr:col>46</xdr:col>
      <xdr:colOff>38100</xdr:colOff>
      <xdr:row>93</xdr:row>
      <xdr:rowOff>161663</xdr:rowOff>
    </xdr:to>
    <xdr:sp macro="" textlink="">
      <xdr:nvSpPr>
        <xdr:cNvPr id="485" name="楕円 484"/>
        <xdr:cNvSpPr/>
      </xdr:nvSpPr>
      <xdr:spPr>
        <a:xfrm>
          <a:off x="8699500" y="1600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6740</xdr:rowOff>
    </xdr:from>
    <xdr:ext cx="534377" cy="259045"/>
    <xdr:sp macro="" textlink="">
      <xdr:nvSpPr>
        <xdr:cNvPr id="486" name="テキスト ボックス 485"/>
        <xdr:cNvSpPr txBox="1"/>
      </xdr:nvSpPr>
      <xdr:spPr>
        <a:xfrm>
          <a:off x="8483111" y="1578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47720</xdr:rowOff>
    </xdr:from>
    <xdr:to>
      <xdr:col>41</xdr:col>
      <xdr:colOff>101600</xdr:colOff>
      <xdr:row>93</xdr:row>
      <xdr:rowOff>149320</xdr:rowOff>
    </xdr:to>
    <xdr:sp macro="" textlink="">
      <xdr:nvSpPr>
        <xdr:cNvPr id="487" name="楕円 486"/>
        <xdr:cNvSpPr/>
      </xdr:nvSpPr>
      <xdr:spPr>
        <a:xfrm>
          <a:off x="7810500" y="1599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165847</xdr:rowOff>
    </xdr:from>
    <xdr:ext cx="534377" cy="259045"/>
    <xdr:sp macro="" textlink="">
      <xdr:nvSpPr>
        <xdr:cNvPr id="488" name="テキスト ボックス 487"/>
        <xdr:cNvSpPr txBox="1"/>
      </xdr:nvSpPr>
      <xdr:spPr>
        <a:xfrm>
          <a:off x="7594111" y="1576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56831</xdr:rowOff>
    </xdr:from>
    <xdr:to>
      <xdr:col>36</xdr:col>
      <xdr:colOff>165100</xdr:colOff>
      <xdr:row>93</xdr:row>
      <xdr:rowOff>158431</xdr:rowOff>
    </xdr:to>
    <xdr:sp macro="" textlink="">
      <xdr:nvSpPr>
        <xdr:cNvPr id="489" name="楕円 488"/>
        <xdr:cNvSpPr/>
      </xdr:nvSpPr>
      <xdr:spPr>
        <a:xfrm>
          <a:off x="6921500" y="1600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3508</xdr:rowOff>
    </xdr:from>
    <xdr:ext cx="534377" cy="259045"/>
    <xdr:sp macro="" textlink="">
      <xdr:nvSpPr>
        <xdr:cNvPr id="490" name="テキスト ボックス 489"/>
        <xdr:cNvSpPr txBox="1"/>
      </xdr:nvSpPr>
      <xdr:spPr>
        <a:xfrm>
          <a:off x="6705111" y="1577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3" name="テキスト ボックス 502"/>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24765</xdr:rowOff>
    </xdr:from>
    <xdr:to>
      <xdr:col>85</xdr:col>
      <xdr:colOff>126364</xdr:colOff>
      <xdr:row>39</xdr:row>
      <xdr:rowOff>18669</xdr:rowOff>
    </xdr:to>
    <xdr:cxnSp macro="">
      <xdr:nvCxnSpPr>
        <xdr:cNvPr id="515" name="直線コネクタ 514"/>
        <xdr:cNvCxnSpPr/>
      </xdr:nvCxnSpPr>
      <xdr:spPr>
        <a:xfrm flipV="1">
          <a:off x="16317595" y="5168265"/>
          <a:ext cx="1269" cy="153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22496</xdr:rowOff>
    </xdr:from>
    <xdr:ext cx="469744" cy="259045"/>
    <xdr:sp macro="" textlink="">
      <xdr:nvSpPr>
        <xdr:cNvPr id="516" name="消防費最小値テキスト"/>
        <xdr:cNvSpPr txBox="1"/>
      </xdr:nvSpPr>
      <xdr:spPr>
        <a:xfrm>
          <a:off x="16370300" y="6709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18669</xdr:rowOff>
    </xdr:from>
    <xdr:to>
      <xdr:col>86</xdr:col>
      <xdr:colOff>25400</xdr:colOff>
      <xdr:row>39</xdr:row>
      <xdr:rowOff>18669</xdr:rowOff>
    </xdr:to>
    <xdr:cxnSp macro="">
      <xdr:nvCxnSpPr>
        <xdr:cNvPr id="517" name="直線コネクタ 516"/>
        <xdr:cNvCxnSpPr/>
      </xdr:nvCxnSpPr>
      <xdr:spPr>
        <a:xfrm>
          <a:off x="16230600" y="6705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142892</xdr:rowOff>
    </xdr:from>
    <xdr:ext cx="534377" cy="259045"/>
    <xdr:sp macro="" textlink="">
      <xdr:nvSpPr>
        <xdr:cNvPr id="518" name="消防費最大値テキスト"/>
        <xdr:cNvSpPr txBox="1"/>
      </xdr:nvSpPr>
      <xdr:spPr>
        <a:xfrm>
          <a:off x="16370300" y="494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24765</xdr:rowOff>
    </xdr:from>
    <xdr:to>
      <xdr:col>86</xdr:col>
      <xdr:colOff>25400</xdr:colOff>
      <xdr:row>30</xdr:row>
      <xdr:rowOff>24765</xdr:rowOff>
    </xdr:to>
    <xdr:cxnSp macro="">
      <xdr:nvCxnSpPr>
        <xdr:cNvPr id="519" name="直線コネクタ 518"/>
        <xdr:cNvCxnSpPr/>
      </xdr:nvCxnSpPr>
      <xdr:spPr>
        <a:xfrm>
          <a:off x="16230600" y="5168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25781</xdr:rowOff>
    </xdr:from>
    <xdr:to>
      <xdr:col>85</xdr:col>
      <xdr:colOff>127000</xdr:colOff>
      <xdr:row>35</xdr:row>
      <xdr:rowOff>169926</xdr:rowOff>
    </xdr:to>
    <xdr:cxnSp macro="">
      <xdr:nvCxnSpPr>
        <xdr:cNvPr id="520" name="直線コネクタ 519"/>
        <xdr:cNvCxnSpPr/>
      </xdr:nvCxnSpPr>
      <xdr:spPr>
        <a:xfrm flipV="1">
          <a:off x="15481300" y="6026531"/>
          <a:ext cx="838200" cy="144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109872</xdr:rowOff>
    </xdr:from>
    <xdr:ext cx="534377" cy="259045"/>
    <xdr:sp macro="" textlink="">
      <xdr:nvSpPr>
        <xdr:cNvPr id="521" name="消防費平均値テキスト"/>
        <xdr:cNvSpPr txBox="1"/>
      </xdr:nvSpPr>
      <xdr:spPr>
        <a:xfrm>
          <a:off x="16370300" y="6110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131445</xdr:rowOff>
    </xdr:from>
    <xdr:to>
      <xdr:col>85</xdr:col>
      <xdr:colOff>177800</xdr:colOff>
      <xdr:row>36</xdr:row>
      <xdr:rowOff>61595</xdr:rowOff>
    </xdr:to>
    <xdr:sp macro="" textlink="">
      <xdr:nvSpPr>
        <xdr:cNvPr id="522" name="フローチャート: 判断 521"/>
        <xdr:cNvSpPr/>
      </xdr:nvSpPr>
      <xdr:spPr>
        <a:xfrm>
          <a:off x="16268700" y="613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165354</xdr:rowOff>
    </xdr:from>
    <xdr:to>
      <xdr:col>81</xdr:col>
      <xdr:colOff>50800</xdr:colOff>
      <xdr:row>35</xdr:row>
      <xdr:rowOff>169926</xdr:rowOff>
    </xdr:to>
    <xdr:cxnSp macro="">
      <xdr:nvCxnSpPr>
        <xdr:cNvPr id="523" name="直線コネクタ 522"/>
        <xdr:cNvCxnSpPr/>
      </xdr:nvCxnSpPr>
      <xdr:spPr>
        <a:xfrm>
          <a:off x="14592300" y="61661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40386</xdr:rowOff>
    </xdr:from>
    <xdr:to>
      <xdr:col>81</xdr:col>
      <xdr:colOff>101600</xdr:colOff>
      <xdr:row>36</xdr:row>
      <xdr:rowOff>141986</xdr:rowOff>
    </xdr:to>
    <xdr:sp macro="" textlink="">
      <xdr:nvSpPr>
        <xdr:cNvPr id="524" name="フローチャート: 判断 523"/>
        <xdr:cNvSpPr/>
      </xdr:nvSpPr>
      <xdr:spPr>
        <a:xfrm>
          <a:off x="15430500" y="621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133113</xdr:rowOff>
    </xdr:from>
    <xdr:ext cx="534377" cy="259045"/>
    <xdr:sp macro="" textlink="">
      <xdr:nvSpPr>
        <xdr:cNvPr id="525" name="テキスト ボックス 524"/>
        <xdr:cNvSpPr txBox="1"/>
      </xdr:nvSpPr>
      <xdr:spPr>
        <a:xfrm>
          <a:off x="15214111" y="6305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165354</xdr:rowOff>
    </xdr:from>
    <xdr:to>
      <xdr:col>76</xdr:col>
      <xdr:colOff>114300</xdr:colOff>
      <xdr:row>36</xdr:row>
      <xdr:rowOff>70104</xdr:rowOff>
    </xdr:to>
    <xdr:cxnSp macro="">
      <xdr:nvCxnSpPr>
        <xdr:cNvPr id="526" name="直線コネクタ 525"/>
        <xdr:cNvCxnSpPr/>
      </xdr:nvCxnSpPr>
      <xdr:spPr>
        <a:xfrm flipV="1">
          <a:off x="13703300" y="6166104"/>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74803</xdr:rowOff>
    </xdr:from>
    <xdr:to>
      <xdr:col>76</xdr:col>
      <xdr:colOff>165100</xdr:colOff>
      <xdr:row>37</xdr:row>
      <xdr:rowOff>4953</xdr:rowOff>
    </xdr:to>
    <xdr:sp macro="" textlink="">
      <xdr:nvSpPr>
        <xdr:cNvPr id="527" name="フローチャート: 判断 526"/>
        <xdr:cNvSpPr/>
      </xdr:nvSpPr>
      <xdr:spPr>
        <a:xfrm>
          <a:off x="14541500" y="624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167530</xdr:rowOff>
    </xdr:from>
    <xdr:ext cx="534377" cy="259045"/>
    <xdr:sp macro="" textlink="">
      <xdr:nvSpPr>
        <xdr:cNvPr id="528" name="テキスト ボックス 527"/>
        <xdr:cNvSpPr txBox="1"/>
      </xdr:nvSpPr>
      <xdr:spPr>
        <a:xfrm>
          <a:off x="14325111" y="6339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61214</xdr:rowOff>
    </xdr:from>
    <xdr:to>
      <xdr:col>71</xdr:col>
      <xdr:colOff>177800</xdr:colOff>
      <xdr:row>36</xdr:row>
      <xdr:rowOff>70104</xdr:rowOff>
    </xdr:to>
    <xdr:cxnSp macro="">
      <xdr:nvCxnSpPr>
        <xdr:cNvPr id="529" name="直線コネクタ 528"/>
        <xdr:cNvCxnSpPr/>
      </xdr:nvCxnSpPr>
      <xdr:spPr>
        <a:xfrm>
          <a:off x="12814300" y="6233414"/>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60579</xdr:rowOff>
    </xdr:from>
    <xdr:to>
      <xdr:col>72</xdr:col>
      <xdr:colOff>38100</xdr:colOff>
      <xdr:row>36</xdr:row>
      <xdr:rowOff>162179</xdr:rowOff>
    </xdr:to>
    <xdr:sp macro="" textlink="">
      <xdr:nvSpPr>
        <xdr:cNvPr id="530" name="フローチャート: 判断 529"/>
        <xdr:cNvSpPr/>
      </xdr:nvSpPr>
      <xdr:spPr>
        <a:xfrm>
          <a:off x="13652500" y="623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153306</xdr:rowOff>
    </xdr:from>
    <xdr:ext cx="534377" cy="259045"/>
    <xdr:sp macro="" textlink="">
      <xdr:nvSpPr>
        <xdr:cNvPr id="531" name="テキスト ボックス 530"/>
        <xdr:cNvSpPr txBox="1"/>
      </xdr:nvSpPr>
      <xdr:spPr>
        <a:xfrm>
          <a:off x="13436111" y="632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58928</xdr:rowOff>
    </xdr:from>
    <xdr:to>
      <xdr:col>67</xdr:col>
      <xdr:colOff>101600</xdr:colOff>
      <xdr:row>36</xdr:row>
      <xdr:rowOff>160528</xdr:rowOff>
    </xdr:to>
    <xdr:sp macro="" textlink="">
      <xdr:nvSpPr>
        <xdr:cNvPr id="532" name="フローチャート: 判断 531"/>
        <xdr:cNvSpPr/>
      </xdr:nvSpPr>
      <xdr:spPr>
        <a:xfrm>
          <a:off x="12763500" y="623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151655</xdr:rowOff>
    </xdr:from>
    <xdr:ext cx="534377" cy="259045"/>
    <xdr:sp macro="" textlink="">
      <xdr:nvSpPr>
        <xdr:cNvPr id="533" name="テキスト ボックス 532"/>
        <xdr:cNvSpPr txBox="1"/>
      </xdr:nvSpPr>
      <xdr:spPr>
        <a:xfrm>
          <a:off x="12547111" y="632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146431</xdr:rowOff>
    </xdr:from>
    <xdr:to>
      <xdr:col>85</xdr:col>
      <xdr:colOff>177800</xdr:colOff>
      <xdr:row>35</xdr:row>
      <xdr:rowOff>76581</xdr:rowOff>
    </xdr:to>
    <xdr:sp macro="" textlink="">
      <xdr:nvSpPr>
        <xdr:cNvPr id="539" name="楕円 538"/>
        <xdr:cNvSpPr/>
      </xdr:nvSpPr>
      <xdr:spPr>
        <a:xfrm>
          <a:off x="16268700" y="597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169308</xdr:rowOff>
    </xdr:from>
    <xdr:ext cx="534377" cy="259045"/>
    <xdr:sp macro="" textlink="">
      <xdr:nvSpPr>
        <xdr:cNvPr id="540" name="消防費該当値テキスト"/>
        <xdr:cNvSpPr txBox="1"/>
      </xdr:nvSpPr>
      <xdr:spPr>
        <a:xfrm>
          <a:off x="16370300" y="5827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119126</xdr:rowOff>
    </xdr:from>
    <xdr:to>
      <xdr:col>81</xdr:col>
      <xdr:colOff>101600</xdr:colOff>
      <xdr:row>36</xdr:row>
      <xdr:rowOff>49276</xdr:rowOff>
    </xdr:to>
    <xdr:sp macro="" textlink="">
      <xdr:nvSpPr>
        <xdr:cNvPr id="541" name="楕円 540"/>
        <xdr:cNvSpPr/>
      </xdr:nvSpPr>
      <xdr:spPr>
        <a:xfrm>
          <a:off x="15430500" y="611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65803</xdr:rowOff>
    </xdr:from>
    <xdr:ext cx="534377" cy="259045"/>
    <xdr:sp macro="" textlink="">
      <xdr:nvSpPr>
        <xdr:cNvPr id="542" name="テキスト ボックス 541"/>
        <xdr:cNvSpPr txBox="1"/>
      </xdr:nvSpPr>
      <xdr:spPr>
        <a:xfrm>
          <a:off x="15214111" y="5895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114554</xdr:rowOff>
    </xdr:from>
    <xdr:to>
      <xdr:col>76</xdr:col>
      <xdr:colOff>165100</xdr:colOff>
      <xdr:row>36</xdr:row>
      <xdr:rowOff>44704</xdr:rowOff>
    </xdr:to>
    <xdr:sp macro="" textlink="">
      <xdr:nvSpPr>
        <xdr:cNvPr id="543" name="楕円 542"/>
        <xdr:cNvSpPr/>
      </xdr:nvSpPr>
      <xdr:spPr>
        <a:xfrm>
          <a:off x="14541500" y="611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61231</xdr:rowOff>
    </xdr:from>
    <xdr:ext cx="534377" cy="259045"/>
    <xdr:sp macro="" textlink="">
      <xdr:nvSpPr>
        <xdr:cNvPr id="544" name="テキスト ボックス 543"/>
        <xdr:cNvSpPr txBox="1"/>
      </xdr:nvSpPr>
      <xdr:spPr>
        <a:xfrm>
          <a:off x="14325111" y="5890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19304</xdr:rowOff>
    </xdr:from>
    <xdr:to>
      <xdr:col>72</xdr:col>
      <xdr:colOff>38100</xdr:colOff>
      <xdr:row>36</xdr:row>
      <xdr:rowOff>120904</xdr:rowOff>
    </xdr:to>
    <xdr:sp macro="" textlink="">
      <xdr:nvSpPr>
        <xdr:cNvPr id="545" name="楕円 544"/>
        <xdr:cNvSpPr/>
      </xdr:nvSpPr>
      <xdr:spPr>
        <a:xfrm>
          <a:off x="13652500" y="619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137431</xdr:rowOff>
    </xdr:from>
    <xdr:ext cx="534377" cy="259045"/>
    <xdr:sp macro="" textlink="">
      <xdr:nvSpPr>
        <xdr:cNvPr id="546" name="テキスト ボックス 545"/>
        <xdr:cNvSpPr txBox="1"/>
      </xdr:nvSpPr>
      <xdr:spPr>
        <a:xfrm>
          <a:off x="13436111" y="596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10414</xdr:rowOff>
    </xdr:from>
    <xdr:to>
      <xdr:col>67</xdr:col>
      <xdr:colOff>101600</xdr:colOff>
      <xdr:row>36</xdr:row>
      <xdr:rowOff>112014</xdr:rowOff>
    </xdr:to>
    <xdr:sp macro="" textlink="">
      <xdr:nvSpPr>
        <xdr:cNvPr id="547" name="楕円 546"/>
        <xdr:cNvSpPr/>
      </xdr:nvSpPr>
      <xdr:spPr>
        <a:xfrm>
          <a:off x="12763500" y="618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128541</xdr:rowOff>
    </xdr:from>
    <xdr:ext cx="534377" cy="259045"/>
    <xdr:sp macro="" textlink="">
      <xdr:nvSpPr>
        <xdr:cNvPr id="548" name="テキスト ボックス 547"/>
        <xdr:cNvSpPr txBox="1"/>
      </xdr:nvSpPr>
      <xdr:spPr>
        <a:xfrm>
          <a:off x="12547111" y="595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0" name="直線コネクタ 55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1" name="テキスト ボックス 560"/>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2" name="直線コネクタ 56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3" name="テキスト ボックス 562"/>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4" name="直線コネクタ 56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5" name="テキスト ボックス 564"/>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6" name="直線コネクタ 56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7" name="テキスト ボックス 566"/>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106850</xdr:rowOff>
    </xdr:from>
    <xdr:to>
      <xdr:col>85</xdr:col>
      <xdr:colOff>126364</xdr:colOff>
      <xdr:row>58</xdr:row>
      <xdr:rowOff>56010</xdr:rowOff>
    </xdr:to>
    <xdr:cxnSp macro="">
      <xdr:nvCxnSpPr>
        <xdr:cNvPr id="571" name="直線コネクタ 570"/>
        <xdr:cNvCxnSpPr/>
      </xdr:nvCxnSpPr>
      <xdr:spPr>
        <a:xfrm flipV="1">
          <a:off x="16317595" y="8679350"/>
          <a:ext cx="1269" cy="1320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59837</xdr:rowOff>
    </xdr:from>
    <xdr:ext cx="534377" cy="259045"/>
    <xdr:sp macro="" textlink="">
      <xdr:nvSpPr>
        <xdr:cNvPr id="572" name="教育費最小値テキスト"/>
        <xdr:cNvSpPr txBox="1"/>
      </xdr:nvSpPr>
      <xdr:spPr>
        <a:xfrm>
          <a:off x="16370300" y="10003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56010</xdr:rowOff>
    </xdr:from>
    <xdr:to>
      <xdr:col>86</xdr:col>
      <xdr:colOff>25400</xdr:colOff>
      <xdr:row>58</xdr:row>
      <xdr:rowOff>56010</xdr:rowOff>
    </xdr:to>
    <xdr:cxnSp macro="">
      <xdr:nvCxnSpPr>
        <xdr:cNvPr id="573" name="直線コネクタ 572"/>
        <xdr:cNvCxnSpPr/>
      </xdr:nvCxnSpPr>
      <xdr:spPr>
        <a:xfrm>
          <a:off x="16230600" y="10000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53527</xdr:rowOff>
    </xdr:from>
    <xdr:ext cx="534377" cy="259045"/>
    <xdr:sp macro="" textlink="">
      <xdr:nvSpPr>
        <xdr:cNvPr id="574" name="教育費最大値テキスト"/>
        <xdr:cNvSpPr txBox="1"/>
      </xdr:nvSpPr>
      <xdr:spPr>
        <a:xfrm>
          <a:off x="16370300" y="8454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81,437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106850</xdr:rowOff>
    </xdr:from>
    <xdr:to>
      <xdr:col>86</xdr:col>
      <xdr:colOff>25400</xdr:colOff>
      <xdr:row>50</xdr:row>
      <xdr:rowOff>106850</xdr:rowOff>
    </xdr:to>
    <xdr:cxnSp macro="">
      <xdr:nvCxnSpPr>
        <xdr:cNvPr id="575" name="直線コネクタ 574"/>
        <xdr:cNvCxnSpPr/>
      </xdr:nvCxnSpPr>
      <xdr:spPr>
        <a:xfrm>
          <a:off x="16230600" y="8679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52284</xdr:rowOff>
    </xdr:from>
    <xdr:to>
      <xdr:col>85</xdr:col>
      <xdr:colOff>127000</xdr:colOff>
      <xdr:row>57</xdr:row>
      <xdr:rowOff>154559</xdr:rowOff>
    </xdr:to>
    <xdr:cxnSp macro="">
      <xdr:nvCxnSpPr>
        <xdr:cNvPr id="576" name="直線コネクタ 575"/>
        <xdr:cNvCxnSpPr/>
      </xdr:nvCxnSpPr>
      <xdr:spPr>
        <a:xfrm flipV="1">
          <a:off x="15481300" y="9824934"/>
          <a:ext cx="838200" cy="102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160469</xdr:rowOff>
    </xdr:from>
    <xdr:ext cx="534377" cy="259045"/>
    <xdr:sp macro="" textlink="">
      <xdr:nvSpPr>
        <xdr:cNvPr id="577" name="教育費平均値テキスト"/>
        <xdr:cNvSpPr txBox="1"/>
      </xdr:nvSpPr>
      <xdr:spPr>
        <a:xfrm>
          <a:off x="16370300" y="9418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137592</xdr:rowOff>
    </xdr:from>
    <xdr:to>
      <xdr:col>85</xdr:col>
      <xdr:colOff>177800</xdr:colOff>
      <xdr:row>56</xdr:row>
      <xdr:rowOff>67742</xdr:rowOff>
    </xdr:to>
    <xdr:sp macro="" textlink="">
      <xdr:nvSpPr>
        <xdr:cNvPr id="578" name="フローチャート: 判断 577"/>
        <xdr:cNvSpPr/>
      </xdr:nvSpPr>
      <xdr:spPr>
        <a:xfrm>
          <a:off x="16268700" y="956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121298</xdr:rowOff>
    </xdr:from>
    <xdr:to>
      <xdr:col>81</xdr:col>
      <xdr:colOff>50800</xdr:colOff>
      <xdr:row>57</xdr:row>
      <xdr:rowOff>154559</xdr:rowOff>
    </xdr:to>
    <xdr:cxnSp macro="">
      <xdr:nvCxnSpPr>
        <xdr:cNvPr id="579" name="直線コネクタ 578"/>
        <xdr:cNvCxnSpPr/>
      </xdr:nvCxnSpPr>
      <xdr:spPr>
        <a:xfrm>
          <a:off x="14592300" y="9893948"/>
          <a:ext cx="889000" cy="33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32482</xdr:rowOff>
    </xdr:from>
    <xdr:to>
      <xdr:col>81</xdr:col>
      <xdr:colOff>101600</xdr:colOff>
      <xdr:row>56</xdr:row>
      <xdr:rowOff>134082</xdr:rowOff>
    </xdr:to>
    <xdr:sp macro="" textlink="">
      <xdr:nvSpPr>
        <xdr:cNvPr id="580" name="フローチャート: 判断 579"/>
        <xdr:cNvSpPr/>
      </xdr:nvSpPr>
      <xdr:spPr>
        <a:xfrm>
          <a:off x="15430500" y="963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150609</xdr:rowOff>
    </xdr:from>
    <xdr:ext cx="534377" cy="259045"/>
    <xdr:sp macro="" textlink="">
      <xdr:nvSpPr>
        <xdr:cNvPr id="581" name="テキスト ボックス 580"/>
        <xdr:cNvSpPr txBox="1"/>
      </xdr:nvSpPr>
      <xdr:spPr>
        <a:xfrm>
          <a:off x="15214111" y="940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121298</xdr:rowOff>
    </xdr:from>
    <xdr:to>
      <xdr:col>76</xdr:col>
      <xdr:colOff>114300</xdr:colOff>
      <xdr:row>58</xdr:row>
      <xdr:rowOff>30200</xdr:rowOff>
    </xdr:to>
    <xdr:cxnSp macro="">
      <xdr:nvCxnSpPr>
        <xdr:cNvPr id="582" name="直線コネクタ 581"/>
        <xdr:cNvCxnSpPr/>
      </xdr:nvCxnSpPr>
      <xdr:spPr>
        <a:xfrm flipV="1">
          <a:off x="13703300" y="9893948"/>
          <a:ext cx="889000" cy="80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386</xdr:rowOff>
    </xdr:from>
    <xdr:to>
      <xdr:col>76</xdr:col>
      <xdr:colOff>165100</xdr:colOff>
      <xdr:row>56</xdr:row>
      <xdr:rowOff>101986</xdr:rowOff>
    </xdr:to>
    <xdr:sp macro="" textlink="">
      <xdr:nvSpPr>
        <xdr:cNvPr id="583" name="フローチャート: 判断 582"/>
        <xdr:cNvSpPr/>
      </xdr:nvSpPr>
      <xdr:spPr>
        <a:xfrm>
          <a:off x="14541500" y="960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118513</xdr:rowOff>
    </xdr:from>
    <xdr:ext cx="534377" cy="259045"/>
    <xdr:sp macro="" textlink="">
      <xdr:nvSpPr>
        <xdr:cNvPr id="584" name="テキスト ボックス 583"/>
        <xdr:cNvSpPr txBox="1"/>
      </xdr:nvSpPr>
      <xdr:spPr>
        <a:xfrm>
          <a:off x="14325111" y="9376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30200</xdr:rowOff>
    </xdr:from>
    <xdr:to>
      <xdr:col>71</xdr:col>
      <xdr:colOff>177800</xdr:colOff>
      <xdr:row>58</xdr:row>
      <xdr:rowOff>30704</xdr:rowOff>
    </xdr:to>
    <xdr:cxnSp macro="">
      <xdr:nvCxnSpPr>
        <xdr:cNvPr id="585" name="直線コネクタ 584"/>
        <xdr:cNvCxnSpPr/>
      </xdr:nvCxnSpPr>
      <xdr:spPr>
        <a:xfrm flipV="1">
          <a:off x="12814300" y="9974300"/>
          <a:ext cx="889000" cy="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14536</xdr:rowOff>
    </xdr:from>
    <xdr:to>
      <xdr:col>72</xdr:col>
      <xdr:colOff>38100</xdr:colOff>
      <xdr:row>56</xdr:row>
      <xdr:rowOff>116136</xdr:rowOff>
    </xdr:to>
    <xdr:sp macro="" textlink="">
      <xdr:nvSpPr>
        <xdr:cNvPr id="586" name="フローチャート: 判断 585"/>
        <xdr:cNvSpPr/>
      </xdr:nvSpPr>
      <xdr:spPr>
        <a:xfrm>
          <a:off x="13652500" y="961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132663</xdr:rowOff>
    </xdr:from>
    <xdr:ext cx="534377" cy="259045"/>
    <xdr:sp macro="" textlink="">
      <xdr:nvSpPr>
        <xdr:cNvPr id="587" name="テキスト ボックス 586"/>
        <xdr:cNvSpPr txBox="1"/>
      </xdr:nvSpPr>
      <xdr:spPr>
        <a:xfrm>
          <a:off x="13436111" y="939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14216</xdr:rowOff>
    </xdr:from>
    <xdr:to>
      <xdr:col>67</xdr:col>
      <xdr:colOff>101600</xdr:colOff>
      <xdr:row>56</xdr:row>
      <xdr:rowOff>115816</xdr:rowOff>
    </xdr:to>
    <xdr:sp macro="" textlink="">
      <xdr:nvSpPr>
        <xdr:cNvPr id="588" name="フローチャート: 判断 587"/>
        <xdr:cNvSpPr/>
      </xdr:nvSpPr>
      <xdr:spPr>
        <a:xfrm>
          <a:off x="12763500" y="961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132343</xdr:rowOff>
    </xdr:from>
    <xdr:ext cx="534377" cy="259045"/>
    <xdr:sp macro="" textlink="">
      <xdr:nvSpPr>
        <xdr:cNvPr id="589" name="テキスト ボックス 588"/>
        <xdr:cNvSpPr txBox="1"/>
      </xdr:nvSpPr>
      <xdr:spPr>
        <a:xfrm>
          <a:off x="12547111" y="9390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1484</xdr:rowOff>
    </xdr:from>
    <xdr:to>
      <xdr:col>85</xdr:col>
      <xdr:colOff>177800</xdr:colOff>
      <xdr:row>57</xdr:row>
      <xdr:rowOff>103084</xdr:rowOff>
    </xdr:to>
    <xdr:sp macro="" textlink="">
      <xdr:nvSpPr>
        <xdr:cNvPr id="595" name="楕円 594"/>
        <xdr:cNvSpPr/>
      </xdr:nvSpPr>
      <xdr:spPr>
        <a:xfrm>
          <a:off x="16268700" y="977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151361</xdr:rowOff>
    </xdr:from>
    <xdr:ext cx="534377" cy="259045"/>
    <xdr:sp macro="" textlink="">
      <xdr:nvSpPr>
        <xdr:cNvPr id="596" name="教育費該当値テキスト"/>
        <xdr:cNvSpPr txBox="1"/>
      </xdr:nvSpPr>
      <xdr:spPr>
        <a:xfrm>
          <a:off x="16370300" y="975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103759</xdr:rowOff>
    </xdr:from>
    <xdr:to>
      <xdr:col>81</xdr:col>
      <xdr:colOff>101600</xdr:colOff>
      <xdr:row>58</xdr:row>
      <xdr:rowOff>33909</xdr:rowOff>
    </xdr:to>
    <xdr:sp macro="" textlink="">
      <xdr:nvSpPr>
        <xdr:cNvPr id="597" name="楕円 596"/>
        <xdr:cNvSpPr/>
      </xdr:nvSpPr>
      <xdr:spPr>
        <a:xfrm>
          <a:off x="15430500" y="987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25036</xdr:rowOff>
    </xdr:from>
    <xdr:ext cx="534377" cy="259045"/>
    <xdr:sp macro="" textlink="">
      <xdr:nvSpPr>
        <xdr:cNvPr id="598" name="テキスト ボックス 597"/>
        <xdr:cNvSpPr txBox="1"/>
      </xdr:nvSpPr>
      <xdr:spPr>
        <a:xfrm>
          <a:off x="15214111" y="9969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70498</xdr:rowOff>
    </xdr:from>
    <xdr:to>
      <xdr:col>76</xdr:col>
      <xdr:colOff>165100</xdr:colOff>
      <xdr:row>58</xdr:row>
      <xdr:rowOff>648</xdr:rowOff>
    </xdr:to>
    <xdr:sp macro="" textlink="">
      <xdr:nvSpPr>
        <xdr:cNvPr id="599" name="楕円 598"/>
        <xdr:cNvSpPr/>
      </xdr:nvSpPr>
      <xdr:spPr>
        <a:xfrm>
          <a:off x="14541500" y="984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163225</xdr:rowOff>
    </xdr:from>
    <xdr:ext cx="534377" cy="259045"/>
    <xdr:sp macro="" textlink="">
      <xdr:nvSpPr>
        <xdr:cNvPr id="600" name="テキスト ボックス 599"/>
        <xdr:cNvSpPr txBox="1"/>
      </xdr:nvSpPr>
      <xdr:spPr>
        <a:xfrm>
          <a:off x="14325111" y="993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150850</xdr:rowOff>
    </xdr:from>
    <xdr:to>
      <xdr:col>72</xdr:col>
      <xdr:colOff>38100</xdr:colOff>
      <xdr:row>58</xdr:row>
      <xdr:rowOff>81000</xdr:rowOff>
    </xdr:to>
    <xdr:sp macro="" textlink="">
      <xdr:nvSpPr>
        <xdr:cNvPr id="601" name="楕円 600"/>
        <xdr:cNvSpPr/>
      </xdr:nvSpPr>
      <xdr:spPr>
        <a:xfrm>
          <a:off x="13652500" y="992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72127</xdr:rowOff>
    </xdr:from>
    <xdr:ext cx="534377" cy="259045"/>
    <xdr:sp macro="" textlink="">
      <xdr:nvSpPr>
        <xdr:cNvPr id="602" name="テキスト ボックス 601"/>
        <xdr:cNvSpPr txBox="1"/>
      </xdr:nvSpPr>
      <xdr:spPr>
        <a:xfrm>
          <a:off x="13436111" y="10016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151354</xdr:rowOff>
    </xdr:from>
    <xdr:to>
      <xdr:col>67</xdr:col>
      <xdr:colOff>101600</xdr:colOff>
      <xdr:row>58</xdr:row>
      <xdr:rowOff>81504</xdr:rowOff>
    </xdr:to>
    <xdr:sp macro="" textlink="">
      <xdr:nvSpPr>
        <xdr:cNvPr id="603" name="楕円 602"/>
        <xdr:cNvSpPr/>
      </xdr:nvSpPr>
      <xdr:spPr>
        <a:xfrm>
          <a:off x="12763500" y="992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72631</xdr:rowOff>
    </xdr:from>
    <xdr:ext cx="534377" cy="259045"/>
    <xdr:sp macro="" textlink="">
      <xdr:nvSpPr>
        <xdr:cNvPr id="604" name="テキスト ボックス 603"/>
        <xdr:cNvSpPr txBox="1"/>
      </xdr:nvSpPr>
      <xdr:spPr>
        <a:xfrm>
          <a:off x="12547111" y="1001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18" name="テキスト ボックス 617"/>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20" name="テキスト ボックス 619"/>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22" name="テキスト ボックス 621"/>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21970</xdr:rowOff>
    </xdr:from>
    <xdr:ext cx="467179" cy="259045"/>
    <xdr:sp macro="" textlink="">
      <xdr:nvSpPr>
        <xdr:cNvPr id="624" name="テキスト ボックス 623"/>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6" name="テキスト ボックス 625"/>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29645</xdr:rowOff>
    </xdr:from>
    <xdr:to>
      <xdr:col>85</xdr:col>
      <xdr:colOff>126364</xdr:colOff>
      <xdr:row>79</xdr:row>
      <xdr:rowOff>98879</xdr:rowOff>
    </xdr:to>
    <xdr:cxnSp macro="">
      <xdr:nvCxnSpPr>
        <xdr:cNvPr id="630" name="直線コネクタ 629"/>
        <xdr:cNvCxnSpPr/>
      </xdr:nvCxnSpPr>
      <xdr:spPr>
        <a:xfrm flipV="1">
          <a:off x="16317595" y="12202595"/>
          <a:ext cx="1269" cy="1440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109909</xdr:rowOff>
    </xdr:from>
    <xdr:ext cx="249299" cy="259045"/>
    <xdr:sp macro="" textlink="">
      <xdr:nvSpPr>
        <xdr:cNvPr id="631" name="災害復旧費最小値テキスト"/>
        <xdr:cNvSpPr txBox="1"/>
      </xdr:nvSpPr>
      <xdr:spPr>
        <a:xfrm>
          <a:off x="16370300" y="136544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147772</xdr:rowOff>
    </xdr:from>
    <xdr:ext cx="469744" cy="259045"/>
    <xdr:sp macro="" textlink="">
      <xdr:nvSpPr>
        <xdr:cNvPr id="633" name="災害復旧費最大値テキスト"/>
        <xdr:cNvSpPr txBox="1"/>
      </xdr:nvSpPr>
      <xdr:spPr>
        <a:xfrm>
          <a:off x="16370300" y="11977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29645</xdr:rowOff>
    </xdr:from>
    <xdr:to>
      <xdr:col>86</xdr:col>
      <xdr:colOff>25400</xdr:colOff>
      <xdr:row>71</xdr:row>
      <xdr:rowOff>29645</xdr:rowOff>
    </xdr:to>
    <xdr:cxnSp macro="">
      <xdr:nvCxnSpPr>
        <xdr:cNvPr id="634" name="直線コネクタ 633"/>
        <xdr:cNvCxnSpPr/>
      </xdr:nvCxnSpPr>
      <xdr:spPr>
        <a:xfrm>
          <a:off x="16230600" y="12202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88919</xdr:rowOff>
    </xdr:from>
    <xdr:to>
      <xdr:col>85</xdr:col>
      <xdr:colOff>127000</xdr:colOff>
      <xdr:row>79</xdr:row>
      <xdr:rowOff>98879</xdr:rowOff>
    </xdr:to>
    <xdr:cxnSp macro="">
      <xdr:nvCxnSpPr>
        <xdr:cNvPr id="635" name="直線コネクタ 634"/>
        <xdr:cNvCxnSpPr/>
      </xdr:nvCxnSpPr>
      <xdr:spPr>
        <a:xfrm flipV="1">
          <a:off x="15481300" y="13633469"/>
          <a:ext cx="838200" cy="9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27359</xdr:rowOff>
    </xdr:from>
    <xdr:ext cx="378565" cy="259045"/>
    <xdr:sp macro="" textlink="">
      <xdr:nvSpPr>
        <xdr:cNvPr id="636" name="災害復旧費平均値テキスト"/>
        <xdr:cNvSpPr txBox="1"/>
      </xdr:nvSpPr>
      <xdr:spPr>
        <a:xfrm>
          <a:off x="16370300" y="1340045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4482</xdr:rowOff>
    </xdr:from>
    <xdr:to>
      <xdr:col>85</xdr:col>
      <xdr:colOff>177800</xdr:colOff>
      <xdr:row>79</xdr:row>
      <xdr:rowOff>106082</xdr:rowOff>
    </xdr:to>
    <xdr:sp macro="" textlink="">
      <xdr:nvSpPr>
        <xdr:cNvPr id="637" name="フローチャート: 判断 636"/>
        <xdr:cNvSpPr/>
      </xdr:nvSpPr>
      <xdr:spPr>
        <a:xfrm>
          <a:off x="16268700" y="1354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8" name="直線コネクタ 637"/>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13463</xdr:rowOff>
    </xdr:from>
    <xdr:to>
      <xdr:col>81</xdr:col>
      <xdr:colOff>101600</xdr:colOff>
      <xdr:row>79</xdr:row>
      <xdr:rowOff>115063</xdr:rowOff>
    </xdr:to>
    <xdr:sp macro="" textlink="">
      <xdr:nvSpPr>
        <xdr:cNvPr id="639" name="フローチャート: 判断 638"/>
        <xdr:cNvSpPr/>
      </xdr:nvSpPr>
      <xdr:spPr>
        <a:xfrm>
          <a:off x="15430500" y="13558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131590</xdr:rowOff>
    </xdr:from>
    <xdr:ext cx="378565" cy="259045"/>
    <xdr:sp macro="" textlink="">
      <xdr:nvSpPr>
        <xdr:cNvPr id="640" name="テキスト ボックス 639"/>
        <xdr:cNvSpPr txBox="1"/>
      </xdr:nvSpPr>
      <xdr:spPr>
        <a:xfrm>
          <a:off x="15292017" y="133332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1" name="直線コネクタ 640"/>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108984</xdr:rowOff>
    </xdr:from>
    <xdr:to>
      <xdr:col>76</xdr:col>
      <xdr:colOff>165100</xdr:colOff>
      <xdr:row>78</xdr:row>
      <xdr:rowOff>39134</xdr:rowOff>
    </xdr:to>
    <xdr:sp macro="" textlink="">
      <xdr:nvSpPr>
        <xdr:cNvPr id="642" name="フローチャート: 判断 641"/>
        <xdr:cNvSpPr/>
      </xdr:nvSpPr>
      <xdr:spPr>
        <a:xfrm>
          <a:off x="14541500" y="13310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55661</xdr:rowOff>
    </xdr:from>
    <xdr:ext cx="469744" cy="259045"/>
    <xdr:sp macro="" textlink="">
      <xdr:nvSpPr>
        <xdr:cNvPr id="643" name="テキスト ボックス 642"/>
        <xdr:cNvSpPr txBox="1"/>
      </xdr:nvSpPr>
      <xdr:spPr>
        <a:xfrm>
          <a:off x="14357428" y="13085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4" name="直線コネクタ 643"/>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90207</xdr:rowOff>
    </xdr:from>
    <xdr:to>
      <xdr:col>72</xdr:col>
      <xdr:colOff>38100</xdr:colOff>
      <xdr:row>77</xdr:row>
      <xdr:rowOff>20357</xdr:rowOff>
    </xdr:to>
    <xdr:sp macro="" textlink="">
      <xdr:nvSpPr>
        <xdr:cNvPr id="645" name="フローチャート: 判断 644"/>
        <xdr:cNvSpPr/>
      </xdr:nvSpPr>
      <xdr:spPr>
        <a:xfrm>
          <a:off x="13652500" y="13120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36883</xdr:rowOff>
    </xdr:from>
    <xdr:ext cx="469744" cy="259045"/>
    <xdr:sp macro="" textlink="">
      <xdr:nvSpPr>
        <xdr:cNvPr id="646" name="テキスト ボックス 645"/>
        <xdr:cNvSpPr txBox="1"/>
      </xdr:nvSpPr>
      <xdr:spPr>
        <a:xfrm>
          <a:off x="13468428" y="12895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2848</xdr:rowOff>
    </xdr:from>
    <xdr:to>
      <xdr:col>67</xdr:col>
      <xdr:colOff>101600</xdr:colOff>
      <xdr:row>76</xdr:row>
      <xdr:rowOff>104448</xdr:rowOff>
    </xdr:to>
    <xdr:sp macro="" textlink="">
      <xdr:nvSpPr>
        <xdr:cNvPr id="647" name="フローチャート: 判断 646"/>
        <xdr:cNvSpPr/>
      </xdr:nvSpPr>
      <xdr:spPr>
        <a:xfrm>
          <a:off x="12763500" y="1303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74</xdr:row>
      <xdr:rowOff>120976</xdr:rowOff>
    </xdr:from>
    <xdr:ext cx="469744" cy="259045"/>
    <xdr:sp macro="" textlink="">
      <xdr:nvSpPr>
        <xdr:cNvPr id="648" name="テキスト ボックス 647"/>
        <xdr:cNvSpPr txBox="1"/>
      </xdr:nvSpPr>
      <xdr:spPr>
        <a:xfrm>
          <a:off x="12579428" y="1280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38119</xdr:rowOff>
    </xdr:from>
    <xdr:to>
      <xdr:col>85</xdr:col>
      <xdr:colOff>177800</xdr:colOff>
      <xdr:row>79</xdr:row>
      <xdr:rowOff>139719</xdr:rowOff>
    </xdr:to>
    <xdr:sp macro="" textlink="">
      <xdr:nvSpPr>
        <xdr:cNvPr id="654" name="楕円 653"/>
        <xdr:cNvSpPr/>
      </xdr:nvSpPr>
      <xdr:spPr>
        <a:xfrm>
          <a:off x="16268700" y="1358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154359</xdr:rowOff>
    </xdr:from>
    <xdr:ext cx="313932" cy="259045"/>
    <xdr:sp macro="" textlink="">
      <xdr:nvSpPr>
        <xdr:cNvPr id="655" name="災害復旧費該当値テキスト"/>
        <xdr:cNvSpPr txBox="1"/>
      </xdr:nvSpPr>
      <xdr:spPr>
        <a:xfrm>
          <a:off x="16370300" y="135274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6" name="楕円 655"/>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7" name="テキスト ボックス 656"/>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8" name="楕円 657"/>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9" name="テキスト ボックス 658"/>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0" name="楕円 659"/>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1" name="テキスト ボックス 660"/>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2" name="楕円 661"/>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3" name="テキスト ボックス 662"/>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4" name="テキスト ボックス 673"/>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6" name="テキスト ボックス 675"/>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8" name="テキスト ボックス 677"/>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0" name="テキスト ボックス 679"/>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1" name="直線コネクタ 68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2" name="テキスト ボックス 681"/>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25583</xdr:rowOff>
    </xdr:from>
    <xdr:to>
      <xdr:col>85</xdr:col>
      <xdr:colOff>126364</xdr:colOff>
      <xdr:row>99</xdr:row>
      <xdr:rowOff>68560</xdr:rowOff>
    </xdr:to>
    <xdr:cxnSp macro="">
      <xdr:nvCxnSpPr>
        <xdr:cNvPr id="686" name="直線コネクタ 685"/>
        <xdr:cNvCxnSpPr/>
      </xdr:nvCxnSpPr>
      <xdr:spPr>
        <a:xfrm flipV="1">
          <a:off x="16317595" y="15627533"/>
          <a:ext cx="1269" cy="1414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72387</xdr:rowOff>
    </xdr:from>
    <xdr:ext cx="534377" cy="259045"/>
    <xdr:sp macro="" textlink="">
      <xdr:nvSpPr>
        <xdr:cNvPr id="687" name="公債費最小値テキスト"/>
        <xdr:cNvSpPr txBox="1"/>
      </xdr:nvSpPr>
      <xdr:spPr>
        <a:xfrm>
          <a:off x="16370300" y="17045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68560</xdr:rowOff>
    </xdr:from>
    <xdr:to>
      <xdr:col>86</xdr:col>
      <xdr:colOff>25400</xdr:colOff>
      <xdr:row>99</xdr:row>
      <xdr:rowOff>68560</xdr:rowOff>
    </xdr:to>
    <xdr:cxnSp macro="">
      <xdr:nvCxnSpPr>
        <xdr:cNvPr id="688" name="直線コネクタ 687"/>
        <xdr:cNvCxnSpPr/>
      </xdr:nvCxnSpPr>
      <xdr:spPr>
        <a:xfrm>
          <a:off x="16230600" y="17042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143710</xdr:rowOff>
    </xdr:from>
    <xdr:ext cx="534377" cy="259045"/>
    <xdr:sp macro="" textlink="">
      <xdr:nvSpPr>
        <xdr:cNvPr id="689" name="公債費最大値テキスト"/>
        <xdr:cNvSpPr txBox="1"/>
      </xdr:nvSpPr>
      <xdr:spPr>
        <a:xfrm>
          <a:off x="16370300" y="15402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77,492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25583</xdr:rowOff>
    </xdr:from>
    <xdr:to>
      <xdr:col>86</xdr:col>
      <xdr:colOff>25400</xdr:colOff>
      <xdr:row>91</xdr:row>
      <xdr:rowOff>25583</xdr:rowOff>
    </xdr:to>
    <xdr:cxnSp macro="">
      <xdr:nvCxnSpPr>
        <xdr:cNvPr id="690" name="直線コネクタ 689"/>
        <xdr:cNvCxnSpPr/>
      </xdr:nvCxnSpPr>
      <xdr:spPr>
        <a:xfrm>
          <a:off x="16230600" y="15627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134899</xdr:rowOff>
    </xdr:from>
    <xdr:to>
      <xdr:col>85</xdr:col>
      <xdr:colOff>127000</xdr:colOff>
      <xdr:row>98</xdr:row>
      <xdr:rowOff>140157</xdr:rowOff>
    </xdr:to>
    <xdr:cxnSp macro="">
      <xdr:nvCxnSpPr>
        <xdr:cNvPr id="691" name="直線コネクタ 690"/>
        <xdr:cNvCxnSpPr/>
      </xdr:nvCxnSpPr>
      <xdr:spPr>
        <a:xfrm>
          <a:off x="15481300" y="16936999"/>
          <a:ext cx="8382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116853</xdr:rowOff>
    </xdr:from>
    <xdr:ext cx="534377" cy="259045"/>
    <xdr:sp macro="" textlink="">
      <xdr:nvSpPr>
        <xdr:cNvPr id="692" name="公債費平均値テキスト"/>
        <xdr:cNvSpPr txBox="1"/>
      </xdr:nvSpPr>
      <xdr:spPr>
        <a:xfrm>
          <a:off x="16370300" y="16576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93976</xdr:rowOff>
    </xdr:from>
    <xdr:to>
      <xdr:col>85</xdr:col>
      <xdr:colOff>177800</xdr:colOff>
      <xdr:row>98</xdr:row>
      <xdr:rowOff>24126</xdr:rowOff>
    </xdr:to>
    <xdr:sp macro="" textlink="">
      <xdr:nvSpPr>
        <xdr:cNvPr id="693" name="フローチャート: 判断 692"/>
        <xdr:cNvSpPr/>
      </xdr:nvSpPr>
      <xdr:spPr>
        <a:xfrm>
          <a:off x="16268700" y="16724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119560</xdr:rowOff>
    </xdr:from>
    <xdr:to>
      <xdr:col>81</xdr:col>
      <xdr:colOff>50800</xdr:colOff>
      <xdr:row>98</xdr:row>
      <xdr:rowOff>134899</xdr:rowOff>
    </xdr:to>
    <xdr:cxnSp macro="">
      <xdr:nvCxnSpPr>
        <xdr:cNvPr id="694" name="直線コネクタ 693"/>
        <xdr:cNvCxnSpPr/>
      </xdr:nvCxnSpPr>
      <xdr:spPr>
        <a:xfrm>
          <a:off x="14592300" y="16921660"/>
          <a:ext cx="889000" cy="1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100696</xdr:rowOff>
    </xdr:from>
    <xdr:to>
      <xdr:col>81</xdr:col>
      <xdr:colOff>101600</xdr:colOff>
      <xdr:row>98</xdr:row>
      <xdr:rowOff>30846</xdr:rowOff>
    </xdr:to>
    <xdr:sp macro="" textlink="">
      <xdr:nvSpPr>
        <xdr:cNvPr id="695" name="フローチャート: 判断 694"/>
        <xdr:cNvSpPr/>
      </xdr:nvSpPr>
      <xdr:spPr>
        <a:xfrm>
          <a:off x="15430500" y="1673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47373</xdr:rowOff>
    </xdr:from>
    <xdr:ext cx="534377" cy="259045"/>
    <xdr:sp macro="" textlink="">
      <xdr:nvSpPr>
        <xdr:cNvPr id="696" name="テキスト ボックス 695"/>
        <xdr:cNvSpPr txBox="1"/>
      </xdr:nvSpPr>
      <xdr:spPr>
        <a:xfrm>
          <a:off x="15214111" y="16506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110004</xdr:rowOff>
    </xdr:from>
    <xdr:to>
      <xdr:col>76</xdr:col>
      <xdr:colOff>114300</xdr:colOff>
      <xdr:row>98</xdr:row>
      <xdr:rowOff>119560</xdr:rowOff>
    </xdr:to>
    <xdr:cxnSp macro="">
      <xdr:nvCxnSpPr>
        <xdr:cNvPr id="697" name="直線コネクタ 696"/>
        <xdr:cNvCxnSpPr/>
      </xdr:nvCxnSpPr>
      <xdr:spPr>
        <a:xfrm>
          <a:off x="13703300" y="16912104"/>
          <a:ext cx="889000" cy="9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100605</xdr:rowOff>
    </xdr:from>
    <xdr:to>
      <xdr:col>76</xdr:col>
      <xdr:colOff>165100</xdr:colOff>
      <xdr:row>98</xdr:row>
      <xdr:rowOff>30755</xdr:rowOff>
    </xdr:to>
    <xdr:sp macro="" textlink="">
      <xdr:nvSpPr>
        <xdr:cNvPr id="698" name="フローチャート: 判断 697"/>
        <xdr:cNvSpPr/>
      </xdr:nvSpPr>
      <xdr:spPr>
        <a:xfrm>
          <a:off x="14541500" y="1673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47282</xdr:rowOff>
    </xdr:from>
    <xdr:ext cx="534377" cy="259045"/>
    <xdr:sp macro="" textlink="">
      <xdr:nvSpPr>
        <xdr:cNvPr id="699" name="テキスト ボックス 698"/>
        <xdr:cNvSpPr txBox="1"/>
      </xdr:nvSpPr>
      <xdr:spPr>
        <a:xfrm>
          <a:off x="14325111" y="1650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81682</xdr:rowOff>
    </xdr:from>
    <xdr:to>
      <xdr:col>71</xdr:col>
      <xdr:colOff>177800</xdr:colOff>
      <xdr:row>98</xdr:row>
      <xdr:rowOff>110004</xdr:rowOff>
    </xdr:to>
    <xdr:cxnSp macro="">
      <xdr:nvCxnSpPr>
        <xdr:cNvPr id="700" name="直線コネクタ 699"/>
        <xdr:cNvCxnSpPr/>
      </xdr:nvCxnSpPr>
      <xdr:spPr>
        <a:xfrm>
          <a:off x="12814300" y="16883782"/>
          <a:ext cx="889000" cy="28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101541</xdr:rowOff>
    </xdr:from>
    <xdr:to>
      <xdr:col>72</xdr:col>
      <xdr:colOff>38100</xdr:colOff>
      <xdr:row>98</xdr:row>
      <xdr:rowOff>31691</xdr:rowOff>
    </xdr:to>
    <xdr:sp macro="" textlink="">
      <xdr:nvSpPr>
        <xdr:cNvPr id="701" name="フローチャート: 判断 700"/>
        <xdr:cNvSpPr/>
      </xdr:nvSpPr>
      <xdr:spPr>
        <a:xfrm>
          <a:off x="13652500" y="1673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48218</xdr:rowOff>
    </xdr:from>
    <xdr:ext cx="534377" cy="259045"/>
    <xdr:sp macro="" textlink="">
      <xdr:nvSpPr>
        <xdr:cNvPr id="702" name="テキスト ボックス 701"/>
        <xdr:cNvSpPr txBox="1"/>
      </xdr:nvSpPr>
      <xdr:spPr>
        <a:xfrm>
          <a:off x="13436111" y="1650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64829</xdr:rowOff>
    </xdr:from>
    <xdr:to>
      <xdr:col>67</xdr:col>
      <xdr:colOff>101600</xdr:colOff>
      <xdr:row>97</xdr:row>
      <xdr:rowOff>166429</xdr:rowOff>
    </xdr:to>
    <xdr:sp macro="" textlink="">
      <xdr:nvSpPr>
        <xdr:cNvPr id="703" name="フローチャート: 判断 702"/>
        <xdr:cNvSpPr/>
      </xdr:nvSpPr>
      <xdr:spPr>
        <a:xfrm>
          <a:off x="12763500" y="1669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11506</xdr:rowOff>
    </xdr:from>
    <xdr:ext cx="534377" cy="259045"/>
    <xdr:sp macro="" textlink="">
      <xdr:nvSpPr>
        <xdr:cNvPr id="704" name="テキスト ボックス 703"/>
        <xdr:cNvSpPr txBox="1"/>
      </xdr:nvSpPr>
      <xdr:spPr>
        <a:xfrm>
          <a:off x="12547111" y="1647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89357</xdr:rowOff>
    </xdr:from>
    <xdr:to>
      <xdr:col>85</xdr:col>
      <xdr:colOff>177800</xdr:colOff>
      <xdr:row>99</xdr:row>
      <xdr:rowOff>19507</xdr:rowOff>
    </xdr:to>
    <xdr:sp macro="" textlink="">
      <xdr:nvSpPr>
        <xdr:cNvPr id="710" name="楕円 709"/>
        <xdr:cNvSpPr/>
      </xdr:nvSpPr>
      <xdr:spPr>
        <a:xfrm>
          <a:off x="16268700" y="1689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4284</xdr:rowOff>
    </xdr:from>
    <xdr:ext cx="534377" cy="259045"/>
    <xdr:sp macro="" textlink="">
      <xdr:nvSpPr>
        <xdr:cNvPr id="711" name="公債費該当値テキスト"/>
        <xdr:cNvSpPr txBox="1"/>
      </xdr:nvSpPr>
      <xdr:spPr>
        <a:xfrm>
          <a:off x="16370300" y="1680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84099</xdr:rowOff>
    </xdr:from>
    <xdr:to>
      <xdr:col>81</xdr:col>
      <xdr:colOff>101600</xdr:colOff>
      <xdr:row>99</xdr:row>
      <xdr:rowOff>14249</xdr:rowOff>
    </xdr:to>
    <xdr:sp macro="" textlink="">
      <xdr:nvSpPr>
        <xdr:cNvPr id="712" name="楕円 711"/>
        <xdr:cNvSpPr/>
      </xdr:nvSpPr>
      <xdr:spPr>
        <a:xfrm>
          <a:off x="15430500" y="1688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5376</xdr:rowOff>
    </xdr:from>
    <xdr:ext cx="534377" cy="259045"/>
    <xdr:sp macro="" textlink="">
      <xdr:nvSpPr>
        <xdr:cNvPr id="713" name="テキスト ボックス 712"/>
        <xdr:cNvSpPr txBox="1"/>
      </xdr:nvSpPr>
      <xdr:spPr>
        <a:xfrm>
          <a:off x="15214111" y="16978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68760</xdr:rowOff>
    </xdr:from>
    <xdr:to>
      <xdr:col>76</xdr:col>
      <xdr:colOff>165100</xdr:colOff>
      <xdr:row>98</xdr:row>
      <xdr:rowOff>170360</xdr:rowOff>
    </xdr:to>
    <xdr:sp macro="" textlink="">
      <xdr:nvSpPr>
        <xdr:cNvPr id="714" name="楕円 713"/>
        <xdr:cNvSpPr/>
      </xdr:nvSpPr>
      <xdr:spPr>
        <a:xfrm>
          <a:off x="14541500" y="168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161487</xdr:rowOff>
    </xdr:from>
    <xdr:ext cx="534377" cy="259045"/>
    <xdr:sp macro="" textlink="">
      <xdr:nvSpPr>
        <xdr:cNvPr id="715" name="テキスト ボックス 714"/>
        <xdr:cNvSpPr txBox="1"/>
      </xdr:nvSpPr>
      <xdr:spPr>
        <a:xfrm>
          <a:off x="14325111" y="16963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59204</xdr:rowOff>
    </xdr:from>
    <xdr:to>
      <xdr:col>72</xdr:col>
      <xdr:colOff>38100</xdr:colOff>
      <xdr:row>98</xdr:row>
      <xdr:rowOff>160804</xdr:rowOff>
    </xdr:to>
    <xdr:sp macro="" textlink="">
      <xdr:nvSpPr>
        <xdr:cNvPr id="716" name="楕円 715"/>
        <xdr:cNvSpPr/>
      </xdr:nvSpPr>
      <xdr:spPr>
        <a:xfrm>
          <a:off x="13652500" y="1686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151931</xdr:rowOff>
    </xdr:from>
    <xdr:ext cx="534377" cy="259045"/>
    <xdr:sp macro="" textlink="">
      <xdr:nvSpPr>
        <xdr:cNvPr id="717" name="テキスト ボックス 716"/>
        <xdr:cNvSpPr txBox="1"/>
      </xdr:nvSpPr>
      <xdr:spPr>
        <a:xfrm>
          <a:off x="13436111" y="16954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30882</xdr:rowOff>
    </xdr:from>
    <xdr:to>
      <xdr:col>67</xdr:col>
      <xdr:colOff>101600</xdr:colOff>
      <xdr:row>98</xdr:row>
      <xdr:rowOff>132482</xdr:rowOff>
    </xdr:to>
    <xdr:sp macro="" textlink="">
      <xdr:nvSpPr>
        <xdr:cNvPr id="718" name="楕円 717"/>
        <xdr:cNvSpPr/>
      </xdr:nvSpPr>
      <xdr:spPr>
        <a:xfrm>
          <a:off x="12763500" y="1683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123609</xdr:rowOff>
    </xdr:from>
    <xdr:ext cx="534377" cy="259045"/>
    <xdr:sp macro="" textlink="">
      <xdr:nvSpPr>
        <xdr:cNvPr id="719" name="テキスト ボックス 718"/>
        <xdr:cNvSpPr txBox="1"/>
      </xdr:nvSpPr>
      <xdr:spPr>
        <a:xfrm>
          <a:off x="12547111" y="1692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3" name="テキスト ボックス 732"/>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79502</xdr:rowOff>
    </xdr:from>
    <xdr:to>
      <xdr:col>116</xdr:col>
      <xdr:colOff>62864</xdr:colOff>
      <xdr:row>39</xdr:row>
      <xdr:rowOff>44450</xdr:rowOff>
    </xdr:to>
    <xdr:cxnSp macro="">
      <xdr:nvCxnSpPr>
        <xdr:cNvPr id="743" name="直線コネクタ 742"/>
        <xdr:cNvCxnSpPr/>
      </xdr:nvCxnSpPr>
      <xdr:spPr>
        <a:xfrm flipV="1">
          <a:off x="22159595" y="5394452"/>
          <a:ext cx="1269" cy="1336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26179</xdr:rowOff>
    </xdr:from>
    <xdr:ext cx="469744" cy="259045"/>
    <xdr:sp macro="" textlink="">
      <xdr:nvSpPr>
        <xdr:cNvPr id="746" name="諸支出金最大値テキスト"/>
        <xdr:cNvSpPr txBox="1"/>
      </xdr:nvSpPr>
      <xdr:spPr>
        <a:xfrm>
          <a:off x="22212300" y="5169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1,754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79502</xdr:rowOff>
    </xdr:from>
    <xdr:to>
      <xdr:col>116</xdr:col>
      <xdr:colOff>152400</xdr:colOff>
      <xdr:row>31</xdr:row>
      <xdr:rowOff>79502</xdr:rowOff>
    </xdr:to>
    <xdr:cxnSp macro="">
      <xdr:nvCxnSpPr>
        <xdr:cNvPr id="747" name="直線コネクタ 746"/>
        <xdr:cNvCxnSpPr/>
      </xdr:nvCxnSpPr>
      <xdr:spPr>
        <a:xfrm>
          <a:off x="22072600" y="5394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67581</xdr:rowOff>
    </xdr:from>
    <xdr:ext cx="378565" cy="259045"/>
    <xdr:sp macro="" textlink="">
      <xdr:nvSpPr>
        <xdr:cNvPr id="749" name="諸支出金平均値テキスト"/>
        <xdr:cNvSpPr txBox="1"/>
      </xdr:nvSpPr>
      <xdr:spPr>
        <a:xfrm>
          <a:off x="22212300" y="641123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44704</xdr:rowOff>
    </xdr:from>
    <xdr:to>
      <xdr:col>116</xdr:col>
      <xdr:colOff>114300</xdr:colOff>
      <xdr:row>38</xdr:row>
      <xdr:rowOff>146304</xdr:rowOff>
    </xdr:to>
    <xdr:sp macro="" textlink="">
      <xdr:nvSpPr>
        <xdr:cNvPr id="750" name="フローチャート: 判断 749"/>
        <xdr:cNvSpPr/>
      </xdr:nvSpPr>
      <xdr:spPr>
        <a:xfrm>
          <a:off x="22110700" y="655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65278</xdr:rowOff>
    </xdr:from>
    <xdr:to>
      <xdr:col>112</xdr:col>
      <xdr:colOff>38100</xdr:colOff>
      <xdr:row>38</xdr:row>
      <xdr:rowOff>166878</xdr:rowOff>
    </xdr:to>
    <xdr:sp macro="" textlink="">
      <xdr:nvSpPr>
        <xdr:cNvPr id="752" name="フローチャート: 判断 751"/>
        <xdr:cNvSpPr/>
      </xdr:nvSpPr>
      <xdr:spPr>
        <a:xfrm>
          <a:off x="21272500" y="658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11955</xdr:rowOff>
    </xdr:from>
    <xdr:ext cx="378565" cy="259045"/>
    <xdr:sp macro="" textlink="">
      <xdr:nvSpPr>
        <xdr:cNvPr id="753" name="テキスト ボックス 752"/>
        <xdr:cNvSpPr txBox="1"/>
      </xdr:nvSpPr>
      <xdr:spPr>
        <a:xfrm>
          <a:off x="21134017" y="6355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60706</xdr:rowOff>
    </xdr:from>
    <xdr:to>
      <xdr:col>107</xdr:col>
      <xdr:colOff>101600</xdr:colOff>
      <xdr:row>38</xdr:row>
      <xdr:rowOff>162306</xdr:rowOff>
    </xdr:to>
    <xdr:sp macro="" textlink="">
      <xdr:nvSpPr>
        <xdr:cNvPr id="755" name="フローチャート: 判断 754"/>
        <xdr:cNvSpPr/>
      </xdr:nvSpPr>
      <xdr:spPr>
        <a:xfrm>
          <a:off x="203835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7383</xdr:rowOff>
    </xdr:from>
    <xdr:ext cx="378565" cy="259045"/>
    <xdr:sp macro="" textlink="">
      <xdr:nvSpPr>
        <xdr:cNvPr id="756" name="テキスト ボックス 755"/>
        <xdr:cNvSpPr txBox="1"/>
      </xdr:nvSpPr>
      <xdr:spPr>
        <a:xfrm>
          <a:off x="20245017" y="63510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43180</xdr:rowOff>
    </xdr:from>
    <xdr:to>
      <xdr:col>102</xdr:col>
      <xdr:colOff>165100</xdr:colOff>
      <xdr:row>38</xdr:row>
      <xdr:rowOff>144780</xdr:rowOff>
    </xdr:to>
    <xdr:sp macro="" textlink="">
      <xdr:nvSpPr>
        <xdr:cNvPr id="758" name="フローチャート: 判断 757"/>
        <xdr:cNvSpPr/>
      </xdr:nvSpPr>
      <xdr:spPr>
        <a:xfrm>
          <a:off x="19494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161307</xdr:rowOff>
    </xdr:from>
    <xdr:ext cx="378565" cy="259045"/>
    <xdr:sp macro="" textlink="">
      <xdr:nvSpPr>
        <xdr:cNvPr id="759" name="テキスト ボックス 758"/>
        <xdr:cNvSpPr txBox="1"/>
      </xdr:nvSpPr>
      <xdr:spPr>
        <a:xfrm>
          <a:off x="19356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33274</xdr:rowOff>
    </xdr:from>
    <xdr:to>
      <xdr:col>98</xdr:col>
      <xdr:colOff>38100</xdr:colOff>
      <xdr:row>38</xdr:row>
      <xdr:rowOff>134874</xdr:rowOff>
    </xdr:to>
    <xdr:sp macro="" textlink="">
      <xdr:nvSpPr>
        <xdr:cNvPr id="760" name="フローチャート: 判断 759"/>
        <xdr:cNvSpPr/>
      </xdr:nvSpPr>
      <xdr:spPr>
        <a:xfrm>
          <a:off x="18605500" y="654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151401</xdr:rowOff>
    </xdr:from>
    <xdr:ext cx="378565" cy="259045"/>
    <xdr:sp macro="" textlink="">
      <xdr:nvSpPr>
        <xdr:cNvPr id="761" name="テキスト ボックス 760"/>
        <xdr:cNvSpPr txBox="1"/>
      </xdr:nvSpPr>
      <xdr:spPr>
        <a:xfrm>
          <a:off x="18467017" y="6323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8"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民生費：利用者数の増加や支給内容の充実により介護給付・訓練等給付費事業費が</a:t>
          </a:r>
          <a:r>
            <a:rPr kumimoji="1" lang="en-US" altLang="ja-JP" sz="1300">
              <a:latin typeface="ＭＳ Ｐゴシック" panose="020B0600070205080204" pitchFamily="50" charset="-128"/>
              <a:ea typeface="ＭＳ Ｐゴシック" panose="020B0600070205080204" pitchFamily="50" charset="-128"/>
            </a:rPr>
            <a:t>158,451</a:t>
          </a:r>
          <a:r>
            <a:rPr kumimoji="1" lang="ja-JP" altLang="en-US" sz="1300">
              <a:latin typeface="ＭＳ Ｐゴシック" panose="020B0600070205080204" pitchFamily="50" charset="-128"/>
              <a:ea typeface="ＭＳ Ｐゴシック" panose="020B0600070205080204" pitchFamily="50" charset="-128"/>
            </a:rPr>
            <a:t>千円増加、プレミアム付商品券事業を実施したことにより</a:t>
          </a:r>
          <a:r>
            <a:rPr kumimoji="1" lang="en-US" altLang="ja-JP" sz="1300">
              <a:latin typeface="ＭＳ Ｐゴシック" panose="020B0600070205080204" pitchFamily="50" charset="-128"/>
              <a:ea typeface="ＭＳ Ｐゴシック" panose="020B0600070205080204" pitchFamily="50" charset="-128"/>
            </a:rPr>
            <a:t>145,728</a:t>
          </a:r>
          <a:r>
            <a:rPr kumimoji="1" lang="ja-JP" altLang="en-US" sz="1300">
              <a:latin typeface="ＭＳ Ｐゴシック" panose="020B0600070205080204" pitchFamily="50" charset="-128"/>
              <a:ea typeface="ＭＳ Ｐゴシック" panose="020B0600070205080204" pitchFamily="50" charset="-128"/>
            </a:rPr>
            <a:t>千円増加したことなどにより、民生費全体では</a:t>
          </a:r>
          <a:r>
            <a:rPr kumimoji="1" lang="en-US" altLang="ja-JP" sz="1300">
              <a:latin typeface="ＭＳ Ｐゴシック" panose="020B0600070205080204" pitchFamily="50" charset="-128"/>
              <a:ea typeface="ＭＳ Ｐゴシック" panose="020B0600070205080204" pitchFamily="50" charset="-128"/>
            </a:rPr>
            <a:t>854,947</a:t>
          </a:r>
          <a:r>
            <a:rPr kumimoji="1" lang="ja-JP" altLang="en-US" sz="1300">
              <a:latin typeface="ＭＳ Ｐゴシック" panose="020B0600070205080204" pitchFamily="50" charset="-128"/>
              <a:ea typeface="ＭＳ Ｐゴシック" panose="020B0600070205080204" pitchFamily="50" charset="-128"/>
            </a:rPr>
            <a:t>千円増加した。住民一人当たりのコストでは、前年度比</a:t>
          </a:r>
          <a:r>
            <a:rPr kumimoji="1" lang="en-US" altLang="ja-JP" sz="1300">
              <a:latin typeface="ＭＳ Ｐゴシック" panose="020B0600070205080204" pitchFamily="50" charset="-128"/>
              <a:ea typeface="ＭＳ Ｐゴシック" panose="020B0600070205080204" pitchFamily="50" charset="-128"/>
            </a:rPr>
            <a:t>5,668</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140,584</a:t>
          </a:r>
          <a:r>
            <a:rPr kumimoji="1" lang="ja-JP" altLang="en-US" sz="1300">
              <a:latin typeface="ＭＳ Ｐゴシック" panose="020B0600070205080204" pitchFamily="50" charset="-128"/>
              <a:ea typeface="ＭＳ Ｐゴシック" panose="020B0600070205080204" pitchFamily="50" charset="-128"/>
            </a:rPr>
            <a:t>円と、類似団体内平均を下回っているものの、今後も超高齢社会の進行により、伸び続けていくことが見込まれる。</a:t>
          </a:r>
        </a:p>
        <a:p>
          <a:r>
            <a:rPr kumimoji="1" lang="ja-JP" altLang="en-US" sz="1300">
              <a:latin typeface="ＭＳ Ｐゴシック" panose="020B0600070205080204" pitchFamily="50" charset="-128"/>
              <a:ea typeface="ＭＳ Ｐゴシック" panose="020B0600070205080204" pitchFamily="50" charset="-128"/>
            </a:rPr>
            <a:t>教育費：ボルダリング施設整備事業の実施により</a:t>
          </a:r>
          <a:r>
            <a:rPr kumimoji="1" lang="en-US" altLang="ja-JP" sz="1300">
              <a:latin typeface="ＭＳ Ｐゴシック" panose="020B0600070205080204" pitchFamily="50" charset="-128"/>
              <a:ea typeface="ＭＳ Ｐゴシック" panose="020B0600070205080204" pitchFamily="50" charset="-128"/>
            </a:rPr>
            <a:t>224,123</a:t>
          </a:r>
          <a:r>
            <a:rPr kumimoji="1" lang="ja-JP" altLang="en-US" sz="1300">
              <a:latin typeface="ＭＳ Ｐゴシック" panose="020B0600070205080204" pitchFamily="50" charset="-128"/>
              <a:ea typeface="ＭＳ Ｐゴシック" panose="020B0600070205080204" pitchFamily="50" charset="-128"/>
            </a:rPr>
            <a:t>千円増加、西中学校体育館施設整備事業の開始により</a:t>
          </a:r>
          <a:r>
            <a:rPr kumimoji="1" lang="en-US" altLang="ja-JP" sz="1300">
              <a:latin typeface="ＭＳ Ｐゴシック" panose="020B0600070205080204" pitchFamily="50" charset="-128"/>
              <a:ea typeface="ＭＳ Ｐゴシック" panose="020B0600070205080204" pitchFamily="50" charset="-128"/>
            </a:rPr>
            <a:t>197,753</a:t>
          </a:r>
          <a:r>
            <a:rPr kumimoji="1" lang="ja-JP" altLang="en-US" sz="1300">
              <a:latin typeface="ＭＳ Ｐゴシック" panose="020B0600070205080204" pitchFamily="50" charset="-128"/>
              <a:ea typeface="ＭＳ Ｐゴシック" panose="020B0600070205080204" pitchFamily="50" charset="-128"/>
            </a:rPr>
            <a:t>千円増加、小・中学校トイレ快適化第二次整備事業の本格化により</a:t>
          </a:r>
          <a:r>
            <a:rPr kumimoji="1" lang="en-US" altLang="ja-JP" sz="1300">
              <a:latin typeface="ＭＳ Ｐゴシック" panose="020B0600070205080204" pitchFamily="50" charset="-128"/>
              <a:ea typeface="ＭＳ Ｐゴシック" panose="020B0600070205080204" pitchFamily="50" charset="-128"/>
            </a:rPr>
            <a:t>188,881</a:t>
          </a:r>
          <a:r>
            <a:rPr kumimoji="1" lang="ja-JP" altLang="en-US" sz="1300">
              <a:latin typeface="ＭＳ Ｐゴシック" panose="020B0600070205080204" pitchFamily="50" charset="-128"/>
              <a:ea typeface="ＭＳ Ｐゴシック" panose="020B0600070205080204" pitchFamily="50" charset="-128"/>
            </a:rPr>
            <a:t>千円増加したことで、教育費全体では</a:t>
          </a:r>
          <a:r>
            <a:rPr kumimoji="1" lang="en-US" altLang="ja-JP" sz="1300">
              <a:latin typeface="ＭＳ Ｐゴシック" panose="020B0600070205080204" pitchFamily="50" charset="-128"/>
              <a:ea typeface="ＭＳ Ｐゴシック" panose="020B0600070205080204" pitchFamily="50" charset="-128"/>
            </a:rPr>
            <a:t>709,453</a:t>
          </a:r>
          <a:r>
            <a:rPr kumimoji="1" lang="ja-JP" altLang="en-US" sz="1300">
              <a:latin typeface="ＭＳ Ｐゴシック" panose="020B0600070205080204" pitchFamily="50" charset="-128"/>
              <a:ea typeface="ＭＳ Ｐゴシック" panose="020B0600070205080204" pitchFamily="50" charset="-128"/>
            </a:rPr>
            <a:t>千円増加した。住民一人当たりのコストでは、前年度比</a:t>
          </a:r>
          <a:r>
            <a:rPr kumimoji="1" lang="en-US" altLang="ja-JP" sz="1300">
              <a:latin typeface="ＭＳ Ｐゴシック" panose="020B0600070205080204" pitchFamily="50" charset="-128"/>
              <a:ea typeface="ＭＳ Ｐゴシック" panose="020B0600070205080204" pitchFamily="50" charset="-128"/>
            </a:rPr>
            <a:t>4,474</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31,324</a:t>
          </a:r>
          <a:r>
            <a:rPr kumimoji="1" lang="ja-JP" altLang="en-US" sz="1300">
              <a:latin typeface="ＭＳ Ｐゴシック" panose="020B0600070205080204" pitchFamily="50" charset="-128"/>
              <a:ea typeface="ＭＳ Ｐゴシック" panose="020B0600070205080204" pitchFamily="50" charset="-128"/>
            </a:rPr>
            <a:t>円と、類似団体内平均は下回っているものの、過去５年間で最も高い値となった。</a:t>
          </a:r>
        </a:p>
        <a:p>
          <a:r>
            <a:rPr kumimoji="1" lang="ja-JP" altLang="en-US" sz="1300">
              <a:latin typeface="ＭＳ Ｐゴシック" panose="020B0600070205080204" pitchFamily="50" charset="-128"/>
              <a:ea typeface="ＭＳ Ｐゴシック" panose="020B0600070205080204" pitchFamily="50" charset="-128"/>
            </a:rPr>
            <a:t>消防費：新東名高速道路における災害や超高齢社会の到来に伴う救急需要の増加に対応するための救急隊の増隊や消防署西分署の整備により</a:t>
          </a:r>
          <a:r>
            <a:rPr kumimoji="1" lang="en-US" altLang="ja-JP" sz="1300">
              <a:latin typeface="ＭＳ Ｐゴシック" panose="020B0600070205080204" pitchFamily="50" charset="-128"/>
              <a:ea typeface="ＭＳ Ｐゴシック" panose="020B0600070205080204" pitchFamily="50" charset="-128"/>
            </a:rPr>
            <a:t>229,714</a:t>
          </a:r>
          <a:r>
            <a:rPr kumimoji="1" lang="ja-JP" altLang="en-US" sz="1300">
              <a:latin typeface="ＭＳ Ｐゴシック" panose="020B0600070205080204" pitchFamily="50" charset="-128"/>
              <a:ea typeface="ＭＳ Ｐゴシック" panose="020B0600070205080204" pitchFamily="50" charset="-128"/>
            </a:rPr>
            <a:t>千円増加したことで、消防費全体では</a:t>
          </a:r>
          <a:r>
            <a:rPr kumimoji="1" lang="en-US" altLang="ja-JP" sz="1300">
              <a:latin typeface="ＭＳ Ｐゴシック" panose="020B0600070205080204" pitchFamily="50" charset="-128"/>
              <a:ea typeface="ＭＳ Ｐゴシック" panose="020B0600070205080204" pitchFamily="50" charset="-128"/>
            </a:rPr>
            <a:t>177,225</a:t>
          </a:r>
          <a:r>
            <a:rPr kumimoji="1" lang="ja-JP" altLang="en-US" sz="1300">
              <a:latin typeface="ＭＳ Ｐゴシック" panose="020B0600070205080204" pitchFamily="50" charset="-128"/>
              <a:ea typeface="ＭＳ Ｐゴシック" panose="020B0600070205080204" pitchFamily="50" charset="-128"/>
            </a:rPr>
            <a:t>千円増加した。住民一人当たりのコストでは、前年度比</a:t>
          </a:r>
          <a:r>
            <a:rPr kumimoji="1" lang="en-US" altLang="ja-JP" sz="1300">
              <a:latin typeface="ＭＳ Ｐゴシック" panose="020B0600070205080204" pitchFamily="50" charset="-128"/>
              <a:ea typeface="ＭＳ Ｐゴシック" panose="020B0600070205080204" pitchFamily="50" charset="-128"/>
            </a:rPr>
            <a:t>1,135</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14,547</a:t>
          </a:r>
          <a:r>
            <a:rPr kumimoji="1" lang="ja-JP" altLang="en-US" sz="1300">
              <a:latin typeface="ＭＳ Ｐゴシック" panose="020B0600070205080204" pitchFamily="50" charset="-128"/>
              <a:ea typeface="ＭＳ Ｐゴシック" panose="020B0600070205080204" pitchFamily="50" charset="-128"/>
            </a:rPr>
            <a:t>円と、依然として類似団体内では高い水準となっている。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神奈川県秦野市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FF0000"/>
              </a:solidFill>
              <a:latin typeface="ＭＳ ゴシック" pitchFamily="49" charset="-128"/>
              <a:ea typeface="ＭＳ ゴシック" pitchFamily="49" charset="-128"/>
            </a:rPr>
            <a:t>　</a:t>
          </a:r>
          <a:r>
            <a:rPr kumimoji="1" lang="ja-JP" altLang="en-US" sz="900">
              <a:solidFill>
                <a:sysClr val="windowText" lastClr="000000"/>
              </a:solidFill>
              <a:latin typeface="ＭＳ ゴシック" pitchFamily="49" charset="-128"/>
              <a:ea typeface="ＭＳ ゴシック" pitchFamily="49" charset="-128"/>
            </a:rPr>
            <a:t>実質収支比率について、令和元年度は、普通交付税の増加などにより分母である標準財政規模が</a:t>
          </a:r>
          <a:r>
            <a:rPr kumimoji="1" lang="en-US" altLang="ja-JP" sz="900">
              <a:solidFill>
                <a:sysClr val="windowText" lastClr="000000"/>
              </a:solidFill>
              <a:latin typeface="ＭＳ ゴシック" pitchFamily="49" charset="-128"/>
              <a:ea typeface="ＭＳ ゴシック" pitchFamily="49" charset="-128"/>
            </a:rPr>
            <a:t>232,761</a:t>
          </a:r>
          <a:r>
            <a:rPr kumimoji="1" lang="ja-JP" altLang="en-US" sz="900">
              <a:solidFill>
                <a:sysClr val="windowText" lastClr="000000"/>
              </a:solidFill>
              <a:latin typeface="ＭＳ ゴシック" pitchFamily="49" charset="-128"/>
              <a:ea typeface="ＭＳ ゴシック" pitchFamily="49" charset="-128"/>
            </a:rPr>
            <a:t>千円増加したことや、形式収支の減少や翌年度に繰り越すべき財源の増加などにより分子である実質収支が</a:t>
          </a:r>
          <a:r>
            <a:rPr kumimoji="1" lang="en-US" altLang="ja-JP" sz="900">
              <a:solidFill>
                <a:sysClr val="windowText" lastClr="000000"/>
              </a:solidFill>
              <a:latin typeface="ＭＳ ゴシック" pitchFamily="49" charset="-128"/>
              <a:ea typeface="ＭＳ ゴシック" pitchFamily="49" charset="-128"/>
            </a:rPr>
            <a:t>808,641</a:t>
          </a:r>
          <a:r>
            <a:rPr kumimoji="1" lang="ja-JP" altLang="en-US" sz="900">
              <a:solidFill>
                <a:sysClr val="windowText" lastClr="000000"/>
              </a:solidFill>
              <a:latin typeface="ＭＳ ゴシック" pitchFamily="49" charset="-128"/>
              <a:ea typeface="ＭＳ ゴシック" pitchFamily="49" charset="-128"/>
            </a:rPr>
            <a:t>千円減少したことで、前年度を</a:t>
          </a:r>
          <a:r>
            <a:rPr kumimoji="1" lang="en-US" altLang="ja-JP" sz="900">
              <a:solidFill>
                <a:sysClr val="windowText" lastClr="000000"/>
              </a:solidFill>
              <a:latin typeface="ＭＳ ゴシック" pitchFamily="49" charset="-128"/>
              <a:ea typeface="ＭＳ ゴシック" pitchFamily="49" charset="-128"/>
            </a:rPr>
            <a:t>2.77</a:t>
          </a:r>
          <a:r>
            <a:rPr kumimoji="1" lang="ja-JP" altLang="en-US" sz="900">
              <a:solidFill>
                <a:sysClr val="windowText" lastClr="000000"/>
              </a:solidFill>
              <a:latin typeface="ＭＳ ゴシック" pitchFamily="49" charset="-128"/>
              <a:ea typeface="ＭＳ ゴシック" pitchFamily="49" charset="-128"/>
            </a:rPr>
            <a:t>ポイント下回った。</a:t>
          </a:r>
        </a:p>
        <a:p>
          <a:r>
            <a:rPr kumimoji="1" lang="ja-JP" altLang="en-US" sz="900">
              <a:solidFill>
                <a:sysClr val="windowText" lastClr="000000"/>
              </a:solidFill>
              <a:latin typeface="ＭＳ ゴシック" pitchFamily="49" charset="-128"/>
              <a:ea typeface="ＭＳ ゴシック" pitchFamily="49" charset="-128"/>
            </a:rPr>
            <a:t>　財政調整基金については、市債の活用を図るとともに、鶴巻温泉駅南口周辺整備や市役所本庁舎の耐震対策といった大規模事業が完了したことで、取崩し額が大きく減少（</a:t>
          </a:r>
          <a:r>
            <a:rPr kumimoji="1" lang="en-US" altLang="ja-JP" sz="900">
              <a:solidFill>
                <a:sysClr val="windowText" lastClr="000000"/>
              </a:solidFill>
              <a:latin typeface="ＭＳ ゴシック" pitchFamily="49" charset="-128"/>
              <a:ea typeface="ＭＳ ゴシック" pitchFamily="49" charset="-128"/>
            </a:rPr>
            <a:t>346,083</a:t>
          </a:r>
          <a:r>
            <a:rPr kumimoji="1" lang="ja-JP" altLang="en-US" sz="900">
              <a:solidFill>
                <a:sysClr val="windowText" lastClr="000000"/>
              </a:solidFill>
              <a:latin typeface="ＭＳ ゴシック" pitchFamily="49" charset="-128"/>
              <a:ea typeface="ＭＳ ゴシック" pitchFamily="49" charset="-128"/>
            </a:rPr>
            <a:t>千円減）したため、令和元年度末現在高は</a:t>
          </a:r>
          <a:r>
            <a:rPr kumimoji="1" lang="en-US" altLang="ja-JP" sz="900">
              <a:solidFill>
                <a:sysClr val="windowText" lastClr="000000"/>
              </a:solidFill>
              <a:latin typeface="ＭＳ ゴシック" pitchFamily="49" charset="-128"/>
              <a:ea typeface="ＭＳ ゴシック" pitchFamily="49" charset="-128"/>
            </a:rPr>
            <a:t>656,439</a:t>
          </a:r>
          <a:r>
            <a:rPr kumimoji="1" lang="ja-JP" altLang="en-US" sz="900">
              <a:solidFill>
                <a:sysClr val="windowText" lastClr="000000"/>
              </a:solidFill>
              <a:latin typeface="ＭＳ ゴシック" pitchFamily="49" charset="-128"/>
              <a:ea typeface="ＭＳ ゴシック" pitchFamily="49" charset="-128"/>
            </a:rPr>
            <a:t>千円増の</a:t>
          </a:r>
          <a:r>
            <a:rPr kumimoji="1" lang="en-US" altLang="ja-JP" sz="900">
              <a:solidFill>
                <a:sysClr val="windowText" lastClr="000000"/>
              </a:solidFill>
              <a:latin typeface="ＭＳ ゴシック" pitchFamily="49" charset="-128"/>
              <a:ea typeface="ＭＳ ゴシック" pitchFamily="49" charset="-128"/>
            </a:rPr>
            <a:t>3,237,385</a:t>
          </a:r>
          <a:r>
            <a:rPr kumimoji="1" lang="ja-JP" altLang="en-US" sz="900">
              <a:solidFill>
                <a:sysClr val="windowText" lastClr="000000"/>
              </a:solidFill>
              <a:latin typeface="ＭＳ ゴシック" pitchFamily="49" charset="-128"/>
              <a:ea typeface="ＭＳ ゴシック" pitchFamily="49" charset="-128"/>
            </a:rPr>
            <a:t>千円となった。</a:t>
          </a:r>
        </a:p>
        <a:p>
          <a:r>
            <a:rPr kumimoji="1" lang="ja-JP" altLang="en-US" sz="900">
              <a:solidFill>
                <a:srgbClr val="FF0000"/>
              </a:solidFill>
              <a:latin typeface="ＭＳ ゴシック" pitchFamily="49" charset="-128"/>
              <a:ea typeface="ＭＳ ゴシック" pitchFamily="49" charset="-128"/>
            </a:rPr>
            <a:t>　</a:t>
          </a:r>
          <a:r>
            <a:rPr kumimoji="1" lang="ja-JP" altLang="en-US" sz="900">
              <a:solidFill>
                <a:sysClr val="windowText" lastClr="000000"/>
              </a:solidFill>
              <a:latin typeface="ＭＳ ゴシック" pitchFamily="49" charset="-128"/>
              <a:ea typeface="ＭＳ ゴシック" pitchFamily="49" charset="-128"/>
            </a:rPr>
            <a:t>標準財政規模に対する財政調整基金残高は</a:t>
          </a:r>
          <a:r>
            <a:rPr kumimoji="1" lang="en-US" altLang="ja-JP" sz="900">
              <a:solidFill>
                <a:sysClr val="windowText" lastClr="000000"/>
              </a:solidFill>
              <a:latin typeface="ＭＳ ゴシック" pitchFamily="49" charset="-128"/>
              <a:ea typeface="ＭＳ ゴシック" pitchFamily="49" charset="-128"/>
            </a:rPr>
            <a:t>10.87</a:t>
          </a:r>
          <a:r>
            <a:rPr kumimoji="1" lang="ja-JP" altLang="en-US" sz="900">
              <a:solidFill>
                <a:sysClr val="windowText" lastClr="000000"/>
              </a:solidFill>
              <a:latin typeface="ＭＳ ゴシック" pitchFamily="49" charset="-128"/>
              <a:ea typeface="ＭＳ ゴシック" pitchFamily="49" charset="-128"/>
            </a:rPr>
            <a:t>％と、前年度から</a:t>
          </a:r>
          <a:r>
            <a:rPr kumimoji="1" lang="en-US" altLang="ja-JP" sz="900">
              <a:solidFill>
                <a:sysClr val="windowText" lastClr="000000"/>
              </a:solidFill>
              <a:latin typeface="ＭＳ ゴシック" pitchFamily="49" charset="-128"/>
              <a:ea typeface="ＭＳ ゴシック" pitchFamily="49" charset="-128"/>
            </a:rPr>
            <a:t>2.13</a:t>
          </a:r>
          <a:r>
            <a:rPr kumimoji="1" lang="ja-JP" altLang="en-US" sz="900">
              <a:solidFill>
                <a:sysClr val="windowText" lastClr="000000"/>
              </a:solidFill>
              <a:latin typeface="ＭＳ ゴシック" pitchFamily="49" charset="-128"/>
              <a:ea typeface="ＭＳ ゴシック" pitchFamily="49" charset="-128"/>
            </a:rPr>
            <a:t>ポイント増加し、目安としている</a:t>
          </a:r>
          <a:r>
            <a:rPr kumimoji="1" lang="en-US" altLang="ja-JP" sz="900">
              <a:solidFill>
                <a:sysClr val="windowText" lastClr="000000"/>
              </a:solidFill>
              <a:latin typeface="ＭＳ ゴシック" pitchFamily="49" charset="-128"/>
              <a:ea typeface="ＭＳ ゴシック" pitchFamily="49" charset="-128"/>
            </a:rPr>
            <a:t>10</a:t>
          </a:r>
          <a:r>
            <a:rPr kumimoji="1" lang="ja-JP" altLang="en-US" sz="900">
              <a:solidFill>
                <a:sysClr val="windowText" lastClr="000000"/>
              </a:solidFill>
              <a:latin typeface="ＭＳ ゴシック" pitchFamily="49" charset="-128"/>
              <a:ea typeface="ＭＳ ゴシック" pitchFamily="49" charset="-128"/>
            </a:rPr>
            <a:t>％を上回った。今後も市債の借入れとのバランスを考慮しながら、財政調整基金の適正規模の確保に努める方針であるものの、新型感染症の影響により大幅な減少が見込まれる。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神奈川県秦野市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令和元年度の一般会計及び特別会計等の連結決算額は、</a:t>
          </a:r>
          <a:r>
            <a:rPr kumimoji="1" lang="en-US" altLang="ja-JP" sz="1100">
              <a:latin typeface="ＭＳ ゴシック" pitchFamily="49" charset="-128"/>
              <a:ea typeface="ＭＳ ゴシック" pitchFamily="49" charset="-128"/>
            </a:rPr>
            <a:t>4,330,458</a:t>
          </a:r>
          <a:r>
            <a:rPr kumimoji="1" lang="ja-JP" altLang="en-US" sz="1100">
              <a:latin typeface="ＭＳ ゴシック" pitchFamily="49" charset="-128"/>
              <a:ea typeface="ＭＳ ゴシック" pitchFamily="49" charset="-128"/>
            </a:rPr>
            <a:t>千円の黒字となっている。また、連結実質赤字比率は</a:t>
          </a:r>
          <a:r>
            <a:rPr kumimoji="1" lang="en-US" altLang="ja-JP" sz="1100">
              <a:latin typeface="ＭＳ ゴシック" pitchFamily="49" charset="-128"/>
              <a:ea typeface="ＭＳ ゴシック" pitchFamily="49" charset="-128"/>
            </a:rPr>
            <a:t>14.54</a:t>
          </a:r>
          <a:r>
            <a:rPr kumimoji="1" lang="ja-JP" altLang="en-US" sz="1100">
              <a:latin typeface="ＭＳ ゴシック" pitchFamily="49" charset="-128"/>
              <a:ea typeface="ＭＳ ゴシック" pitchFamily="49" charset="-128"/>
            </a:rPr>
            <a:t>％の黒字となっており、いずれの会計においても赤字は生じていない。</a:t>
          </a:r>
        </a:p>
        <a:p>
          <a:r>
            <a:rPr kumimoji="1" lang="ja-JP" altLang="en-US" sz="1100">
              <a:latin typeface="ＭＳ ゴシック" pitchFamily="49" charset="-128"/>
              <a:ea typeface="ＭＳ ゴシック" pitchFamily="49" charset="-128"/>
            </a:rPr>
            <a:t>　前年度との比較では、連結決算額が</a:t>
          </a:r>
          <a:r>
            <a:rPr kumimoji="1" lang="en-US" altLang="ja-JP" sz="1100">
              <a:latin typeface="ＭＳ ゴシック" pitchFamily="49" charset="-128"/>
              <a:ea typeface="ＭＳ ゴシック" pitchFamily="49" charset="-128"/>
            </a:rPr>
            <a:t>746,042</a:t>
          </a:r>
          <a:r>
            <a:rPr kumimoji="1" lang="ja-JP" altLang="en-US" sz="1100">
              <a:latin typeface="ＭＳ ゴシック" pitchFamily="49" charset="-128"/>
              <a:ea typeface="ＭＳ ゴシック" pitchFamily="49" charset="-128"/>
            </a:rPr>
            <a:t>千円減（前年度</a:t>
          </a:r>
          <a:r>
            <a:rPr kumimoji="1" lang="en-US" altLang="ja-JP" sz="1100">
              <a:latin typeface="ＭＳ ゴシック" pitchFamily="49" charset="-128"/>
              <a:ea typeface="ＭＳ ゴシック" pitchFamily="49" charset="-128"/>
            </a:rPr>
            <a:t>5,076,500</a:t>
          </a:r>
          <a:r>
            <a:rPr kumimoji="1" lang="ja-JP" altLang="en-US" sz="1100">
              <a:latin typeface="ＭＳ ゴシック" pitchFamily="49" charset="-128"/>
              <a:ea typeface="ＭＳ ゴシック" pitchFamily="49" charset="-128"/>
            </a:rPr>
            <a:t>千円）、連結赤字比率が</a:t>
          </a:r>
          <a:r>
            <a:rPr kumimoji="1" lang="en-US" altLang="ja-JP" sz="1100">
              <a:latin typeface="ＭＳ ゴシック" pitchFamily="49" charset="-128"/>
              <a:ea typeface="ＭＳ ゴシック" pitchFamily="49" charset="-128"/>
            </a:rPr>
            <a:t>2.64</a:t>
          </a:r>
          <a:r>
            <a:rPr kumimoji="1" lang="ja-JP" altLang="en-US" sz="1100">
              <a:latin typeface="ＭＳ ゴシック" pitchFamily="49" charset="-128"/>
              <a:ea typeface="ＭＳ ゴシック" pitchFamily="49" charset="-128"/>
            </a:rPr>
            <a:t>ポイント増（同△</a:t>
          </a:r>
          <a:r>
            <a:rPr kumimoji="1" lang="en-US" altLang="ja-JP" sz="1100">
              <a:latin typeface="ＭＳ ゴシック" pitchFamily="49" charset="-128"/>
              <a:ea typeface="ＭＳ ゴシック" pitchFamily="49" charset="-128"/>
            </a:rPr>
            <a:t>17.18</a:t>
          </a:r>
          <a:r>
            <a:rPr kumimoji="1" lang="ja-JP" altLang="en-US" sz="1100">
              <a:latin typeface="ＭＳ ゴシック" pitchFamily="49" charset="-128"/>
              <a:ea typeface="ＭＳ ゴシック" pitchFamily="49" charset="-128"/>
            </a:rPr>
            <a:t>％）となっている。これは、公共下水道事業会計で</a:t>
          </a:r>
          <a:r>
            <a:rPr kumimoji="1" lang="en-US" altLang="ja-JP" sz="1100">
              <a:latin typeface="ＭＳ ゴシック" pitchFamily="49" charset="-128"/>
              <a:ea typeface="ＭＳ ゴシック" pitchFamily="49" charset="-128"/>
            </a:rPr>
            <a:t>0.67</a:t>
          </a:r>
          <a:r>
            <a:rPr kumimoji="1" lang="ja-JP" altLang="en-US" sz="1100">
              <a:latin typeface="ＭＳ ゴシック" pitchFamily="49" charset="-128"/>
              <a:ea typeface="ＭＳ ゴシック" pitchFamily="49" charset="-128"/>
            </a:rPr>
            <a:t>ポイント増加した一方で、一般会計及び介護保険事業特別会計でそれぞれ</a:t>
          </a:r>
          <a:r>
            <a:rPr kumimoji="1" lang="en-US" altLang="ja-JP" sz="1100">
              <a:latin typeface="ＭＳ ゴシック" pitchFamily="49" charset="-128"/>
              <a:ea typeface="ＭＳ ゴシック" pitchFamily="49" charset="-128"/>
            </a:rPr>
            <a:t>2.76</a:t>
          </a:r>
          <a:r>
            <a:rPr kumimoji="1" lang="ja-JP" altLang="en-US" sz="1100">
              <a:latin typeface="ＭＳ ゴシック" pitchFamily="49" charset="-128"/>
              <a:ea typeface="ＭＳ ゴシック" pitchFamily="49" charset="-128"/>
            </a:rPr>
            <a:t>ポイント、</a:t>
          </a:r>
          <a:r>
            <a:rPr kumimoji="1" lang="en-US" altLang="ja-JP" sz="1100">
              <a:latin typeface="ＭＳ ゴシック" pitchFamily="49" charset="-128"/>
              <a:ea typeface="ＭＳ ゴシック" pitchFamily="49" charset="-128"/>
            </a:rPr>
            <a:t>0.54</a:t>
          </a:r>
          <a:r>
            <a:rPr kumimoji="1" lang="ja-JP" altLang="en-US" sz="1100">
              <a:latin typeface="ＭＳ ゴシック" pitchFamily="49" charset="-128"/>
              <a:ea typeface="ＭＳ ゴシック" pitchFamily="49" charset="-128"/>
            </a:rPr>
            <a:t>ポイント減少したためである。</a:t>
          </a:r>
        </a:p>
        <a:p>
          <a:r>
            <a:rPr kumimoji="1" lang="ja-JP" altLang="en-US" sz="1100">
              <a:solidFill>
                <a:sysClr val="windowText" lastClr="000000"/>
              </a:solidFill>
              <a:latin typeface="ＭＳ ゴシック" pitchFamily="49" charset="-128"/>
              <a:ea typeface="ＭＳ ゴシック" pitchFamily="49" charset="-128"/>
            </a:rPr>
            <a:t>　一般会計の減少要因は、形式収支が</a:t>
          </a:r>
          <a:r>
            <a:rPr kumimoji="1" lang="en-US" altLang="ja-JP" sz="1100">
              <a:solidFill>
                <a:sysClr val="windowText" lastClr="000000"/>
              </a:solidFill>
              <a:latin typeface="ＭＳ ゴシック" pitchFamily="49" charset="-128"/>
              <a:ea typeface="ＭＳ ゴシック" pitchFamily="49" charset="-128"/>
            </a:rPr>
            <a:t>375,851</a:t>
          </a:r>
          <a:r>
            <a:rPr kumimoji="1" lang="ja-JP" altLang="en-US" sz="1100">
              <a:solidFill>
                <a:sysClr val="windowText" lastClr="000000"/>
              </a:solidFill>
              <a:latin typeface="ＭＳ ゴシック" pitchFamily="49" charset="-128"/>
              <a:ea typeface="ＭＳ ゴシック" pitchFamily="49" charset="-128"/>
            </a:rPr>
            <a:t>千円減少したことに加え、翌年度に繰り越すべき財源が</a:t>
          </a:r>
          <a:r>
            <a:rPr kumimoji="1" lang="en-US" altLang="ja-JP" sz="1100">
              <a:solidFill>
                <a:sysClr val="windowText" lastClr="000000"/>
              </a:solidFill>
              <a:latin typeface="ＭＳ ゴシック" pitchFamily="49" charset="-128"/>
              <a:ea typeface="ＭＳ ゴシック" pitchFamily="49" charset="-128"/>
            </a:rPr>
            <a:t>432,790</a:t>
          </a:r>
          <a:r>
            <a:rPr kumimoji="1" lang="ja-JP" altLang="en-US" sz="1100">
              <a:solidFill>
                <a:sysClr val="windowText" lastClr="000000"/>
              </a:solidFill>
              <a:latin typeface="ＭＳ ゴシック" pitchFamily="49" charset="-128"/>
              <a:ea typeface="ＭＳ ゴシック" pitchFamily="49" charset="-128"/>
            </a:rPr>
            <a:t>千円増加したことなどにより、実質収支が前年度比</a:t>
          </a:r>
          <a:r>
            <a:rPr kumimoji="1" lang="en-US" altLang="ja-JP" sz="1100">
              <a:solidFill>
                <a:sysClr val="windowText" lastClr="000000"/>
              </a:solidFill>
              <a:latin typeface="ＭＳ ゴシック" pitchFamily="49" charset="-128"/>
              <a:ea typeface="ＭＳ ゴシック" pitchFamily="49" charset="-128"/>
            </a:rPr>
            <a:t>808,641</a:t>
          </a:r>
          <a:r>
            <a:rPr kumimoji="1" lang="ja-JP" altLang="en-US" sz="1100">
              <a:solidFill>
                <a:sysClr val="windowText" lastClr="000000"/>
              </a:solidFill>
              <a:latin typeface="ＭＳ ゴシック" pitchFamily="49" charset="-128"/>
              <a:ea typeface="ＭＳ ゴシック" pitchFamily="49" charset="-128"/>
            </a:rPr>
            <a:t>千円減少したためである。</a:t>
          </a:r>
        </a:p>
        <a:p>
          <a:r>
            <a:rPr kumimoji="1" lang="ja-JP" altLang="en-US" sz="1100">
              <a:latin typeface="ＭＳ ゴシック" pitchFamily="49" charset="-128"/>
              <a:ea typeface="ＭＳ ゴシック" pitchFamily="49" charset="-128"/>
            </a:rPr>
            <a:t>　特別会計の実質収支額は、介護保険事業特別会計が</a:t>
          </a:r>
          <a:r>
            <a:rPr kumimoji="1" lang="en-US" altLang="ja-JP" sz="1100">
              <a:latin typeface="ＭＳ ゴシック" pitchFamily="49" charset="-128"/>
              <a:ea typeface="ＭＳ ゴシック" pitchFamily="49" charset="-128"/>
            </a:rPr>
            <a:t>117,062</a:t>
          </a:r>
          <a:r>
            <a:rPr kumimoji="1" lang="ja-JP" altLang="en-US" sz="1100">
              <a:latin typeface="ＭＳ ゴシック" pitchFamily="49" charset="-128"/>
              <a:ea typeface="ＭＳ ゴシック" pitchFamily="49" charset="-128"/>
            </a:rPr>
            <a:t>千円、後期高齢者医療事業特別会計が</a:t>
          </a:r>
          <a:r>
            <a:rPr kumimoji="1" lang="en-US" altLang="ja-JP" sz="1100">
              <a:latin typeface="ＭＳ ゴシック" pitchFamily="49" charset="-128"/>
              <a:ea typeface="ＭＳ ゴシック" pitchFamily="49" charset="-128"/>
            </a:rPr>
            <a:t>108,808</a:t>
          </a:r>
          <a:r>
            <a:rPr kumimoji="1" lang="ja-JP" altLang="en-US" sz="1100">
              <a:latin typeface="ＭＳ ゴシック" pitchFamily="49" charset="-128"/>
              <a:ea typeface="ＭＳ ゴシック" pitchFamily="49" charset="-128"/>
            </a:rPr>
            <a:t>千円、国民健康保険事業特別会計が</a:t>
          </a:r>
          <a:r>
            <a:rPr kumimoji="1" lang="en-US" altLang="ja-JP" sz="1100">
              <a:latin typeface="ＭＳ ゴシック" pitchFamily="49" charset="-128"/>
              <a:ea typeface="ＭＳ ゴシック" pitchFamily="49" charset="-128"/>
            </a:rPr>
            <a:t>14,328</a:t>
          </a:r>
          <a:r>
            <a:rPr kumimoji="1" lang="ja-JP" altLang="en-US" sz="1100">
              <a:latin typeface="ＭＳ ゴシック" pitchFamily="49" charset="-128"/>
              <a:ea typeface="ＭＳ ゴシック" pitchFamily="49" charset="-128"/>
            </a:rPr>
            <a:t>千円と、それぞれ黒字となっている。</a:t>
          </a:r>
        </a:p>
        <a:p>
          <a:r>
            <a:rPr kumimoji="1" lang="ja-JP" altLang="en-US" sz="1100">
              <a:latin typeface="ＭＳ ゴシック" pitchFamily="49" charset="-128"/>
              <a:ea typeface="ＭＳ ゴシック" pitchFamily="49" charset="-128"/>
            </a:rPr>
            <a:t>　企業会計の資金不足・剰余額は、水道事業会計が</a:t>
          </a:r>
          <a:r>
            <a:rPr kumimoji="1" lang="en-US" altLang="ja-JP" sz="1100">
              <a:latin typeface="ＭＳ ゴシック" pitchFamily="49" charset="-128"/>
              <a:ea typeface="ＭＳ ゴシック" pitchFamily="49" charset="-128"/>
            </a:rPr>
            <a:t>2,071,557</a:t>
          </a:r>
          <a:r>
            <a:rPr kumimoji="1" lang="ja-JP" altLang="en-US" sz="1100">
              <a:latin typeface="ＭＳ ゴシック" pitchFamily="49" charset="-128"/>
              <a:ea typeface="ＭＳ ゴシック" pitchFamily="49" charset="-128"/>
            </a:rPr>
            <a:t>千円、公共下水道事業会計が</a:t>
          </a:r>
          <a:r>
            <a:rPr kumimoji="1" lang="en-US" altLang="ja-JP" sz="1100">
              <a:latin typeface="ＭＳ ゴシック" pitchFamily="49" charset="-128"/>
              <a:ea typeface="ＭＳ ゴシック" pitchFamily="49" charset="-128"/>
            </a:rPr>
            <a:t>1,032,599</a:t>
          </a:r>
          <a:r>
            <a:rPr kumimoji="1" lang="ja-JP" altLang="en-US" sz="1100">
              <a:latin typeface="ＭＳ ゴシック" pitchFamily="49" charset="-128"/>
              <a:ea typeface="ＭＳ ゴシック" pitchFamily="49" charset="-128"/>
            </a:rPr>
            <a:t>千円と、それぞれ剰余額が生じている。</a:t>
          </a:r>
        </a:p>
        <a:p>
          <a:r>
            <a:rPr kumimoji="1" lang="ja-JP" altLang="en-US" sz="1100">
              <a:latin typeface="ＭＳ ゴシック" pitchFamily="49" charset="-128"/>
              <a:ea typeface="ＭＳ ゴシック" pitchFamily="49" charset="-128"/>
            </a:rPr>
            <a:t>　地価の下落や新型感染症の感染拡大など、歳入の根幹をなす市税が減収を見込む中で、福祉施策の充実や超高齢社会の到来により、扶助費などの社会保障費が伸び続けており、依然として厳しい財政状況が続いている。このような厳しい状況にあっても、投資すべきところには積極的に投資し、総合計画に位置付けた事業を着実に進め、持続可能なまちづくりを推進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神奈川県秦野市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実質公債費比率の分子は、近年減少傾向にあり、令和元年度は前年度に比べて</a:t>
          </a:r>
          <a:r>
            <a:rPr kumimoji="1" lang="en-US" altLang="ja-JP" sz="1200">
              <a:latin typeface="ＭＳ ゴシック" pitchFamily="49" charset="-128"/>
              <a:ea typeface="ＭＳ ゴシック" pitchFamily="49" charset="-128"/>
            </a:rPr>
            <a:t>162</a:t>
          </a:r>
          <a:r>
            <a:rPr kumimoji="1" lang="ja-JP" altLang="en-US" sz="1200">
              <a:latin typeface="ＭＳ ゴシック" pitchFamily="49" charset="-128"/>
              <a:ea typeface="ＭＳ ゴシック" pitchFamily="49" charset="-128"/>
            </a:rPr>
            <a:t>百万円減少した。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これは、元利償還金等</a:t>
          </a:r>
          <a:r>
            <a:rPr kumimoji="1" lang="en-US" altLang="ja-JP" sz="1200">
              <a:latin typeface="ＭＳ ゴシック" pitchFamily="49" charset="-128"/>
              <a:ea typeface="ＭＳ ゴシック" pitchFamily="49" charset="-128"/>
            </a:rPr>
            <a:t>(A)</a:t>
          </a:r>
          <a:r>
            <a:rPr kumimoji="1" lang="ja-JP" altLang="en-US" sz="1200">
              <a:latin typeface="ＭＳ ゴシック" pitchFamily="49" charset="-128"/>
              <a:ea typeface="ＭＳ ゴシック" pitchFamily="49" charset="-128"/>
            </a:rPr>
            <a:t>が</a:t>
          </a:r>
          <a:r>
            <a:rPr kumimoji="1" lang="en-US" altLang="ja-JP" sz="1200">
              <a:latin typeface="ＭＳ ゴシック" pitchFamily="49" charset="-128"/>
              <a:ea typeface="ＭＳ ゴシック" pitchFamily="49" charset="-128"/>
            </a:rPr>
            <a:t>116</a:t>
          </a:r>
          <a:r>
            <a:rPr kumimoji="1" lang="ja-JP" altLang="en-US" sz="1200">
              <a:latin typeface="ＭＳ ゴシック" pitchFamily="49" charset="-128"/>
              <a:ea typeface="ＭＳ ゴシック" pitchFamily="49" charset="-128"/>
            </a:rPr>
            <a:t>百万円減少したことに加え、算入公債費等</a:t>
          </a:r>
          <a:r>
            <a:rPr kumimoji="1" lang="en-US" altLang="ja-JP" sz="1200">
              <a:latin typeface="ＭＳ ゴシック" pitchFamily="49" charset="-128"/>
              <a:ea typeface="ＭＳ ゴシック" pitchFamily="49" charset="-128"/>
            </a:rPr>
            <a:t>(B)</a:t>
          </a:r>
          <a:r>
            <a:rPr kumimoji="1" lang="ja-JP" altLang="en-US" sz="1200">
              <a:latin typeface="ＭＳ ゴシック" pitchFamily="49" charset="-128"/>
              <a:ea typeface="ＭＳ ゴシック" pitchFamily="49" charset="-128"/>
            </a:rPr>
            <a:t>が</a:t>
          </a:r>
          <a:r>
            <a:rPr kumimoji="1" lang="en-US" altLang="ja-JP" sz="1200">
              <a:latin typeface="ＭＳ ゴシック" pitchFamily="49" charset="-128"/>
              <a:ea typeface="ＭＳ ゴシック" pitchFamily="49" charset="-128"/>
            </a:rPr>
            <a:t>46</a:t>
          </a:r>
          <a:r>
            <a:rPr kumimoji="1" lang="ja-JP" altLang="en-US" sz="1200">
              <a:latin typeface="ＭＳ ゴシック" pitchFamily="49" charset="-128"/>
              <a:ea typeface="ＭＳ ゴシック" pitchFamily="49" charset="-128"/>
            </a:rPr>
            <a:t>百万円増加したためである。</a:t>
          </a:r>
        </a:p>
        <a:p>
          <a:r>
            <a:rPr kumimoji="1" lang="ja-JP" altLang="en-US" sz="1200">
              <a:latin typeface="ＭＳ ゴシック" pitchFamily="49" charset="-128"/>
              <a:ea typeface="ＭＳ ゴシック" pitchFamily="49" charset="-128"/>
            </a:rPr>
            <a:t>　元利償還金等</a:t>
          </a:r>
          <a:r>
            <a:rPr kumimoji="1" lang="en-US" altLang="ja-JP" sz="1200">
              <a:latin typeface="ＭＳ ゴシック" pitchFamily="49" charset="-128"/>
              <a:ea typeface="ＭＳ ゴシック" pitchFamily="49" charset="-128"/>
            </a:rPr>
            <a:t>(A)</a:t>
          </a:r>
          <a:r>
            <a:rPr kumimoji="1" lang="ja-JP" altLang="en-US" sz="1200">
              <a:latin typeface="ＭＳ ゴシック" pitchFamily="49" charset="-128"/>
              <a:ea typeface="ＭＳ ゴシック" pitchFamily="49" charset="-128"/>
            </a:rPr>
            <a:t>が減少した要因は、平成</a:t>
          </a:r>
          <a:r>
            <a:rPr kumimoji="1" lang="en-US" altLang="ja-JP" sz="1200">
              <a:latin typeface="ＭＳ ゴシック" pitchFamily="49" charset="-128"/>
              <a:ea typeface="ＭＳ ゴシック" pitchFamily="49" charset="-128"/>
            </a:rPr>
            <a:t>10</a:t>
          </a:r>
          <a:r>
            <a:rPr kumimoji="1" lang="ja-JP" altLang="en-US" sz="1200">
              <a:latin typeface="ＭＳ ゴシック" pitchFamily="49" charset="-128"/>
              <a:ea typeface="ＭＳ ゴシック" pitchFamily="49" charset="-128"/>
            </a:rPr>
            <a:t>年度に借り入れた減収補填債などの完済に伴う元利償還金の減少や、企業債の償還進行に伴う準元利償還金の減少によるものである。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算入公債費等</a:t>
          </a:r>
          <a:r>
            <a:rPr kumimoji="1" lang="en-US" altLang="ja-JP" sz="1200">
              <a:latin typeface="ＭＳ ゴシック" pitchFamily="49" charset="-128"/>
              <a:ea typeface="ＭＳ ゴシック" pitchFamily="49" charset="-128"/>
            </a:rPr>
            <a:t>(B)</a:t>
          </a:r>
          <a:r>
            <a:rPr kumimoji="1" lang="ja-JP" altLang="en-US" sz="1200">
              <a:latin typeface="ＭＳ ゴシック" pitchFamily="49" charset="-128"/>
              <a:ea typeface="ＭＳ ゴシック" pitchFamily="49" charset="-128"/>
            </a:rPr>
            <a:t>が増加した要因は、鶴巻温泉駅南口周辺整備事業（都市計画事業）の完了に伴う都市計画税充当可能額の増加によるものである。</a:t>
          </a:r>
          <a:endParaRPr kumimoji="1" lang="en-US" altLang="ja-JP" sz="1200">
            <a:latin typeface="ＭＳ ゴシック" pitchFamily="49" charset="-128"/>
            <a:ea typeface="ＭＳ ゴシック"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ゴシック" pitchFamily="49" charset="-128"/>
              <a:ea typeface="ＭＳ ゴシック" pitchFamily="49" charset="-128"/>
            </a:rPr>
            <a:t>　今後も、プライマリーバランスや将来の公債費負担を考慮した適正な市債の借入れに努める。</a:t>
          </a:r>
        </a:p>
        <a:p>
          <a:endParaRPr kumimoji="1" lang="ja-JP" altLang="en-US" sz="12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満期一括償還地方債は採用しておらず、減債基金は設置していない。</a:t>
          </a:r>
          <a:endParaRPr kumimoji="1" lang="en-US" altLang="ja-JP"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神奈川県秦野市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近年減少傾向にある将来負担比率の分子は、平成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年度に、財政調整基金の大幅な取崩しにより充当可能基金が減少したことで増加したものの、平成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年度からは再び減少に転じ、令和元年度は前年度に比べて</a:t>
          </a:r>
          <a:r>
            <a:rPr kumimoji="1" lang="en-US" altLang="ja-JP" sz="1200">
              <a:latin typeface="ＭＳ ゴシック" pitchFamily="49" charset="-128"/>
              <a:ea typeface="ＭＳ ゴシック" pitchFamily="49" charset="-128"/>
            </a:rPr>
            <a:t>2,309</a:t>
          </a:r>
          <a:r>
            <a:rPr kumimoji="1" lang="ja-JP" altLang="en-US" sz="1200">
              <a:latin typeface="ＭＳ ゴシック" pitchFamily="49" charset="-128"/>
              <a:ea typeface="ＭＳ ゴシック" pitchFamily="49" charset="-128"/>
            </a:rPr>
            <a:t>百万円減少した。</a:t>
          </a:r>
        </a:p>
        <a:p>
          <a:r>
            <a:rPr kumimoji="1" lang="ja-JP" altLang="en-US" sz="1200">
              <a:latin typeface="ＭＳ ゴシック" pitchFamily="49" charset="-128"/>
              <a:ea typeface="ＭＳ ゴシック" pitchFamily="49" charset="-128"/>
            </a:rPr>
            <a:t>　これは、将来負担額</a:t>
          </a:r>
          <a:r>
            <a:rPr kumimoji="1" lang="en-US" altLang="ja-JP" sz="1200">
              <a:latin typeface="ＭＳ ゴシック" pitchFamily="49" charset="-128"/>
              <a:ea typeface="ＭＳ ゴシック" pitchFamily="49" charset="-128"/>
            </a:rPr>
            <a:t>(A)</a:t>
          </a:r>
          <a:r>
            <a:rPr kumimoji="1" lang="ja-JP" altLang="en-US" sz="1200">
              <a:latin typeface="ＭＳ ゴシック" pitchFamily="49" charset="-128"/>
              <a:ea typeface="ＭＳ ゴシック" pitchFamily="49" charset="-128"/>
            </a:rPr>
            <a:t>が</a:t>
          </a:r>
          <a:r>
            <a:rPr kumimoji="1" lang="en-US" altLang="ja-JP" sz="1200">
              <a:latin typeface="ＭＳ ゴシック" pitchFamily="49" charset="-128"/>
              <a:ea typeface="ＭＳ ゴシック" pitchFamily="49" charset="-128"/>
            </a:rPr>
            <a:t>1,616</a:t>
          </a:r>
          <a:r>
            <a:rPr kumimoji="1" lang="ja-JP" altLang="en-US" sz="1200">
              <a:latin typeface="ＭＳ ゴシック" pitchFamily="49" charset="-128"/>
              <a:ea typeface="ＭＳ ゴシック" pitchFamily="49" charset="-128"/>
            </a:rPr>
            <a:t>百万円減少したことに加え、充当一般財源等</a:t>
          </a:r>
          <a:r>
            <a:rPr kumimoji="1" lang="en-US" altLang="ja-JP" sz="1200">
              <a:latin typeface="ＭＳ ゴシック" pitchFamily="49" charset="-128"/>
              <a:ea typeface="ＭＳ ゴシック" pitchFamily="49" charset="-128"/>
            </a:rPr>
            <a:t>(B)</a:t>
          </a:r>
          <a:r>
            <a:rPr kumimoji="1" lang="ja-JP" altLang="en-US" sz="1200">
              <a:latin typeface="ＭＳ ゴシック" pitchFamily="49" charset="-128"/>
              <a:ea typeface="ＭＳ ゴシック" pitchFamily="49" charset="-128"/>
            </a:rPr>
            <a:t>が</a:t>
          </a:r>
          <a:r>
            <a:rPr kumimoji="1" lang="en-US" altLang="ja-JP" sz="1200">
              <a:latin typeface="ＭＳ ゴシック" pitchFamily="49" charset="-128"/>
              <a:ea typeface="ＭＳ ゴシック" pitchFamily="49" charset="-128"/>
            </a:rPr>
            <a:t>692</a:t>
          </a:r>
          <a:r>
            <a:rPr kumimoji="1" lang="ja-JP" altLang="en-US" sz="1200">
              <a:latin typeface="ＭＳ ゴシック" pitchFamily="49" charset="-128"/>
              <a:ea typeface="ＭＳ ゴシック" pitchFamily="49" charset="-128"/>
            </a:rPr>
            <a:t>百万円増加したためである。</a:t>
          </a:r>
        </a:p>
        <a:p>
          <a:r>
            <a:rPr kumimoji="1" lang="ja-JP" altLang="en-US" sz="1200">
              <a:latin typeface="ＭＳ ゴシック" pitchFamily="49" charset="-128"/>
              <a:ea typeface="ＭＳ ゴシック" pitchFamily="49" charset="-128"/>
            </a:rPr>
            <a:t>　将来負担額</a:t>
          </a:r>
          <a:r>
            <a:rPr kumimoji="1" lang="en-US" altLang="ja-JP" sz="1200">
              <a:latin typeface="ＭＳ ゴシック" pitchFamily="49" charset="-128"/>
              <a:ea typeface="ＭＳ ゴシック" pitchFamily="49" charset="-128"/>
            </a:rPr>
            <a:t>(A)</a:t>
          </a:r>
          <a:r>
            <a:rPr kumimoji="1" lang="ja-JP" altLang="en-US" sz="1200">
              <a:latin typeface="ＭＳ ゴシック" pitchFamily="49" charset="-128"/>
              <a:ea typeface="ＭＳ ゴシック" pitchFamily="49" charset="-128"/>
            </a:rPr>
            <a:t>が減少した要因は、企業債の償還進行に伴う公営企業債等繰入見込額の減少によるものである。</a:t>
          </a:r>
        </a:p>
        <a:p>
          <a:r>
            <a:rPr kumimoji="1" lang="ja-JP" altLang="en-US" sz="1200">
              <a:latin typeface="ＭＳ ゴシック" pitchFamily="49" charset="-128"/>
              <a:ea typeface="ＭＳ ゴシック" pitchFamily="49" charset="-128"/>
            </a:rPr>
            <a:t>　充当可能財源等</a:t>
          </a:r>
          <a:r>
            <a:rPr kumimoji="1" lang="en-US" altLang="ja-JP" sz="1200">
              <a:latin typeface="ＭＳ ゴシック" pitchFamily="49" charset="-128"/>
              <a:ea typeface="ＭＳ ゴシック" pitchFamily="49" charset="-128"/>
            </a:rPr>
            <a:t>(B)</a:t>
          </a:r>
          <a:r>
            <a:rPr kumimoji="1" lang="ja-JP" altLang="en-US" sz="1200">
              <a:latin typeface="ＭＳ ゴシック" pitchFamily="49" charset="-128"/>
              <a:ea typeface="ＭＳ ゴシック" pitchFamily="49" charset="-128"/>
            </a:rPr>
            <a:t>が増加した要因は、財政調整基金の取崩し額の抑制などに伴う充当可能基金の増加によるものである。</a:t>
          </a:r>
        </a:p>
        <a:p>
          <a:r>
            <a:rPr kumimoji="1" lang="ja-JP" altLang="en-US" sz="1200">
              <a:latin typeface="ＭＳ ゴシック" pitchFamily="49" charset="-128"/>
              <a:ea typeface="ＭＳ ゴシック" pitchFamily="49" charset="-128"/>
            </a:rPr>
            <a:t>　今後も、プライマリーバランスや将来の公債費負担を考慮した適正な市債の借入れを行うとともに、適正な規模の財政調整基金残高を確保することにより、将来世代へ過度な負担をかけない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神奈川県秦野市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の令和元年度末現在高は、退職手当の支払に充てるために職員退職給与準備基金を取り崩したことで減少したものの、財政調整基金の取崩しを大幅に抑制したことや、ふるさと寄附の増加に伴うふるさと基金の積立ての増加により、前年度に比べ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財政調整基金は、災害など不測の事態への備えとして標準財政規模の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％となる約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百万円の確保を目安としている。今後も、適正規模を確保しつつ、大規模な自然災害や新型コロナウイルス感染症対策など、迅速な対応を要する財政需要に活用する。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また、その他特定目的基金は、各基金の設置目的のために、適正な管理、運用に努める。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・ふるさと基金：市の発展のために全国の寄附者から寄せられた寄附金を活用し、その特性を生かしたまちづくりに役立てる。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・公共施設整備基金：教育施設、公園その他の公用又は公共用に供する施設（以下「公共施設」という。）の整備を目的とする寄附金等を積み立て、公共施設の整備を図る。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・職員退職給与準備基金：職員の退職金の財源として活用する。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・ふるさと基金：子育ての支援・充実や教育の充実など、寄附者が指定した使途に沿った事業の財源とするため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百万円を取り崩したが、ふるさと納税の増加に伴い、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百万円を積み立てたことにより、現在高は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・公共施設整備基金：公共施設の改修事業の財源とするため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百万円を取崩したものの、公共施設使用料の改定に伴う増額分など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百万円の積立てにより、現在高は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・職員退職給与準備基金：前年度に引き続き、退職手当の支払に充てるために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百万円取り崩したことにより、現在高は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・ふるさと基金：寄附者が指定した使途に沿った事業を実施するため、適正に管理、運用し、事業の早期実現を図る。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・公共施設整備基金：将来の公共施設の建替えや大規模改修の財源として活用するため、一定規模の確保に努める。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・職員退職給与準備基金：退職手当の支払に係る年度間の不均衡を調整するため、一定規模の確保に努める。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年度においては、鶴巻温泉駅南口周辺整備や秦野駅南部（今泉）土地区画整理事業等の大規模事業の実施に伴い、不足する一般財源を補填するため、財政調整基金を大きく取り崩したものの、平成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年度以降は、残高の目安としている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百万円の確保に向けた市債の活用など、取崩し額を大幅に抑制したことで、令和元年度末現在高は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百万円と、目安としている規模を確保できている。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財政調整基金は、災害など不測の事態への備えとして標準財政規模の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％となる約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百万円の確保を目安としている。今後も、適正規模を確保しつつ、大規模な自然災害や新型コロナウイルス感染症対策など、迅速な対応を要する財政需要に活用する。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減債基金については該当なし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減債基金については該当なし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神奈川県秦野市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161,193
157,410
103.76
50,002,530
48,443,981
986,104
29,769,138
34,658,316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17.6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latin typeface="ＭＳ Ｐゴシック" panose="020B0600070205080204" pitchFamily="50" charset="-128"/>
              <a:ea typeface="ＭＳ Ｐゴシック" panose="020B0600070205080204" pitchFamily="50" charset="-128"/>
            </a:rPr>
            <a:t>　当市の有形固定資産は、約半分を道路が占めており、その更新等の状況が有形固定資産減価償却率に大きく影響している。</a:t>
          </a:r>
          <a:endParaRPr kumimoji="1" lang="en-US" altLang="ja-JP" sz="105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latin typeface="ＭＳ Ｐゴシック" panose="020B0600070205080204" pitchFamily="50" charset="-128"/>
              <a:ea typeface="ＭＳ Ｐゴシック" panose="020B0600070205080204" pitchFamily="50" charset="-128"/>
            </a:rPr>
            <a:t>　そのため、当市では、昭和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年から</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年代に</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建設</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した庁舎や学校施設</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をはじめ、</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年を経過した建物が多くあるも</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のの、道路</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計画的</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な</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更新を進めていること</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a:t>
          </a:r>
          <a:r>
            <a:rPr kumimoji="1" lang="ja-JP" altLang="en-US" sz="1050">
              <a:latin typeface="ＭＳ Ｐゴシック" panose="020B0600070205080204" pitchFamily="50" charset="-128"/>
              <a:ea typeface="ＭＳ Ｐゴシック" panose="020B0600070205080204" pitchFamily="50" charset="-128"/>
            </a:rPr>
            <a:t>類似団体及び全国平均と比較して低い水準となっている。</a:t>
          </a:r>
          <a:endParaRPr kumimoji="1" lang="en-US" altLang="ja-JP" sz="105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latin typeface="ＭＳ Ｐゴシック" panose="020B0600070205080204" pitchFamily="50" charset="-128"/>
              <a:ea typeface="ＭＳ Ｐゴシック" panose="020B0600070205080204" pitchFamily="50" charset="-128"/>
            </a:rPr>
            <a:t>　今後は、平成</a:t>
          </a:r>
          <a:r>
            <a:rPr kumimoji="1" lang="en-US" altLang="ja-JP" sz="1050">
              <a:latin typeface="ＭＳ Ｐゴシック" panose="020B0600070205080204" pitchFamily="50" charset="-128"/>
              <a:ea typeface="ＭＳ Ｐゴシック" panose="020B0600070205080204" pitchFamily="50" charset="-128"/>
            </a:rPr>
            <a:t>29</a:t>
          </a:r>
          <a:r>
            <a:rPr kumimoji="1" lang="ja-JP" altLang="en-US" sz="1050">
              <a:latin typeface="ＭＳ Ｐゴシック" panose="020B0600070205080204" pitchFamily="50" charset="-128"/>
              <a:ea typeface="ＭＳ Ｐゴシック" panose="020B0600070205080204" pitchFamily="50" charset="-128"/>
            </a:rPr>
            <a:t>年</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月に策定した「公共施設等総合管理計画」や付随する個別施設計画に基づき、施設の老朽化対策を進めていく。</a:t>
          </a:r>
          <a:endParaRPr kumimoji="1" lang="en-US" altLang="ja-JP" sz="105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164211</xdr:rowOff>
    </xdr:from>
    <xdr:to>
      <xdr:col>23</xdr:col>
      <xdr:colOff>85090</xdr:colOff>
      <xdr:row>34</xdr:row>
      <xdr:rowOff>49149</xdr:rowOff>
    </xdr:to>
    <xdr:cxnSp macro="">
      <xdr:nvCxnSpPr>
        <xdr:cNvPr id="63" name="直線コネクタ 62"/>
        <xdr:cNvCxnSpPr/>
      </xdr:nvCxnSpPr>
      <xdr:spPr>
        <a:xfrm flipV="1">
          <a:off x="4760595" y="5393436"/>
          <a:ext cx="1270" cy="1256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52976</xdr:rowOff>
    </xdr:from>
    <xdr:ext cx="405111" cy="259045"/>
    <xdr:sp macro="" textlink="">
      <xdr:nvSpPr>
        <xdr:cNvPr id="64" name="有形固定資産減価償却率最小値テキスト"/>
        <xdr:cNvSpPr txBox="1"/>
      </xdr:nvSpPr>
      <xdr:spPr>
        <a:xfrm>
          <a:off x="4813300" y="665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49149</xdr:rowOff>
    </xdr:from>
    <xdr:to>
      <xdr:col>23</xdr:col>
      <xdr:colOff>174625</xdr:colOff>
      <xdr:row>34</xdr:row>
      <xdr:rowOff>49149</xdr:rowOff>
    </xdr:to>
    <xdr:cxnSp macro="">
      <xdr:nvCxnSpPr>
        <xdr:cNvPr id="65" name="直線コネクタ 64"/>
        <xdr:cNvCxnSpPr/>
      </xdr:nvCxnSpPr>
      <xdr:spPr>
        <a:xfrm>
          <a:off x="4673600" y="6649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110888</xdr:rowOff>
    </xdr:from>
    <xdr:ext cx="405111" cy="259045"/>
    <xdr:sp macro="" textlink="">
      <xdr:nvSpPr>
        <xdr:cNvPr id="66" name="有形固定資産減価償却率最大値テキスト"/>
        <xdr:cNvSpPr txBox="1"/>
      </xdr:nvSpPr>
      <xdr:spPr>
        <a:xfrm>
          <a:off x="4813300" y="5168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164211</xdr:rowOff>
    </xdr:from>
    <xdr:to>
      <xdr:col>23</xdr:col>
      <xdr:colOff>174625</xdr:colOff>
      <xdr:row>26</xdr:row>
      <xdr:rowOff>164211</xdr:rowOff>
    </xdr:to>
    <xdr:cxnSp macro="">
      <xdr:nvCxnSpPr>
        <xdr:cNvPr id="67" name="直線コネクタ 66"/>
        <xdr:cNvCxnSpPr/>
      </xdr:nvCxnSpPr>
      <xdr:spPr>
        <a:xfrm>
          <a:off x="4673600" y="539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106824</xdr:rowOff>
    </xdr:from>
    <xdr:ext cx="405111" cy="259045"/>
    <xdr:sp macro="" textlink="">
      <xdr:nvSpPr>
        <xdr:cNvPr id="68" name="有形固定資産減価償却率平均値テキスト"/>
        <xdr:cNvSpPr txBox="1"/>
      </xdr:nvSpPr>
      <xdr:spPr>
        <a:xfrm>
          <a:off x="4813300" y="61932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128397</xdr:rowOff>
    </xdr:from>
    <xdr:to>
      <xdr:col>23</xdr:col>
      <xdr:colOff>136525</xdr:colOff>
      <xdr:row>32</xdr:row>
      <xdr:rowOff>58547</xdr:rowOff>
    </xdr:to>
    <xdr:sp macro="" textlink="">
      <xdr:nvSpPr>
        <xdr:cNvPr id="69" name="フローチャート: 判断 68"/>
        <xdr:cNvSpPr/>
      </xdr:nvSpPr>
      <xdr:spPr>
        <a:xfrm>
          <a:off x="4711700" y="621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85217</xdr:rowOff>
    </xdr:from>
    <xdr:to>
      <xdr:col>19</xdr:col>
      <xdr:colOff>187325</xdr:colOff>
      <xdr:row>32</xdr:row>
      <xdr:rowOff>15367</xdr:rowOff>
    </xdr:to>
    <xdr:sp macro="" textlink="">
      <xdr:nvSpPr>
        <xdr:cNvPr id="70" name="フローチャート: 判断 69"/>
        <xdr:cNvSpPr/>
      </xdr:nvSpPr>
      <xdr:spPr>
        <a:xfrm>
          <a:off x="4000500" y="6171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63627</xdr:rowOff>
    </xdr:from>
    <xdr:to>
      <xdr:col>15</xdr:col>
      <xdr:colOff>187325</xdr:colOff>
      <xdr:row>31</xdr:row>
      <xdr:rowOff>165227</xdr:rowOff>
    </xdr:to>
    <xdr:sp macro="" textlink="">
      <xdr:nvSpPr>
        <xdr:cNvPr id="71" name="フローチャート: 判断 70"/>
        <xdr:cNvSpPr/>
      </xdr:nvSpPr>
      <xdr:spPr>
        <a:xfrm>
          <a:off x="3238500" y="615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50673</xdr:rowOff>
    </xdr:from>
    <xdr:to>
      <xdr:col>11</xdr:col>
      <xdr:colOff>187325</xdr:colOff>
      <xdr:row>31</xdr:row>
      <xdr:rowOff>152273</xdr:rowOff>
    </xdr:to>
    <xdr:sp macro="" textlink="">
      <xdr:nvSpPr>
        <xdr:cNvPr id="72" name="フローチャート: 判断 71"/>
        <xdr:cNvSpPr/>
      </xdr:nvSpPr>
      <xdr:spPr>
        <a:xfrm>
          <a:off x="2476500" y="613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134493</xdr:rowOff>
    </xdr:from>
    <xdr:to>
      <xdr:col>7</xdr:col>
      <xdr:colOff>187325</xdr:colOff>
      <xdr:row>30</xdr:row>
      <xdr:rowOff>64643</xdr:rowOff>
    </xdr:to>
    <xdr:sp macro="" textlink="">
      <xdr:nvSpPr>
        <xdr:cNvPr id="73" name="フローチャート: 判断 72"/>
        <xdr:cNvSpPr/>
      </xdr:nvSpPr>
      <xdr:spPr>
        <a:xfrm>
          <a:off x="1714500" y="587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165989</xdr:rowOff>
    </xdr:from>
    <xdr:to>
      <xdr:col>23</xdr:col>
      <xdr:colOff>136525</xdr:colOff>
      <xdr:row>31</xdr:row>
      <xdr:rowOff>96139</xdr:rowOff>
    </xdr:to>
    <xdr:sp macro="" textlink="">
      <xdr:nvSpPr>
        <xdr:cNvPr id="79" name="楕円 78"/>
        <xdr:cNvSpPr/>
      </xdr:nvSpPr>
      <xdr:spPr>
        <a:xfrm>
          <a:off x="4711700" y="608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17416</xdr:rowOff>
    </xdr:from>
    <xdr:ext cx="405111" cy="259045"/>
    <xdr:sp macro="" textlink="">
      <xdr:nvSpPr>
        <xdr:cNvPr id="80" name="有形固定資産減価償却率該当値テキスト"/>
        <xdr:cNvSpPr txBox="1"/>
      </xdr:nvSpPr>
      <xdr:spPr>
        <a:xfrm>
          <a:off x="4813300" y="593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xdr:col>
      <xdr:colOff>85725</xdr:colOff>
      <xdr:row>32</xdr:row>
      <xdr:rowOff>73533</xdr:rowOff>
    </xdr:from>
    <xdr:to>
      <xdr:col>7</xdr:col>
      <xdr:colOff>187325</xdr:colOff>
      <xdr:row>33</xdr:row>
      <xdr:rowOff>3683</xdr:rowOff>
    </xdr:to>
    <xdr:sp macro="" textlink="">
      <xdr:nvSpPr>
        <xdr:cNvPr id="81" name="楕円 80"/>
        <xdr:cNvSpPr/>
      </xdr:nvSpPr>
      <xdr:spPr>
        <a:xfrm>
          <a:off x="1714500" y="633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30</xdr:row>
      <xdr:rowOff>31894</xdr:rowOff>
    </xdr:from>
    <xdr:ext cx="405111" cy="259045"/>
    <xdr:sp macro="" textlink="">
      <xdr:nvSpPr>
        <xdr:cNvPr id="82" name="n_1aveValue有形固定資産減価償却率"/>
        <xdr:cNvSpPr txBox="1"/>
      </xdr:nvSpPr>
      <xdr:spPr>
        <a:xfrm>
          <a:off x="3836044" y="594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10304</xdr:rowOff>
    </xdr:from>
    <xdr:ext cx="405111" cy="259045"/>
    <xdr:sp macro="" textlink="">
      <xdr:nvSpPr>
        <xdr:cNvPr id="83" name="n_2aveValue有形固定資産減価償却率"/>
        <xdr:cNvSpPr txBox="1"/>
      </xdr:nvSpPr>
      <xdr:spPr>
        <a:xfrm>
          <a:off x="3086744" y="5925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168800</xdr:rowOff>
    </xdr:from>
    <xdr:ext cx="405111" cy="259045"/>
    <xdr:sp macro="" textlink="">
      <xdr:nvSpPr>
        <xdr:cNvPr id="84" name="n_3aveValue有形固定資産減価償却率"/>
        <xdr:cNvSpPr txBox="1"/>
      </xdr:nvSpPr>
      <xdr:spPr>
        <a:xfrm>
          <a:off x="2324744" y="5912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81170</xdr:rowOff>
    </xdr:from>
    <xdr:ext cx="405111" cy="259045"/>
    <xdr:sp macro="" textlink="">
      <xdr:nvSpPr>
        <xdr:cNvPr id="85" name="n_4aveValue有形固定資産減価償却率"/>
        <xdr:cNvSpPr txBox="1"/>
      </xdr:nvSpPr>
      <xdr:spPr>
        <a:xfrm>
          <a:off x="1562744" y="5653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166260</xdr:rowOff>
    </xdr:from>
    <xdr:ext cx="405111" cy="259045"/>
    <xdr:sp macro="" textlink="">
      <xdr:nvSpPr>
        <xdr:cNvPr id="86" name="n_4mainValue有形固定資産減価償却率"/>
        <xdr:cNvSpPr txBox="1"/>
      </xdr:nvSpPr>
      <xdr:spPr>
        <a:xfrm>
          <a:off x="1562744" y="6424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7" name="正方形/長方形 8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88" name="正方形/長方形 8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89" name="正方形/長方形 8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[ 706.9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0" name="正方形/長方形 8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1" name="正方形/長方形 9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2" name="正方形/長方形 9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3" name="正方形/長方形 9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4" name="正方形/長方形 9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5" name="正方形/長方形 9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6" name="正方形/長方形 9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7" name="正方形/長方形 9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8" name="正方形/長方形 9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9" name="テキスト ボックス 9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債務償還比率は、</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類似団体及び全国平均と比較</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して</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高い水準となっている</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ものの、これまで市債の発行を抑制してきたことや公営企業債の償還が進んだことなど</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将来負担額が減少傾向にあるため、</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対前年度比で</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21.4</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低下</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している</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今後、大規模改修や建替えを行う場合には、</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中長期的な財政見通しを立てたうえで、将来に過度な負担を残すことのないよう計画的</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な市債の発行に努めていく。</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0" name="テキスト ボックス 9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1" name="直線コネクタ 10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2" name="テキスト ボックス 10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03" name="直線コネクタ 10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04" name="テキスト ボックス 10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5" name="直線コネクタ 10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06" name="テキスト ボックス 105"/>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7" name="直線コネクタ 10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08" name="テキスト ボックス 10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9" name="直線コネクタ 10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0" name="テキスト ボックス 10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1" name="直線コネクタ 11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2" name="テキスト ボックス 11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3" name="直線コネクタ 11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14" name="テキスト ボックス 113"/>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58402</xdr:rowOff>
    </xdr:to>
    <xdr:cxnSp macro="">
      <xdr:nvCxnSpPr>
        <xdr:cNvPr id="117" name="直線コネクタ 116"/>
        <xdr:cNvCxnSpPr/>
      </xdr:nvCxnSpPr>
      <xdr:spPr>
        <a:xfrm flipV="1">
          <a:off x="14793595" y="5261428"/>
          <a:ext cx="1269" cy="1397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62229</xdr:rowOff>
    </xdr:from>
    <xdr:ext cx="469744" cy="259045"/>
    <xdr:sp macro="" textlink="">
      <xdr:nvSpPr>
        <xdr:cNvPr id="118" name="債務償還比率最小値テキスト"/>
        <xdr:cNvSpPr txBox="1"/>
      </xdr:nvSpPr>
      <xdr:spPr>
        <a:xfrm>
          <a:off x="14846300" y="6663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58402</xdr:rowOff>
    </xdr:from>
    <xdr:to>
      <xdr:col>76</xdr:col>
      <xdr:colOff>111125</xdr:colOff>
      <xdr:row>34</xdr:row>
      <xdr:rowOff>58402</xdr:rowOff>
    </xdr:to>
    <xdr:cxnSp macro="">
      <xdr:nvCxnSpPr>
        <xdr:cNvPr id="119" name="直線コネクタ 118"/>
        <xdr:cNvCxnSpPr/>
      </xdr:nvCxnSpPr>
      <xdr:spPr>
        <a:xfrm>
          <a:off x="14706600" y="6659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20"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21" name="直線コネクタ 120"/>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18958</xdr:rowOff>
    </xdr:from>
    <xdr:ext cx="469744" cy="259045"/>
    <xdr:sp macro="" textlink="">
      <xdr:nvSpPr>
        <xdr:cNvPr id="122" name="債務償還比率平均値テキスト"/>
        <xdr:cNvSpPr txBox="1"/>
      </xdr:nvSpPr>
      <xdr:spPr>
        <a:xfrm>
          <a:off x="14846300" y="59339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167531</xdr:rowOff>
    </xdr:from>
    <xdr:to>
      <xdr:col>76</xdr:col>
      <xdr:colOff>73025</xdr:colOff>
      <xdr:row>31</xdr:row>
      <xdr:rowOff>97681</xdr:rowOff>
    </xdr:to>
    <xdr:sp macro="" textlink="">
      <xdr:nvSpPr>
        <xdr:cNvPr id="123" name="フローチャート: 判断 122"/>
        <xdr:cNvSpPr/>
      </xdr:nvSpPr>
      <xdr:spPr>
        <a:xfrm>
          <a:off x="14744700" y="608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155811</xdr:rowOff>
    </xdr:from>
    <xdr:to>
      <xdr:col>72</xdr:col>
      <xdr:colOff>123825</xdr:colOff>
      <xdr:row>31</xdr:row>
      <xdr:rowOff>85961</xdr:rowOff>
    </xdr:to>
    <xdr:sp macro="" textlink="">
      <xdr:nvSpPr>
        <xdr:cNvPr id="124" name="フローチャート: 判断 123"/>
        <xdr:cNvSpPr/>
      </xdr:nvSpPr>
      <xdr:spPr>
        <a:xfrm>
          <a:off x="14033500" y="6070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159358</xdr:rowOff>
    </xdr:from>
    <xdr:to>
      <xdr:col>68</xdr:col>
      <xdr:colOff>123825</xdr:colOff>
      <xdr:row>31</xdr:row>
      <xdr:rowOff>89508</xdr:rowOff>
    </xdr:to>
    <xdr:sp macro="" textlink="">
      <xdr:nvSpPr>
        <xdr:cNvPr id="125" name="フローチャート: 判断 124"/>
        <xdr:cNvSpPr/>
      </xdr:nvSpPr>
      <xdr:spPr>
        <a:xfrm>
          <a:off x="13271500" y="6074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11965</xdr:rowOff>
    </xdr:from>
    <xdr:to>
      <xdr:col>64</xdr:col>
      <xdr:colOff>123825</xdr:colOff>
      <xdr:row>31</xdr:row>
      <xdr:rowOff>113565</xdr:rowOff>
    </xdr:to>
    <xdr:sp macro="" textlink="">
      <xdr:nvSpPr>
        <xdr:cNvPr id="126" name="フローチャート: 判断 125"/>
        <xdr:cNvSpPr/>
      </xdr:nvSpPr>
      <xdr:spPr>
        <a:xfrm>
          <a:off x="12509500" y="609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2096</xdr:rowOff>
    </xdr:from>
    <xdr:to>
      <xdr:col>60</xdr:col>
      <xdr:colOff>123825</xdr:colOff>
      <xdr:row>31</xdr:row>
      <xdr:rowOff>103696</xdr:rowOff>
    </xdr:to>
    <xdr:sp macro="" textlink="">
      <xdr:nvSpPr>
        <xdr:cNvPr id="127" name="フローチャート: 判断 126"/>
        <xdr:cNvSpPr/>
      </xdr:nvSpPr>
      <xdr:spPr>
        <a:xfrm>
          <a:off x="11747500" y="608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8" name="テキスト ボックス 12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9" name="テキスト ボックス 12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0" name="テキスト ボックス 12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1" name="テキスト ボックス 13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2" name="テキスト ボックス 13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42844</xdr:rowOff>
    </xdr:from>
    <xdr:to>
      <xdr:col>76</xdr:col>
      <xdr:colOff>73025</xdr:colOff>
      <xdr:row>32</xdr:row>
      <xdr:rowOff>144444</xdr:rowOff>
    </xdr:to>
    <xdr:sp macro="" textlink="">
      <xdr:nvSpPr>
        <xdr:cNvPr id="133" name="楕円 132"/>
        <xdr:cNvSpPr/>
      </xdr:nvSpPr>
      <xdr:spPr>
        <a:xfrm>
          <a:off x="14744700" y="630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21271</xdr:rowOff>
    </xdr:from>
    <xdr:ext cx="469744" cy="259045"/>
    <xdr:sp macro="" textlink="">
      <xdr:nvSpPr>
        <xdr:cNvPr id="134" name="債務償還比率該当値テキスト"/>
        <xdr:cNvSpPr txBox="1"/>
      </xdr:nvSpPr>
      <xdr:spPr>
        <a:xfrm>
          <a:off x="14846300" y="627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75846</xdr:rowOff>
    </xdr:from>
    <xdr:to>
      <xdr:col>72</xdr:col>
      <xdr:colOff>123825</xdr:colOff>
      <xdr:row>33</xdr:row>
      <xdr:rowOff>5996</xdr:rowOff>
    </xdr:to>
    <xdr:sp macro="" textlink="">
      <xdr:nvSpPr>
        <xdr:cNvPr id="135" name="楕円 134"/>
        <xdr:cNvSpPr/>
      </xdr:nvSpPr>
      <xdr:spPr>
        <a:xfrm>
          <a:off x="14033500" y="633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93644</xdr:rowOff>
    </xdr:from>
    <xdr:to>
      <xdr:col>76</xdr:col>
      <xdr:colOff>22225</xdr:colOff>
      <xdr:row>32</xdr:row>
      <xdr:rowOff>126646</xdr:rowOff>
    </xdr:to>
    <xdr:cxnSp macro="">
      <xdr:nvCxnSpPr>
        <xdr:cNvPr id="136" name="直線コネクタ 135"/>
        <xdr:cNvCxnSpPr/>
      </xdr:nvCxnSpPr>
      <xdr:spPr>
        <a:xfrm flipV="1">
          <a:off x="14084300" y="6351569"/>
          <a:ext cx="711200" cy="33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1551</xdr:rowOff>
    </xdr:from>
    <xdr:to>
      <xdr:col>68</xdr:col>
      <xdr:colOff>123825</xdr:colOff>
      <xdr:row>33</xdr:row>
      <xdr:rowOff>103151</xdr:rowOff>
    </xdr:to>
    <xdr:sp macro="" textlink="">
      <xdr:nvSpPr>
        <xdr:cNvPr id="137" name="楕円 136"/>
        <xdr:cNvSpPr/>
      </xdr:nvSpPr>
      <xdr:spPr>
        <a:xfrm>
          <a:off x="13271500" y="643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126646</xdr:rowOff>
    </xdr:from>
    <xdr:to>
      <xdr:col>72</xdr:col>
      <xdr:colOff>73025</xdr:colOff>
      <xdr:row>33</xdr:row>
      <xdr:rowOff>52351</xdr:rowOff>
    </xdr:to>
    <xdr:cxnSp macro="">
      <xdr:nvCxnSpPr>
        <xdr:cNvPr id="138" name="直線コネクタ 137"/>
        <xdr:cNvCxnSpPr/>
      </xdr:nvCxnSpPr>
      <xdr:spPr>
        <a:xfrm flipV="1">
          <a:off x="13322300" y="6384571"/>
          <a:ext cx="762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113974</xdr:rowOff>
    </xdr:from>
    <xdr:to>
      <xdr:col>64</xdr:col>
      <xdr:colOff>123825</xdr:colOff>
      <xdr:row>34</xdr:row>
      <xdr:rowOff>44124</xdr:rowOff>
    </xdr:to>
    <xdr:sp macro="" textlink="">
      <xdr:nvSpPr>
        <xdr:cNvPr id="139" name="楕円 138"/>
        <xdr:cNvSpPr/>
      </xdr:nvSpPr>
      <xdr:spPr>
        <a:xfrm>
          <a:off x="12509500" y="6543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52351</xdr:rowOff>
    </xdr:from>
    <xdr:to>
      <xdr:col>68</xdr:col>
      <xdr:colOff>73025</xdr:colOff>
      <xdr:row>33</xdr:row>
      <xdr:rowOff>164774</xdr:rowOff>
    </xdr:to>
    <xdr:cxnSp macro="">
      <xdr:nvCxnSpPr>
        <xdr:cNvPr id="140" name="直線コネクタ 139"/>
        <xdr:cNvCxnSpPr/>
      </xdr:nvCxnSpPr>
      <xdr:spPr>
        <a:xfrm flipV="1">
          <a:off x="12560300" y="6481726"/>
          <a:ext cx="762000" cy="11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744</xdr:rowOff>
    </xdr:from>
    <xdr:to>
      <xdr:col>60</xdr:col>
      <xdr:colOff>123825</xdr:colOff>
      <xdr:row>32</xdr:row>
      <xdr:rowOff>102344</xdr:rowOff>
    </xdr:to>
    <xdr:sp macro="" textlink="">
      <xdr:nvSpPr>
        <xdr:cNvPr id="141" name="楕円 140"/>
        <xdr:cNvSpPr/>
      </xdr:nvSpPr>
      <xdr:spPr>
        <a:xfrm>
          <a:off x="11747500" y="625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51544</xdr:rowOff>
    </xdr:from>
    <xdr:to>
      <xdr:col>64</xdr:col>
      <xdr:colOff>73025</xdr:colOff>
      <xdr:row>33</xdr:row>
      <xdr:rowOff>164774</xdr:rowOff>
    </xdr:to>
    <xdr:cxnSp macro="">
      <xdr:nvCxnSpPr>
        <xdr:cNvPr id="142" name="直線コネクタ 141"/>
        <xdr:cNvCxnSpPr/>
      </xdr:nvCxnSpPr>
      <xdr:spPr>
        <a:xfrm>
          <a:off x="11798300" y="6309469"/>
          <a:ext cx="762000" cy="284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102488</xdr:rowOff>
    </xdr:from>
    <xdr:ext cx="469744" cy="259045"/>
    <xdr:sp macro="" textlink="">
      <xdr:nvSpPr>
        <xdr:cNvPr id="143" name="n_1aveValue債務償還比率"/>
        <xdr:cNvSpPr txBox="1"/>
      </xdr:nvSpPr>
      <xdr:spPr>
        <a:xfrm>
          <a:off x="13836727" y="5846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106035</xdr:rowOff>
    </xdr:from>
    <xdr:ext cx="469744" cy="259045"/>
    <xdr:sp macro="" textlink="">
      <xdr:nvSpPr>
        <xdr:cNvPr id="144" name="n_2aveValue債務償還比率"/>
        <xdr:cNvSpPr txBox="1"/>
      </xdr:nvSpPr>
      <xdr:spPr>
        <a:xfrm>
          <a:off x="13087427" y="5849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130092</xdr:rowOff>
    </xdr:from>
    <xdr:ext cx="469744" cy="259045"/>
    <xdr:sp macro="" textlink="">
      <xdr:nvSpPr>
        <xdr:cNvPr id="145" name="n_3aveValue債務償還比率"/>
        <xdr:cNvSpPr txBox="1"/>
      </xdr:nvSpPr>
      <xdr:spPr>
        <a:xfrm>
          <a:off x="12325427" y="587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120223</xdr:rowOff>
    </xdr:from>
    <xdr:ext cx="469744" cy="259045"/>
    <xdr:sp macro="" textlink="">
      <xdr:nvSpPr>
        <xdr:cNvPr id="146" name="n_4aveValue債務償還比率"/>
        <xdr:cNvSpPr txBox="1"/>
      </xdr:nvSpPr>
      <xdr:spPr>
        <a:xfrm>
          <a:off x="11563427" y="586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168573</xdr:rowOff>
    </xdr:from>
    <xdr:ext cx="469744" cy="259045"/>
    <xdr:sp macro="" textlink="">
      <xdr:nvSpPr>
        <xdr:cNvPr id="147" name="n_1mainValue債務償還比率"/>
        <xdr:cNvSpPr txBox="1"/>
      </xdr:nvSpPr>
      <xdr:spPr>
        <a:xfrm>
          <a:off x="13836727" y="642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94278</xdr:rowOff>
    </xdr:from>
    <xdr:ext cx="469744" cy="259045"/>
    <xdr:sp macro="" textlink="">
      <xdr:nvSpPr>
        <xdr:cNvPr id="148" name="n_2mainValue債務償還比率"/>
        <xdr:cNvSpPr txBox="1"/>
      </xdr:nvSpPr>
      <xdr:spPr>
        <a:xfrm>
          <a:off x="13087427" y="652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34</xdr:row>
      <xdr:rowOff>35251</xdr:rowOff>
    </xdr:from>
    <xdr:ext cx="469744" cy="259045"/>
    <xdr:sp macro="" textlink="">
      <xdr:nvSpPr>
        <xdr:cNvPr id="149" name="n_3mainValue債務償還比率"/>
        <xdr:cNvSpPr txBox="1"/>
      </xdr:nvSpPr>
      <xdr:spPr>
        <a:xfrm>
          <a:off x="12325427" y="6636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93471</xdr:rowOff>
    </xdr:from>
    <xdr:ext cx="469744" cy="259045"/>
    <xdr:sp macro="" textlink="">
      <xdr:nvSpPr>
        <xdr:cNvPr id="150" name="n_4mainValue債務償還比率"/>
        <xdr:cNvSpPr txBox="1"/>
      </xdr:nvSpPr>
      <xdr:spPr>
        <a:xfrm>
          <a:off x="11563427" y="6351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1" name="正方形/長方形 15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2" name="正方形/長方形 15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3" name="テキスト ボックス 15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4" name="テキスト ボックス 15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5" name="テキスト ボックス 15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6" name="テキスト ボックス 15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神奈川県秦野市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161,193
157,410
103.76
50,002,530
48,443,981
986,104
29,769,138
34,658,316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17.6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149678</xdr:rowOff>
    </xdr:from>
    <xdr:to>
      <xdr:col>24</xdr:col>
      <xdr:colOff>62865</xdr:colOff>
      <xdr:row>41</xdr:row>
      <xdr:rowOff>151312</xdr:rowOff>
    </xdr:to>
    <xdr:cxnSp macro="">
      <xdr:nvCxnSpPr>
        <xdr:cNvPr id="58" name="直線コネクタ 57"/>
        <xdr:cNvCxnSpPr/>
      </xdr:nvCxnSpPr>
      <xdr:spPr>
        <a:xfrm flipV="1">
          <a:off x="4634865" y="5807528"/>
          <a:ext cx="0" cy="1373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155139</xdr:rowOff>
    </xdr:from>
    <xdr:ext cx="405111" cy="259045"/>
    <xdr:sp macro="" textlink="">
      <xdr:nvSpPr>
        <xdr:cNvPr id="59" name="【道路】&#10;有形固定資産減価償却率最小値テキスト"/>
        <xdr:cNvSpPr txBox="1"/>
      </xdr:nvSpPr>
      <xdr:spPr>
        <a:xfrm>
          <a:off x="4673600" y="7184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151312</xdr:rowOff>
    </xdr:from>
    <xdr:to>
      <xdr:col>24</xdr:col>
      <xdr:colOff>152400</xdr:colOff>
      <xdr:row>41</xdr:row>
      <xdr:rowOff>151312</xdr:rowOff>
    </xdr:to>
    <xdr:cxnSp macro="">
      <xdr:nvCxnSpPr>
        <xdr:cNvPr id="60" name="直線コネクタ 59"/>
        <xdr:cNvCxnSpPr/>
      </xdr:nvCxnSpPr>
      <xdr:spPr>
        <a:xfrm>
          <a:off x="4546600" y="7180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96355</xdr:rowOff>
    </xdr:from>
    <xdr:ext cx="340478" cy="259045"/>
    <xdr:sp macro="" textlink="">
      <xdr:nvSpPr>
        <xdr:cNvPr id="61" name="【道路】&#10;有形固定資産減価償却率最大値テキスト"/>
        <xdr:cNvSpPr txBox="1"/>
      </xdr:nvSpPr>
      <xdr:spPr>
        <a:xfrm>
          <a:off x="4673600" y="55827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149678</xdr:rowOff>
    </xdr:from>
    <xdr:to>
      <xdr:col>24</xdr:col>
      <xdr:colOff>152400</xdr:colOff>
      <xdr:row>33</xdr:row>
      <xdr:rowOff>149678</xdr:rowOff>
    </xdr:to>
    <xdr:cxnSp macro="">
      <xdr:nvCxnSpPr>
        <xdr:cNvPr id="62" name="直線コネクタ 61"/>
        <xdr:cNvCxnSpPr/>
      </xdr:nvCxnSpPr>
      <xdr:spPr>
        <a:xfrm>
          <a:off x="4546600" y="580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57711</xdr:rowOff>
    </xdr:from>
    <xdr:ext cx="405111" cy="259045"/>
    <xdr:sp macro="" textlink="">
      <xdr:nvSpPr>
        <xdr:cNvPr id="63" name="【道路】&#10;有形固定資産減価償却率平均値テキスト"/>
        <xdr:cNvSpPr txBox="1"/>
      </xdr:nvSpPr>
      <xdr:spPr>
        <a:xfrm>
          <a:off x="4673600" y="6572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79284</xdr:rowOff>
    </xdr:from>
    <xdr:to>
      <xdr:col>24</xdr:col>
      <xdr:colOff>114300</xdr:colOff>
      <xdr:row>39</xdr:row>
      <xdr:rowOff>9434</xdr:rowOff>
    </xdr:to>
    <xdr:sp macro="" textlink="">
      <xdr:nvSpPr>
        <xdr:cNvPr id="64" name="フローチャート: 判断 63"/>
        <xdr:cNvSpPr/>
      </xdr:nvSpPr>
      <xdr:spPr>
        <a:xfrm>
          <a:off x="4584700" y="659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46627</xdr:rowOff>
    </xdr:from>
    <xdr:to>
      <xdr:col>20</xdr:col>
      <xdr:colOff>38100</xdr:colOff>
      <xdr:row>38</xdr:row>
      <xdr:rowOff>148227</xdr:rowOff>
    </xdr:to>
    <xdr:sp macro="" textlink="">
      <xdr:nvSpPr>
        <xdr:cNvPr id="65" name="フローチャート: 判断 64"/>
        <xdr:cNvSpPr/>
      </xdr:nvSpPr>
      <xdr:spPr>
        <a:xfrm>
          <a:off x="3746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30299</xdr:rowOff>
    </xdr:from>
    <xdr:to>
      <xdr:col>15</xdr:col>
      <xdr:colOff>101600</xdr:colOff>
      <xdr:row>38</xdr:row>
      <xdr:rowOff>131899</xdr:rowOff>
    </xdr:to>
    <xdr:sp macro="" textlink="">
      <xdr:nvSpPr>
        <xdr:cNvPr id="66" name="フローチャート: 判断 65"/>
        <xdr:cNvSpPr/>
      </xdr:nvSpPr>
      <xdr:spPr>
        <a:xfrm>
          <a:off x="2857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9072</xdr:rowOff>
    </xdr:from>
    <xdr:to>
      <xdr:col>10</xdr:col>
      <xdr:colOff>165100</xdr:colOff>
      <xdr:row>38</xdr:row>
      <xdr:rowOff>110672</xdr:rowOff>
    </xdr:to>
    <xdr:sp macro="" textlink="">
      <xdr:nvSpPr>
        <xdr:cNvPr id="67" name="フローチャート: 判断 66"/>
        <xdr:cNvSpPr/>
      </xdr:nvSpPr>
      <xdr:spPr>
        <a:xfrm>
          <a:off x="1968500" y="652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41728</xdr:rowOff>
    </xdr:from>
    <xdr:to>
      <xdr:col>6</xdr:col>
      <xdr:colOff>38100</xdr:colOff>
      <xdr:row>38</xdr:row>
      <xdr:rowOff>143328</xdr:rowOff>
    </xdr:to>
    <xdr:sp macro="" textlink="">
      <xdr:nvSpPr>
        <xdr:cNvPr id="68" name="フローチャート: 判断 67"/>
        <xdr:cNvSpPr/>
      </xdr:nvSpPr>
      <xdr:spPr>
        <a:xfrm>
          <a:off x="1079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151130</xdr:rowOff>
    </xdr:from>
    <xdr:to>
      <xdr:col>24</xdr:col>
      <xdr:colOff>114300</xdr:colOff>
      <xdr:row>38</xdr:row>
      <xdr:rowOff>81280</xdr:rowOff>
    </xdr:to>
    <xdr:sp macro="" textlink="">
      <xdr:nvSpPr>
        <xdr:cNvPr id="74" name="楕円 73"/>
        <xdr:cNvSpPr/>
      </xdr:nvSpPr>
      <xdr:spPr>
        <a:xfrm>
          <a:off x="45847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2557</xdr:rowOff>
    </xdr:from>
    <xdr:ext cx="405111" cy="259045"/>
    <xdr:sp macro="" textlink="">
      <xdr:nvSpPr>
        <xdr:cNvPr id="75" name="【道路】&#10;有形固定資産減価償却率該当値テキスト"/>
        <xdr:cNvSpPr txBox="1"/>
      </xdr:nvSpPr>
      <xdr:spPr>
        <a:xfrm>
          <a:off x="4673600" y="634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41</xdr:row>
      <xdr:rowOff>61323</xdr:rowOff>
    </xdr:from>
    <xdr:to>
      <xdr:col>6</xdr:col>
      <xdr:colOff>38100</xdr:colOff>
      <xdr:row>41</xdr:row>
      <xdr:rowOff>162923</xdr:rowOff>
    </xdr:to>
    <xdr:sp macro="" textlink="">
      <xdr:nvSpPr>
        <xdr:cNvPr id="76" name="楕円 75"/>
        <xdr:cNvSpPr/>
      </xdr:nvSpPr>
      <xdr:spPr>
        <a:xfrm>
          <a:off x="1079500" y="709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164754</xdr:rowOff>
    </xdr:from>
    <xdr:ext cx="405111" cy="259045"/>
    <xdr:sp macro="" textlink="">
      <xdr:nvSpPr>
        <xdr:cNvPr id="77" name="n_1aveValue【道路】&#10;有形固定資産減価償却率"/>
        <xdr:cNvSpPr txBox="1"/>
      </xdr:nvSpPr>
      <xdr:spPr>
        <a:xfrm>
          <a:off x="3582044" y="633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148426</xdr:rowOff>
    </xdr:from>
    <xdr:ext cx="405111" cy="259045"/>
    <xdr:sp macro="" textlink="">
      <xdr:nvSpPr>
        <xdr:cNvPr id="78" name="n_2aveValue【道路】&#10;有形固定資産減価償却率"/>
        <xdr:cNvSpPr txBox="1"/>
      </xdr:nvSpPr>
      <xdr:spPr>
        <a:xfrm>
          <a:off x="2705744" y="632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127199</xdr:rowOff>
    </xdr:from>
    <xdr:ext cx="405111" cy="259045"/>
    <xdr:sp macro="" textlink="">
      <xdr:nvSpPr>
        <xdr:cNvPr id="79" name="n_3aveValue【道路】&#10;有形固定資産減価償却率"/>
        <xdr:cNvSpPr txBox="1"/>
      </xdr:nvSpPr>
      <xdr:spPr>
        <a:xfrm>
          <a:off x="1816744" y="629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159855</xdr:rowOff>
    </xdr:from>
    <xdr:ext cx="405111" cy="259045"/>
    <xdr:sp macro="" textlink="">
      <xdr:nvSpPr>
        <xdr:cNvPr id="80" name="n_4aveValue【道路】&#10;有形固定資産減価償却率"/>
        <xdr:cNvSpPr txBox="1"/>
      </xdr:nvSpPr>
      <xdr:spPr>
        <a:xfrm>
          <a:off x="927744" y="633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154050</xdr:rowOff>
    </xdr:from>
    <xdr:ext cx="405111" cy="259045"/>
    <xdr:sp macro="" textlink="">
      <xdr:nvSpPr>
        <xdr:cNvPr id="81" name="n_4mainValue【道路】&#10;有形固定資産減価償却率"/>
        <xdr:cNvSpPr txBox="1"/>
      </xdr:nvSpPr>
      <xdr:spPr>
        <a:xfrm>
          <a:off x="927744" y="7183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2" name="直線コネクタ 9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3" name="テキスト ボックス 9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4" name="直線コネクタ 9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5" name="テキスト ボックス 94"/>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6" name="直線コネクタ 9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7" name="テキスト ボックス 96"/>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8" name="直線コネクタ 9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9" name="テキスト ボックス 98"/>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1" name="テキスト ボックス 10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137373</xdr:rowOff>
    </xdr:from>
    <xdr:to>
      <xdr:col>54</xdr:col>
      <xdr:colOff>189865</xdr:colOff>
      <xdr:row>41</xdr:row>
      <xdr:rowOff>79995</xdr:rowOff>
    </xdr:to>
    <xdr:cxnSp macro="">
      <xdr:nvCxnSpPr>
        <xdr:cNvPr id="103" name="直線コネクタ 102"/>
        <xdr:cNvCxnSpPr/>
      </xdr:nvCxnSpPr>
      <xdr:spPr>
        <a:xfrm flipV="1">
          <a:off x="10476865" y="5966673"/>
          <a:ext cx="0" cy="1142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83822</xdr:rowOff>
    </xdr:from>
    <xdr:ext cx="469744" cy="259045"/>
    <xdr:sp macro="" textlink="">
      <xdr:nvSpPr>
        <xdr:cNvPr id="104" name="【道路】&#10;一人当たり延長最小値テキスト"/>
        <xdr:cNvSpPr txBox="1"/>
      </xdr:nvSpPr>
      <xdr:spPr>
        <a:xfrm>
          <a:off x="10515600" y="711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79995</xdr:rowOff>
    </xdr:from>
    <xdr:to>
      <xdr:col>55</xdr:col>
      <xdr:colOff>88900</xdr:colOff>
      <xdr:row>41</xdr:row>
      <xdr:rowOff>79995</xdr:rowOff>
    </xdr:to>
    <xdr:cxnSp macro="">
      <xdr:nvCxnSpPr>
        <xdr:cNvPr id="105" name="直線コネクタ 104"/>
        <xdr:cNvCxnSpPr/>
      </xdr:nvCxnSpPr>
      <xdr:spPr>
        <a:xfrm>
          <a:off x="10388600" y="710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84050</xdr:rowOff>
    </xdr:from>
    <xdr:ext cx="534377" cy="259045"/>
    <xdr:sp macro="" textlink="">
      <xdr:nvSpPr>
        <xdr:cNvPr id="106" name="【道路】&#10;一人当たり延長最大値テキスト"/>
        <xdr:cNvSpPr txBox="1"/>
      </xdr:nvSpPr>
      <xdr:spPr>
        <a:xfrm>
          <a:off x="10515600" y="574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137373</xdr:rowOff>
    </xdr:from>
    <xdr:to>
      <xdr:col>55</xdr:col>
      <xdr:colOff>88900</xdr:colOff>
      <xdr:row>34</xdr:row>
      <xdr:rowOff>137373</xdr:rowOff>
    </xdr:to>
    <xdr:cxnSp macro="">
      <xdr:nvCxnSpPr>
        <xdr:cNvPr id="107" name="直線コネクタ 106"/>
        <xdr:cNvCxnSpPr/>
      </xdr:nvCxnSpPr>
      <xdr:spPr>
        <a:xfrm>
          <a:off x="10388600" y="5966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52164</xdr:rowOff>
    </xdr:from>
    <xdr:ext cx="469744" cy="259045"/>
    <xdr:sp macro="" textlink="">
      <xdr:nvSpPr>
        <xdr:cNvPr id="108" name="【道路】&#10;一人当たり延長平均値テキスト"/>
        <xdr:cNvSpPr txBox="1"/>
      </xdr:nvSpPr>
      <xdr:spPr>
        <a:xfrm>
          <a:off x="10515600" y="67387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29287</xdr:rowOff>
    </xdr:from>
    <xdr:to>
      <xdr:col>55</xdr:col>
      <xdr:colOff>50800</xdr:colOff>
      <xdr:row>40</xdr:row>
      <xdr:rowOff>130887</xdr:rowOff>
    </xdr:to>
    <xdr:sp macro="" textlink="">
      <xdr:nvSpPr>
        <xdr:cNvPr id="109" name="フローチャート: 判断 108"/>
        <xdr:cNvSpPr/>
      </xdr:nvSpPr>
      <xdr:spPr>
        <a:xfrm>
          <a:off x="10426700" y="688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56947</xdr:rowOff>
    </xdr:from>
    <xdr:to>
      <xdr:col>50</xdr:col>
      <xdr:colOff>165100</xdr:colOff>
      <xdr:row>40</xdr:row>
      <xdr:rowOff>158547</xdr:rowOff>
    </xdr:to>
    <xdr:sp macro="" textlink="">
      <xdr:nvSpPr>
        <xdr:cNvPr id="110" name="フローチャート: 判断 109"/>
        <xdr:cNvSpPr/>
      </xdr:nvSpPr>
      <xdr:spPr>
        <a:xfrm>
          <a:off x="9588500" y="691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61153</xdr:rowOff>
    </xdr:from>
    <xdr:to>
      <xdr:col>46</xdr:col>
      <xdr:colOff>38100</xdr:colOff>
      <xdr:row>40</xdr:row>
      <xdr:rowOff>162753</xdr:rowOff>
    </xdr:to>
    <xdr:sp macro="" textlink="">
      <xdr:nvSpPr>
        <xdr:cNvPr id="111" name="フローチャート: 判断 110"/>
        <xdr:cNvSpPr/>
      </xdr:nvSpPr>
      <xdr:spPr>
        <a:xfrm>
          <a:off x="8699500" y="691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37241</xdr:rowOff>
    </xdr:from>
    <xdr:to>
      <xdr:col>41</xdr:col>
      <xdr:colOff>101600</xdr:colOff>
      <xdr:row>40</xdr:row>
      <xdr:rowOff>138841</xdr:rowOff>
    </xdr:to>
    <xdr:sp macro="" textlink="">
      <xdr:nvSpPr>
        <xdr:cNvPr id="112" name="フローチャート: 判断 111"/>
        <xdr:cNvSpPr/>
      </xdr:nvSpPr>
      <xdr:spPr>
        <a:xfrm>
          <a:off x="7810500" y="689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86025</xdr:rowOff>
    </xdr:from>
    <xdr:to>
      <xdr:col>36</xdr:col>
      <xdr:colOff>165100</xdr:colOff>
      <xdr:row>41</xdr:row>
      <xdr:rowOff>16175</xdr:rowOff>
    </xdr:to>
    <xdr:sp macro="" textlink="">
      <xdr:nvSpPr>
        <xdr:cNvPr id="113" name="フローチャート: 判断 112"/>
        <xdr:cNvSpPr/>
      </xdr:nvSpPr>
      <xdr:spPr>
        <a:xfrm>
          <a:off x="6921500" y="694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67508</xdr:rowOff>
    </xdr:from>
    <xdr:to>
      <xdr:col>55</xdr:col>
      <xdr:colOff>50800</xdr:colOff>
      <xdr:row>40</xdr:row>
      <xdr:rowOff>169108</xdr:rowOff>
    </xdr:to>
    <xdr:sp macro="" textlink="">
      <xdr:nvSpPr>
        <xdr:cNvPr id="119" name="楕円 118"/>
        <xdr:cNvSpPr/>
      </xdr:nvSpPr>
      <xdr:spPr>
        <a:xfrm>
          <a:off x="10426700" y="692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45935</xdr:rowOff>
    </xdr:from>
    <xdr:ext cx="469744" cy="259045"/>
    <xdr:sp macro="" textlink="">
      <xdr:nvSpPr>
        <xdr:cNvPr id="120" name="【道路】&#10;一人当たり延長該当値テキスト"/>
        <xdr:cNvSpPr txBox="1"/>
      </xdr:nvSpPr>
      <xdr:spPr>
        <a:xfrm>
          <a:off x="10515600" y="6903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41</xdr:row>
      <xdr:rowOff>58913</xdr:rowOff>
    </xdr:from>
    <xdr:to>
      <xdr:col>36</xdr:col>
      <xdr:colOff>165100</xdr:colOff>
      <xdr:row>41</xdr:row>
      <xdr:rowOff>160513</xdr:rowOff>
    </xdr:to>
    <xdr:sp macro="" textlink="">
      <xdr:nvSpPr>
        <xdr:cNvPr id="121" name="楕円 120"/>
        <xdr:cNvSpPr/>
      </xdr:nvSpPr>
      <xdr:spPr>
        <a:xfrm>
          <a:off x="6921500" y="708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39</xdr:row>
      <xdr:rowOff>3624</xdr:rowOff>
    </xdr:from>
    <xdr:ext cx="469744" cy="259045"/>
    <xdr:sp macro="" textlink="">
      <xdr:nvSpPr>
        <xdr:cNvPr id="122" name="n_1aveValue【道路】&#10;一人当たり延長"/>
        <xdr:cNvSpPr txBox="1"/>
      </xdr:nvSpPr>
      <xdr:spPr>
        <a:xfrm>
          <a:off x="9391727" y="669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7830</xdr:rowOff>
    </xdr:from>
    <xdr:ext cx="469744" cy="259045"/>
    <xdr:sp macro="" textlink="">
      <xdr:nvSpPr>
        <xdr:cNvPr id="123" name="n_2aveValue【道路】&#10;一人当たり延長"/>
        <xdr:cNvSpPr txBox="1"/>
      </xdr:nvSpPr>
      <xdr:spPr>
        <a:xfrm>
          <a:off x="8515427" y="6694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155368</xdr:rowOff>
    </xdr:from>
    <xdr:ext cx="469744" cy="259045"/>
    <xdr:sp macro="" textlink="">
      <xdr:nvSpPr>
        <xdr:cNvPr id="124" name="n_3aveValue【道路】&#10;一人当たり延長"/>
        <xdr:cNvSpPr txBox="1"/>
      </xdr:nvSpPr>
      <xdr:spPr>
        <a:xfrm>
          <a:off x="7626427" y="6670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32702</xdr:rowOff>
    </xdr:from>
    <xdr:ext cx="469744" cy="259045"/>
    <xdr:sp macro="" textlink="">
      <xdr:nvSpPr>
        <xdr:cNvPr id="125" name="n_4aveValue【道路】&#10;一人当たり延長"/>
        <xdr:cNvSpPr txBox="1"/>
      </xdr:nvSpPr>
      <xdr:spPr>
        <a:xfrm>
          <a:off x="6737427" y="6719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151640</xdr:rowOff>
    </xdr:from>
    <xdr:ext cx="469744" cy="259045"/>
    <xdr:sp macro="" textlink="">
      <xdr:nvSpPr>
        <xdr:cNvPr id="126" name="n_4mainValue【道路】&#10;一人当たり延長"/>
        <xdr:cNvSpPr txBox="1"/>
      </xdr:nvSpPr>
      <xdr:spPr>
        <a:xfrm>
          <a:off x="6737427" y="7181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37" name="テキスト ボックス 13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8" name="直線コネクタ 13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9" name="テキスト ボックス 13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0" name="直線コネクタ 13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1" name="テキスト ボックス 14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2" name="直線コネクタ 14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3" name="テキスト ボックス 14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4" name="直線コネクタ 14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5" name="テキスト ボックス 14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6" name="直線コネクタ 14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47" name="テキスト ボックス 146"/>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xdr:rowOff>
    </xdr:from>
    <xdr:to>
      <xdr:col>24</xdr:col>
      <xdr:colOff>62865</xdr:colOff>
      <xdr:row>64</xdr:row>
      <xdr:rowOff>123825</xdr:rowOff>
    </xdr:to>
    <xdr:cxnSp macro="">
      <xdr:nvCxnSpPr>
        <xdr:cNvPr id="150" name="直線コネクタ 149"/>
        <xdr:cNvCxnSpPr/>
      </xdr:nvCxnSpPr>
      <xdr:spPr>
        <a:xfrm flipV="1">
          <a:off x="4634865" y="9612630"/>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127652</xdr:rowOff>
    </xdr:from>
    <xdr:ext cx="405111" cy="259045"/>
    <xdr:sp macro="" textlink="">
      <xdr:nvSpPr>
        <xdr:cNvPr id="151" name="【橋りょう・トンネル】&#10;有形固定資産減価償却率最小値テキスト"/>
        <xdr:cNvSpPr txBox="1"/>
      </xdr:nvSpPr>
      <xdr:spPr>
        <a:xfrm>
          <a:off x="4673600" y="1110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123825</xdr:rowOff>
    </xdr:from>
    <xdr:to>
      <xdr:col>24</xdr:col>
      <xdr:colOff>152400</xdr:colOff>
      <xdr:row>64</xdr:row>
      <xdr:rowOff>123825</xdr:rowOff>
    </xdr:to>
    <xdr:cxnSp macro="">
      <xdr:nvCxnSpPr>
        <xdr:cNvPr id="152" name="直線コネクタ 151"/>
        <xdr:cNvCxnSpPr/>
      </xdr:nvCxnSpPr>
      <xdr:spPr>
        <a:xfrm>
          <a:off x="4546600" y="1109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129557</xdr:rowOff>
    </xdr:from>
    <xdr:ext cx="340478" cy="259045"/>
    <xdr:sp macro="" textlink="">
      <xdr:nvSpPr>
        <xdr:cNvPr id="153" name="【橋りょう・トンネル】&#10;有形固定資産減価償却率最大値テキスト"/>
        <xdr:cNvSpPr txBox="1"/>
      </xdr:nvSpPr>
      <xdr:spPr>
        <a:xfrm>
          <a:off x="4673600" y="938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xdr:rowOff>
    </xdr:from>
    <xdr:to>
      <xdr:col>24</xdr:col>
      <xdr:colOff>152400</xdr:colOff>
      <xdr:row>56</xdr:row>
      <xdr:rowOff>11430</xdr:rowOff>
    </xdr:to>
    <xdr:cxnSp macro="">
      <xdr:nvCxnSpPr>
        <xdr:cNvPr id="154" name="直線コネクタ 153"/>
        <xdr:cNvCxnSpPr/>
      </xdr:nvCxnSpPr>
      <xdr:spPr>
        <a:xfrm>
          <a:off x="4546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8272</xdr:rowOff>
    </xdr:from>
    <xdr:ext cx="405111" cy="259045"/>
    <xdr:sp macro="" textlink="">
      <xdr:nvSpPr>
        <xdr:cNvPr id="155" name="【橋りょう・トンネル】&#10;有形固定資産減価償却率平均値テキスト"/>
        <xdr:cNvSpPr txBox="1"/>
      </xdr:nvSpPr>
      <xdr:spPr>
        <a:xfrm>
          <a:off x="4673600" y="10466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156845</xdr:rowOff>
    </xdr:from>
    <xdr:to>
      <xdr:col>24</xdr:col>
      <xdr:colOff>114300</xdr:colOff>
      <xdr:row>62</xdr:row>
      <xdr:rowOff>86995</xdr:rowOff>
    </xdr:to>
    <xdr:sp macro="" textlink="">
      <xdr:nvSpPr>
        <xdr:cNvPr id="156" name="フローチャート: 判断 155"/>
        <xdr:cNvSpPr/>
      </xdr:nvSpPr>
      <xdr:spPr>
        <a:xfrm>
          <a:off x="4584700" y="1061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133985</xdr:rowOff>
    </xdr:from>
    <xdr:to>
      <xdr:col>20</xdr:col>
      <xdr:colOff>38100</xdr:colOff>
      <xdr:row>62</xdr:row>
      <xdr:rowOff>64135</xdr:rowOff>
    </xdr:to>
    <xdr:sp macro="" textlink="">
      <xdr:nvSpPr>
        <xdr:cNvPr id="157" name="フローチャート: 判断 156"/>
        <xdr:cNvSpPr/>
      </xdr:nvSpPr>
      <xdr:spPr>
        <a:xfrm>
          <a:off x="3746500" y="105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107315</xdr:rowOff>
    </xdr:from>
    <xdr:to>
      <xdr:col>15</xdr:col>
      <xdr:colOff>101600</xdr:colOff>
      <xdr:row>62</xdr:row>
      <xdr:rowOff>37465</xdr:rowOff>
    </xdr:to>
    <xdr:sp macro="" textlink="">
      <xdr:nvSpPr>
        <xdr:cNvPr id="158" name="フローチャート: 判断 157"/>
        <xdr:cNvSpPr/>
      </xdr:nvSpPr>
      <xdr:spPr>
        <a:xfrm>
          <a:off x="2857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31115</xdr:rowOff>
    </xdr:from>
    <xdr:to>
      <xdr:col>10</xdr:col>
      <xdr:colOff>165100</xdr:colOff>
      <xdr:row>60</xdr:row>
      <xdr:rowOff>132715</xdr:rowOff>
    </xdr:to>
    <xdr:sp macro="" textlink="">
      <xdr:nvSpPr>
        <xdr:cNvPr id="159" name="フローチャート: 判断 158"/>
        <xdr:cNvSpPr/>
      </xdr:nvSpPr>
      <xdr:spPr>
        <a:xfrm>
          <a:off x="1968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50165</xdr:rowOff>
    </xdr:from>
    <xdr:to>
      <xdr:col>6</xdr:col>
      <xdr:colOff>38100</xdr:colOff>
      <xdr:row>61</xdr:row>
      <xdr:rowOff>151765</xdr:rowOff>
    </xdr:to>
    <xdr:sp macro="" textlink="">
      <xdr:nvSpPr>
        <xdr:cNvPr id="160" name="フローチャート: 判断 159"/>
        <xdr:cNvSpPr/>
      </xdr:nvSpPr>
      <xdr:spPr>
        <a:xfrm>
          <a:off x="1079500" y="1050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38735</xdr:rowOff>
    </xdr:from>
    <xdr:to>
      <xdr:col>24</xdr:col>
      <xdr:colOff>114300</xdr:colOff>
      <xdr:row>62</xdr:row>
      <xdr:rowOff>140335</xdr:rowOff>
    </xdr:to>
    <xdr:sp macro="" textlink="">
      <xdr:nvSpPr>
        <xdr:cNvPr id="166" name="楕円 165"/>
        <xdr:cNvSpPr/>
      </xdr:nvSpPr>
      <xdr:spPr>
        <a:xfrm>
          <a:off x="4584700" y="1066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17162</xdr:rowOff>
    </xdr:from>
    <xdr:ext cx="405111" cy="259045"/>
    <xdr:sp macro="" textlink="">
      <xdr:nvSpPr>
        <xdr:cNvPr id="167" name="【橋りょう・トンネル】&#10;有形固定資産減価償却率該当値テキスト"/>
        <xdr:cNvSpPr txBox="1"/>
      </xdr:nvSpPr>
      <xdr:spPr>
        <a:xfrm>
          <a:off x="4673600" y="10647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12065</xdr:rowOff>
    </xdr:from>
    <xdr:to>
      <xdr:col>6</xdr:col>
      <xdr:colOff>38100</xdr:colOff>
      <xdr:row>59</xdr:row>
      <xdr:rowOff>113665</xdr:rowOff>
    </xdr:to>
    <xdr:sp macro="" textlink="">
      <xdr:nvSpPr>
        <xdr:cNvPr id="168" name="楕円 167"/>
        <xdr:cNvSpPr/>
      </xdr:nvSpPr>
      <xdr:spPr>
        <a:xfrm>
          <a:off x="1079500" y="1012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80662</xdr:rowOff>
    </xdr:from>
    <xdr:ext cx="405111" cy="259045"/>
    <xdr:sp macro="" textlink="">
      <xdr:nvSpPr>
        <xdr:cNvPr id="169" name="n_1aveValue【橋りょう・トンネル】&#10;有形固定資産減価償却率"/>
        <xdr:cNvSpPr txBox="1"/>
      </xdr:nvSpPr>
      <xdr:spPr>
        <a:xfrm>
          <a:off x="3582044" y="10367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53992</xdr:rowOff>
    </xdr:from>
    <xdr:ext cx="405111" cy="259045"/>
    <xdr:sp macro="" textlink="">
      <xdr:nvSpPr>
        <xdr:cNvPr id="170" name="n_2aveValue【橋りょう・トンネル】&#10;有形固定資産減価償却率"/>
        <xdr:cNvSpPr txBox="1"/>
      </xdr:nvSpPr>
      <xdr:spPr>
        <a:xfrm>
          <a:off x="2705744" y="10340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149242</xdr:rowOff>
    </xdr:from>
    <xdr:ext cx="405111" cy="259045"/>
    <xdr:sp macro="" textlink="">
      <xdr:nvSpPr>
        <xdr:cNvPr id="171" name="n_3aveValue【橋りょう・トンネル】&#10;有形固定資産減価償却率"/>
        <xdr:cNvSpPr txBox="1"/>
      </xdr:nvSpPr>
      <xdr:spPr>
        <a:xfrm>
          <a:off x="181674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142892</xdr:rowOff>
    </xdr:from>
    <xdr:ext cx="405111" cy="259045"/>
    <xdr:sp macro="" textlink="">
      <xdr:nvSpPr>
        <xdr:cNvPr id="172" name="n_4aveValue【橋りょう・トンネル】&#10;有形固定資産減価償却率"/>
        <xdr:cNvSpPr txBox="1"/>
      </xdr:nvSpPr>
      <xdr:spPr>
        <a:xfrm>
          <a:off x="927744" y="10601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130192</xdr:rowOff>
    </xdr:from>
    <xdr:ext cx="405111" cy="259045"/>
    <xdr:sp macro="" textlink="">
      <xdr:nvSpPr>
        <xdr:cNvPr id="173" name="n_4mainValue【橋りょう・トンネル】&#10;有形固定資産減価償却率"/>
        <xdr:cNvSpPr txBox="1"/>
      </xdr:nvSpPr>
      <xdr:spPr>
        <a:xfrm>
          <a:off x="927744"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84" name="直線コネクタ 183"/>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62</xdr:row>
      <xdr:rowOff>86377</xdr:rowOff>
    </xdr:from>
    <xdr:ext cx="248786" cy="259045"/>
    <xdr:sp macro="" textlink="">
      <xdr:nvSpPr>
        <xdr:cNvPr id="185" name="テキスト ボックス 184"/>
        <xdr:cNvSpPr txBox="1"/>
      </xdr:nvSpPr>
      <xdr:spPr>
        <a:xfrm>
          <a:off x="6355214" y="1071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6" name="直線コネクタ 18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87" name="テキスト ボックス 186"/>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88" name="直線コネクタ 187"/>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143527</xdr:rowOff>
    </xdr:from>
    <xdr:ext cx="595419" cy="259045"/>
    <xdr:sp macro="" textlink="">
      <xdr:nvSpPr>
        <xdr:cNvPr id="189" name="テキスト ボックス 188"/>
        <xdr:cNvSpPr txBox="1"/>
      </xdr:nvSpPr>
      <xdr:spPr>
        <a:xfrm>
          <a:off x="6008581" y="957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0" name="直線コネクタ 18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1" name="テキスト ボックス 190"/>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43794</xdr:rowOff>
    </xdr:from>
    <xdr:to>
      <xdr:col>54</xdr:col>
      <xdr:colOff>189865</xdr:colOff>
      <xdr:row>63</xdr:row>
      <xdr:rowOff>52584</xdr:rowOff>
    </xdr:to>
    <xdr:cxnSp macro="">
      <xdr:nvCxnSpPr>
        <xdr:cNvPr id="193" name="直線コネクタ 192"/>
        <xdr:cNvCxnSpPr/>
      </xdr:nvCxnSpPr>
      <xdr:spPr>
        <a:xfrm flipV="1">
          <a:off x="10476865" y="9644994"/>
          <a:ext cx="0" cy="1208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56411</xdr:rowOff>
    </xdr:from>
    <xdr:ext cx="378565" cy="259045"/>
    <xdr:sp macro="" textlink="">
      <xdr:nvSpPr>
        <xdr:cNvPr id="194" name="【橋りょう・トンネル】&#10;一人当たり有形固定資産（償却資産）額最小値テキスト"/>
        <xdr:cNvSpPr txBox="1"/>
      </xdr:nvSpPr>
      <xdr:spPr>
        <a:xfrm>
          <a:off x="10515600" y="10857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52584</xdr:rowOff>
    </xdr:from>
    <xdr:to>
      <xdr:col>55</xdr:col>
      <xdr:colOff>88900</xdr:colOff>
      <xdr:row>63</xdr:row>
      <xdr:rowOff>52584</xdr:rowOff>
    </xdr:to>
    <xdr:cxnSp macro="">
      <xdr:nvCxnSpPr>
        <xdr:cNvPr id="195" name="直線コネクタ 194"/>
        <xdr:cNvCxnSpPr/>
      </xdr:nvCxnSpPr>
      <xdr:spPr>
        <a:xfrm>
          <a:off x="10388600" y="10853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161921</xdr:rowOff>
    </xdr:from>
    <xdr:ext cx="599010" cy="259045"/>
    <xdr:sp macro="" textlink="">
      <xdr:nvSpPr>
        <xdr:cNvPr id="196" name="【橋りょう・トンネル】&#10;一人当たり有形固定資産（償却資産）額最大値テキスト"/>
        <xdr:cNvSpPr txBox="1"/>
      </xdr:nvSpPr>
      <xdr:spPr>
        <a:xfrm>
          <a:off x="10515600" y="9420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43794</xdr:rowOff>
    </xdr:from>
    <xdr:to>
      <xdr:col>55</xdr:col>
      <xdr:colOff>88900</xdr:colOff>
      <xdr:row>56</xdr:row>
      <xdr:rowOff>43794</xdr:rowOff>
    </xdr:to>
    <xdr:cxnSp macro="">
      <xdr:nvCxnSpPr>
        <xdr:cNvPr id="197" name="直線コネクタ 196"/>
        <xdr:cNvCxnSpPr/>
      </xdr:nvCxnSpPr>
      <xdr:spPr>
        <a:xfrm>
          <a:off x="10388600" y="9644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59065</xdr:rowOff>
    </xdr:from>
    <xdr:ext cx="534377" cy="259045"/>
    <xdr:sp macro="" textlink="">
      <xdr:nvSpPr>
        <xdr:cNvPr id="198" name="【橋りょう・トンネル】&#10;一人当たり有形固定資産（償却資産）額平均値テキスト"/>
        <xdr:cNvSpPr txBox="1"/>
      </xdr:nvSpPr>
      <xdr:spPr>
        <a:xfrm>
          <a:off x="10515600" y="101746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36188</xdr:rowOff>
    </xdr:from>
    <xdr:to>
      <xdr:col>55</xdr:col>
      <xdr:colOff>50800</xdr:colOff>
      <xdr:row>60</xdr:row>
      <xdr:rowOff>137788</xdr:rowOff>
    </xdr:to>
    <xdr:sp macro="" textlink="">
      <xdr:nvSpPr>
        <xdr:cNvPr id="199" name="フローチャート: 判断 198"/>
        <xdr:cNvSpPr/>
      </xdr:nvSpPr>
      <xdr:spPr>
        <a:xfrm>
          <a:off x="10426700" y="1032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49967</xdr:rowOff>
    </xdr:from>
    <xdr:to>
      <xdr:col>50</xdr:col>
      <xdr:colOff>165100</xdr:colOff>
      <xdr:row>60</xdr:row>
      <xdr:rowOff>151567</xdr:rowOff>
    </xdr:to>
    <xdr:sp macro="" textlink="">
      <xdr:nvSpPr>
        <xdr:cNvPr id="200" name="フローチャート: 判断 199"/>
        <xdr:cNvSpPr/>
      </xdr:nvSpPr>
      <xdr:spPr>
        <a:xfrm>
          <a:off x="9588500" y="1033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50441</xdr:rowOff>
    </xdr:from>
    <xdr:to>
      <xdr:col>46</xdr:col>
      <xdr:colOff>38100</xdr:colOff>
      <xdr:row>60</xdr:row>
      <xdr:rowOff>152041</xdr:rowOff>
    </xdr:to>
    <xdr:sp macro="" textlink="">
      <xdr:nvSpPr>
        <xdr:cNvPr id="201" name="フローチャート: 判断 200"/>
        <xdr:cNvSpPr/>
      </xdr:nvSpPr>
      <xdr:spPr>
        <a:xfrm>
          <a:off x="8699500" y="1033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137978</xdr:rowOff>
    </xdr:from>
    <xdr:to>
      <xdr:col>41</xdr:col>
      <xdr:colOff>101600</xdr:colOff>
      <xdr:row>60</xdr:row>
      <xdr:rowOff>68128</xdr:rowOff>
    </xdr:to>
    <xdr:sp macro="" textlink="">
      <xdr:nvSpPr>
        <xdr:cNvPr id="202" name="フローチャート: 判断 201"/>
        <xdr:cNvSpPr/>
      </xdr:nvSpPr>
      <xdr:spPr>
        <a:xfrm>
          <a:off x="7810500" y="1025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81119</xdr:rowOff>
    </xdr:from>
    <xdr:to>
      <xdr:col>36</xdr:col>
      <xdr:colOff>165100</xdr:colOff>
      <xdr:row>61</xdr:row>
      <xdr:rowOff>11269</xdr:rowOff>
    </xdr:to>
    <xdr:sp macro="" textlink="">
      <xdr:nvSpPr>
        <xdr:cNvPr id="203" name="フローチャート: 判断 202"/>
        <xdr:cNvSpPr/>
      </xdr:nvSpPr>
      <xdr:spPr>
        <a:xfrm>
          <a:off x="6921500" y="10368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4" name="テキスト ボックス 20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5" name="テキスト ボックス 20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6" name="テキスト ボックス 20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7" name="テキスト ボックス 20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8" name="テキスト ボックス 20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136989</xdr:rowOff>
    </xdr:from>
    <xdr:to>
      <xdr:col>55</xdr:col>
      <xdr:colOff>50800</xdr:colOff>
      <xdr:row>61</xdr:row>
      <xdr:rowOff>67139</xdr:rowOff>
    </xdr:to>
    <xdr:sp macro="" textlink="">
      <xdr:nvSpPr>
        <xdr:cNvPr id="209" name="楕円 208"/>
        <xdr:cNvSpPr/>
      </xdr:nvSpPr>
      <xdr:spPr>
        <a:xfrm>
          <a:off x="10426700" y="1042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115416</xdr:rowOff>
    </xdr:from>
    <xdr:ext cx="534377" cy="259045"/>
    <xdr:sp macro="" textlink="">
      <xdr:nvSpPr>
        <xdr:cNvPr id="210" name="【橋りょう・トンネル】&#10;一人当たり有形固定資産（償却資産）額該当値テキスト"/>
        <xdr:cNvSpPr txBox="1"/>
      </xdr:nvSpPr>
      <xdr:spPr>
        <a:xfrm>
          <a:off x="10515600" y="1040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61</xdr:row>
      <xdr:rowOff>146385</xdr:rowOff>
    </xdr:from>
    <xdr:to>
      <xdr:col>36</xdr:col>
      <xdr:colOff>165100</xdr:colOff>
      <xdr:row>62</xdr:row>
      <xdr:rowOff>76535</xdr:rowOff>
    </xdr:to>
    <xdr:sp macro="" textlink="">
      <xdr:nvSpPr>
        <xdr:cNvPr id="211" name="楕円 210"/>
        <xdr:cNvSpPr/>
      </xdr:nvSpPr>
      <xdr:spPr>
        <a:xfrm>
          <a:off x="6921500" y="1060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58</xdr:row>
      <xdr:rowOff>168094</xdr:rowOff>
    </xdr:from>
    <xdr:ext cx="534377" cy="259045"/>
    <xdr:sp macro="" textlink="">
      <xdr:nvSpPr>
        <xdr:cNvPr id="212" name="n_1aveValue【橋りょう・トンネル】&#10;一人当たり有形固定資産（償却資産）額"/>
        <xdr:cNvSpPr txBox="1"/>
      </xdr:nvSpPr>
      <xdr:spPr>
        <a:xfrm>
          <a:off x="9359411" y="10112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58</xdr:row>
      <xdr:rowOff>168568</xdr:rowOff>
    </xdr:from>
    <xdr:ext cx="534377" cy="259045"/>
    <xdr:sp macro="" textlink="">
      <xdr:nvSpPr>
        <xdr:cNvPr id="213" name="n_2aveValue【橋りょう・トンネル】&#10;一人当たり有形固定資産（償却資産）額"/>
        <xdr:cNvSpPr txBox="1"/>
      </xdr:nvSpPr>
      <xdr:spPr>
        <a:xfrm>
          <a:off x="8483111" y="1011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58</xdr:row>
      <xdr:rowOff>84655</xdr:rowOff>
    </xdr:from>
    <xdr:ext cx="534377" cy="259045"/>
    <xdr:sp macro="" textlink="">
      <xdr:nvSpPr>
        <xdr:cNvPr id="214" name="n_3aveValue【橋りょう・トンネル】&#10;一人当たり有形固定資産（償却資産）額"/>
        <xdr:cNvSpPr txBox="1"/>
      </xdr:nvSpPr>
      <xdr:spPr>
        <a:xfrm>
          <a:off x="7594111" y="1002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59</xdr:row>
      <xdr:rowOff>27796</xdr:rowOff>
    </xdr:from>
    <xdr:ext cx="534377" cy="259045"/>
    <xdr:sp macro="" textlink="">
      <xdr:nvSpPr>
        <xdr:cNvPr id="215" name="n_4aveValue【橋りょう・トンネル】&#10;一人当たり有形固定資産（償却資産）額"/>
        <xdr:cNvSpPr txBox="1"/>
      </xdr:nvSpPr>
      <xdr:spPr>
        <a:xfrm>
          <a:off x="6705111" y="10143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62</xdr:row>
      <xdr:rowOff>67662</xdr:rowOff>
    </xdr:from>
    <xdr:ext cx="534377" cy="259045"/>
    <xdr:sp macro="" textlink="">
      <xdr:nvSpPr>
        <xdr:cNvPr id="216" name="n_4mainValue【橋りょう・トンネル】&#10;一人当たり有形固定資産（償却資産）額"/>
        <xdr:cNvSpPr txBox="1"/>
      </xdr:nvSpPr>
      <xdr:spPr>
        <a:xfrm>
          <a:off x="6705111" y="1069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7" name="正方形/長方形 21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8" name="正方形/長方形 21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9" name="正方形/長方形 21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0" name="正方形/長方形 21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1" name="正方形/長方形 22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2" name="正方形/長方形 22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3" name="正方形/長方形 22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4" name="正方形/長方形 22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5" name="テキスト ボックス 22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6" name="直線コネクタ 22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27" name="テキスト ボックス 22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28" name="直線コネクタ 227"/>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29" name="テキスト ボックス 228"/>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30" name="直線コネクタ 229"/>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1" name="テキスト ボックス 230"/>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2" name="直線コネクタ 231"/>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33" name="テキスト ボックス 232"/>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34" name="直線コネクタ 233"/>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35" name="テキスト ボックス 234"/>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6" name="直線コネクタ 23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37" name="テキスト ボックス 236"/>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118111</xdr:rowOff>
    </xdr:from>
    <xdr:to>
      <xdr:col>24</xdr:col>
      <xdr:colOff>62865</xdr:colOff>
      <xdr:row>86</xdr:row>
      <xdr:rowOff>38100</xdr:rowOff>
    </xdr:to>
    <xdr:cxnSp macro="">
      <xdr:nvCxnSpPr>
        <xdr:cNvPr id="239" name="直線コネクタ 238"/>
        <xdr:cNvCxnSpPr/>
      </xdr:nvCxnSpPr>
      <xdr:spPr>
        <a:xfrm flipV="1">
          <a:off x="4634865" y="13491211"/>
          <a:ext cx="0" cy="1291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40" name="【公営住宅】&#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41" name="直線コネクタ 240"/>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64788</xdr:rowOff>
    </xdr:from>
    <xdr:ext cx="405111" cy="259045"/>
    <xdr:sp macro="" textlink="">
      <xdr:nvSpPr>
        <xdr:cNvPr id="242" name="【公営住宅】&#10;有形固定資産減価償却率最大値テキスト"/>
        <xdr:cNvSpPr txBox="1"/>
      </xdr:nvSpPr>
      <xdr:spPr>
        <a:xfrm>
          <a:off x="4673600" y="1326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118111</xdr:rowOff>
    </xdr:from>
    <xdr:to>
      <xdr:col>24</xdr:col>
      <xdr:colOff>152400</xdr:colOff>
      <xdr:row>78</xdr:row>
      <xdr:rowOff>118111</xdr:rowOff>
    </xdr:to>
    <xdr:cxnSp macro="">
      <xdr:nvCxnSpPr>
        <xdr:cNvPr id="243" name="直線コネクタ 242"/>
        <xdr:cNvCxnSpPr/>
      </xdr:nvCxnSpPr>
      <xdr:spPr>
        <a:xfrm>
          <a:off x="4546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33038</xdr:rowOff>
    </xdr:from>
    <xdr:ext cx="405111" cy="259045"/>
    <xdr:sp macro="" textlink="">
      <xdr:nvSpPr>
        <xdr:cNvPr id="244" name="【公営住宅】&#10;有形固定資産減価償却率平均値テキスト"/>
        <xdr:cNvSpPr txBox="1"/>
      </xdr:nvSpPr>
      <xdr:spPr>
        <a:xfrm>
          <a:off x="4673600" y="13749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10161</xdr:rowOff>
    </xdr:from>
    <xdr:to>
      <xdr:col>24</xdr:col>
      <xdr:colOff>114300</xdr:colOff>
      <xdr:row>81</xdr:row>
      <xdr:rowOff>111761</xdr:rowOff>
    </xdr:to>
    <xdr:sp macro="" textlink="">
      <xdr:nvSpPr>
        <xdr:cNvPr id="245" name="フローチャート: 判断 244"/>
        <xdr:cNvSpPr/>
      </xdr:nvSpPr>
      <xdr:spPr>
        <a:xfrm>
          <a:off x="45847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147320</xdr:rowOff>
    </xdr:from>
    <xdr:to>
      <xdr:col>20</xdr:col>
      <xdr:colOff>38100</xdr:colOff>
      <xdr:row>81</xdr:row>
      <xdr:rowOff>77470</xdr:rowOff>
    </xdr:to>
    <xdr:sp macro="" textlink="">
      <xdr:nvSpPr>
        <xdr:cNvPr id="246" name="フローチャート: 判断 245"/>
        <xdr:cNvSpPr/>
      </xdr:nvSpPr>
      <xdr:spPr>
        <a:xfrm>
          <a:off x="3746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124461</xdr:rowOff>
    </xdr:from>
    <xdr:to>
      <xdr:col>15</xdr:col>
      <xdr:colOff>101600</xdr:colOff>
      <xdr:row>81</xdr:row>
      <xdr:rowOff>54611</xdr:rowOff>
    </xdr:to>
    <xdr:sp macro="" textlink="">
      <xdr:nvSpPr>
        <xdr:cNvPr id="247" name="フローチャート: 判断 246"/>
        <xdr:cNvSpPr/>
      </xdr:nvSpPr>
      <xdr:spPr>
        <a:xfrm>
          <a:off x="2857500"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103887</xdr:rowOff>
    </xdr:from>
    <xdr:to>
      <xdr:col>10</xdr:col>
      <xdr:colOff>165100</xdr:colOff>
      <xdr:row>81</xdr:row>
      <xdr:rowOff>34037</xdr:rowOff>
    </xdr:to>
    <xdr:sp macro="" textlink="">
      <xdr:nvSpPr>
        <xdr:cNvPr id="248" name="フローチャート: 判断 247"/>
        <xdr:cNvSpPr/>
      </xdr:nvSpPr>
      <xdr:spPr>
        <a:xfrm>
          <a:off x="1968500" y="1381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62737</xdr:rowOff>
    </xdr:from>
    <xdr:to>
      <xdr:col>6</xdr:col>
      <xdr:colOff>38100</xdr:colOff>
      <xdr:row>80</xdr:row>
      <xdr:rowOff>164337</xdr:rowOff>
    </xdr:to>
    <xdr:sp macro="" textlink="">
      <xdr:nvSpPr>
        <xdr:cNvPr id="249" name="フローチャート: 判断 248"/>
        <xdr:cNvSpPr/>
      </xdr:nvSpPr>
      <xdr:spPr>
        <a:xfrm>
          <a:off x="1079500" y="137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0" name="テキスト ボックス 24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1" name="テキスト ボックス 25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2" name="テキスト ボックス 25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3" name="テキスト ボックス 25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4" name="テキスト ボックス 25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140463</xdr:rowOff>
    </xdr:from>
    <xdr:to>
      <xdr:col>24</xdr:col>
      <xdr:colOff>114300</xdr:colOff>
      <xdr:row>82</xdr:row>
      <xdr:rowOff>70613</xdr:rowOff>
    </xdr:to>
    <xdr:sp macro="" textlink="">
      <xdr:nvSpPr>
        <xdr:cNvPr id="255" name="楕円 254"/>
        <xdr:cNvSpPr/>
      </xdr:nvSpPr>
      <xdr:spPr>
        <a:xfrm>
          <a:off x="4584700" y="1402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118890</xdr:rowOff>
    </xdr:from>
    <xdr:ext cx="405111" cy="259045"/>
    <xdr:sp macro="" textlink="">
      <xdr:nvSpPr>
        <xdr:cNvPr id="256" name="【公営住宅】&#10;有形固定資産減価償却率該当値テキスト"/>
        <xdr:cNvSpPr txBox="1"/>
      </xdr:nvSpPr>
      <xdr:spPr>
        <a:xfrm>
          <a:off x="4673600" y="1400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145035</xdr:rowOff>
    </xdr:from>
    <xdr:to>
      <xdr:col>6</xdr:col>
      <xdr:colOff>38100</xdr:colOff>
      <xdr:row>79</xdr:row>
      <xdr:rowOff>75185</xdr:rowOff>
    </xdr:to>
    <xdr:sp macro="" textlink="">
      <xdr:nvSpPr>
        <xdr:cNvPr id="257" name="楕円 256"/>
        <xdr:cNvSpPr/>
      </xdr:nvSpPr>
      <xdr:spPr>
        <a:xfrm>
          <a:off x="1079500" y="1351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79</xdr:row>
      <xdr:rowOff>93997</xdr:rowOff>
    </xdr:from>
    <xdr:ext cx="405111" cy="259045"/>
    <xdr:sp macro="" textlink="">
      <xdr:nvSpPr>
        <xdr:cNvPr id="258" name="n_1aveValue【公営住宅】&#10;有形固定資産減価償却率"/>
        <xdr:cNvSpPr txBox="1"/>
      </xdr:nvSpPr>
      <xdr:spPr>
        <a:xfrm>
          <a:off x="35820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71138</xdr:rowOff>
    </xdr:from>
    <xdr:ext cx="405111" cy="259045"/>
    <xdr:sp macro="" textlink="">
      <xdr:nvSpPr>
        <xdr:cNvPr id="259" name="n_2aveValue【公営住宅】&#10;有形固定資産減価償却率"/>
        <xdr:cNvSpPr txBox="1"/>
      </xdr:nvSpPr>
      <xdr:spPr>
        <a:xfrm>
          <a:off x="27057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50564</xdr:rowOff>
    </xdr:from>
    <xdr:ext cx="405111" cy="259045"/>
    <xdr:sp macro="" textlink="">
      <xdr:nvSpPr>
        <xdr:cNvPr id="260" name="n_3aveValue【公営住宅】&#10;有形固定資産減価償却率"/>
        <xdr:cNvSpPr txBox="1"/>
      </xdr:nvSpPr>
      <xdr:spPr>
        <a:xfrm>
          <a:off x="1816744" y="13595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155464</xdr:rowOff>
    </xdr:from>
    <xdr:ext cx="405111" cy="259045"/>
    <xdr:sp macro="" textlink="">
      <xdr:nvSpPr>
        <xdr:cNvPr id="261" name="n_4aveValue【公営住宅】&#10;有形固定資産減価償却率"/>
        <xdr:cNvSpPr txBox="1"/>
      </xdr:nvSpPr>
      <xdr:spPr>
        <a:xfrm>
          <a:off x="927744" y="13871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91712</xdr:rowOff>
    </xdr:from>
    <xdr:ext cx="405111" cy="259045"/>
    <xdr:sp macro="" textlink="">
      <xdr:nvSpPr>
        <xdr:cNvPr id="262" name="n_4mainValue【公営住宅】&#10;有形固定資産減価償却率"/>
        <xdr:cNvSpPr txBox="1"/>
      </xdr:nvSpPr>
      <xdr:spPr>
        <a:xfrm>
          <a:off x="927744" y="13293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3" name="正方形/長方形 26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4" name="正方形/長方形 26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5" name="正方形/長方形 26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6" name="正方形/長方形 26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7" name="正方形/長方形 26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8" name="正方形/長方形 26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9" name="正方形/長方形 26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0" name="正方形/長方形 26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1" name="テキスト ボックス 27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2" name="直線コネクタ 27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73" name="直線コネクタ 27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74" name="テキスト ボックス 27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75" name="直線コネクタ 27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76" name="テキスト ボックス 27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77" name="直線コネクタ 27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78" name="テキスト ボックス 27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79" name="直線コネクタ 27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0" name="テキスト ボックス 27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1" name="直線コネクタ 28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2" name="テキスト ボックス 28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141884</xdr:rowOff>
    </xdr:from>
    <xdr:to>
      <xdr:col>54</xdr:col>
      <xdr:colOff>189865</xdr:colOff>
      <xdr:row>86</xdr:row>
      <xdr:rowOff>36271</xdr:rowOff>
    </xdr:to>
    <xdr:cxnSp macro="">
      <xdr:nvCxnSpPr>
        <xdr:cNvPr id="284" name="直線コネクタ 283"/>
        <xdr:cNvCxnSpPr/>
      </xdr:nvCxnSpPr>
      <xdr:spPr>
        <a:xfrm flipV="1">
          <a:off x="10476865" y="13514984"/>
          <a:ext cx="0" cy="1265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285" name="【公営住宅】&#10;一人当たり面積最小値テキスト"/>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286" name="直線コネクタ 285"/>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88561</xdr:rowOff>
    </xdr:from>
    <xdr:ext cx="469744" cy="259045"/>
    <xdr:sp macro="" textlink="">
      <xdr:nvSpPr>
        <xdr:cNvPr id="287" name="【公営住宅】&#10;一人当たり面積最大値テキスト"/>
        <xdr:cNvSpPr txBox="1"/>
      </xdr:nvSpPr>
      <xdr:spPr>
        <a:xfrm>
          <a:off x="10515600" y="13290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141884</xdr:rowOff>
    </xdr:from>
    <xdr:to>
      <xdr:col>55</xdr:col>
      <xdr:colOff>88900</xdr:colOff>
      <xdr:row>78</xdr:row>
      <xdr:rowOff>141884</xdr:rowOff>
    </xdr:to>
    <xdr:cxnSp macro="">
      <xdr:nvCxnSpPr>
        <xdr:cNvPr id="288" name="直線コネクタ 287"/>
        <xdr:cNvCxnSpPr/>
      </xdr:nvCxnSpPr>
      <xdr:spPr>
        <a:xfrm>
          <a:off x="10388600" y="13514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136365</xdr:rowOff>
    </xdr:from>
    <xdr:ext cx="469744" cy="259045"/>
    <xdr:sp macro="" textlink="">
      <xdr:nvSpPr>
        <xdr:cNvPr id="289" name="【公営住宅】&#10;一人当たり面積平均値テキスト"/>
        <xdr:cNvSpPr txBox="1"/>
      </xdr:nvSpPr>
      <xdr:spPr>
        <a:xfrm>
          <a:off x="10515600" y="143667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113488</xdr:rowOff>
    </xdr:from>
    <xdr:to>
      <xdr:col>55</xdr:col>
      <xdr:colOff>50800</xdr:colOff>
      <xdr:row>85</xdr:row>
      <xdr:rowOff>43638</xdr:rowOff>
    </xdr:to>
    <xdr:sp macro="" textlink="">
      <xdr:nvSpPr>
        <xdr:cNvPr id="290" name="フローチャート: 判断 289"/>
        <xdr:cNvSpPr/>
      </xdr:nvSpPr>
      <xdr:spPr>
        <a:xfrm>
          <a:off x="10426700" y="1451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116687</xdr:rowOff>
    </xdr:from>
    <xdr:to>
      <xdr:col>50</xdr:col>
      <xdr:colOff>165100</xdr:colOff>
      <xdr:row>85</xdr:row>
      <xdr:rowOff>46837</xdr:rowOff>
    </xdr:to>
    <xdr:sp macro="" textlink="">
      <xdr:nvSpPr>
        <xdr:cNvPr id="291" name="フローチャート: 判断 290"/>
        <xdr:cNvSpPr/>
      </xdr:nvSpPr>
      <xdr:spPr>
        <a:xfrm>
          <a:off x="9588500" y="1451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118974</xdr:rowOff>
    </xdr:from>
    <xdr:to>
      <xdr:col>46</xdr:col>
      <xdr:colOff>38100</xdr:colOff>
      <xdr:row>85</xdr:row>
      <xdr:rowOff>49124</xdr:rowOff>
    </xdr:to>
    <xdr:sp macro="" textlink="">
      <xdr:nvSpPr>
        <xdr:cNvPr id="292" name="フローチャート: 判断 291"/>
        <xdr:cNvSpPr/>
      </xdr:nvSpPr>
      <xdr:spPr>
        <a:xfrm>
          <a:off x="8699500" y="1452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113488</xdr:rowOff>
    </xdr:from>
    <xdr:to>
      <xdr:col>41</xdr:col>
      <xdr:colOff>101600</xdr:colOff>
      <xdr:row>85</xdr:row>
      <xdr:rowOff>43638</xdr:rowOff>
    </xdr:to>
    <xdr:sp macro="" textlink="">
      <xdr:nvSpPr>
        <xdr:cNvPr id="293" name="フローチャート: 判断 292"/>
        <xdr:cNvSpPr/>
      </xdr:nvSpPr>
      <xdr:spPr>
        <a:xfrm>
          <a:off x="7810500" y="1451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45822</xdr:rowOff>
    </xdr:from>
    <xdr:to>
      <xdr:col>36</xdr:col>
      <xdr:colOff>165100</xdr:colOff>
      <xdr:row>84</xdr:row>
      <xdr:rowOff>147422</xdr:rowOff>
    </xdr:to>
    <xdr:sp macro="" textlink="">
      <xdr:nvSpPr>
        <xdr:cNvPr id="294" name="フローチャート: 判断 293"/>
        <xdr:cNvSpPr/>
      </xdr:nvSpPr>
      <xdr:spPr>
        <a:xfrm>
          <a:off x="6921500" y="1444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5" name="テキスト ボックス 29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6" name="テキスト ボックス 29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7" name="テキスト ボックス 29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8" name="テキスト ボックス 29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9" name="テキスト ボックス 29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113488</xdr:rowOff>
    </xdr:from>
    <xdr:to>
      <xdr:col>55</xdr:col>
      <xdr:colOff>50800</xdr:colOff>
      <xdr:row>86</xdr:row>
      <xdr:rowOff>43638</xdr:rowOff>
    </xdr:to>
    <xdr:sp macro="" textlink="">
      <xdr:nvSpPr>
        <xdr:cNvPr id="300" name="楕円 299"/>
        <xdr:cNvSpPr/>
      </xdr:nvSpPr>
      <xdr:spPr>
        <a:xfrm>
          <a:off x="10426700" y="1468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28415</xdr:rowOff>
    </xdr:from>
    <xdr:ext cx="469744" cy="259045"/>
    <xdr:sp macro="" textlink="">
      <xdr:nvSpPr>
        <xdr:cNvPr id="301" name="【公営住宅】&#10;一人当たり面積該当値テキスト"/>
        <xdr:cNvSpPr txBox="1"/>
      </xdr:nvSpPr>
      <xdr:spPr>
        <a:xfrm>
          <a:off x="10515600" y="14601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85</xdr:row>
      <xdr:rowOff>112116</xdr:rowOff>
    </xdr:from>
    <xdr:to>
      <xdr:col>36</xdr:col>
      <xdr:colOff>165100</xdr:colOff>
      <xdr:row>86</xdr:row>
      <xdr:rowOff>42266</xdr:rowOff>
    </xdr:to>
    <xdr:sp macro="" textlink="">
      <xdr:nvSpPr>
        <xdr:cNvPr id="302" name="楕円 301"/>
        <xdr:cNvSpPr/>
      </xdr:nvSpPr>
      <xdr:spPr>
        <a:xfrm>
          <a:off x="6921500" y="1468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63364</xdr:rowOff>
    </xdr:from>
    <xdr:ext cx="469744" cy="259045"/>
    <xdr:sp macro="" textlink="">
      <xdr:nvSpPr>
        <xdr:cNvPr id="303" name="n_1aveValue【公営住宅】&#10;一人当たり面積"/>
        <xdr:cNvSpPr txBox="1"/>
      </xdr:nvSpPr>
      <xdr:spPr>
        <a:xfrm>
          <a:off x="9391727" y="14293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65651</xdr:rowOff>
    </xdr:from>
    <xdr:ext cx="469744" cy="259045"/>
    <xdr:sp macro="" textlink="">
      <xdr:nvSpPr>
        <xdr:cNvPr id="304" name="n_2aveValue【公営住宅】&#10;一人当たり面積"/>
        <xdr:cNvSpPr txBox="1"/>
      </xdr:nvSpPr>
      <xdr:spPr>
        <a:xfrm>
          <a:off x="8515427" y="14296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60165</xdr:rowOff>
    </xdr:from>
    <xdr:ext cx="469744" cy="259045"/>
    <xdr:sp macro="" textlink="">
      <xdr:nvSpPr>
        <xdr:cNvPr id="305" name="n_3aveValue【公営住宅】&#10;一人当たり面積"/>
        <xdr:cNvSpPr txBox="1"/>
      </xdr:nvSpPr>
      <xdr:spPr>
        <a:xfrm>
          <a:off x="7626427" y="1429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163949</xdr:rowOff>
    </xdr:from>
    <xdr:ext cx="469744" cy="259045"/>
    <xdr:sp macro="" textlink="">
      <xdr:nvSpPr>
        <xdr:cNvPr id="306" name="n_4aveValue【公営住宅】&#10;一人当たり面積"/>
        <xdr:cNvSpPr txBox="1"/>
      </xdr:nvSpPr>
      <xdr:spPr>
        <a:xfrm>
          <a:off x="6737427" y="14222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33393</xdr:rowOff>
    </xdr:from>
    <xdr:ext cx="469744" cy="259045"/>
    <xdr:sp macro="" textlink="">
      <xdr:nvSpPr>
        <xdr:cNvPr id="307" name="n_4mainValue【公営住宅】&#10;一人当たり面積"/>
        <xdr:cNvSpPr txBox="1"/>
      </xdr:nvSpPr>
      <xdr:spPr>
        <a:xfrm>
          <a:off x="6737427" y="1477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8" name="正方形/長方形 30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9" name="正方形/長方形 30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0" name="正方形/長方形 30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1" name="正方形/長方形 31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2" name="正方形/長方形 31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3" name="正方形/長方形 31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4" name="正方形/長方形 31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5" name="正方形/長方形 31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16" name="正方形/長方形 31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7" name="正方形/長方形 31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8" name="正方形/長方形 31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9" name="正方形/長方形 31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0" name="正方形/長方形 31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1" name="正方形/長方形 32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2" name="正方形/長方形 32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3" name="正方形/長方形 32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4" name="正方形/長方形 32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5" name="正方形/長方形 32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6" name="正方形/長方形 32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7" name="正方形/長方形 32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8" name="正方形/長方形 32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9" name="正方形/長方形 32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0" name="正方形/長方形 32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1" name="正方形/長方形 33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2" name="テキスト ボックス 33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3" name="直線コネクタ 33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34" name="テキスト ボックス 33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35" name="直線コネクタ 33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36" name="テキスト ボックス 335"/>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37" name="直線コネクタ 33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38" name="テキスト ボックス 33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39" name="直線コネクタ 33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40" name="テキスト ボックス 33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41" name="直線コネクタ 34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42" name="テキスト ボックス 34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43" name="直線コネクタ 34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44" name="テキスト ボックス 343"/>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5" name="直線コネクタ 34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46" name="テキスト ボックス 345"/>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51435</xdr:rowOff>
    </xdr:from>
    <xdr:to>
      <xdr:col>85</xdr:col>
      <xdr:colOff>126364</xdr:colOff>
      <xdr:row>42</xdr:row>
      <xdr:rowOff>17145</xdr:rowOff>
    </xdr:to>
    <xdr:cxnSp macro="">
      <xdr:nvCxnSpPr>
        <xdr:cNvPr id="348" name="直線コネクタ 347"/>
        <xdr:cNvCxnSpPr/>
      </xdr:nvCxnSpPr>
      <xdr:spPr>
        <a:xfrm flipV="1">
          <a:off x="16318864" y="5880735"/>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20972</xdr:rowOff>
    </xdr:from>
    <xdr:ext cx="405111" cy="259045"/>
    <xdr:sp macro="" textlink="">
      <xdr:nvSpPr>
        <xdr:cNvPr id="349" name="【認定こども園・幼稚園・保育所】&#10;有形固定資産減価償却率最小値テキスト"/>
        <xdr:cNvSpPr txBox="1"/>
      </xdr:nvSpPr>
      <xdr:spPr>
        <a:xfrm>
          <a:off x="16357600" y="722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17145</xdr:rowOff>
    </xdr:from>
    <xdr:to>
      <xdr:col>86</xdr:col>
      <xdr:colOff>25400</xdr:colOff>
      <xdr:row>42</xdr:row>
      <xdr:rowOff>17145</xdr:rowOff>
    </xdr:to>
    <xdr:cxnSp macro="">
      <xdr:nvCxnSpPr>
        <xdr:cNvPr id="350" name="直線コネクタ 349"/>
        <xdr:cNvCxnSpPr/>
      </xdr:nvCxnSpPr>
      <xdr:spPr>
        <a:xfrm>
          <a:off x="16230600" y="721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169562</xdr:rowOff>
    </xdr:from>
    <xdr:ext cx="405111" cy="259045"/>
    <xdr:sp macro="" textlink="">
      <xdr:nvSpPr>
        <xdr:cNvPr id="351" name="【認定こども園・幼稚園・保育所】&#10;有形固定資産減価償却率最大値テキスト"/>
        <xdr:cNvSpPr txBox="1"/>
      </xdr:nvSpPr>
      <xdr:spPr>
        <a:xfrm>
          <a:off x="16357600" y="5655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51435</xdr:rowOff>
    </xdr:from>
    <xdr:to>
      <xdr:col>86</xdr:col>
      <xdr:colOff>25400</xdr:colOff>
      <xdr:row>34</xdr:row>
      <xdr:rowOff>51435</xdr:rowOff>
    </xdr:to>
    <xdr:cxnSp macro="">
      <xdr:nvCxnSpPr>
        <xdr:cNvPr id="352" name="直線コネクタ 351"/>
        <xdr:cNvCxnSpPr/>
      </xdr:nvCxnSpPr>
      <xdr:spPr>
        <a:xfrm>
          <a:off x="16230600" y="5880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97807</xdr:rowOff>
    </xdr:from>
    <xdr:ext cx="405111" cy="259045"/>
    <xdr:sp macro="" textlink="">
      <xdr:nvSpPr>
        <xdr:cNvPr id="353" name="【認定こども園・幼稚園・保育所】&#10;有形固定資産減価償却率平均値テキスト"/>
        <xdr:cNvSpPr txBox="1"/>
      </xdr:nvSpPr>
      <xdr:spPr>
        <a:xfrm>
          <a:off x="16357600" y="6270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74930</xdr:rowOff>
    </xdr:from>
    <xdr:to>
      <xdr:col>85</xdr:col>
      <xdr:colOff>177800</xdr:colOff>
      <xdr:row>38</xdr:row>
      <xdr:rowOff>5080</xdr:rowOff>
    </xdr:to>
    <xdr:sp macro="" textlink="">
      <xdr:nvSpPr>
        <xdr:cNvPr id="354" name="フローチャート: 判断 353"/>
        <xdr:cNvSpPr/>
      </xdr:nvSpPr>
      <xdr:spPr>
        <a:xfrm>
          <a:off x="162687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84455</xdr:rowOff>
    </xdr:from>
    <xdr:to>
      <xdr:col>81</xdr:col>
      <xdr:colOff>101600</xdr:colOff>
      <xdr:row>38</xdr:row>
      <xdr:rowOff>14605</xdr:rowOff>
    </xdr:to>
    <xdr:sp macro="" textlink="">
      <xdr:nvSpPr>
        <xdr:cNvPr id="355" name="フローチャート: 判断 354"/>
        <xdr:cNvSpPr/>
      </xdr:nvSpPr>
      <xdr:spPr>
        <a:xfrm>
          <a:off x="15430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97790</xdr:rowOff>
    </xdr:from>
    <xdr:to>
      <xdr:col>76</xdr:col>
      <xdr:colOff>165100</xdr:colOff>
      <xdr:row>38</xdr:row>
      <xdr:rowOff>27940</xdr:rowOff>
    </xdr:to>
    <xdr:sp macro="" textlink="">
      <xdr:nvSpPr>
        <xdr:cNvPr id="356" name="フローチャート: 判断 355"/>
        <xdr:cNvSpPr/>
      </xdr:nvSpPr>
      <xdr:spPr>
        <a:xfrm>
          <a:off x="14541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84455</xdr:rowOff>
    </xdr:from>
    <xdr:to>
      <xdr:col>72</xdr:col>
      <xdr:colOff>38100</xdr:colOff>
      <xdr:row>38</xdr:row>
      <xdr:rowOff>14605</xdr:rowOff>
    </xdr:to>
    <xdr:sp macro="" textlink="">
      <xdr:nvSpPr>
        <xdr:cNvPr id="357" name="フローチャート: 判断 356"/>
        <xdr:cNvSpPr/>
      </xdr:nvSpPr>
      <xdr:spPr>
        <a:xfrm>
          <a:off x="13652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67310</xdr:rowOff>
    </xdr:from>
    <xdr:to>
      <xdr:col>67</xdr:col>
      <xdr:colOff>101600</xdr:colOff>
      <xdr:row>38</xdr:row>
      <xdr:rowOff>168910</xdr:rowOff>
    </xdr:to>
    <xdr:sp macro="" textlink="">
      <xdr:nvSpPr>
        <xdr:cNvPr id="358" name="フローチャート: 判断 357"/>
        <xdr:cNvSpPr/>
      </xdr:nvSpPr>
      <xdr:spPr>
        <a:xfrm>
          <a:off x="12763500" y="6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9" name="テキスト ボックス 35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0" name="テキスト ボックス 35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1" name="テキスト ボックス 36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2" name="テキスト ボックス 36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3" name="テキスト ボックス 36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139700</xdr:rowOff>
    </xdr:from>
    <xdr:to>
      <xdr:col>85</xdr:col>
      <xdr:colOff>177800</xdr:colOff>
      <xdr:row>40</xdr:row>
      <xdr:rowOff>69850</xdr:rowOff>
    </xdr:to>
    <xdr:sp macro="" textlink="">
      <xdr:nvSpPr>
        <xdr:cNvPr id="364" name="楕円 363"/>
        <xdr:cNvSpPr/>
      </xdr:nvSpPr>
      <xdr:spPr>
        <a:xfrm>
          <a:off x="162687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118127</xdr:rowOff>
    </xdr:from>
    <xdr:ext cx="405111" cy="259045"/>
    <xdr:sp macro="" textlink="">
      <xdr:nvSpPr>
        <xdr:cNvPr id="365" name="【認定こども園・幼稚園・保育所】&#10;有形固定資産減価償却率該当値テキスト"/>
        <xdr:cNvSpPr txBox="1"/>
      </xdr:nvSpPr>
      <xdr:spPr>
        <a:xfrm>
          <a:off x="16357600" y="680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63500</xdr:rowOff>
    </xdr:from>
    <xdr:to>
      <xdr:col>67</xdr:col>
      <xdr:colOff>101600</xdr:colOff>
      <xdr:row>39</xdr:row>
      <xdr:rowOff>165100</xdr:rowOff>
    </xdr:to>
    <xdr:sp macro="" textlink="">
      <xdr:nvSpPr>
        <xdr:cNvPr id="366" name="楕円 365"/>
        <xdr:cNvSpPr/>
      </xdr:nvSpPr>
      <xdr:spPr>
        <a:xfrm>
          <a:off x="12763500" y="675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31132</xdr:rowOff>
    </xdr:from>
    <xdr:ext cx="405111" cy="259045"/>
    <xdr:sp macro="" textlink="">
      <xdr:nvSpPr>
        <xdr:cNvPr id="367" name="n_1aveValue【認定こども園・幼稚園・保育所】&#10;有形固定資産減価償却率"/>
        <xdr:cNvSpPr txBox="1"/>
      </xdr:nvSpPr>
      <xdr:spPr>
        <a:xfrm>
          <a:off x="152660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44467</xdr:rowOff>
    </xdr:from>
    <xdr:ext cx="405111" cy="259045"/>
    <xdr:sp macro="" textlink="">
      <xdr:nvSpPr>
        <xdr:cNvPr id="368" name="n_2aveValue【認定こども園・幼稚園・保育所】&#10;有形固定資産減価償却率"/>
        <xdr:cNvSpPr txBox="1"/>
      </xdr:nvSpPr>
      <xdr:spPr>
        <a:xfrm>
          <a:off x="143897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31132</xdr:rowOff>
    </xdr:from>
    <xdr:ext cx="405111" cy="259045"/>
    <xdr:sp macro="" textlink="">
      <xdr:nvSpPr>
        <xdr:cNvPr id="369" name="n_3aveValue【認定こども園・幼稚園・保育所】&#10;有形固定資産減価償却率"/>
        <xdr:cNvSpPr txBox="1"/>
      </xdr:nvSpPr>
      <xdr:spPr>
        <a:xfrm>
          <a:off x="135007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13987</xdr:rowOff>
    </xdr:from>
    <xdr:ext cx="405111" cy="259045"/>
    <xdr:sp macro="" textlink="">
      <xdr:nvSpPr>
        <xdr:cNvPr id="370" name="n_4aveValue【認定こども園・幼稚園・保育所】&#10;有形固定資産減価償却率"/>
        <xdr:cNvSpPr txBox="1"/>
      </xdr:nvSpPr>
      <xdr:spPr>
        <a:xfrm>
          <a:off x="12611744" y="6357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156227</xdr:rowOff>
    </xdr:from>
    <xdr:ext cx="405111" cy="259045"/>
    <xdr:sp macro="" textlink="">
      <xdr:nvSpPr>
        <xdr:cNvPr id="371" name="n_4mainValue【認定こども園・幼稚園・保育所】&#10;有形固定資産減価償却率"/>
        <xdr:cNvSpPr txBox="1"/>
      </xdr:nvSpPr>
      <xdr:spPr>
        <a:xfrm>
          <a:off x="12611744" y="684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2" name="正方形/長方形 37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3" name="正方形/長方形 37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4" name="正方形/長方形 37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5" name="正方形/長方形 37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6" name="正方形/長方形 37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7" name="正方形/長方形 37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78" name="正方形/長方形 37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9" name="正方形/長方形 37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0" name="テキスト ボックス 37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1" name="直線コネクタ 38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82" name="直線コネクタ 38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83" name="テキスト ボックス 382"/>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84" name="直線コネクタ 38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85" name="テキスト ボックス 384"/>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86" name="直線コネクタ 38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87" name="テキスト ボックス 386"/>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88" name="直線コネクタ 38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89" name="テキスト ボックス 388"/>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90" name="直線コネクタ 38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91" name="テキスト ボックス 390"/>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2" name="直線コネクタ 39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93" name="テキスト ボックス 39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60960</xdr:rowOff>
    </xdr:from>
    <xdr:to>
      <xdr:col>116</xdr:col>
      <xdr:colOff>62864</xdr:colOff>
      <xdr:row>41</xdr:row>
      <xdr:rowOff>118110</xdr:rowOff>
    </xdr:to>
    <xdr:cxnSp macro="">
      <xdr:nvCxnSpPr>
        <xdr:cNvPr id="395" name="直線コネクタ 394"/>
        <xdr:cNvCxnSpPr/>
      </xdr:nvCxnSpPr>
      <xdr:spPr>
        <a:xfrm flipV="1">
          <a:off x="22160864" y="589026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121937</xdr:rowOff>
    </xdr:from>
    <xdr:ext cx="469744" cy="259045"/>
    <xdr:sp macro="" textlink="">
      <xdr:nvSpPr>
        <xdr:cNvPr id="396" name="【認定こども園・幼稚園・保育所】&#10;一人当たり面積最小値テキスト"/>
        <xdr:cNvSpPr txBox="1"/>
      </xdr:nvSpPr>
      <xdr:spPr>
        <a:xfrm>
          <a:off x="22199600" y="715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118110</xdr:rowOff>
    </xdr:from>
    <xdr:to>
      <xdr:col>116</xdr:col>
      <xdr:colOff>152400</xdr:colOff>
      <xdr:row>41</xdr:row>
      <xdr:rowOff>118110</xdr:rowOff>
    </xdr:to>
    <xdr:cxnSp macro="">
      <xdr:nvCxnSpPr>
        <xdr:cNvPr id="397" name="直線コネクタ 396"/>
        <xdr:cNvCxnSpPr/>
      </xdr:nvCxnSpPr>
      <xdr:spPr>
        <a:xfrm>
          <a:off x="22072600" y="714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7637</xdr:rowOff>
    </xdr:from>
    <xdr:ext cx="469744" cy="259045"/>
    <xdr:sp macro="" textlink="">
      <xdr:nvSpPr>
        <xdr:cNvPr id="398" name="【認定こども園・幼稚園・保育所】&#10;一人当たり面積最大値テキスト"/>
        <xdr:cNvSpPr txBox="1"/>
      </xdr:nvSpPr>
      <xdr:spPr>
        <a:xfrm>
          <a:off x="22199600" y="566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60960</xdr:rowOff>
    </xdr:from>
    <xdr:to>
      <xdr:col>116</xdr:col>
      <xdr:colOff>152400</xdr:colOff>
      <xdr:row>34</xdr:row>
      <xdr:rowOff>60960</xdr:rowOff>
    </xdr:to>
    <xdr:cxnSp macro="">
      <xdr:nvCxnSpPr>
        <xdr:cNvPr id="399" name="直線コネクタ 398"/>
        <xdr:cNvCxnSpPr/>
      </xdr:nvCxnSpPr>
      <xdr:spPr>
        <a:xfrm>
          <a:off x="22072600" y="589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17</xdr:rowOff>
    </xdr:from>
    <xdr:ext cx="469744" cy="259045"/>
    <xdr:sp macro="" textlink="">
      <xdr:nvSpPr>
        <xdr:cNvPr id="400" name="【認定こども園・幼稚園・保育所】&#10;一人当たり面積平均値テキスト"/>
        <xdr:cNvSpPr txBox="1"/>
      </xdr:nvSpPr>
      <xdr:spPr>
        <a:xfrm>
          <a:off x="22199600" y="6686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21590</xdr:rowOff>
    </xdr:from>
    <xdr:to>
      <xdr:col>116</xdr:col>
      <xdr:colOff>114300</xdr:colOff>
      <xdr:row>39</xdr:row>
      <xdr:rowOff>123190</xdr:rowOff>
    </xdr:to>
    <xdr:sp macro="" textlink="">
      <xdr:nvSpPr>
        <xdr:cNvPr id="401" name="フローチャート: 判断 400"/>
        <xdr:cNvSpPr/>
      </xdr:nvSpPr>
      <xdr:spPr>
        <a:xfrm>
          <a:off x="22110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59690</xdr:rowOff>
    </xdr:from>
    <xdr:to>
      <xdr:col>112</xdr:col>
      <xdr:colOff>38100</xdr:colOff>
      <xdr:row>39</xdr:row>
      <xdr:rowOff>161290</xdr:rowOff>
    </xdr:to>
    <xdr:sp macro="" textlink="">
      <xdr:nvSpPr>
        <xdr:cNvPr id="402" name="フローチャート: 判断 401"/>
        <xdr:cNvSpPr/>
      </xdr:nvSpPr>
      <xdr:spPr>
        <a:xfrm>
          <a:off x="21272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44450</xdr:rowOff>
    </xdr:from>
    <xdr:to>
      <xdr:col>107</xdr:col>
      <xdr:colOff>101600</xdr:colOff>
      <xdr:row>39</xdr:row>
      <xdr:rowOff>146050</xdr:rowOff>
    </xdr:to>
    <xdr:sp macro="" textlink="">
      <xdr:nvSpPr>
        <xdr:cNvPr id="403" name="フローチャート: 判断 402"/>
        <xdr:cNvSpPr/>
      </xdr:nvSpPr>
      <xdr:spPr>
        <a:xfrm>
          <a:off x="20383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170180</xdr:rowOff>
    </xdr:from>
    <xdr:to>
      <xdr:col>102</xdr:col>
      <xdr:colOff>165100</xdr:colOff>
      <xdr:row>39</xdr:row>
      <xdr:rowOff>100330</xdr:rowOff>
    </xdr:to>
    <xdr:sp macro="" textlink="">
      <xdr:nvSpPr>
        <xdr:cNvPr id="404" name="フローチャート: 判断 403"/>
        <xdr:cNvSpPr/>
      </xdr:nvSpPr>
      <xdr:spPr>
        <a:xfrm>
          <a:off x="19494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52070</xdr:rowOff>
    </xdr:from>
    <xdr:to>
      <xdr:col>98</xdr:col>
      <xdr:colOff>38100</xdr:colOff>
      <xdr:row>39</xdr:row>
      <xdr:rowOff>153670</xdr:rowOff>
    </xdr:to>
    <xdr:sp macro="" textlink="">
      <xdr:nvSpPr>
        <xdr:cNvPr id="405" name="フローチャート: 判断 404"/>
        <xdr:cNvSpPr/>
      </xdr:nvSpPr>
      <xdr:spPr>
        <a:xfrm>
          <a:off x="186055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06" name="テキスト ボックス 40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07" name="テキスト ボックス 40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08" name="テキスト ボックス 40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09" name="テキスト ボックス 40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0" name="テキスト ボックス 40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82550</xdr:rowOff>
    </xdr:from>
    <xdr:to>
      <xdr:col>116</xdr:col>
      <xdr:colOff>114300</xdr:colOff>
      <xdr:row>38</xdr:row>
      <xdr:rowOff>12700</xdr:rowOff>
    </xdr:to>
    <xdr:sp macro="" textlink="">
      <xdr:nvSpPr>
        <xdr:cNvPr id="411" name="楕円 410"/>
        <xdr:cNvSpPr/>
      </xdr:nvSpPr>
      <xdr:spPr>
        <a:xfrm>
          <a:off x="221107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105427</xdr:rowOff>
    </xdr:from>
    <xdr:ext cx="469744" cy="259045"/>
    <xdr:sp macro="" textlink="">
      <xdr:nvSpPr>
        <xdr:cNvPr id="412" name="【認定こども園・幼稚園・保育所】&#10;一人当たり面積該当値テキスト"/>
        <xdr:cNvSpPr txBox="1"/>
      </xdr:nvSpPr>
      <xdr:spPr>
        <a:xfrm>
          <a:off x="22199600"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90170</xdr:rowOff>
    </xdr:from>
    <xdr:to>
      <xdr:col>98</xdr:col>
      <xdr:colOff>38100</xdr:colOff>
      <xdr:row>38</xdr:row>
      <xdr:rowOff>20320</xdr:rowOff>
    </xdr:to>
    <xdr:sp macro="" textlink="">
      <xdr:nvSpPr>
        <xdr:cNvPr id="413" name="楕円 412"/>
        <xdr:cNvSpPr/>
      </xdr:nvSpPr>
      <xdr:spPr>
        <a:xfrm>
          <a:off x="18605500" y="64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38</xdr:row>
      <xdr:rowOff>6367</xdr:rowOff>
    </xdr:from>
    <xdr:ext cx="469744" cy="259045"/>
    <xdr:sp macro="" textlink="">
      <xdr:nvSpPr>
        <xdr:cNvPr id="414" name="n_1aveValue【認定こども園・幼稚園・保育所】&#10;一人当たり面積"/>
        <xdr:cNvSpPr txBox="1"/>
      </xdr:nvSpPr>
      <xdr:spPr>
        <a:xfrm>
          <a:off x="210757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162577</xdr:rowOff>
    </xdr:from>
    <xdr:ext cx="469744" cy="259045"/>
    <xdr:sp macro="" textlink="">
      <xdr:nvSpPr>
        <xdr:cNvPr id="415" name="n_2aveValue【認定こども園・幼稚園・保育所】&#10;一人当たり面積"/>
        <xdr:cNvSpPr txBox="1"/>
      </xdr:nvSpPr>
      <xdr:spPr>
        <a:xfrm>
          <a:off x="20199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116857</xdr:rowOff>
    </xdr:from>
    <xdr:ext cx="469744" cy="259045"/>
    <xdr:sp macro="" textlink="">
      <xdr:nvSpPr>
        <xdr:cNvPr id="416" name="n_3aveValue【認定こども園・幼稚園・保育所】&#10;一人当たり面積"/>
        <xdr:cNvSpPr txBox="1"/>
      </xdr:nvSpPr>
      <xdr:spPr>
        <a:xfrm>
          <a:off x="193104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144797</xdr:rowOff>
    </xdr:from>
    <xdr:ext cx="469744" cy="259045"/>
    <xdr:sp macro="" textlink="">
      <xdr:nvSpPr>
        <xdr:cNvPr id="417" name="n_4aveValue【認定こども園・幼稚園・保育所】&#10;一人当たり面積"/>
        <xdr:cNvSpPr txBox="1"/>
      </xdr:nvSpPr>
      <xdr:spPr>
        <a:xfrm>
          <a:off x="18421427" y="683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36847</xdr:rowOff>
    </xdr:from>
    <xdr:ext cx="469744" cy="259045"/>
    <xdr:sp macro="" textlink="">
      <xdr:nvSpPr>
        <xdr:cNvPr id="418" name="n_4mainValue【認定こども園・幼稚園・保育所】&#10;一人当たり面積"/>
        <xdr:cNvSpPr txBox="1"/>
      </xdr:nvSpPr>
      <xdr:spPr>
        <a:xfrm>
          <a:off x="18421427" y="620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9" name="正方形/長方形 41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0" name="正方形/長方形 41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1" name="正方形/長方形 42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2" name="正方形/長方形 42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3" name="正方形/長方形 42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4" name="正方形/長方形 42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5" name="正方形/長方形 42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6" name="正方形/長方形 42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7" name="テキスト ボックス 42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8" name="直線コネクタ 42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9" name="テキスト ボックス 42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30" name="直線コネクタ 42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31" name="テキスト ボックス 430"/>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32" name="直線コネクタ 43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33" name="テキスト ボックス 43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34" name="直線コネクタ 43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35" name="テキスト ボックス 43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36" name="直線コネクタ 43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37" name="テキスト ボックス 43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8" name="直線コネクタ 43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9" name="テキスト ボックス 43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40" name="直線コネクタ 43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41" name="テキスト ボックス 440"/>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2" name="直線コネクタ 44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43" name="テキスト ボックス 44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168184</xdr:rowOff>
    </xdr:from>
    <xdr:to>
      <xdr:col>85</xdr:col>
      <xdr:colOff>126364</xdr:colOff>
      <xdr:row>64</xdr:row>
      <xdr:rowOff>101237</xdr:rowOff>
    </xdr:to>
    <xdr:cxnSp macro="">
      <xdr:nvCxnSpPr>
        <xdr:cNvPr id="445" name="直線コネクタ 444"/>
        <xdr:cNvCxnSpPr/>
      </xdr:nvCxnSpPr>
      <xdr:spPr>
        <a:xfrm flipV="1">
          <a:off x="16318864" y="9597934"/>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105064</xdr:rowOff>
    </xdr:from>
    <xdr:ext cx="405111" cy="259045"/>
    <xdr:sp macro="" textlink="">
      <xdr:nvSpPr>
        <xdr:cNvPr id="446" name="【学校施設】&#10;有形固定資産減価償却率最小値テキスト"/>
        <xdr:cNvSpPr txBox="1"/>
      </xdr:nvSpPr>
      <xdr:spPr>
        <a:xfrm>
          <a:off x="16357600" y="11077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101237</xdr:rowOff>
    </xdr:from>
    <xdr:to>
      <xdr:col>86</xdr:col>
      <xdr:colOff>25400</xdr:colOff>
      <xdr:row>64</xdr:row>
      <xdr:rowOff>101237</xdr:rowOff>
    </xdr:to>
    <xdr:cxnSp macro="">
      <xdr:nvCxnSpPr>
        <xdr:cNvPr id="447" name="直線コネクタ 446"/>
        <xdr:cNvCxnSpPr/>
      </xdr:nvCxnSpPr>
      <xdr:spPr>
        <a:xfrm>
          <a:off x="16230600" y="1107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114861</xdr:rowOff>
    </xdr:from>
    <xdr:ext cx="405111" cy="259045"/>
    <xdr:sp macro="" textlink="">
      <xdr:nvSpPr>
        <xdr:cNvPr id="448" name="【学校施設】&#10;有形固定資産減価償却率最大値テキスト"/>
        <xdr:cNvSpPr txBox="1"/>
      </xdr:nvSpPr>
      <xdr:spPr>
        <a:xfrm>
          <a:off x="16357600" y="937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168184</xdr:rowOff>
    </xdr:from>
    <xdr:to>
      <xdr:col>86</xdr:col>
      <xdr:colOff>25400</xdr:colOff>
      <xdr:row>55</xdr:row>
      <xdr:rowOff>168184</xdr:rowOff>
    </xdr:to>
    <xdr:cxnSp macro="">
      <xdr:nvCxnSpPr>
        <xdr:cNvPr id="449" name="直線コネクタ 448"/>
        <xdr:cNvCxnSpPr/>
      </xdr:nvCxnSpPr>
      <xdr:spPr>
        <a:xfrm>
          <a:off x="16230600" y="959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40657</xdr:rowOff>
    </xdr:from>
    <xdr:ext cx="405111" cy="259045"/>
    <xdr:sp macro="" textlink="">
      <xdr:nvSpPr>
        <xdr:cNvPr id="450" name="【学校施設】&#10;有形固定資産減価償却率平均値テキスト"/>
        <xdr:cNvSpPr txBox="1"/>
      </xdr:nvSpPr>
      <xdr:spPr>
        <a:xfrm>
          <a:off x="16357600" y="1015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17780</xdr:rowOff>
    </xdr:from>
    <xdr:to>
      <xdr:col>85</xdr:col>
      <xdr:colOff>177800</xdr:colOff>
      <xdr:row>60</xdr:row>
      <xdr:rowOff>119380</xdr:rowOff>
    </xdr:to>
    <xdr:sp macro="" textlink="">
      <xdr:nvSpPr>
        <xdr:cNvPr id="451" name="フローチャート: 判断 450"/>
        <xdr:cNvSpPr/>
      </xdr:nvSpPr>
      <xdr:spPr>
        <a:xfrm>
          <a:off x="162687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452" name="フローチャート: 判断 451"/>
        <xdr:cNvSpPr/>
      </xdr:nvSpPr>
      <xdr:spPr>
        <a:xfrm>
          <a:off x="15430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127181</xdr:rowOff>
    </xdr:from>
    <xdr:to>
      <xdr:col>76</xdr:col>
      <xdr:colOff>165100</xdr:colOff>
      <xdr:row>60</xdr:row>
      <xdr:rowOff>57331</xdr:rowOff>
    </xdr:to>
    <xdr:sp macro="" textlink="">
      <xdr:nvSpPr>
        <xdr:cNvPr id="453" name="フローチャート: 判断 452"/>
        <xdr:cNvSpPr/>
      </xdr:nvSpPr>
      <xdr:spPr>
        <a:xfrm>
          <a:off x="14541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110853</xdr:rowOff>
    </xdr:from>
    <xdr:to>
      <xdr:col>72</xdr:col>
      <xdr:colOff>38100</xdr:colOff>
      <xdr:row>60</xdr:row>
      <xdr:rowOff>41003</xdr:rowOff>
    </xdr:to>
    <xdr:sp macro="" textlink="">
      <xdr:nvSpPr>
        <xdr:cNvPr id="454" name="フローチャート: 判断 453"/>
        <xdr:cNvSpPr/>
      </xdr:nvSpPr>
      <xdr:spPr>
        <a:xfrm>
          <a:off x="13652500" y="1022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12881</xdr:rowOff>
    </xdr:from>
    <xdr:to>
      <xdr:col>67</xdr:col>
      <xdr:colOff>101600</xdr:colOff>
      <xdr:row>59</xdr:row>
      <xdr:rowOff>114481</xdr:rowOff>
    </xdr:to>
    <xdr:sp macro="" textlink="">
      <xdr:nvSpPr>
        <xdr:cNvPr id="455" name="フローチャート: 判断 454"/>
        <xdr:cNvSpPr/>
      </xdr:nvSpPr>
      <xdr:spPr>
        <a:xfrm>
          <a:off x="12763500" y="1012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6" name="テキスト ボックス 45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7" name="テキスト ボックス 45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8" name="テキスト ボックス 45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9" name="テキスト ボックス 45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0" name="テキスト ボックス 45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4717</xdr:rowOff>
    </xdr:from>
    <xdr:to>
      <xdr:col>85</xdr:col>
      <xdr:colOff>177800</xdr:colOff>
      <xdr:row>62</xdr:row>
      <xdr:rowOff>106317</xdr:rowOff>
    </xdr:to>
    <xdr:sp macro="" textlink="">
      <xdr:nvSpPr>
        <xdr:cNvPr id="461" name="楕円 460"/>
        <xdr:cNvSpPr/>
      </xdr:nvSpPr>
      <xdr:spPr>
        <a:xfrm>
          <a:off x="16268700" y="1063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154594</xdr:rowOff>
    </xdr:from>
    <xdr:ext cx="405111" cy="259045"/>
    <xdr:sp macro="" textlink="">
      <xdr:nvSpPr>
        <xdr:cNvPr id="462" name="【学校施設】&#10;有形固定資産減価償却率該当値テキスト"/>
        <xdr:cNvSpPr txBox="1"/>
      </xdr:nvSpPr>
      <xdr:spPr>
        <a:xfrm>
          <a:off x="16357600" y="10613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60</xdr:row>
      <xdr:rowOff>158206</xdr:rowOff>
    </xdr:from>
    <xdr:to>
      <xdr:col>67</xdr:col>
      <xdr:colOff>101600</xdr:colOff>
      <xdr:row>61</xdr:row>
      <xdr:rowOff>88356</xdr:rowOff>
    </xdr:to>
    <xdr:sp macro="" textlink="">
      <xdr:nvSpPr>
        <xdr:cNvPr id="463" name="楕円 462"/>
        <xdr:cNvSpPr/>
      </xdr:nvSpPr>
      <xdr:spPr>
        <a:xfrm>
          <a:off x="12763500" y="1044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90187</xdr:rowOff>
    </xdr:from>
    <xdr:ext cx="405111" cy="259045"/>
    <xdr:sp macro="" textlink="">
      <xdr:nvSpPr>
        <xdr:cNvPr id="464" name="n_1aveValue【学校施設】&#10;有形固定資産減価償却率"/>
        <xdr:cNvSpPr txBox="1"/>
      </xdr:nvSpPr>
      <xdr:spPr>
        <a:xfrm>
          <a:off x="152660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73858</xdr:rowOff>
    </xdr:from>
    <xdr:ext cx="405111" cy="259045"/>
    <xdr:sp macro="" textlink="">
      <xdr:nvSpPr>
        <xdr:cNvPr id="465" name="n_2aveValue【学校施設】&#10;有形固定資産減価償却率"/>
        <xdr:cNvSpPr txBox="1"/>
      </xdr:nvSpPr>
      <xdr:spPr>
        <a:xfrm>
          <a:off x="1438974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57530</xdr:rowOff>
    </xdr:from>
    <xdr:ext cx="405111" cy="259045"/>
    <xdr:sp macro="" textlink="">
      <xdr:nvSpPr>
        <xdr:cNvPr id="466" name="n_3aveValue【学校施設】&#10;有形固定資産減価償却率"/>
        <xdr:cNvSpPr txBox="1"/>
      </xdr:nvSpPr>
      <xdr:spPr>
        <a:xfrm>
          <a:off x="13500744" y="1000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131008</xdr:rowOff>
    </xdr:from>
    <xdr:ext cx="405111" cy="259045"/>
    <xdr:sp macro="" textlink="">
      <xdr:nvSpPr>
        <xdr:cNvPr id="467" name="n_4aveValue【学校施設】&#10;有形固定資産減価償却率"/>
        <xdr:cNvSpPr txBox="1"/>
      </xdr:nvSpPr>
      <xdr:spPr>
        <a:xfrm>
          <a:off x="12611744" y="990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79483</xdr:rowOff>
    </xdr:from>
    <xdr:ext cx="405111" cy="259045"/>
    <xdr:sp macro="" textlink="">
      <xdr:nvSpPr>
        <xdr:cNvPr id="468" name="n_4mainValue【学校施設】&#10;有形固定資産減価償却率"/>
        <xdr:cNvSpPr txBox="1"/>
      </xdr:nvSpPr>
      <xdr:spPr>
        <a:xfrm>
          <a:off x="12611744" y="1053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9" name="正方形/長方形 4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0" name="正方形/長方形 4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1" name="正方形/長方形 4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2" name="正方形/長方形 4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3" name="正方形/長方形 4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4" name="正方形/長方形 4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5" name="正方形/長方形 4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6" name="正方形/長方形 4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7" name="テキスト ボックス 4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8" name="直線コネクタ 4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9" name="テキスト ボックス 47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80" name="直線コネクタ 47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1" name="テキスト ボックス 48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2" name="直線コネクタ 48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3" name="テキスト ボックス 48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4" name="直線コネクタ 48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5" name="テキスト ボックス 48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6" name="直線コネクタ 48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87" name="テキスト ボックス 48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8" name="直線コネクタ 4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9" name="テキスト ボックス 48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61264</xdr:rowOff>
    </xdr:from>
    <xdr:to>
      <xdr:col>116</xdr:col>
      <xdr:colOff>62864</xdr:colOff>
      <xdr:row>64</xdr:row>
      <xdr:rowOff>53949</xdr:rowOff>
    </xdr:to>
    <xdr:cxnSp macro="">
      <xdr:nvCxnSpPr>
        <xdr:cNvPr id="491" name="直線コネクタ 490"/>
        <xdr:cNvCxnSpPr/>
      </xdr:nvCxnSpPr>
      <xdr:spPr>
        <a:xfrm flipV="1">
          <a:off x="22160864" y="9491014"/>
          <a:ext cx="0" cy="1535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57776</xdr:rowOff>
    </xdr:from>
    <xdr:ext cx="469744" cy="259045"/>
    <xdr:sp macro="" textlink="">
      <xdr:nvSpPr>
        <xdr:cNvPr id="492" name="【学校施設】&#10;一人当たり面積最小値テキスト"/>
        <xdr:cNvSpPr txBox="1"/>
      </xdr:nvSpPr>
      <xdr:spPr>
        <a:xfrm>
          <a:off x="22199600" y="11030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53949</xdr:rowOff>
    </xdr:from>
    <xdr:to>
      <xdr:col>116</xdr:col>
      <xdr:colOff>152400</xdr:colOff>
      <xdr:row>64</xdr:row>
      <xdr:rowOff>53949</xdr:rowOff>
    </xdr:to>
    <xdr:cxnSp macro="">
      <xdr:nvCxnSpPr>
        <xdr:cNvPr id="493" name="直線コネクタ 492"/>
        <xdr:cNvCxnSpPr/>
      </xdr:nvCxnSpPr>
      <xdr:spPr>
        <a:xfrm>
          <a:off x="22072600" y="11026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7941</xdr:rowOff>
    </xdr:from>
    <xdr:ext cx="469744" cy="259045"/>
    <xdr:sp macro="" textlink="">
      <xdr:nvSpPr>
        <xdr:cNvPr id="494" name="【学校施設】&#10;一人当たり面積最大値テキスト"/>
        <xdr:cNvSpPr txBox="1"/>
      </xdr:nvSpPr>
      <xdr:spPr>
        <a:xfrm>
          <a:off x="22199600" y="926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61264</xdr:rowOff>
    </xdr:from>
    <xdr:to>
      <xdr:col>116</xdr:col>
      <xdr:colOff>152400</xdr:colOff>
      <xdr:row>55</xdr:row>
      <xdr:rowOff>61264</xdr:rowOff>
    </xdr:to>
    <xdr:cxnSp macro="">
      <xdr:nvCxnSpPr>
        <xdr:cNvPr id="495" name="直線コネクタ 494"/>
        <xdr:cNvCxnSpPr/>
      </xdr:nvCxnSpPr>
      <xdr:spPr>
        <a:xfrm>
          <a:off x="22072600" y="9491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17340</xdr:rowOff>
    </xdr:from>
    <xdr:ext cx="469744" cy="259045"/>
    <xdr:sp macro="" textlink="">
      <xdr:nvSpPr>
        <xdr:cNvPr id="496" name="【学校施設】&#10;一人当たり面積平均値テキスト"/>
        <xdr:cNvSpPr txBox="1"/>
      </xdr:nvSpPr>
      <xdr:spPr>
        <a:xfrm>
          <a:off x="22199600" y="10647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165913</xdr:rowOff>
    </xdr:from>
    <xdr:to>
      <xdr:col>116</xdr:col>
      <xdr:colOff>114300</xdr:colOff>
      <xdr:row>63</xdr:row>
      <xdr:rowOff>96063</xdr:rowOff>
    </xdr:to>
    <xdr:sp macro="" textlink="">
      <xdr:nvSpPr>
        <xdr:cNvPr id="497" name="フローチャート: 判断 496"/>
        <xdr:cNvSpPr/>
      </xdr:nvSpPr>
      <xdr:spPr>
        <a:xfrm>
          <a:off x="22110700" y="10795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163170</xdr:rowOff>
    </xdr:from>
    <xdr:to>
      <xdr:col>112</xdr:col>
      <xdr:colOff>38100</xdr:colOff>
      <xdr:row>63</xdr:row>
      <xdr:rowOff>93320</xdr:rowOff>
    </xdr:to>
    <xdr:sp macro="" textlink="">
      <xdr:nvSpPr>
        <xdr:cNvPr id="498" name="フローチャート: 判断 497"/>
        <xdr:cNvSpPr/>
      </xdr:nvSpPr>
      <xdr:spPr>
        <a:xfrm>
          <a:off x="21272500" y="1079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169113</xdr:rowOff>
    </xdr:from>
    <xdr:to>
      <xdr:col>107</xdr:col>
      <xdr:colOff>101600</xdr:colOff>
      <xdr:row>63</xdr:row>
      <xdr:rowOff>99263</xdr:rowOff>
    </xdr:to>
    <xdr:sp macro="" textlink="">
      <xdr:nvSpPr>
        <xdr:cNvPr id="499" name="フローチャート: 判断 498"/>
        <xdr:cNvSpPr/>
      </xdr:nvSpPr>
      <xdr:spPr>
        <a:xfrm>
          <a:off x="20383500" y="10799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5435</xdr:rowOff>
    </xdr:from>
    <xdr:to>
      <xdr:col>102</xdr:col>
      <xdr:colOff>165100</xdr:colOff>
      <xdr:row>63</xdr:row>
      <xdr:rowOff>107035</xdr:rowOff>
    </xdr:to>
    <xdr:sp macro="" textlink="">
      <xdr:nvSpPr>
        <xdr:cNvPr id="500" name="フローチャート: 判断 499"/>
        <xdr:cNvSpPr/>
      </xdr:nvSpPr>
      <xdr:spPr>
        <a:xfrm>
          <a:off x="19494500" y="1080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52527</xdr:rowOff>
    </xdr:from>
    <xdr:to>
      <xdr:col>98</xdr:col>
      <xdr:colOff>38100</xdr:colOff>
      <xdr:row>63</xdr:row>
      <xdr:rowOff>154127</xdr:rowOff>
    </xdr:to>
    <xdr:sp macro="" textlink="">
      <xdr:nvSpPr>
        <xdr:cNvPr id="501" name="フローチャート: 判断 500"/>
        <xdr:cNvSpPr/>
      </xdr:nvSpPr>
      <xdr:spPr>
        <a:xfrm>
          <a:off x="18605500" y="10853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2" name="テキスト ボックス 5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3" name="テキスト ボックス 5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4" name="テキスト ボックス 5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5" name="テキスト ボックス 5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6" name="テキスト ボックス 5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39268</xdr:rowOff>
    </xdr:from>
    <xdr:to>
      <xdr:col>116</xdr:col>
      <xdr:colOff>114300</xdr:colOff>
      <xdr:row>63</xdr:row>
      <xdr:rowOff>140868</xdr:rowOff>
    </xdr:to>
    <xdr:sp macro="" textlink="">
      <xdr:nvSpPr>
        <xdr:cNvPr id="507" name="楕円 506"/>
        <xdr:cNvSpPr/>
      </xdr:nvSpPr>
      <xdr:spPr>
        <a:xfrm>
          <a:off x="22110700" y="10840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17695</xdr:rowOff>
    </xdr:from>
    <xdr:ext cx="469744" cy="259045"/>
    <xdr:sp macro="" textlink="">
      <xdr:nvSpPr>
        <xdr:cNvPr id="508" name="【学校施設】&#10;一人当たり面積該当値テキスト"/>
        <xdr:cNvSpPr txBox="1"/>
      </xdr:nvSpPr>
      <xdr:spPr>
        <a:xfrm>
          <a:off x="22199600" y="10819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63</xdr:row>
      <xdr:rowOff>44755</xdr:rowOff>
    </xdr:from>
    <xdr:to>
      <xdr:col>98</xdr:col>
      <xdr:colOff>38100</xdr:colOff>
      <xdr:row>63</xdr:row>
      <xdr:rowOff>146355</xdr:rowOff>
    </xdr:to>
    <xdr:sp macro="" textlink="">
      <xdr:nvSpPr>
        <xdr:cNvPr id="509" name="楕円 508"/>
        <xdr:cNvSpPr/>
      </xdr:nvSpPr>
      <xdr:spPr>
        <a:xfrm>
          <a:off x="18605500" y="1084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109847</xdr:rowOff>
    </xdr:from>
    <xdr:ext cx="469744" cy="259045"/>
    <xdr:sp macro="" textlink="">
      <xdr:nvSpPr>
        <xdr:cNvPr id="510" name="n_1aveValue【学校施設】&#10;一人当たり面積"/>
        <xdr:cNvSpPr txBox="1"/>
      </xdr:nvSpPr>
      <xdr:spPr>
        <a:xfrm>
          <a:off x="21075727" y="10568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115790</xdr:rowOff>
    </xdr:from>
    <xdr:ext cx="469744" cy="259045"/>
    <xdr:sp macro="" textlink="">
      <xdr:nvSpPr>
        <xdr:cNvPr id="511" name="n_2aveValue【学校施設】&#10;一人当たり面積"/>
        <xdr:cNvSpPr txBox="1"/>
      </xdr:nvSpPr>
      <xdr:spPr>
        <a:xfrm>
          <a:off x="20199427" y="1057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123562</xdr:rowOff>
    </xdr:from>
    <xdr:ext cx="469744" cy="259045"/>
    <xdr:sp macro="" textlink="">
      <xdr:nvSpPr>
        <xdr:cNvPr id="512" name="n_3aveValue【学校施設】&#10;一人当たり面積"/>
        <xdr:cNvSpPr txBox="1"/>
      </xdr:nvSpPr>
      <xdr:spPr>
        <a:xfrm>
          <a:off x="19310427" y="1058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145254</xdr:rowOff>
    </xdr:from>
    <xdr:ext cx="469744" cy="259045"/>
    <xdr:sp macro="" textlink="">
      <xdr:nvSpPr>
        <xdr:cNvPr id="513" name="n_4aveValue【学校施設】&#10;一人当たり面積"/>
        <xdr:cNvSpPr txBox="1"/>
      </xdr:nvSpPr>
      <xdr:spPr>
        <a:xfrm>
          <a:off x="18421427" y="10946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162882</xdr:rowOff>
    </xdr:from>
    <xdr:ext cx="469744" cy="259045"/>
    <xdr:sp macro="" textlink="">
      <xdr:nvSpPr>
        <xdr:cNvPr id="514" name="n_4mainValue【学校施設】&#10;一人当たり面積"/>
        <xdr:cNvSpPr txBox="1"/>
      </xdr:nvSpPr>
      <xdr:spPr>
        <a:xfrm>
          <a:off x="18421427" y="10621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5" name="正方形/長方形 51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6" name="正方形/長方形 51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7" name="正方形/長方形 51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8" name="正方形/長方形 51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9" name="正方形/長方形 51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0" name="正方形/長方形 51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1" name="正方形/長方形 52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2" name="正方形/長方形 52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3" name="テキスト ボックス 52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4" name="直線コネクタ 52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25" name="テキスト ボックス 52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26" name="直線コネクタ 52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27" name="テキスト ボックス 526"/>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28" name="直線コネクタ 52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29" name="テキスト ボックス 52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0" name="直線コネクタ 52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31" name="テキスト ボックス 53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32" name="直線コネクタ 53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33" name="テキスト ボックス 53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34" name="直線コネクタ 53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35" name="テキスト ボックス 534"/>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6" name="直線コネクタ 53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37" name="テキスト ボックス 536"/>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3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40005</xdr:rowOff>
    </xdr:from>
    <xdr:to>
      <xdr:col>85</xdr:col>
      <xdr:colOff>126364</xdr:colOff>
      <xdr:row>86</xdr:row>
      <xdr:rowOff>114300</xdr:rowOff>
    </xdr:to>
    <xdr:cxnSp macro="">
      <xdr:nvCxnSpPr>
        <xdr:cNvPr id="539" name="直線コネクタ 538"/>
        <xdr:cNvCxnSpPr/>
      </xdr:nvCxnSpPr>
      <xdr:spPr>
        <a:xfrm flipV="1">
          <a:off x="16318864" y="13413105"/>
          <a:ext cx="0" cy="144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540"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541" name="直線コネクタ 540"/>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158132</xdr:rowOff>
    </xdr:from>
    <xdr:ext cx="405111" cy="259045"/>
    <xdr:sp macro="" textlink="">
      <xdr:nvSpPr>
        <xdr:cNvPr id="542" name="【児童館】&#10;有形固定資産減価償却率最大値テキスト"/>
        <xdr:cNvSpPr txBox="1"/>
      </xdr:nvSpPr>
      <xdr:spPr>
        <a:xfrm>
          <a:off x="16357600" y="1318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40005</xdr:rowOff>
    </xdr:from>
    <xdr:to>
      <xdr:col>86</xdr:col>
      <xdr:colOff>25400</xdr:colOff>
      <xdr:row>78</xdr:row>
      <xdr:rowOff>40005</xdr:rowOff>
    </xdr:to>
    <xdr:cxnSp macro="">
      <xdr:nvCxnSpPr>
        <xdr:cNvPr id="543" name="直線コネクタ 542"/>
        <xdr:cNvCxnSpPr/>
      </xdr:nvCxnSpPr>
      <xdr:spPr>
        <a:xfrm>
          <a:off x="16230600" y="1341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132097</xdr:rowOff>
    </xdr:from>
    <xdr:ext cx="405111" cy="259045"/>
    <xdr:sp macro="" textlink="">
      <xdr:nvSpPr>
        <xdr:cNvPr id="544" name="【児童館】&#10;有形固定資産減価償却率平均値テキスト"/>
        <xdr:cNvSpPr txBox="1"/>
      </xdr:nvSpPr>
      <xdr:spPr>
        <a:xfrm>
          <a:off x="16357600" y="13848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109220</xdr:rowOff>
    </xdr:from>
    <xdr:to>
      <xdr:col>85</xdr:col>
      <xdr:colOff>177800</xdr:colOff>
      <xdr:row>82</xdr:row>
      <xdr:rowOff>39370</xdr:rowOff>
    </xdr:to>
    <xdr:sp macro="" textlink="">
      <xdr:nvSpPr>
        <xdr:cNvPr id="545" name="フローチャート: 判断 544"/>
        <xdr:cNvSpPr/>
      </xdr:nvSpPr>
      <xdr:spPr>
        <a:xfrm>
          <a:off x="162687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6350</xdr:rowOff>
    </xdr:from>
    <xdr:to>
      <xdr:col>81</xdr:col>
      <xdr:colOff>101600</xdr:colOff>
      <xdr:row>81</xdr:row>
      <xdr:rowOff>107950</xdr:rowOff>
    </xdr:to>
    <xdr:sp macro="" textlink="">
      <xdr:nvSpPr>
        <xdr:cNvPr id="546" name="フローチャート: 判断 545"/>
        <xdr:cNvSpPr/>
      </xdr:nvSpPr>
      <xdr:spPr>
        <a:xfrm>
          <a:off x="15430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86361</xdr:rowOff>
    </xdr:from>
    <xdr:to>
      <xdr:col>76</xdr:col>
      <xdr:colOff>165100</xdr:colOff>
      <xdr:row>81</xdr:row>
      <xdr:rowOff>16511</xdr:rowOff>
    </xdr:to>
    <xdr:sp macro="" textlink="">
      <xdr:nvSpPr>
        <xdr:cNvPr id="547" name="フローチャート: 判断 546"/>
        <xdr:cNvSpPr/>
      </xdr:nvSpPr>
      <xdr:spPr>
        <a:xfrm>
          <a:off x="14541500" y="1380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38736</xdr:rowOff>
    </xdr:from>
    <xdr:to>
      <xdr:col>72</xdr:col>
      <xdr:colOff>38100</xdr:colOff>
      <xdr:row>80</xdr:row>
      <xdr:rowOff>140336</xdr:rowOff>
    </xdr:to>
    <xdr:sp macro="" textlink="">
      <xdr:nvSpPr>
        <xdr:cNvPr id="548" name="フローチャート: 判断 547"/>
        <xdr:cNvSpPr/>
      </xdr:nvSpPr>
      <xdr:spPr>
        <a:xfrm>
          <a:off x="13652500" y="13754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69214</xdr:rowOff>
    </xdr:from>
    <xdr:to>
      <xdr:col>67</xdr:col>
      <xdr:colOff>101600</xdr:colOff>
      <xdr:row>80</xdr:row>
      <xdr:rowOff>170814</xdr:rowOff>
    </xdr:to>
    <xdr:sp macro="" textlink="">
      <xdr:nvSpPr>
        <xdr:cNvPr id="549" name="フローチャート: 判断 548"/>
        <xdr:cNvSpPr/>
      </xdr:nvSpPr>
      <xdr:spPr>
        <a:xfrm>
          <a:off x="12763500" y="1378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0" name="テキスト ボックス 54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1" name="テキスト ボックス 55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2" name="テキスト ボックス 55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3" name="テキスト ボックス 55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4" name="テキスト ボックス 55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92075</xdr:rowOff>
    </xdr:from>
    <xdr:to>
      <xdr:col>85</xdr:col>
      <xdr:colOff>177800</xdr:colOff>
      <xdr:row>86</xdr:row>
      <xdr:rowOff>22225</xdr:rowOff>
    </xdr:to>
    <xdr:sp macro="" textlink="">
      <xdr:nvSpPr>
        <xdr:cNvPr id="555" name="楕円 554"/>
        <xdr:cNvSpPr/>
      </xdr:nvSpPr>
      <xdr:spPr>
        <a:xfrm>
          <a:off x="16268700" y="1466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70502</xdr:rowOff>
    </xdr:from>
    <xdr:ext cx="405111" cy="259045"/>
    <xdr:sp macro="" textlink="">
      <xdr:nvSpPr>
        <xdr:cNvPr id="556" name="【児童館】&#10;有形固定資産減価償却率該当値テキスト"/>
        <xdr:cNvSpPr txBox="1"/>
      </xdr:nvSpPr>
      <xdr:spPr>
        <a:xfrm>
          <a:off x="16357600" y="1464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81</xdr:row>
      <xdr:rowOff>105411</xdr:rowOff>
    </xdr:from>
    <xdr:to>
      <xdr:col>67</xdr:col>
      <xdr:colOff>101600</xdr:colOff>
      <xdr:row>82</xdr:row>
      <xdr:rowOff>35561</xdr:rowOff>
    </xdr:to>
    <xdr:sp macro="" textlink="">
      <xdr:nvSpPr>
        <xdr:cNvPr id="557" name="楕円 556"/>
        <xdr:cNvSpPr/>
      </xdr:nvSpPr>
      <xdr:spPr>
        <a:xfrm>
          <a:off x="12763500" y="1399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124477</xdr:rowOff>
    </xdr:from>
    <xdr:ext cx="405111" cy="259045"/>
    <xdr:sp macro="" textlink="">
      <xdr:nvSpPr>
        <xdr:cNvPr id="558" name="n_1aveValue【児童館】&#10;有形固定資産減価償却率"/>
        <xdr:cNvSpPr txBox="1"/>
      </xdr:nvSpPr>
      <xdr:spPr>
        <a:xfrm>
          <a:off x="15266044"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33038</xdr:rowOff>
    </xdr:from>
    <xdr:ext cx="405111" cy="259045"/>
    <xdr:sp macro="" textlink="">
      <xdr:nvSpPr>
        <xdr:cNvPr id="559" name="n_2aveValue【児童館】&#10;有形固定資産減価償却率"/>
        <xdr:cNvSpPr txBox="1"/>
      </xdr:nvSpPr>
      <xdr:spPr>
        <a:xfrm>
          <a:off x="14389744" y="1357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156863</xdr:rowOff>
    </xdr:from>
    <xdr:ext cx="405111" cy="259045"/>
    <xdr:sp macro="" textlink="">
      <xdr:nvSpPr>
        <xdr:cNvPr id="560" name="n_3aveValue【児童館】&#10;有形固定資産減価償却率"/>
        <xdr:cNvSpPr txBox="1"/>
      </xdr:nvSpPr>
      <xdr:spPr>
        <a:xfrm>
          <a:off x="13500744" y="1352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15891</xdr:rowOff>
    </xdr:from>
    <xdr:ext cx="405111" cy="259045"/>
    <xdr:sp macro="" textlink="">
      <xdr:nvSpPr>
        <xdr:cNvPr id="561" name="n_4aveValue【児童館】&#10;有形固定資産減価償却率"/>
        <xdr:cNvSpPr txBox="1"/>
      </xdr:nvSpPr>
      <xdr:spPr>
        <a:xfrm>
          <a:off x="12611744" y="1356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26688</xdr:rowOff>
    </xdr:from>
    <xdr:ext cx="405111" cy="259045"/>
    <xdr:sp macro="" textlink="">
      <xdr:nvSpPr>
        <xdr:cNvPr id="562" name="n_4mainValue【児童館】&#10;有形固定資産減価償却率"/>
        <xdr:cNvSpPr txBox="1"/>
      </xdr:nvSpPr>
      <xdr:spPr>
        <a:xfrm>
          <a:off x="12611744" y="1408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3" name="正方形/長方形 56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4" name="正方形/長方形 56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5" name="正方形/長方形 56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6" name="正方形/長方形 56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7" name="正方形/長方形 56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8" name="正方形/長方形 56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9" name="正方形/長方形 56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0" name="正方形/長方形 56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1" name="テキスト ボックス 57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2" name="直線コネクタ 57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73" name="直線コネクタ 57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74" name="テキスト ボックス 57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75" name="直線コネクタ 57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76" name="テキスト ボックス 57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77" name="直線コネクタ 57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78" name="テキスト ボックス 57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79" name="直線コネクタ 57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80" name="テキスト ボックス 57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81" name="直線コネクタ 58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82" name="テキスト ボックス 58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3" name="直線コネクタ 58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4" name="テキスト ボックス 58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76200</xdr:rowOff>
    </xdr:to>
    <xdr:cxnSp macro="">
      <xdr:nvCxnSpPr>
        <xdr:cNvPr id="586" name="直線コネクタ 585"/>
        <xdr:cNvCxnSpPr/>
      </xdr:nvCxnSpPr>
      <xdr:spPr>
        <a:xfrm flipV="1">
          <a:off x="22160864" y="132969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587"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588" name="直線コネクタ 587"/>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589" name="【児童館】&#10;一人当たり面積最大値テキスト"/>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590" name="直線コネクタ 589"/>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99077</xdr:rowOff>
    </xdr:from>
    <xdr:ext cx="469744" cy="259045"/>
    <xdr:sp macro="" textlink="">
      <xdr:nvSpPr>
        <xdr:cNvPr id="591" name="【児童館】&#10;一人当たり面積平均値テキスト"/>
        <xdr:cNvSpPr txBox="1"/>
      </xdr:nvSpPr>
      <xdr:spPr>
        <a:xfrm>
          <a:off x="22199600" y="1432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592" name="フローチャート: 判断 591"/>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593" name="フローチャート: 判断 592"/>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594" name="フローチャート: 判断 593"/>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595" name="フローチャート: 判断 594"/>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101600</xdr:rowOff>
    </xdr:from>
    <xdr:to>
      <xdr:col>98</xdr:col>
      <xdr:colOff>38100</xdr:colOff>
      <xdr:row>85</xdr:row>
      <xdr:rowOff>31750</xdr:rowOff>
    </xdr:to>
    <xdr:sp macro="" textlink="">
      <xdr:nvSpPr>
        <xdr:cNvPr id="596" name="フローチャート: 判断 595"/>
        <xdr:cNvSpPr/>
      </xdr:nvSpPr>
      <xdr:spPr>
        <a:xfrm>
          <a:off x="18605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7" name="テキスト ボックス 59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8" name="テキスト ボックス 59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9" name="テキスト ボックス 59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0" name="テキスト ボックス 59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1" name="テキスト ボックス 60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63500</xdr:rowOff>
    </xdr:from>
    <xdr:to>
      <xdr:col>116</xdr:col>
      <xdr:colOff>114300</xdr:colOff>
      <xdr:row>82</xdr:row>
      <xdr:rowOff>165100</xdr:rowOff>
    </xdr:to>
    <xdr:sp macro="" textlink="">
      <xdr:nvSpPr>
        <xdr:cNvPr id="602" name="楕円 601"/>
        <xdr:cNvSpPr/>
      </xdr:nvSpPr>
      <xdr:spPr>
        <a:xfrm>
          <a:off x="221107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86377</xdr:rowOff>
    </xdr:from>
    <xdr:ext cx="469744" cy="259045"/>
    <xdr:sp macro="" textlink="">
      <xdr:nvSpPr>
        <xdr:cNvPr id="603" name="【児童館】&#10;一人当たり面積該当値テキスト"/>
        <xdr:cNvSpPr txBox="1"/>
      </xdr:nvSpPr>
      <xdr:spPr>
        <a:xfrm>
          <a:off x="22199600"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82</xdr:row>
      <xdr:rowOff>25400</xdr:rowOff>
    </xdr:from>
    <xdr:to>
      <xdr:col>98</xdr:col>
      <xdr:colOff>38100</xdr:colOff>
      <xdr:row>82</xdr:row>
      <xdr:rowOff>127000</xdr:rowOff>
    </xdr:to>
    <xdr:sp macro="" textlink="">
      <xdr:nvSpPr>
        <xdr:cNvPr id="604" name="楕円 603"/>
        <xdr:cNvSpPr/>
      </xdr:nvSpPr>
      <xdr:spPr>
        <a:xfrm>
          <a:off x="186055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67327</xdr:rowOff>
    </xdr:from>
    <xdr:ext cx="469744" cy="259045"/>
    <xdr:sp macro="" textlink="">
      <xdr:nvSpPr>
        <xdr:cNvPr id="605" name="n_1aveValue【児童館】&#10;一人当たり面積"/>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606" name="n_2aveValue【児童館】&#10;一人当たり面積"/>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607" name="n_3aveValue【児童館】&#10;一人当たり面積"/>
        <xdr:cNvSpPr txBox="1"/>
      </xdr:nvSpPr>
      <xdr:spPr>
        <a:xfrm>
          <a:off x="19310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22877</xdr:rowOff>
    </xdr:from>
    <xdr:ext cx="469744" cy="259045"/>
    <xdr:sp macro="" textlink="">
      <xdr:nvSpPr>
        <xdr:cNvPr id="608" name="n_4aveValue【児童館】&#10;一人当たり面積"/>
        <xdr:cNvSpPr txBox="1"/>
      </xdr:nvSpPr>
      <xdr:spPr>
        <a:xfrm>
          <a:off x="18421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143527</xdr:rowOff>
    </xdr:from>
    <xdr:ext cx="469744" cy="259045"/>
    <xdr:sp macro="" textlink="">
      <xdr:nvSpPr>
        <xdr:cNvPr id="609" name="n_4mainValue【児童館】&#10;一人当たり面積"/>
        <xdr:cNvSpPr txBox="1"/>
      </xdr:nvSpPr>
      <xdr:spPr>
        <a:xfrm>
          <a:off x="18421427" y="1385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0" name="正方形/長方形 60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1" name="正方形/長方形 61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2" name="正方形/長方形 61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3" name="正方形/長方形 61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4" name="正方形/長方形 61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5" name="正方形/長方形 61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6" name="正方形/長方形 61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7" name="正方形/長方形 61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8" name="テキスト ボックス 61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9" name="直線コネクタ 61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20" name="テキスト ボックス 61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21" name="直線コネクタ 62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22" name="テキスト ボックス 621"/>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23" name="直線コネクタ 62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24" name="テキスト ボックス 62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25" name="直線コネクタ 62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26" name="テキスト ボックス 62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27" name="直線コネクタ 62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28" name="テキスト ボックス 62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29" name="直線コネクタ 62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30" name="テキスト ボックス 629"/>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1" name="直線コネクタ 63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32" name="テキスト ボックス 631"/>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83820</xdr:rowOff>
    </xdr:from>
    <xdr:to>
      <xdr:col>85</xdr:col>
      <xdr:colOff>126364</xdr:colOff>
      <xdr:row>107</xdr:row>
      <xdr:rowOff>110489</xdr:rowOff>
    </xdr:to>
    <xdr:cxnSp macro="">
      <xdr:nvCxnSpPr>
        <xdr:cNvPr id="634" name="直線コネクタ 633"/>
        <xdr:cNvCxnSpPr/>
      </xdr:nvCxnSpPr>
      <xdr:spPr>
        <a:xfrm flipV="1">
          <a:off x="16318864" y="17400270"/>
          <a:ext cx="0" cy="1055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114316</xdr:rowOff>
    </xdr:from>
    <xdr:ext cx="405111" cy="259045"/>
    <xdr:sp macro="" textlink="">
      <xdr:nvSpPr>
        <xdr:cNvPr id="635" name="【公民館】&#10;有形固定資産減価償却率最小値テキスト"/>
        <xdr:cNvSpPr txBox="1"/>
      </xdr:nvSpPr>
      <xdr:spPr>
        <a:xfrm>
          <a:off x="16357600" y="1845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110489</xdr:rowOff>
    </xdr:from>
    <xdr:to>
      <xdr:col>86</xdr:col>
      <xdr:colOff>25400</xdr:colOff>
      <xdr:row>107</xdr:row>
      <xdr:rowOff>110489</xdr:rowOff>
    </xdr:to>
    <xdr:cxnSp macro="">
      <xdr:nvCxnSpPr>
        <xdr:cNvPr id="636" name="直線コネクタ 635"/>
        <xdr:cNvCxnSpPr/>
      </xdr:nvCxnSpPr>
      <xdr:spPr>
        <a:xfrm>
          <a:off x="16230600" y="1845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30497</xdr:rowOff>
    </xdr:from>
    <xdr:ext cx="405111" cy="259045"/>
    <xdr:sp macro="" textlink="">
      <xdr:nvSpPr>
        <xdr:cNvPr id="637" name="【公民館】&#10;有形固定資産減価償却率最大値テキスト"/>
        <xdr:cNvSpPr txBox="1"/>
      </xdr:nvSpPr>
      <xdr:spPr>
        <a:xfrm>
          <a:off x="16357600" y="1717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83820</xdr:rowOff>
    </xdr:from>
    <xdr:to>
      <xdr:col>86</xdr:col>
      <xdr:colOff>25400</xdr:colOff>
      <xdr:row>101</xdr:row>
      <xdr:rowOff>83820</xdr:rowOff>
    </xdr:to>
    <xdr:cxnSp macro="">
      <xdr:nvCxnSpPr>
        <xdr:cNvPr id="638" name="直線コネクタ 637"/>
        <xdr:cNvCxnSpPr/>
      </xdr:nvCxnSpPr>
      <xdr:spPr>
        <a:xfrm>
          <a:off x="16230600" y="1740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24782</xdr:rowOff>
    </xdr:from>
    <xdr:ext cx="405111" cy="259045"/>
    <xdr:sp macro="" textlink="">
      <xdr:nvSpPr>
        <xdr:cNvPr id="639" name="【公民館】&#10;有形固定資産減価償却率平均値テキスト"/>
        <xdr:cNvSpPr txBox="1"/>
      </xdr:nvSpPr>
      <xdr:spPr>
        <a:xfrm>
          <a:off x="16357600" y="17855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46355</xdr:rowOff>
    </xdr:from>
    <xdr:to>
      <xdr:col>85</xdr:col>
      <xdr:colOff>177800</xdr:colOff>
      <xdr:row>104</xdr:row>
      <xdr:rowOff>147955</xdr:rowOff>
    </xdr:to>
    <xdr:sp macro="" textlink="">
      <xdr:nvSpPr>
        <xdr:cNvPr id="640" name="フローチャート: 判断 639"/>
        <xdr:cNvSpPr/>
      </xdr:nvSpPr>
      <xdr:spPr>
        <a:xfrm>
          <a:off x="1626870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65405</xdr:rowOff>
    </xdr:from>
    <xdr:to>
      <xdr:col>81</xdr:col>
      <xdr:colOff>101600</xdr:colOff>
      <xdr:row>104</xdr:row>
      <xdr:rowOff>167005</xdr:rowOff>
    </xdr:to>
    <xdr:sp macro="" textlink="">
      <xdr:nvSpPr>
        <xdr:cNvPr id="641" name="フローチャート: 判断 640"/>
        <xdr:cNvSpPr/>
      </xdr:nvSpPr>
      <xdr:spPr>
        <a:xfrm>
          <a:off x="15430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170180</xdr:rowOff>
    </xdr:from>
    <xdr:to>
      <xdr:col>76</xdr:col>
      <xdr:colOff>165100</xdr:colOff>
      <xdr:row>104</xdr:row>
      <xdr:rowOff>100330</xdr:rowOff>
    </xdr:to>
    <xdr:sp macro="" textlink="">
      <xdr:nvSpPr>
        <xdr:cNvPr id="642" name="フローチャート: 判断 641"/>
        <xdr:cNvSpPr/>
      </xdr:nvSpPr>
      <xdr:spPr>
        <a:xfrm>
          <a:off x="14541500" y="1782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135889</xdr:rowOff>
    </xdr:from>
    <xdr:to>
      <xdr:col>72</xdr:col>
      <xdr:colOff>38100</xdr:colOff>
      <xdr:row>104</xdr:row>
      <xdr:rowOff>66039</xdr:rowOff>
    </xdr:to>
    <xdr:sp macro="" textlink="">
      <xdr:nvSpPr>
        <xdr:cNvPr id="643" name="フローチャート: 判断 642"/>
        <xdr:cNvSpPr/>
      </xdr:nvSpPr>
      <xdr:spPr>
        <a:xfrm>
          <a:off x="13652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126364</xdr:rowOff>
    </xdr:from>
    <xdr:to>
      <xdr:col>67</xdr:col>
      <xdr:colOff>101600</xdr:colOff>
      <xdr:row>104</xdr:row>
      <xdr:rowOff>56514</xdr:rowOff>
    </xdr:to>
    <xdr:sp macro="" textlink="">
      <xdr:nvSpPr>
        <xdr:cNvPr id="644" name="フローチャート: 判断 643"/>
        <xdr:cNvSpPr/>
      </xdr:nvSpPr>
      <xdr:spPr>
        <a:xfrm>
          <a:off x="12763500" y="1778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5" name="テキスト ボックス 64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6" name="テキスト ボックス 64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7" name="テキスト ボックス 64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8" name="テキスト ボックス 64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9" name="テキスト ボックス 64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101600</xdr:rowOff>
    </xdr:from>
    <xdr:to>
      <xdr:col>85</xdr:col>
      <xdr:colOff>177800</xdr:colOff>
      <xdr:row>104</xdr:row>
      <xdr:rowOff>31750</xdr:rowOff>
    </xdr:to>
    <xdr:sp macro="" textlink="">
      <xdr:nvSpPr>
        <xdr:cNvPr id="650" name="楕円 649"/>
        <xdr:cNvSpPr/>
      </xdr:nvSpPr>
      <xdr:spPr>
        <a:xfrm>
          <a:off x="16268700" y="1776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124477</xdr:rowOff>
    </xdr:from>
    <xdr:ext cx="405111" cy="259045"/>
    <xdr:sp macro="" textlink="">
      <xdr:nvSpPr>
        <xdr:cNvPr id="651" name="【公民館】&#10;有形固定資産減価償却率該当値テキスト"/>
        <xdr:cNvSpPr txBox="1"/>
      </xdr:nvSpPr>
      <xdr:spPr>
        <a:xfrm>
          <a:off x="16357600" y="1761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100</xdr:row>
      <xdr:rowOff>145414</xdr:rowOff>
    </xdr:from>
    <xdr:to>
      <xdr:col>67</xdr:col>
      <xdr:colOff>101600</xdr:colOff>
      <xdr:row>101</xdr:row>
      <xdr:rowOff>75564</xdr:rowOff>
    </xdr:to>
    <xdr:sp macro="" textlink="">
      <xdr:nvSpPr>
        <xdr:cNvPr id="652" name="楕円 651"/>
        <xdr:cNvSpPr/>
      </xdr:nvSpPr>
      <xdr:spPr>
        <a:xfrm>
          <a:off x="12763500" y="1729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12082</xdr:rowOff>
    </xdr:from>
    <xdr:ext cx="405111" cy="259045"/>
    <xdr:sp macro="" textlink="">
      <xdr:nvSpPr>
        <xdr:cNvPr id="653" name="n_1aveValue【公民館】&#10;有形固定資産減価償却率"/>
        <xdr:cNvSpPr txBox="1"/>
      </xdr:nvSpPr>
      <xdr:spPr>
        <a:xfrm>
          <a:off x="15266044"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116857</xdr:rowOff>
    </xdr:from>
    <xdr:ext cx="405111" cy="259045"/>
    <xdr:sp macro="" textlink="">
      <xdr:nvSpPr>
        <xdr:cNvPr id="654" name="n_2aveValue【公民館】&#10;有形固定資産減価償却率"/>
        <xdr:cNvSpPr txBox="1"/>
      </xdr:nvSpPr>
      <xdr:spPr>
        <a:xfrm>
          <a:off x="14389744" y="1760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82566</xdr:rowOff>
    </xdr:from>
    <xdr:ext cx="405111" cy="259045"/>
    <xdr:sp macro="" textlink="">
      <xdr:nvSpPr>
        <xdr:cNvPr id="655" name="n_3aveValue【公民館】&#10;有形固定資産減価償却率"/>
        <xdr:cNvSpPr txBox="1"/>
      </xdr:nvSpPr>
      <xdr:spPr>
        <a:xfrm>
          <a:off x="13500744"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47641</xdr:rowOff>
    </xdr:from>
    <xdr:ext cx="405111" cy="259045"/>
    <xdr:sp macro="" textlink="">
      <xdr:nvSpPr>
        <xdr:cNvPr id="656" name="n_4aveValue【公民館】&#10;有形固定資産減価償却率"/>
        <xdr:cNvSpPr txBox="1"/>
      </xdr:nvSpPr>
      <xdr:spPr>
        <a:xfrm>
          <a:off x="12611744" y="17878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92091</xdr:rowOff>
    </xdr:from>
    <xdr:ext cx="405111" cy="259045"/>
    <xdr:sp macro="" textlink="">
      <xdr:nvSpPr>
        <xdr:cNvPr id="657" name="n_4mainValue【公民館】&#10;有形固定資産減価償却率"/>
        <xdr:cNvSpPr txBox="1"/>
      </xdr:nvSpPr>
      <xdr:spPr>
        <a:xfrm>
          <a:off x="12611744" y="1706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8" name="正方形/長方形 65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9" name="正方形/長方形 65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0" name="正方形/長方形 65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1" name="正方形/長方形 66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2" name="正方形/長方形 66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3" name="正方形/長方形 66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4" name="正方形/長方形 66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5" name="正方形/長方形 66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6" name="テキスト ボックス 66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7" name="直線コネクタ 66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68" name="直線コネクタ 66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69" name="テキスト ボックス 66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70" name="直線コネクタ 66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71" name="テキスト ボックス 67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72" name="直線コネクタ 67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73" name="テキスト ボックス 67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74" name="直線コネクタ 67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75" name="テキスト ボックス 67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76" name="直線コネクタ 67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77" name="テキスト ボックス 67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78" name="直線コネクタ 67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79" name="テキスト ボックス 67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0" name="直線コネクタ 67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1" name="テキスト ボックス 68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59871</xdr:rowOff>
    </xdr:from>
    <xdr:to>
      <xdr:col>116</xdr:col>
      <xdr:colOff>62864</xdr:colOff>
      <xdr:row>109</xdr:row>
      <xdr:rowOff>19050</xdr:rowOff>
    </xdr:to>
    <xdr:cxnSp macro="">
      <xdr:nvCxnSpPr>
        <xdr:cNvPr id="683" name="直線コネクタ 682"/>
        <xdr:cNvCxnSpPr/>
      </xdr:nvCxnSpPr>
      <xdr:spPr>
        <a:xfrm flipV="1">
          <a:off x="22160864" y="17204871"/>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22877</xdr:rowOff>
    </xdr:from>
    <xdr:ext cx="469744" cy="259045"/>
    <xdr:sp macro="" textlink="">
      <xdr:nvSpPr>
        <xdr:cNvPr id="684" name="【公民館】&#10;一人当たり面積最小値テキスト"/>
        <xdr:cNvSpPr txBox="1"/>
      </xdr:nvSpPr>
      <xdr:spPr>
        <a:xfrm>
          <a:off x="22199600"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19050</xdr:rowOff>
    </xdr:from>
    <xdr:to>
      <xdr:col>116</xdr:col>
      <xdr:colOff>152400</xdr:colOff>
      <xdr:row>109</xdr:row>
      <xdr:rowOff>19050</xdr:rowOff>
    </xdr:to>
    <xdr:cxnSp macro="">
      <xdr:nvCxnSpPr>
        <xdr:cNvPr id="685" name="直線コネクタ 684"/>
        <xdr:cNvCxnSpPr/>
      </xdr:nvCxnSpPr>
      <xdr:spPr>
        <a:xfrm>
          <a:off x="22072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6548</xdr:rowOff>
    </xdr:from>
    <xdr:ext cx="469744" cy="259045"/>
    <xdr:sp macro="" textlink="">
      <xdr:nvSpPr>
        <xdr:cNvPr id="686" name="【公民館】&#10;一人当たり面積最大値テキスト"/>
        <xdr:cNvSpPr txBox="1"/>
      </xdr:nvSpPr>
      <xdr:spPr>
        <a:xfrm>
          <a:off x="22199600" y="1698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59871</xdr:rowOff>
    </xdr:from>
    <xdr:to>
      <xdr:col>116</xdr:col>
      <xdr:colOff>152400</xdr:colOff>
      <xdr:row>100</xdr:row>
      <xdr:rowOff>59871</xdr:rowOff>
    </xdr:to>
    <xdr:cxnSp macro="">
      <xdr:nvCxnSpPr>
        <xdr:cNvPr id="687" name="直線コネクタ 686"/>
        <xdr:cNvCxnSpPr/>
      </xdr:nvCxnSpPr>
      <xdr:spPr>
        <a:xfrm>
          <a:off x="22072600" y="1720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11991</xdr:rowOff>
    </xdr:from>
    <xdr:ext cx="469744" cy="259045"/>
    <xdr:sp macro="" textlink="">
      <xdr:nvSpPr>
        <xdr:cNvPr id="688" name="【公民館】&#10;一人当たり面積平均値テキスト"/>
        <xdr:cNvSpPr txBox="1"/>
      </xdr:nvSpPr>
      <xdr:spPr>
        <a:xfrm>
          <a:off x="22199600" y="180142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33564</xdr:rowOff>
    </xdr:from>
    <xdr:to>
      <xdr:col>116</xdr:col>
      <xdr:colOff>114300</xdr:colOff>
      <xdr:row>105</xdr:row>
      <xdr:rowOff>135164</xdr:rowOff>
    </xdr:to>
    <xdr:sp macro="" textlink="">
      <xdr:nvSpPr>
        <xdr:cNvPr id="689" name="フローチャート: 判断 688"/>
        <xdr:cNvSpPr/>
      </xdr:nvSpPr>
      <xdr:spPr>
        <a:xfrm>
          <a:off x="22110700" y="180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98879</xdr:rowOff>
    </xdr:from>
    <xdr:to>
      <xdr:col>112</xdr:col>
      <xdr:colOff>38100</xdr:colOff>
      <xdr:row>106</xdr:row>
      <xdr:rowOff>29029</xdr:rowOff>
    </xdr:to>
    <xdr:sp macro="" textlink="">
      <xdr:nvSpPr>
        <xdr:cNvPr id="690" name="フローチャート: 判断 689"/>
        <xdr:cNvSpPr/>
      </xdr:nvSpPr>
      <xdr:spPr>
        <a:xfrm>
          <a:off x="212725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66221</xdr:rowOff>
    </xdr:from>
    <xdr:to>
      <xdr:col>107</xdr:col>
      <xdr:colOff>101600</xdr:colOff>
      <xdr:row>105</xdr:row>
      <xdr:rowOff>167821</xdr:rowOff>
    </xdr:to>
    <xdr:sp macro="" textlink="">
      <xdr:nvSpPr>
        <xdr:cNvPr id="691" name="フローチャート: 判断 690"/>
        <xdr:cNvSpPr/>
      </xdr:nvSpPr>
      <xdr:spPr>
        <a:xfrm>
          <a:off x="203835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82550</xdr:rowOff>
    </xdr:from>
    <xdr:to>
      <xdr:col>102</xdr:col>
      <xdr:colOff>165100</xdr:colOff>
      <xdr:row>106</xdr:row>
      <xdr:rowOff>12700</xdr:rowOff>
    </xdr:to>
    <xdr:sp macro="" textlink="">
      <xdr:nvSpPr>
        <xdr:cNvPr id="692" name="フローチャート: 判断 691"/>
        <xdr:cNvSpPr/>
      </xdr:nvSpPr>
      <xdr:spPr>
        <a:xfrm>
          <a:off x="19494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74386</xdr:rowOff>
    </xdr:from>
    <xdr:to>
      <xdr:col>98</xdr:col>
      <xdr:colOff>38100</xdr:colOff>
      <xdr:row>107</xdr:row>
      <xdr:rowOff>4536</xdr:rowOff>
    </xdr:to>
    <xdr:sp macro="" textlink="">
      <xdr:nvSpPr>
        <xdr:cNvPr id="693" name="フローチャート: 判断 692"/>
        <xdr:cNvSpPr/>
      </xdr:nvSpPr>
      <xdr:spPr>
        <a:xfrm>
          <a:off x="18605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4" name="テキスト ボックス 69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5" name="テキスト ボックス 69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6" name="テキスト ボックス 69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7" name="テキスト ボックス 69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8" name="テキスト ボックス 69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90714</xdr:rowOff>
    </xdr:from>
    <xdr:to>
      <xdr:col>116</xdr:col>
      <xdr:colOff>114300</xdr:colOff>
      <xdr:row>101</xdr:row>
      <xdr:rowOff>20864</xdr:rowOff>
    </xdr:to>
    <xdr:sp macro="" textlink="">
      <xdr:nvSpPr>
        <xdr:cNvPr id="699" name="楕円 698"/>
        <xdr:cNvSpPr/>
      </xdr:nvSpPr>
      <xdr:spPr>
        <a:xfrm>
          <a:off x="22110700" y="1723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5641</xdr:rowOff>
    </xdr:from>
    <xdr:ext cx="469744" cy="259045"/>
    <xdr:sp macro="" textlink="">
      <xdr:nvSpPr>
        <xdr:cNvPr id="700" name="【公民館】&#10;一人当たり面積該当値テキスト"/>
        <xdr:cNvSpPr txBox="1"/>
      </xdr:nvSpPr>
      <xdr:spPr>
        <a:xfrm>
          <a:off x="22199600" y="1715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100</xdr:row>
      <xdr:rowOff>123371</xdr:rowOff>
    </xdr:from>
    <xdr:to>
      <xdr:col>98</xdr:col>
      <xdr:colOff>38100</xdr:colOff>
      <xdr:row>101</xdr:row>
      <xdr:rowOff>53521</xdr:rowOff>
    </xdr:to>
    <xdr:sp macro="" textlink="">
      <xdr:nvSpPr>
        <xdr:cNvPr id="701" name="楕円 700"/>
        <xdr:cNvSpPr/>
      </xdr:nvSpPr>
      <xdr:spPr>
        <a:xfrm>
          <a:off x="18605500" y="1726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45556</xdr:rowOff>
    </xdr:from>
    <xdr:ext cx="469744" cy="259045"/>
    <xdr:sp macro="" textlink="">
      <xdr:nvSpPr>
        <xdr:cNvPr id="702" name="n_1aveValue【公民館】&#10;一人当たり面積"/>
        <xdr:cNvSpPr txBox="1"/>
      </xdr:nvSpPr>
      <xdr:spPr>
        <a:xfrm>
          <a:off x="21075727" y="1787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12898</xdr:rowOff>
    </xdr:from>
    <xdr:ext cx="469744" cy="259045"/>
    <xdr:sp macro="" textlink="">
      <xdr:nvSpPr>
        <xdr:cNvPr id="703" name="n_2aveValue【公民館】&#10;一人当たり面積"/>
        <xdr:cNvSpPr txBox="1"/>
      </xdr:nvSpPr>
      <xdr:spPr>
        <a:xfrm>
          <a:off x="20199427" y="1784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29227</xdr:rowOff>
    </xdr:from>
    <xdr:ext cx="469744" cy="259045"/>
    <xdr:sp macro="" textlink="">
      <xdr:nvSpPr>
        <xdr:cNvPr id="704" name="n_3aveValue【公民館】&#10;一人当たり面積"/>
        <xdr:cNvSpPr txBox="1"/>
      </xdr:nvSpPr>
      <xdr:spPr>
        <a:xfrm>
          <a:off x="19310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167113</xdr:rowOff>
    </xdr:from>
    <xdr:ext cx="469744" cy="259045"/>
    <xdr:sp macro="" textlink="">
      <xdr:nvSpPr>
        <xdr:cNvPr id="705" name="n_4aveValue【公民館】&#10;一人当たり面積"/>
        <xdr:cNvSpPr txBox="1"/>
      </xdr:nvSpPr>
      <xdr:spPr>
        <a:xfrm>
          <a:off x="18421427" y="1834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99</xdr:row>
      <xdr:rowOff>70048</xdr:rowOff>
    </xdr:from>
    <xdr:ext cx="469744" cy="259045"/>
    <xdr:sp macro="" textlink="">
      <xdr:nvSpPr>
        <xdr:cNvPr id="706" name="n_4mainValue【公民館】&#10;一人当たり面積"/>
        <xdr:cNvSpPr txBox="1"/>
      </xdr:nvSpPr>
      <xdr:spPr>
        <a:xfrm>
          <a:off x="18421427" y="17043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7" name="正方形/長方形 70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8" name="正方形/長方形 70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9" name="テキスト ボックス 70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類似団体と比較して、特に有形固定資産減価償却率が高くなっている施設は、認定こども園・幼稚園・保育所、学校施設、児童館である。一方で、低くなっている施設は、道路、公民館である。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認定こども園・幼稚園・保育所及び学校施設については、耐用年数は迎えていないものの、施設の多くが昭和</a:t>
          </a:r>
          <a:r>
            <a:rPr kumimoji="1" lang="en-US" altLang="ja-JP" sz="1200">
              <a:latin typeface="ＭＳ Ｐゴシック" panose="020B0600070205080204" pitchFamily="50" charset="-128"/>
              <a:ea typeface="ＭＳ Ｐゴシック" panose="020B0600070205080204" pitchFamily="50" charset="-128"/>
            </a:rPr>
            <a:t>40</a:t>
          </a:r>
          <a:r>
            <a:rPr kumimoji="1" lang="ja-JP" altLang="en-US" sz="1200">
              <a:latin typeface="ＭＳ Ｐゴシック" panose="020B0600070205080204" pitchFamily="50" charset="-128"/>
              <a:ea typeface="ＭＳ Ｐゴシック" panose="020B0600070205080204" pitchFamily="50" charset="-128"/>
            </a:rPr>
            <a:t>年から</a:t>
          </a:r>
          <a:r>
            <a:rPr kumimoji="1" lang="en-US" altLang="ja-JP" sz="1200">
              <a:latin typeface="ＭＳ Ｐゴシック" panose="020B0600070205080204" pitchFamily="50" charset="-128"/>
              <a:ea typeface="ＭＳ Ｐゴシック" panose="020B0600070205080204" pitchFamily="50" charset="-128"/>
            </a:rPr>
            <a:t>50</a:t>
          </a:r>
          <a:r>
            <a:rPr kumimoji="1" lang="ja-JP" altLang="en-US" sz="1200">
              <a:latin typeface="ＭＳ Ｐゴシック" panose="020B0600070205080204" pitchFamily="50" charset="-128"/>
              <a:ea typeface="ＭＳ Ｐゴシック" panose="020B0600070205080204" pitchFamily="50" charset="-128"/>
            </a:rPr>
            <a:t>年代に建設されており、老朽化が進んでいることから、各施設の個別施設計画</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に基づき、予防保全による老朽化</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対策を進めていく。また、学校施設においては、令和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年度に西中学校体育館と西公民館の複合施設の建設が完了するため、比率の改善が見込まれる。今後も、学校施設の大規模改修を実施する場合は、近隣施設との複合化等を検討していく。</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latin typeface="ＭＳ Ｐゴシック" panose="020B0600070205080204" pitchFamily="50" charset="-128"/>
              <a:ea typeface="ＭＳ Ｐゴシック" panose="020B0600070205080204" pitchFamily="50" charset="-128"/>
            </a:rPr>
            <a:t>児童館については、昭和</a:t>
          </a:r>
          <a:r>
            <a:rPr kumimoji="1" lang="en-US" altLang="ja-JP" sz="1200">
              <a:latin typeface="ＭＳ Ｐゴシック" panose="020B0600070205080204" pitchFamily="50" charset="-128"/>
              <a:ea typeface="ＭＳ Ｐゴシック" panose="020B0600070205080204" pitchFamily="50" charset="-128"/>
            </a:rPr>
            <a:t>40</a:t>
          </a:r>
          <a:r>
            <a:rPr kumimoji="1" lang="ja-JP" altLang="en-US" sz="1200">
              <a:latin typeface="ＭＳ Ｐゴシック" panose="020B0600070205080204" pitchFamily="50" charset="-128"/>
              <a:ea typeface="ＭＳ Ｐゴシック" panose="020B0600070205080204" pitchFamily="50" charset="-128"/>
            </a:rPr>
            <a:t>年代に建設され、耐用年数を経過している施設が多くあることから、老朽化の状況を考慮しながら、近隣の公共施設等に児童館の機能を移転するなど、施設の再配置を進めていく。</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baseline="0">
              <a:latin typeface="ＭＳ Ｐゴシック" panose="020B0600070205080204" pitchFamily="50" charset="-128"/>
              <a:ea typeface="ＭＳ Ｐゴシック" panose="020B0600070205080204" pitchFamily="50" charset="-128"/>
            </a:rPr>
            <a:t>公民館については、</a:t>
          </a:r>
          <a:r>
            <a:rPr kumimoji="1" lang="en-US" altLang="ja-JP" sz="1200" baseline="0">
              <a:latin typeface="ＭＳ Ｐゴシック" panose="020B0600070205080204" pitchFamily="50" charset="-128"/>
              <a:ea typeface="ＭＳ Ｐゴシック" panose="020B0600070205080204" pitchFamily="50" charset="-128"/>
            </a:rPr>
            <a:t>11</a:t>
          </a:r>
          <a:r>
            <a:rPr kumimoji="1" lang="ja-JP" altLang="en-US" sz="1200" baseline="0">
              <a:latin typeface="ＭＳ Ｐゴシック" panose="020B0600070205080204" pitchFamily="50" charset="-128"/>
              <a:ea typeface="ＭＳ Ｐゴシック" panose="020B0600070205080204" pitchFamily="50" charset="-128"/>
            </a:rPr>
            <a:t>館のうち</a:t>
          </a:r>
          <a:r>
            <a:rPr kumimoji="1" lang="en-US" altLang="ja-JP" sz="1200" baseline="0">
              <a:latin typeface="ＭＳ Ｐゴシック" panose="020B0600070205080204" pitchFamily="50" charset="-128"/>
              <a:ea typeface="ＭＳ Ｐゴシック" panose="020B0600070205080204" pitchFamily="50" charset="-128"/>
            </a:rPr>
            <a:t>7</a:t>
          </a:r>
          <a:r>
            <a:rPr kumimoji="1" lang="ja-JP" altLang="en-US" sz="1200" baseline="0">
              <a:latin typeface="ＭＳ Ｐゴシック" panose="020B0600070205080204" pitchFamily="50" charset="-128"/>
              <a:ea typeface="ＭＳ Ｐゴシック" panose="020B0600070205080204" pitchFamily="50" charset="-128"/>
            </a:rPr>
            <a:t>館が建設から</a:t>
          </a:r>
          <a:r>
            <a:rPr kumimoji="1" lang="en-US" altLang="ja-JP" sz="1200" baseline="0">
              <a:latin typeface="ＭＳ Ｐゴシック" panose="020B0600070205080204" pitchFamily="50" charset="-128"/>
              <a:ea typeface="ＭＳ Ｐゴシック" panose="020B0600070205080204" pitchFamily="50" charset="-128"/>
            </a:rPr>
            <a:t>30</a:t>
          </a:r>
          <a:r>
            <a:rPr kumimoji="1" lang="ja-JP" altLang="en-US" sz="1200" baseline="0">
              <a:latin typeface="ＭＳ Ｐゴシック" panose="020B0600070205080204" pitchFamily="50" charset="-128"/>
              <a:ea typeface="ＭＳ Ｐゴシック" panose="020B0600070205080204" pitchFamily="50" charset="-128"/>
            </a:rPr>
            <a:t>年未満であり、本市の公共施設の中では、比較的新しい施設となっている。また、昭和</a:t>
          </a:r>
          <a:r>
            <a:rPr kumimoji="1" lang="en-US" altLang="ja-JP" sz="1200" baseline="0">
              <a:latin typeface="ＭＳ Ｐゴシック" panose="020B0600070205080204" pitchFamily="50" charset="-128"/>
              <a:ea typeface="ＭＳ Ｐゴシック" panose="020B0600070205080204" pitchFamily="50" charset="-128"/>
            </a:rPr>
            <a:t>47</a:t>
          </a:r>
          <a:r>
            <a:rPr kumimoji="1" lang="ja-JP" altLang="en-US" sz="1200" baseline="0">
              <a:latin typeface="ＭＳ Ｐゴシック" panose="020B0600070205080204" pitchFamily="50" charset="-128"/>
              <a:ea typeface="ＭＳ Ｐゴシック" panose="020B0600070205080204" pitchFamily="50" charset="-128"/>
            </a:rPr>
            <a:t>年に建設した西公民館については、令和</a:t>
          </a:r>
          <a:r>
            <a:rPr kumimoji="1" lang="en-US" altLang="ja-JP" sz="1200" baseline="0">
              <a:latin typeface="ＭＳ Ｐゴシック" panose="020B0600070205080204" pitchFamily="50" charset="-128"/>
              <a:ea typeface="ＭＳ Ｐゴシック" panose="020B0600070205080204" pitchFamily="50" charset="-128"/>
            </a:rPr>
            <a:t>2</a:t>
          </a:r>
          <a:r>
            <a:rPr kumimoji="1" lang="ja-JP" altLang="en-US" sz="1200" baseline="0">
              <a:latin typeface="ＭＳ Ｐゴシック" panose="020B0600070205080204" pitchFamily="50" charset="-128"/>
              <a:ea typeface="ＭＳ Ｐゴシック" panose="020B0600070205080204" pitchFamily="50" charset="-128"/>
            </a:rPr>
            <a:t>年度に西中学校体育館との複合化が完了するため、比率の改善が見込まれる。</a:t>
          </a:r>
          <a:endParaRPr kumimoji="1" lang="en-US" altLang="ja-JP" sz="1200" baseline="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神奈川県秦野市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161,193
157,410
103.76
50,002,530
48,443,981
986,104
29,769,138
34,658,316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17.6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94488</xdr:rowOff>
    </xdr:from>
    <xdr:to>
      <xdr:col>24</xdr:col>
      <xdr:colOff>62865</xdr:colOff>
      <xdr:row>41</xdr:row>
      <xdr:rowOff>117348</xdr:rowOff>
    </xdr:to>
    <xdr:cxnSp macro="">
      <xdr:nvCxnSpPr>
        <xdr:cNvPr id="55" name="直線コネクタ 54"/>
        <xdr:cNvCxnSpPr/>
      </xdr:nvCxnSpPr>
      <xdr:spPr>
        <a:xfrm flipV="1">
          <a:off x="4634865" y="5923788"/>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121175</xdr:rowOff>
    </xdr:from>
    <xdr:ext cx="405111" cy="259045"/>
    <xdr:sp macro="" textlink="">
      <xdr:nvSpPr>
        <xdr:cNvPr id="56" name="【図書館】&#10;有形固定資産減価償却率最小値テキスト"/>
        <xdr:cNvSpPr txBox="1"/>
      </xdr:nvSpPr>
      <xdr:spPr>
        <a:xfrm>
          <a:off x="4673600" y="7150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117348</xdr:rowOff>
    </xdr:from>
    <xdr:to>
      <xdr:col>24</xdr:col>
      <xdr:colOff>152400</xdr:colOff>
      <xdr:row>41</xdr:row>
      <xdr:rowOff>117348</xdr:rowOff>
    </xdr:to>
    <xdr:cxnSp macro="">
      <xdr:nvCxnSpPr>
        <xdr:cNvPr id="57" name="直線コネクタ 56"/>
        <xdr:cNvCxnSpPr/>
      </xdr:nvCxnSpPr>
      <xdr:spPr>
        <a:xfrm>
          <a:off x="4546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41165</xdr:rowOff>
    </xdr:from>
    <xdr:ext cx="405111" cy="259045"/>
    <xdr:sp macro="" textlink="">
      <xdr:nvSpPr>
        <xdr:cNvPr id="58" name="【図書館】&#10;有形固定資産減価償却率最大値テキスト"/>
        <xdr:cNvSpPr txBox="1"/>
      </xdr:nvSpPr>
      <xdr:spPr>
        <a:xfrm>
          <a:off x="4673600" y="5699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94488</xdr:rowOff>
    </xdr:from>
    <xdr:to>
      <xdr:col>24</xdr:col>
      <xdr:colOff>152400</xdr:colOff>
      <xdr:row>34</xdr:row>
      <xdr:rowOff>94488</xdr:rowOff>
    </xdr:to>
    <xdr:cxnSp macro="">
      <xdr:nvCxnSpPr>
        <xdr:cNvPr id="59" name="直線コネクタ 58"/>
        <xdr:cNvCxnSpPr/>
      </xdr:nvCxnSpPr>
      <xdr:spPr>
        <a:xfrm>
          <a:off x="4546600" y="5923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151147</xdr:rowOff>
    </xdr:from>
    <xdr:ext cx="405111" cy="259045"/>
    <xdr:sp macro="" textlink="">
      <xdr:nvSpPr>
        <xdr:cNvPr id="60" name="【図書館】&#10;有形固定資産減価償却率平均値テキスト"/>
        <xdr:cNvSpPr txBox="1"/>
      </xdr:nvSpPr>
      <xdr:spPr>
        <a:xfrm>
          <a:off x="4673600" y="632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128270</xdr:rowOff>
    </xdr:from>
    <xdr:to>
      <xdr:col>24</xdr:col>
      <xdr:colOff>114300</xdr:colOff>
      <xdr:row>38</xdr:row>
      <xdr:rowOff>58420</xdr:rowOff>
    </xdr:to>
    <xdr:sp macro="" textlink="">
      <xdr:nvSpPr>
        <xdr:cNvPr id="61" name="フローチャート: 判断 60"/>
        <xdr:cNvSpPr/>
      </xdr:nvSpPr>
      <xdr:spPr>
        <a:xfrm>
          <a:off x="4584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98552</xdr:rowOff>
    </xdr:from>
    <xdr:to>
      <xdr:col>20</xdr:col>
      <xdr:colOff>38100</xdr:colOff>
      <xdr:row>38</xdr:row>
      <xdr:rowOff>28702</xdr:rowOff>
    </xdr:to>
    <xdr:sp macro="" textlink="">
      <xdr:nvSpPr>
        <xdr:cNvPr id="62" name="フローチャート: 判断 61"/>
        <xdr:cNvSpPr/>
      </xdr:nvSpPr>
      <xdr:spPr>
        <a:xfrm>
          <a:off x="3746500" y="644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66548</xdr:rowOff>
    </xdr:from>
    <xdr:to>
      <xdr:col>15</xdr:col>
      <xdr:colOff>101600</xdr:colOff>
      <xdr:row>37</xdr:row>
      <xdr:rowOff>168148</xdr:rowOff>
    </xdr:to>
    <xdr:sp macro="" textlink="">
      <xdr:nvSpPr>
        <xdr:cNvPr id="63" name="フローチャート: 判断 62"/>
        <xdr:cNvSpPr/>
      </xdr:nvSpPr>
      <xdr:spPr>
        <a:xfrm>
          <a:off x="2857500" y="641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29972</xdr:rowOff>
    </xdr:from>
    <xdr:to>
      <xdr:col>10</xdr:col>
      <xdr:colOff>165100</xdr:colOff>
      <xdr:row>37</xdr:row>
      <xdr:rowOff>131572</xdr:rowOff>
    </xdr:to>
    <xdr:sp macro="" textlink="">
      <xdr:nvSpPr>
        <xdr:cNvPr id="64" name="フローチャート: 判断 63"/>
        <xdr:cNvSpPr/>
      </xdr:nvSpPr>
      <xdr:spPr>
        <a:xfrm>
          <a:off x="1968500" y="637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100838</xdr:rowOff>
    </xdr:from>
    <xdr:to>
      <xdr:col>6</xdr:col>
      <xdr:colOff>38100</xdr:colOff>
      <xdr:row>37</xdr:row>
      <xdr:rowOff>30988</xdr:rowOff>
    </xdr:to>
    <xdr:sp macro="" textlink="">
      <xdr:nvSpPr>
        <xdr:cNvPr id="65" name="フローチャート: 判断 64"/>
        <xdr:cNvSpPr/>
      </xdr:nvSpPr>
      <xdr:spPr>
        <a:xfrm>
          <a:off x="1079500" y="627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151130</xdr:rowOff>
    </xdr:from>
    <xdr:to>
      <xdr:col>24</xdr:col>
      <xdr:colOff>114300</xdr:colOff>
      <xdr:row>40</xdr:row>
      <xdr:rowOff>81280</xdr:rowOff>
    </xdr:to>
    <xdr:sp macro="" textlink="">
      <xdr:nvSpPr>
        <xdr:cNvPr id="71" name="楕円 70"/>
        <xdr:cNvSpPr/>
      </xdr:nvSpPr>
      <xdr:spPr>
        <a:xfrm>
          <a:off x="45847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129557</xdr:rowOff>
    </xdr:from>
    <xdr:ext cx="405111" cy="259045"/>
    <xdr:sp macro="" textlink="">
      <xdr:nvSpPr>
        <xdr:cNvPr id="72" name="【図書館】&#10;有形固定資産減価償却率該当値テキスト"/>
        <xdr:cNvSpPr txBox="1"/>
      </xdr:nvSpPr>
      <xdr:spPr>
        <a:xfrm>
          <a:off x="4673600" y="681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93980</xdr:rowOff>
    </xdr:from>
    <xdr:to>
      <xdr:col>6</xdr:col>
      <xdr:colOff>38100</xdr:colOff>
      <xdr:row>35</xdr:row>
      <xdr:rowOff>24130</xdr:rowOff>
    </xdr:to>
    <xdr:sp macro="" textlink="">
      <xdr:nvSpPr>
        <xdr:cNvPr id="73" name="楕円 72"/>
        <xdr:cNvSpPr/>
      </xdr:nvSpPr>
      <xdr:spPr>
        <a:xfrm>
          <a:off x="1079500" y="592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45229</xdr:rowOff>
    </xdr:from>
    <xdr:ext cx="405111" cy="259045"/>
    <xdr:sp macro="" textlink="">
      <xdr:nvSpPr>
        <xdr:cNvPr id="74" name="n_1aveValue【図書館】&#10;有形固定資産減価償却率"/>
        <xdr:cNvSpPr txBox="1"/>
      </xdr:nvSpPr>
      <xdr:spPr>
        <a:xfrm>
          <a:off x="3582044" y="6217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13225</xdr:rowOff>
    </xdr:from>
    <xdr:ext cx="405111" cy="259045"/>
    <xdr:sp macro="" textlink="">
      <xdr:nvSpPr>
        <xdr:cNvPr id="75" name="n_2aveValue【図書館】&#10;有形固定資産減価償却率"/>
        <xdr:cNvSpPr txBox="1"/>
      </xdr:nvSpPr>
      <xdr:spPr>
        <a:xfrm>
          <a:off x="2705744" y="6185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148099</xdr:rowOff>
    </xdr:from>
    <xdr:ext cx="405111" cy="259045"/>
    <xdr:sp macro="" textlink="">
      <xdr:nvSpPr>
        <xdr:cNvPr id="76" name="n_3aveValue【図書館】&#10;有形固定資産減価償却率"/>
        <xdr:cNvSpPr txBox="1"/>
      </xdr:nvSpPr>
      <xdr:spPr>
        <a:xfrm>
          <a:off x="1816744" y="6148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22115</xdr:rowOff>
    </xdr:from>
    <xdr:ext cx="405111" cy="259045"/>
    <xdr:sp macro="" textlink="">
      <xdr:nvSpPr>
        <xdr:cNvPr id="77" name="n_4aveValue【図書館】&#10;有形固定資産減価償却率"/>
        <xdr:cNvSpPr txBox="1"/>
      </xdr:nvSpPr>
      <xdr:spPr>
        <a:xfrm>
          <a:off x="927744" y="6365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40657</xdr:rowOff>
    </xdr:from>
    <xdr:ext cx="405111" cy="259045"/>
    <xdr:sp macro="" textlink="">
      <xdr:nvSpPr>
        <xdr:cNvPr id="78" name="n_4mainValue【図書館】&#10;有形固定資産減価償却率"/>
        <xdr:cNvSpPr txBox="1"/>
      </xdr:nvSpPr>
      <xdr:spPr>
        <a:xfrm>
          <a:off x="927744" y="569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7" name="テキスト ボックス 8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9" name="直線コネクタ 88"/>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0" name="テキスト ボックス 89"/>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1" name="直線コネクタ 90"/>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2" name="テキスト ボックス 91"/>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3" name="直線コネクタ 92"/>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4" name="テキスト ボックス 93"/>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5" name="直線コネクタ 94"/>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6" name="テキスト ボックス 95"/>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8" name="テキスト ボックス 9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30480</xdr:rowOff>
    </xdr:from>
    <xdr:to>
      <xdr:col>54</xdr:col>
      <xdr:colOff>189865</xdr:colOff>
      <xdr:row>41</xdr:row>
      <xdr:rowOff>19050</xdr:rowOff>
    </xdr:to>
    <xdr:cxnSp macro="">
      <xdr:nvCxnSpPr>
        <xdr:cNvPr id="100" name="直線コネクタ 99"/>
        <xdr:cNvCxnSpPr/>
      </xdr:nvCxnSpPr>
      <xdr:spPr>
        <a:xfrm flipV="1">
          <a:off x="10476865" y="58597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22877</xdr:rowOff>
    </xdr:from>
    <xdr:ext cx="469744" cy="259045"/>
    <xdr:sp macro="" textlink="">
      <xdr:nvSpPr>
        <xdr:cNvPr id="101" name="【図書館】&#10;一人当たり面積最小値テキスト"/>
        <xdr:cNvSpPr txBox="1"/>
      </xdr:nvSpPr>
      <xdr:spPr>
        <a:xfrm>
          <a:off x="10515600"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19050</xdr:rowOff>
    </xdr:from>
    <xdr:to>
      <xdr:col>55</xdr:col>
      <xdr:colOff>88900</xdr:colOff>
      <xdr:row>41</xdr:row>
      <xdr:rowOff>19050</xdr:rowOff>
    </xdr:to>
    <xdr:cxnSp macro="">
      <xdr:nvCxnSpPr>
        <xdr:cNvPr id="102" name="直線コネクタ 101"/>
        <xdr:cNvCxnSpPr/>
      </xdr:nvCxnSpPr>
      <xdr:spPr>
        <a:xfrm>
          <a:off x="10388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148607</xdr:rowOff>
    </xdr:from>
    <xdr:ext cx="469744" cy="259045"/>
    <xdr:sp macro="" textlink="">
      <xdr:nvSpPr>
        <xdr:cNvPr id="103" name="【図書館】&#10;一人当たり面積最大値テキスト"/>
        <xdr:cNvSpPr txBox="1"/>
      </xdr:nvSpPr>
      <xdr:spPr>
        <a:xfrm>
          <a:off x="105156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30480</xdr:rowOff>
    </xdr:from>
    <xdr:to>
      <xdr:col>55</xdr:col>
      <xdr:colOff>88900</xdr:colOff>
      <xdr:row>34</xdr:row>
      <xdr:rowOff>30480</xdr:rowOff>
    </xdr:to>
    <xdr:cxnSp macro="">
      <xdr:nvCxnSpPr>
        <xdr:cNvPr id="104" name="直線コネクタ 103"/>
        <xdr:cNvCxnSpPr/>
      </xdr:nvCxnSpPr>
      <xdr:spPr>
        <a:xfrm>
          <a:off x="10388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48277</xdr:rowOff>
    </xdr:from>
    <xdr:ext cx="469744" cy="259045"/>
    <xdr:sp macro="" textlink="">
      <xdr:nvSpPr>
        <xdr:cNvPr id="105" name="【図書館】&#10;一人当たり面積平均値テキスト"/>
        <xdr:cNvSpPr txBox="1"/>
      </xdr:nvSpPr>
      <xdr:spPr>
        <a:xfrm>
          <a:off x="10515600" y="639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06" name="フローチャート: 判断 105"/>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xdr:rowOff>
    </xdr:from>
    <xdr:to>
      <xdr:col>50</xdr:col>
      <xdr:colOff>165100</xdr:colOff>
      <xdr:row>38</xdr:row>
      <xdr:rowOff>104140</xdr:rowOff>
    </xdr:to>
    <xdr:sp macro="" textlink="">
      <xdr:nvSpPr>
        <xdr:cNvPr id="107" name="フローチャート: 判断 106"/>
        <xdr:cNvSpPr/>
      </xdr:nvSpPr>
      <xdr:spPr>
        <a:xfrm>
          <a:off x="958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xdr:rowOff>
    </xdr:from>
    <xdr:to>
      <xdr:col>46</xdr:col>
      <xdr:colOff>38100</xdr:colOff>
      <xdr:row>38</xdr:row>
      <xdr:rowOff>104140</xdr:rowOff>
    </xdr:to>
    <xdr:sp macro="" textlink="">
      <xdr:nvSpPr>
        <xdr:cNvPr id="108" name="フローチャート: 判断 107"/>
        <xdr:cNvSpPr/>
      </xdr:nvSpPr>
      <xdr:spPr>
        <a:xfrm>
          <a:off x="8699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128270</xdr:rowOff>
    </xdr:from>
    <xdr:to>
      <xdr:col>41</xdr:col>
      <xdr:colOff>101600</xdr:colOff>
      <xdr:row>38</xdr:row>
      <xdr:rowOff>58420</xdr:rowOff>
    </xdr:to>
    <xdr:sp macro="" textlink="">
      <xdr:nvSpPr>
        <xdr:cNvPr id="109" name="フローチャート: 判断 108"/>
        <xdr:cNvSpPr/>
      </xdr:nvSpPr>
      <xdr:spPr>
        <a:xfrm>
          <a:off x="781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116840</xdr:rowOff>
    </xdr:from>
    <xdr:to>
      <xdr:col>36</xdr:col>
      <xdr:colOff>165100</xdr:colOff>
      <xdr:row>39</xdr:row>
      <xdr:rowOff>46990</xdr:rowOff>
    </xdr:to>
    <xdr:sp macro="" textlink="">
      <xdr:nvSpPr>
        <xdr:cNvPr id="110" name="フローチャート: 判断 109"/>
        <xdr:cNvSpPr/>
      </xdr:nvSpPr>
      <xdr:spPr>
        <a:xfrm>
          <a:off x="6921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71120</xdr:rowOff>
    </xdr:from>
    <xdr:to>
      <xdr:col>55</xdr:col>
      <xdr:colOff>50800</xdr:colOff>
      <xdr:row>39</xdr:row>
      <xdr:rowOff>1270</xdr:rowOff>
    </xdr:to>
    <xdr:sp macro="" textlink="">
      <xdr:nvSpPr>
        <xdr:cNvPr id="116" name="楕円 115"/>
        <xdr:cNvSpPr/>
      </xdr:nvSpPr>
      <xdr:spPr>
        <a:xfrm>
          <a:off x="104267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49547</xdr:rowOff>
    </xdr:from>
    <xdr:ext cx="469744" cy="259045"/>
    <xdr:sp macro="" textlink="">
      <xdr:nvSpPr>
        <xdr:cNvPr id="117" name="【図書館】&#10;一人当たり面積該当値テキスト"/>
        <xdr:cNvSpPr txBox="1"/>
      </xdr:nvSpPr>
      <xdr:spPr>
        <a:xfrm>
          <a:off x="10515600" y="65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71120</xdr:rowOff>
    </xdr:from>
    <xdr:to>
      <xdr:col>36</xdr:col>
      <xdr:colOff>165100</xdr:colOff>
      <xdr:row>39</xdr:row>
      <xdr:rowOff>1270</xdr:rowOff>
    </xdr:to>
    <xdr:sp macro="" textlink="">
      <xdr:nvSpPr>
        <xdr:cNvPr id="118" name="楕円 117"/>
        <xdr:cNvSpPr/>
      </xdr:nvSpPr>
      <xdr:spPr>
        <a:xfrm>
          <a:off x="6921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36</xdr:row>
      <xdr:rowOff>120667</xdr:rowOff>
    </xdr:from>
    <xdr:ext cx="469744" cy="259045"/>
    <xdr:sp macro="" textlink="">
      <xdr:nvSpPr>
        <xdr:cNvPr id="119" name="n_1aveValue【図書館】&#10;一人当たり面積"/>
        <xdr:cNvSpPr txBox="1"/>
      </xdr:nvSpPr>
      <xdr:spPr>
        <a:xfrm>
          <a:off x="93917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120667</xdr:rowOff>
    </xdr:from>
    <xdr:ext cx="469744" cy="259045"/>
    <xdr:sp macro="" textlink="">
      <xdr:nvSpPr>
        <xdr:cNvPr id="120" name="n_2aveValue【図書館】&#10;一人当たり面積"/>
        <xdr:cNvSpPr txBox="1"/>
      </xdr:nvSpPr>
      <xdr:spPr>
        <a:xfrm>
          <a:off x="8515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74947</xdr:rowOff>
    </xdr:from>
    <xdr:ext cx="469744" cy="259045"/>
    <xdr:sp macro="" textlink="">
      <xdr:nvSpPr>
        <xdr:cNvPr id="121" name="n_3aveValue【図書館】&#10;一人当たり面積"/>
        <xdr:cNvSpPr txBox="1"/>
      </xdr:nvSpPr>
      <xdr:spPr>
        <a:xfrm>
          <a:off x="76264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38117</xdr:rowOff>
    </xdr:from>
    <xdr:ext cx="469744" cy="259045"/>
    <xdr:sp macro="" textlink="">
      <xdr:nvSpPr>
        <xdr:cNvPr id="122" name="n_4aveValue【図書館】&#10;一人当たり面積"/>
        <xdr:cNvSpPr txBox="1"/>
      </xdr:nvSpPr>
      <xdr:spPr>
        <a:xfrm>
          <a:off x="6737427"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17797</xdr:rowOff>
    </xdr:from>
    <xdr:ext cx="469744" cy="259045"/>
    <xdr:sp macro="" textlink="">
      <xdr:nvSpPr>
        <xdr:cNvPr id="123" name="n_4mainValue【図書館】&#10;一人当たり面積"/>
        <xdr:cNvSpPr txBox="1"/>
      </xdr:nvSpPr>
      <xdr:spPr>
        <a:xfrm>
          <a:off x="6737427" y="636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4" name="正方形/長方形 12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5" name="正方形/長方形 12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6" name="正方形/長方形 12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7" name="正方形/長方形 12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8" name="正方形/長方形 12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9" name="正方形/長方形 12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0" name="正方形/長方形 12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1" name="正方形/長方形 13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2" name="テキスト ボックス 13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3" name="直線コネクタ 13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34" name="テキスト ボックス 133"/>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5" name="直線コネクタ 13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36" name="テキスト ボックス 135"/>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7" name="直線コネクタ 13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8" name="テキスト ボックス 13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9" name="直線コネクタ 13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0" name="テキスト ボックス 13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1" name="直線コネクタ 14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2" name="テキスト ボックス 14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3" name="直線コネクタ 14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4" name="テキスト ボックス 143"/>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5" name="直線コネクタ 14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46" name="テキスト ボックス 145"/>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114300</xdr:rowOff>
    </xdr:from>
    <xdr:to>
      <xdr:col>24</xdr:col>
      <xdr:colOff>62865</xdr:colOff>
      <xdr:row>64</xdr:row>
      <xdr:rowOff>76200</xdr:rowOff>
    </xdr:to>
    <xdr:cxnSp macro="">
      <xdr:nvCxnSpPr>
        <xdr:cNvPr id="148" name="直線コネクタ 147"/>
        <xdr:cNvCxnSpPr/>
      </xdr:nvCxnSpPr>
      <xdr:spPr>
        <a:xfrm flipV="1">
          <a:off x="4634865" y="95440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49"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50" name="直線コネクタ 149"/>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60977</xdr:rowOff>
    </xdr:from>
    <xdr:ext cx="405111" cy="259045"/>
    <xdr:sp macro="" textlink="">
      <xdr:nvSpPr>
        <xdr:cNvPr id="151" name="【体育館・プール】&#10;有形固定資産減価償却率最大値テキスト"/>
        <xdr:cNvSpPr txBox="1"/>
      </xdr:nvSpPr>
      <xdr:spPr>
        <a:xfrm>
          <a:off x="4673600" y="931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114300</xdr:rowOff>
    </xdr:from>
    <xdr:to>
      <xdr:col>24</xdr:col>
      <xdr:colOff>152400</xdr:colOff>
      <xdr:row>55</xdr:row>
      <xdr:rowOff>114300</xdr:rowOff>
    </xdr:to>
    <xdr:cxnSp macro="">
      <xdr:nvCxnSpPr>
        <xdr:cNvPr id="152" name="直線コネクタ 151"/>
        <xdr:cNvCxnSpPr/>
      </xdr:nvCxnSpPr>
      <xdr:spPr>
        <a:xfrm>
          <a:off x="4546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81932</xdr:rowOff>
    </xdr:from>
    <xdr:ext cx="405111" cy="259045"/>
    <xdr:sp macro="" textlink="">
      <xdr:nvSpPr>
        <xdr:cNvPr id="153" name="【体育館・プール】&#10;有形固定資産減価償却率平均値テキスト"/>
        <xdr:cNvSpPr txBox="1"/>
      </xdr:nvSpPr>
      <xdr:spPr>
        <a:xfrm>
          <a:off x="4673600" y="10197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103505</xdr:rowOff>
    </xdr:from>
    <xdr:to>
      <xdr:col>24</xdr:col>
      <xdr:colOff>114300</xdr:colOff>
      <xdr:row>60</xdr:row>
      <xdr:rowOff>33655</xdr:rowOff>
    </xdr:to>
    <xdr:sp macro="" textlink="">
      <xdr:nvSpPr>
        <xdr:cNvPr id="154" name="フローチャート: 判断 153"/>
        <xdr:cNvSpPr/>
      </xdr:nvSpPr>
      <xdr:spPr>
        <a:xfrm>
          <a:off x="45847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128270</xdr:rowOff>
    </xdr:from>
    <xdr:to>
      <xdr:col>20</xdr:col>
      <xdr:colOff>38100</xdr:colOff>
      <xdr:row>60</xdr:row>
      <xdr:rowOff>58420</xdr:rowOff>
    </xdr:to>
    <xdr:sp macro="" textlink="">
      <xdr:nvSpPr>
        <xdr:cNvPr id="155" name="フローチャート: 判断 154"/>
        <xdr:cNvSpPr/>
      </xdr:nvSpPr>
      <xdr:spPr>
        <a:xfrm>
          <a:off x="3746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93980</xdr:rowOff>
    </xdr:from>
    <xdr:to>
      <xdr:col>15</xdr:col>
      <xdr:colOff>101600</xdr:colOff>
      <xdr:row>60</xdr:row>
      <xdr:rowOff>24130</xdr:rowOff>
    </xdr:to>
    <xdr:sp macro="" textlink="">
      <xdr:nvSpPr>
        <xdr:cNvPr id="156" name="フローチャート: 判断 155"/>
        <xdr:cNvSpPr/>
      </xdr:nvSpPr>
      <xdr:spPr>
        <a:xfrm>
          <a:off x="2857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42545</xdr:rowOff>
    </xdr:from>
    <xdr:to>
      <xdr:col>10</xdr:col>
      <xdr:colOff>165100</xdr:colOff>
      <xdr:row>59</xdr:row>
      <xdr:rowOff>144145</xdr:rowOff>
    </xdr:to>
    <xdr:sp macro="" textlink="">
      <xdr:nvSpPr>
        <xdr:cNvPr id="157" name="フローチャート: 判断 156"/>
        <xdr:cNvSpPr/>
      </xdr:nvSpPr>
      <xdr:spPr>
        <a:xfrm>
          <a:off x="1968500" y="1015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50165</xdr:rowOff>
    </xdr:from>
    <xdr:to>
      <xdr:col>6</xdr:col>
      <xdr:colOff>38100</xdr:colOff>
      <xdr:row>59</xdr:row>
      <xdr:rowOff>151765</xdr:rowOff>
    </xdr:to>
    <xdr:sp macro="" textlink="">
      <xdr:nvSpPr>
        <xdr:cNvPr id="158" name="フローチャート: 判断 157"/>
        <xdr:cNvSpPr/>
      </xdr:nvSpPr>
      <xdr:spPr>
        <a:xfrm>
          <a:off x="1079500" y="1016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9" name="テキスト ボックス 15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12065</xdr:rowOff>
    </xdr:from>
    <xdr:to>
      <xdr:col>24</xdr:col>
      <xdr:colOff>114300</xdr:colOff>
      <xdr:row>59</xdr:row>
      <xdr:rowOff>113665</xdr:rowOff>
    </xdr:to>
    <xdr:sp macro="" textlink="">
      <xdr:nvSpPr>
        <xdr:cNvPr id="164" name="楕円 163"/>
        <xdr:cNvSpPr/>
      </xdr:nvSpPr>
      <xdr:spPr>
        <a:xfrm>
          <a:off x="4584700" y="1012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34942</xdr:rowOff>
    </xdr:from>
    <xdr:ext cx="405111" cy="259045"/>
    <xdr:sp macro="" textlink="">
      <xdr:nvSpPr>
        <xdr:cNvPr id="165" name="【体育館・プール】&#10;有形固定資産減価償却率該当値テキスト"/>
        <xdr:cNvSpPr txBox="1"/>
      </xdr:nvSpPr>
      <xdr:spPr>
        <a:xfrm>
          <a:off x="4673600" y="997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97790</xdr:rowOff>
    </xdr:from>
    <xdr:to>
      <xdr:col>6</xdr:col>
      <xdr:colOff>38100</xdr:colOff>
      <xdr:row>57</xdr:row>
      <xdr:rowOff>27940</xdr:rowOff>
    </xdr:to>
    <xdr:sp macro="" textlink="">
      <xdr:nvSpPr>
        <xdr:cNvPr id="166" name="楕円 165"/>
        <xdr:cNvSpPr/>
      </xdr:nvSpPr>
      <xdr:spPr>
        <a:xfrm>
          <a:off x="1079500" y="969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74947</xdr:rowOff>
    </xdr:from>
    <xdr:ext cx="405111" cy="259045"/>
    <xdr:sp macro="" textlink="">
      <xdr:nvSpPr>
        <xdr:cNvPr id="167" name="n_1aveValue【体育館・プール】&#10;有形固定資産減価償却率"/>
        <xdr:cNvSpPr txBox="1"/>
      </xdr:nvSpPr>
      <xdr:spPr>
        <a:xfrm>
          <a:off x="35820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40657</xdr:rowOff>
    </xdr:from>
    <xdr:ext cx="405111" cy="259045"/>
    <xdr:sp macro="" textlink="">
      <xdr:nvSpPr>
        <xdr:cNvPr id="168" name="n_2aveValue【体育館・プール】&#10;有形固定資産減価償却率"/>
        <xdr:cNvSpPr txBox="1"/>
      </xdr:nvSpPr>
      <xdr:spPr>
        <a:xfrm>
          <a:off x="27057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160672</xdr:rowOff>
    </xdr:from>
    <xdr:ext cx="405111" cy="259045"/>
    <xdr:sp macro="" textlink="">
      <xdr:nvSpPr>
        <xdr:cNvPr id="169" name="n_3aveValue【体育館・プール】&#10;有形固定資産減価償却率"/>
        <xdr:cNvSpPr txBox="1"/>
      </xdr:nvSpPr>
      <xdr:spPr>
        <a:xfrm>
          <a:off x="1816744" y="993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142892</xdr:rowOff>
    </xdr:from>
    <xdr:ext cx="405111" cy="259045"/>
    <xdr:sp macro="" textlink="">
      <xdr:nvSpPr>
        <xdr:cNvPr id="170" name="n_4aveValue【体育館・プール】&#10;有形固定資産減価償却率"/>
        <xdr:cNvSpPr txBox="1"/>
      </xdr:nvSpPr>
      <xdr:spPr>
        <a:xfrm>
          <a:off x="927744" y="10258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44467</xdr:rowOff>
    </xdr:from>
    <xdr:ext cx="405111" cy="259045"/>
    <xdr:sp macro="" textlink="">
      <xdr:nvSpPr>
        <xdr:cNvPr id="171" name="n_4mainValue【体育館・プール】&#10;有形固定資産減価償却率"/>
        <xdr:cNvSpPr txBox="1"/>
      </xdr:nvSpPr>
      <xdr:spPr>
        <a:xfrm>
          <a:off x="927744" y="947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2" name="正方形/長方形 17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3" name="正方形/長方形 17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4" name="正方形/長方形 17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5" name="正方形/長方形 17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6" name="正方形/長方形 17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7" name="正方形/長方形 17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8" name="正方形/長方形 17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9" name="正方形/長方形 17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0" name="テキスト ボックス 17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1" name="直線コネクタ 18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2" name="直線コネクタ 181"/>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83" name="テキスト ボックス 182"/>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4" name="直線コネクタ 183"/>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85" name="テキスト ボックス 184"/>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6" name="直線コネクタ 185"/>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87" name="テキスト ボックス 186"/>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8" name="直線コネクタ 187"/>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89" name="テキスト ボックス 188"/>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0" name="直線コネクタ 18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1" name="テキスト ボックス 19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144018</xdr:rowOff>
    </xdr:from>
    <xdr:to>
      <xdr:col>54</xdr:col>
      <xdr:colOff>189865</xdr:colOff>
      <xdr:row>63</xdr:row>
      <xdr:rowOff>89154</xdr:rowOff>
    </xdr:to>
    <xdr:cxnSp macro="">
      <xdr:nvCxnSpPr>
        <xdr:cNvPr id="193" name="直線コネクタ 192"/>
        <xdr:cNvCxnSpPr/>
      </xdr:nvCxnSpPr>
      <xdr:spPr>
        <a:xfrm flipV="1">
          <a:off x="10476865" y="9573768"/>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92981</xdr:rowOff>
    </xdr:from>
    <xdr:ext cx="469744" cy="259045"/>
    <xdr:sp macro="" textlink="">
      <xdr:nvSpPr>
        <xdr:cNvPr id="194" name="【体育館・プール】&#10;一人当たり面積最小値テキスト"/>
        <xdr:cNvSpPr txBox="1"/>
      </xdr:nvSpPr>
      <xdr:spPr>
        <a:xfrm>
          <a:off x="10515600" y="1089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89154</xdr:rowOff>
    </xdr:from>
    <xdr:to>
      <xdr:col>55</xdr:col>
      <xdr:colOff>88900</xdr:colOff>
      <xdr:row>63</xdr:row>
      <xdr:rowOff>89154</xdr:rowOff>
    </xdr:to>
    <xdr:cxnSp macro="">
      <xdr:nvCxnSpPr>
        <xdr:cNvPr id="195" name="直線コネクタ 194"/>
        <xdr:cNvCxnSpPr/>
      </xdr:nvCxnSpPr>
      <xdr:spPr>
        <a:xfrm>
          <a:off x="10388600" y="1089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90695</xdr:rowOff>
    </xdr:from>
    <xdr:ext cx="469744" cy="259045"/>
    <xdr:sp macro="" textlink="">
      <xdr:nvSpPr>
        <xdr:cNvPr id="196" name="【体育館・プール】&#10;一人当たり面積最大値テキスト"/>
        <xdr:cNvSpPr txBox="1"/>
      </xdr:nvSpPr>
      <xdr:spPr>
        <a:xfrm>
          <a:off x="10515600" y="934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144018</xdr:rowOff>
    </xdr:from>
    <xdr:to>
      <xdr:col>55</xdr:col>
      <xdr:colOff>88900</xdr:colOff>
      <xdr:row>55</xdr:row>
      <xdr:rowOff>144018</xdr:rowOff>
    </xdr:to>
    <xdr:cxnSp macro="">
      <xdr:nvCxnSpPr>
        <xdr:cNvPr id="197" name="直線コネクタ 196"/>
        <xdr:cNvCxnSpPr/>
      </xdr:nvCxnSpPr>
      <xdr:spPr>
        <a:xfrm>
          <a:off x="10388600" y="957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48785</xdr:rowOff>
    </xdr:from>
    <xdr:ext cx="469744" cy="259045"/>
    <xdr:sp macro="" textlink="">
      <xdr:nvSpPr>
        <xdr:cNvPr id="198" name="【体育館・プール】&#10;一人当たり面積平均値テキスト"/>
        <xdr:cNvSpPr txBox="1"/>
      </xdr:nvSpPr>
      <xdr:spPr>
        <a:xfrm>
          <a:off x="10515600" y="105072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70358</xdr:rowOff>
    </xdr:from>
    <xdr:to>
      <xdr:col>55</xdr:col>
      <xdr:colOff>50800</xdr:colOff>
      <xdr:row>62</xdr:row>
      <xdr:rowOff>508</xdr:rowOff>
    </xdr:to>
    <xdr:sp macro="" textlink="">
      <xdr:nvSpPr>
        <xdr:cNvPr id="199" name="フローチャート: 判断 198"/>
        <xdr:cNvSpPr/>
      </xdr:nvSpPr>
      <xdr:spPr>
        <a:xfrm>
          <a:off x="104267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74930</xdr:rowOff>
    </xdr:from>
    <xdr:to>
      <xdr:col>50</xdr:col>
      <xdr:colOff>165100</xdr:colOff>
      <xdr:row>62</xdr:row>
      <xdr:rowOff>5080</xdr:rowOff>
    </xdr:to>
    <xdr:sp macro="" textlink="">
      <xdr:nvSpPr>
        <xdr:cNvPr id="200" name="フローチャート: 判断 199"/>
        <xdr:cNvSpPr/>
      </xdr:nvSpPr>
      <xdr:spPr>
        <a:xfrm>
          <a:off x="9588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74930</xdr:rowOff>
    </xdr:from>
    <xdr:to>
      <xdr:col>46</xdr:col>
      <xdr:colOff>38100</xdr:colOff>
      <xdr:row>62</xdr:row>
      <xdr:rowOff>5080</xdr:rowOff>
    </xdr:to>
    <xdr:sp macro="" textlink="">
      <xdr:nvSpPr>
        <xdr:cNvPr id="201" name="フローチャート: 判断 200"/>
        <xdr:cNvSpPr/>
      </xdr:nvSpPr>
      <xdr:spPr>
        <a:xfrm>
          <a:off x="8699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70358</xdr:rowOff>
    </xdr:from>
    <xdr:to>
      <xdr:col>41</xdr:col>
      <xdr:colOff>101600</xdr:colOff>
      <xdr:row>62</xdr:row>
      <xdr:rowOff>508</xdr:rowOff>
    </xdr:to>
    <xdr:sp macro="" textlink="">
      <xdr:nvSpPr>
        <xdr:cNvPr id="202" name="フローチャート: 判断 201"/>
        <xdr:cNvSpPr/>
      </xdr:nvSpPr>
      <xdr:spPr>
        <a:xfrm>
          <a:off x="7810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148082</xdr:rowOff>
    </xdr:from>
    <xdr:to>
      <xdr:col>36</xdr:col>
      <xdr:colOff>165100</xdr:colOff>
      <xdr:row>62</xdr:row>
      <xdr:rowOff>78232</xdr:rowOff>
    </xdr:to>
    <xdr:sp macro="" textlink="">
      <xdr:nvSpPr>
        <xdr:cNvPr id="203" name="フローチャート: 判断 202"/>
        <xdr:cNvSpPr/>
      </xdr:nvSpPr>
      <xdr:spPr>
        <a:xfrm>
          <a:off x="6921500" y="1060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4" name="テキスト ボックス 20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5" name="テキスト ボックス 20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6" name="テキスト ボックス 20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7" name="テキスト ボックス 20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8" name="テキスト ボックス 20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31496</xdr:rowOff>
    </xdr:from>
    <xdr:to>
      <xdr:col>55</xdr:col>
      <xdr:colOff>50800</xdr:colOff>
      <xdr:row>60</xdr:row>
      <xdr:rowOff>133096</xdr:rowOff>
    </xdr:to>
    <xdr:sp macro="" textlink="">
      <xdr:nvSpPr>
        <xdr:cNvPr id="209" name="楕円 208"/>
        <xdr:cNvSpPr/>
      </xdr:nvSpPr>
      <xdr:spPr>
        <a:xfrm>
          <a:off x="10426700" y="1031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54373</xdr:rowOff>
    </xdr:from>
    <xdr:ext cx="469744" cy="259045"/>
    <xdr:sp macro="" textlink="">
      <xdr:nvSpPr>
        <xdr:cNvPr id="210" name="【体育館・プール】&#10;一人当たり面積該当値テキスト"/>
        <xdr:cNvSpPr txBox="1"/>
      </xdr:nvSpPr>
      <xdr:spPr>
        <a:xfrm>
          <a:off x="10515600" y="10169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61</xdr:row>
      <xdr:rowOff>111506</xdr:rowOff>
    </xdr:from>
    <xdr:to>
      <xdr:col>36</xdr:col>
      <xdr:colOff>165100</xdr:colOff>
      <xdr:row>62</xdr:row>
      <xdr:rowOff>41656</xdr:rowOff>
    </xdr:to>
    <xdr:sp macro="" textlink="">
      <xdr:nvSpPr>
        <xdr:cNvPr id="211" name="楕円 210"/>
        <xdr:cNvSpPr/>
      </xdr:nvSpPr>
      <xdr:spPr>
        <a:xfrm>
          <a:off x="6921500" y="1056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21607</xdr:rowOff>
    </xdr:from>
    <xdr:ext cx="469744" cy="259045"/>
    <xdr:sp macro="" textlink="">
      <xdr:nvSpPr>
        <xdr:cNvPr id="212" name="n_1aveValue【体育館・プール】&#10;一人当たり面積"/>
        <xdr:cNvSpPr txBox="1"/>
      </xdr:nvSpPr>
      <xdr:spPr>
        <a:xfrm>
          <a:off x="93917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21607</xdr:rowOff>
    </xdr:from>
    <xdr:ext cx="469744" cy="259045"/>
    <xdr:sp macro="" textlink="">
      <xdr:nvSpPr>
        <xdr:cNvPr id="213" name="n_2aveValue【体育館・プール】&#10;一人当たり面積"/>
        <xdr:cNvSpPr txBox="1"/>
      </xdr:nvSpPr>
      <xdr:spPr>
        <a:xfrm>
          <a:off x="8515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17035</xdr:rowOff>
    </xdr:from>
    <xdr:ext cx="469744" cy="259045"/>
    <xdr:sp macro="" textlink="">
      <xdr:nvSpPr>
        <xdr:cNvPr id="214" name="n_3aveValue【体育館・プール】&#10;一人当たり面積"/>
        <xdr:cNvSpPr txBox="1"/>
      </xdr:nvSpPr>
      <xdr:spPr>
        <a:xfrm>
          <a:off x="76264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69359</xdr:rowOff>
    </xdr:from>
    <xdr:ext cx="469744" cy="259045"/>
    <xdr:sp macro="" textlink="">
      <xdr:nvSpPr>
        <xdr:cNvPr id="215" name="n_4aveValue【体育館・プール】&#10;一人当たり面積"/>
        <xdr:cNvSpPr txBox="1"/>
      </xdr:nvSpPr>
      <xdr:spPr>
        <a:xfrm>
          <a:off x="6737427" y="1069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58183</xdr:rowOff>
    </xdr:from>
    <xdr:ext cx="469744" cy="259045"/>
    <xdr:sp macro="" textlink="">
      <xdr:nvSpPr>
        <xdr:cNvPr id="216" name="n_4mainValue【体育館・プール】&#10;一人当たり面積"/>
        <xdr:cNvSpPr txBox="1"/>
      </xdr:nvSpPr>
      <xdr:spPr>
        <a:xfrm>
          <a:off x="6737427" y="103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7" name="正方形/長方形 21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8" name="正方形/長方形 21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9" name="正方形/長方形 21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0" name="正方形/長方形 21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1" name="正方形/長方形 22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2" name="正方形/長方形 22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3" name="正方形/長方形 22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4" name="正方形/長方形 22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5" name="テキスト ボックス 22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6" name="直線コネクタ 22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27" name="テキスト ボックス 22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28" name="直線コネクタ 227"/>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29" name="テキスト ボックス 228"/>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0" name="直線コネクタ 229"/>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1" name="テキスト ボックス 230"/>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2" name="直線コネクタ 231"/>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3" name="テキスト ボックス 232"/>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34" name="直線コネクタ 233"/>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35" name="テキスト ボックス 234"/>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36" name="直線コネクタ 235"/>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37" name="テキスト ボックス 236"/>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38" name="直線コネクタ 237"/>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39" name="テキスト ボックス 238"/>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0" name="直線コネクタ 23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4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44631</xdr:rowOff>
    </xdr:from>
    <xdr:to>
      <xdr:col>24</xdr:col>
      <xdr:colOff>62865</xdr:colOff>
      <xdr:row>85</xdr:row>
      <xdr:rowOff>108313</xdr:rowOff>
    </xdr:to>
    <xdr:cxnSp macro="">
      <xdr:nvCxnSpPr>
        <xdr:cNvPr id="242" name="直線コネクタ 241"/>
        <xdr:cNvCxnSpPr/>
      </xdr:nvCxnSpPr>
      <xdr:spPr>
        <a:xfrm flipV="1">
          <a:off x="4634865" y="13417731"/>
          <a:ext cx="0" cy="1263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112140</xdr:rowOff>
    </xdr:from>
    <xdr:ext cx="405111" cy="259045"/>
    <xdr:sp macro="" textlink="">
      <xdr:nvSpPr>
        <xdr:cNvPr id="243" name="【福祉施設】&#10;有形固定資産減価償却率最小値テキスト"/>
        <xdr:cNvSpPr txBox="1"/>
      </xdr:nvSpPr>
      <xdr:spPr>
        <a:xfrm>
          <a:off x="4673600" y="1468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108313</xdr:rowOff>
    </xdr:from>
    <xdr:to>
      <xdr:col>24</xdr:col>
      <xdr:colOff>152400</xdr:colOff>
      <xdr:row>85</xdr:row>
      <xdr:rowOff>108313</xdr:rowOff>
    </xdr:to>
    <xdr:cxnSp macro="">
      <xdr:nvCxnSpPr>
        <xdr:cNvPr id="244" name="直線コネクタ 243"/>
        <xdr:cNvCxnSpPr/>
      </xdr:nvCxnSpPr>
      <xdr:spPr>
        <a:xfrm>
          <a:off x="4546600" y="1468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162758</xdr:rowOff>
    </xdr:from>
    <xdr:ext cx="340478" cy="259045"/>
    <xdr:sp macro="" textlink="">
      <xdr:nvSpPr>
        <xdr:cNvPr id="245" name="【福祉施設】&#10;有形固定資産減価償却率最大値テキスト"/>
        <xdr:cNvSpPr txBox="1"/>
      </xdr:nvSpPr>
      <xdr:spPr>
        <a:xfrm>
          <a:off x="4673600" y="131929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44631</xdr:rowOff>
    </xdr:from>
    <xdr:to>
      <xdr:col>24</xdr:col>
      <xdr:colOff>152400</xdr:colOff>
      <xdr:row>78</xdr:row>
      <xdr:rowOff>44631</xdr:rowOff>
    </xdr:to>
    <xdr:cxnSp macro="">
      <xdr:nvCxnSpPr>
        <xdr:cNvPr id="246" name="直線コネクタ 245"/>
        <xdr:cNvCxnSpPr/>
      </xdr:nvCxnSpPr>
      <xdr:spPr>
        <a:xfrm>
          <a:off x="4546600" y="1341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101616</xdr:rowOff>
    </xdr:from>
    <xdr:ext cx="405111" cy="259045"/>
    <xdr:sp macro="" textlink="">
      <xdr:nvSpPr>
        <xdr:cNvPr id="247" name="【福祉施設】&#10;有形固定資産減価償却率平均値テキスト"/>
        <xdr:cNvSpPr txBox="1"/>
      </xdr:nvSpPr>
      <xdr:spPr>
        <a:xfrm>
          <a:off x="4673600" y="13989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78739</xdr:rowOff>
    </xdr:from>
    <xdr:to>
      <xdr:col>24</xdr:col>
      <xdr:colOff>114300</xdr:colOff>
      <xdr:row>83</xdr:row>
      <xdr:rowOff>8889</xdr:rowOff>
    </xdr:to>
    <xdr:sp macro="" textlink="">
      <xdr:nvSpPr>
        <xdr:cNvPr id="248" name="フローチャート: 判断 247"/>
        <xdr:cNvSpPr/>
      </xdr:nvSpPr>
      <xdr:spPr>
        <a:xfrm>
          <a:off x="4584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65677</xdr:rowOff>
    </xdr:from>
    <xdr:to>
      <xdr:col>20</xdr:col>
      <xdr:colOff>38100</xdr:colOff>
      <xdr:row>82</xdr:row>
      <xdr:rowOff>167277</xdr:rowOff>
    </xdr:to>
    <xdr:sp macro="" textlink="">
      <xdr:nvSpPr>
        <xdr:cNvPr id="249" name="フローチャート: 判断 248"/>
        <xdr:cNvSpPr/>
      </xdr:nvSpPr>
      <xdr:spPr>
        <a:xfrm>
          <a:off x="3746500" y="1412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21589</xdr:rowOff>
    </xdr:from>
    <xdr:to>
      <xdr:col>15</xdr:col>
      <xdr:colOff>101600</xdr:colOff>
      <xdr:row>82</xdr:row>
      <xdr:rowOff>123189</xdr:rowOff>
    </xdr:to>
    <xdr:sp macro="" textlink="">
      <xdr:nvSpPr>
        <xdr:cNvPr id="250" name="フローチャート: 判断 249"/>
        <xdr:cNvSpPr/>
      </xdr:nvSpPr>
      <xdr:spPr>
        <a:xfrm>
          <a:off x="2857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168548</xdr:rowOff>
    </xdr:from>
    <xdr:to>
      <xdr:col>10</xdr:col>
      <xdr:colOff>165100</xdr:colOff>
      <xdr:row>82</xdr:row>
      <xdr:rowOff>98698</xdr:rowOff>
    </xdr:to>
    <xdr:sp macro="" textlink="">
      <xdr:nvSpPr>
        <xdr:cNvPr id="251" name="フローチャート: 判断 250"/>
        <xdr:cNvSpPr/>
      </xdr:nvSpPr>
      <xdr:spPr>
        <a:xfrm>
          <a:off x="1968500" y="1405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117929</xdr:rowOff>
    </xdr:from>
    <xdr:to>
      <xdr:col>6</xdr:col>
      <xdr:colOff>38100</xdr:colOff>
      <xdr:row>82</xdr:row>
      <xdr:rowOff>48079</xdr:rowOff>
    </xdr:to>
    <xdr:sp macro="" textlink="">
      <xdr:nvSpPr>
        <xdr:cNvPr id="252" name="フローチャート: 判断 251"/>
        <xdr:cNvSpPr/>
      </xdr:nvSpPr>
      <xdr:spPr>
        <a:xfrm>
          <a:off x="1079500" y="1400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3" name="テキスト ボックス 25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4" name="テキスト ボックス 25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5" name="テキスト ボックス 25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6" name="テキスト ボックス 25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7" name="テキスト ボックス 25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57513</xdr:rowOff>
    </xdr:from>
    <xdr:to>
      <xdr:col>24</xdr:col>
      <xdr:colOff>114300</xdr:colOff>
      <xdr:row>85</xdr:row>
      <xdr:rowOff>159113</xdr:rowOff>
    </xdr:to>
    <xdr:sp macro="" textlink="">
      <xdr:nvSpPr>
        <xdr:cNvPr id="258" name="楕円 257"/>
        <xdr:cNvSpPr/>
      </xdr:nvSpPr>
      <xdr:spPr>
        <a:xfrm>
          <a:off x="4584700" y="1463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143890</xdr:rowOff>
    </xdr:from>
    <xdr:ext cx="405111" cy="259045"/>
    <xdr:sp macro="" textlink="">
      <xdr:nvSpPr>
        <xdr:cNvPr id="259" name="【福祉施設】&#10;有形固定資産減価償却率該当値テキスト"/>
        <xdr:cNvSpPr txBox="1"/>
      </xdr:nvSpPr>
      <xdr:spPr>
        <a:xfrm>
          <a:off x="4673600" y="14545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162016</xdr:rowOff>
    </xdr:from>
    <xdr:to>
      <xdr:col>6</xdr:col>
      <xdr:colOff>38100</xdr:colOff>
      <xdr:row>80</xdr:row>
      <xdr:rowOff>92166</xdr:rowOff>
    </xdr:to>
    <xdr:sp macro="" textlink="">
      <xdr:nvSpPr>
        <xdr:cNvPr id="260" name="楕円 259"/>
        <xdr:cNvSpPr/>
      </xdr:nvSpPr>
      <xdr:spPr>
        <a:xfrm>
          <a:off x="1079500" y="1370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12354</xdr:rowOff>
    </xdr:from>
    <xdr:ext cx="405111" cy="259045"/>
    <xdr:sp macro="" textlink="">
      <xdr:nvSpPr>
        <xdr:cNvPr id="261" name="n_1aveValue【福祉施設】&#10;有形固定資産減価償却率"/>
        <xdr:cNvSpPr txBox="1"/>
      </xdr:nvSpPr>
      <xdr:spPr>
        <a:xfrm>
          <a:off x="3582044" y="1389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139716</xdr:rowOff>
    </xdr:from>
    <xdr:ext cx="405111" cy="259045"/>
    <xdr:sp macro="" textlink="">
      <xdr:nvSpPr>
        <xdr:cNvPr id="262" name="n_2aveValue【福祉施設】&#10;有形固定資産減価償却率"/>
        <xdr:cNvSpPr txBox="1"/>
      </xdr:nvSpPr>
      <xdr:spPr>
        <a:xfrm>
          <a:off x="2705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115225</xdr:rowOff>
    </xdr:from>
    <xdr:ext cx="405111" cy="259045"/>
    <xdr:sp macro="" textlink="">
      <xdr:nvSpPr>
        <xdr:cNvPr id="263" name="n_3aveValue【福祉施設】&#10;有形固定資産減価償却率"/>
        <xdr:cNvSpPr txBox="1"/>
      </xdr:nvSpPr>
      <xdr:spPr>
        <a:xfrm>
          <a:off x="1816744" y="1383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39206</xdr:rowOff>
    </xdr:from>
    <xdr:ext cx="405111" cy="259045"/>
    <xdr:sp macro="" textlink="">
      <xdr:nvSpPr>
        <xdr:cNvPr id="264" name="n_4aveValue【福祉施設】&#10;有形固定資産減価償却率"/>
        <xdr:cNvSpPr txBox="1"/>
      </xdr:nvSpPr>
      <xdr:spPr>
        <a:xfrm>
          <a:off x="927744" y="14098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108693</xdr:rowOff>
    </xdr:from>
    <xdr:ext cx="405111" cy="259045"/>
    <xdr:sp macro="" textlink="">
      <xdr:nvSpPr>
        <xdr:cNvPr id="265" name="n_4mainValue【福祉施設】&#10;有形固定資産減価償却率"/>
        <xdr:cNvSpPr txBox="1"/>
      </xdr:nvSpPr>
      <xdr:spPr>
        <a:xfrm>
          <a:off x="927744" y="13481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6" name="正方形/長方形 26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7" name="正方形/長方形 26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8" name="正方形/長方形 26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9" name="正方形/長方形 26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0" name="正方形/長方形 26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1" name="正方形/長方形 27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2" name="正方形/長方形 27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3" name="正方形/長方形 27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4" name="テキスト ボックス 27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5" name="直線コネクタ 27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6" name="直線コネクタ 27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7" name="テキスト ボックス 27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8" name="直線コネクタ 27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79" name="テキスト ボックス 27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0" name="直線コネクタ 27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1" name="テキスト ボックス 28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2" name="直線コネクタ 28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3" name="テキスト ボックス 28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4" name="直線コネクタ 28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5" name="テキスト ボックス 28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6" name="直線コネクタ 28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7" name="テキスト ボックス 28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133350</xdr:rowOff>
    </xdr:from>
    <xdr:to>
      <xdr:col>54</xdr:col>
      <xdr:colOff>189865</xdr:colOff>
      <xdr:row>86</xdr:row>
      <xdr:rowOff>63500</xdr:rowOff>
    </xdr:to>
    <xdr:cxnSp macro="">
      <xdr:nvCxnSpPr>
        <xdr:cNvPr id="289" name="直線コネクタ 288"/>
        <xdr:cNvCxnSpPr/>
      </xdr:nvCxnSpPr>
      <xdr:spPr>
        <a:xfrm flipV="1">
          <a:off x="10476865" y="133350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67327</xdr:rowOff>
    </xdr:from>
    <xdr:ext cx="469744" cy="259045"/>
    <xdr:sp macro="" textlink="">
      <xdr:nvSpPr>
        <xdr:cNvPr id="290" name="【福祉施設】&#10;一人当たり面積最小値テキスト"/>
        <xdr:cNvSpPr txBox="1"/>
      </xdr:nvSpPr>
      <xdr:spPr>
        <a:xfrm>
          <a:off x="10515600"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63500</xdr:rowOff>
    </xdr:from>
    <xdr:to>
      <xdr:col>55</xdr:col>
      <xdr:colOff>88900</xdr:colOff>
      <xdr:row>86</xdr:row>
      <xdr:rowOff>63500</xdr:rowOff>
    </xdr:to>
    <xdr:cxnSp macro="">
      <xdr:nvCxnSpPr>
        <xdr:cNvPr id="291" name="直線コネクタ 290"/>
        <xdr:cNvCxnSpPr/>
      </xdr:nvCxnSpPr>
      <xdr:spPr>
        <a:xfrm>
          <a:off x="10388600" y="148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80027</xdr:rowOff>
    </xdr:from>
    <xdr:ext cx="469744" cy="259045"/>
    <xdr:sp macro="" textlink="">
      <xdr:nvSpPr>
        <xdr:cNvPr id="292" name="【福祉施設】&#10;一人当たり面積最大値テキスト"/>
        <xdr:cNvSpPr txBox="1"/>
      </xdr:nvSpPr>
      <xdr:spPr>
        <a:xfrm>
          <a:off x="10515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133350</xdr:rowOff>
    </xdr:from>
    <xdr:to>
      <xdr:col>55</xdr:col>
      <xdr:colOff>88900</xdr:colOff>
      <xdr:row>77</xdr:row>
      <xdr:rowOff>133350</xdr:rowOff>
    </xdr:to>
    <xdr:cxnSp macro="">
      <xdr:nvCxnSpPr>
        <xdr:cNvPr id="293" name="直線コネクタ 292"/>
        <xdr:cNvCxnSpPr/>
      </xdr:nvCxnSpPr>
      <xdr:spPr>
        <a:xfrm>
          <a:off x="10388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41927</xdr:rowOff>
    </xdr:from>
    <xdr:ext cx="469744" cy="259045"/>
    <xdr:sp macro="" textlink="">
      <xdr:nvSpPr>
        <xdr:cNvPr id="294" name="【福祉施設】&#10;一人当たり面積平均値テキスト"/>
        <xdr:cNvSpPr txBox="1"/>
      </xdr:nvSpPr>
      <xdr:spPr>
        <a:xfrm>
          <a:off x="10515600" y="1410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19050</xdr:rowOff>
    </xdr:from>
    <xdr:to>
      <xdr:col>55</xdr:col>
      <xdr:colOff>50800</xdr:colOff>
      <xdr:row>83</xdr:row>
      <xdr:rowOff>120650</xdr:rowOff>
    </xdr:to>
    <xdr:sp macro="" textlink="">
      <xdr:nvSpPr>
        <xdr:cNvPr id="295" name="フローチャート: 判断 294"/>
        <xdr:cNvSpPr/>
      </xdr:nvSpPr>
      <xdr:spPr>
        <a:xfrm>
          <a:off x="104267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6350</xdr:rowOff>
    </xdr:from>
    <xdr:to>
      <xdr:col>50</xdr:col>
      <xdr:colOff>165100</xdr:colOff>
      <xdr:row>83</xdr:row>
      <xdr:rowOff>107950</xdr:rowOff>
    </xdr:to>
    <xdr:sp macro="" textlink="">
      <xdr:nvSpPr>
        <xdr:cNvPr id="296" name="フローチャート: 判断 295"/>
        <xdr:cNvSpPr/>
      </xdr:nvSpPr>
      <xdr:spPr>
        <a:xfrm>
          <a:off x="9588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152400</xdr:rowOff>
    </xdr:from>
    <xdr:to>
      <xdr:col>46</xdr:col>
      <xdr:colOff>38100</xdr:colOff>
      <xdr:row>83</xdr:row>
      <xdr:rowOff>82550</xdr:rowOff>
    </xdr:to>
    <xdr:sp macro="" textlink="">
      <xdr:nvSpPr>
        <xdr:cNvPr id="297" name="フローチャート: 判断 296"/>
        <xdr:cNvSpPr/>
      </xdr:nvSpPr>
      <xdr:spPr>
        <a:xfrm>
          <a:off x="8699500" y="1421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165100</xdr:rowOff>
    </xdr:from>
    <xdr:to>
      <xdr:col>41</xdr:col>
      <xdr:colOff>101600</xdr:colOff>
      <xdr:row>83</xdr:row>
      <xdr:rowOff>95250</xdr:rowOff>
    </xdr:to>
    <xdr:sp macro="" textlink="">
      <xdr:nvSpPr>
        <xdr:cNvPr id="298" name="フローチャート: 判断 297"/>
        <xdr:cNvSpPr/>
      </xdr:nvSpPr>
      <xdr:spPr>
        <a:xfrm>
          <a:off x="7810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120650</xdr:rowOff>
    </xdr:from>
    <xdr:to>
      <xdr:col>36</xdr:col>
      <xdr:colOff>165100</xdr:colOff>
      <xdr:row>84</xdr:row>
      <xdr:rowOff>50800</xdr:rowOff>
    </xdr:to>
    <xdr:sp macro="" textlink="">
      <xdr:nvSpPr>
        <xdr:cNvPr id="299" name="フローチャート: 判断 298"/>
        <xdr:cNvSpPr/>
      </xdr:nvSpPr>
      <xdr:spPr>
        <a:xfrm>
          <a:off x="6921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0" name="テキスト ボックス 29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1" name="テキスト ボックス 30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2" name="テキスト ボックス 30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3" name="テキスト ボックス 30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4" name="テキスト ボックス 30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12700</xdr:rowOff>
    </xdr:from>
    <xdr:to>
      <xdr:col>55</xdr:col>
      <xdr:colOff>50800</xdr:colOff>
      <xdr:row>86</xdr:row>
      <xdr:rowOff>114300</xdr:rowOff>
    </xdr:to>
    <xdr:sp macro="" textlink="">
      <xdr:nvSpPr>
        <xdr:cNvPr id="305" name="楕円 304"/>
        <xdr:cNvSpPr/>
      </xdr:nvSpPr>
      <xdr:spPr>
        <a:xfrm>
          <a:off x="10426700" y="1475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99077</xdr:rowOff>
    </xdr:from>
    <xdr:ext cx="469744" cy="259045"/>
    <xdr:sp macro="" textlink="">
      <xdr:nvSpPr>
        <xdr:cNvPr id="306" name="【福祉施設】&#10;一人当たり面積該当値テキスト"/>
        <xdr:cNvSpPr txBox="1"/>
      </xdr:nvSpPr>
      <xdr:spPr>
        <a:xfrm>
          <a:off x="10515600"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80</xdr:row>
      <xdr:rowOff>101600</xdr:rowOff>
    </xdr:from>
    <xdr:to>
      <xdr:col>36</xdr:col>
      <xdr:colOff>165100</xdr:colOff>
      <xdr:row>81</xdr:row>
      <xdr:rowOff>31750</xdr:rowOff>
    </xdr:to>
    <xdr:sp macro="" textlink="">
      <xdr:nvSpPr>
        <xdr:cNvPr id="307" name="楕円 306"/>
        <xdr:cNvSpPr/>
      </xdr:nvSpPr>
      <xdr:spPr>
        <a:xfrm>
          <a:off x="6921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81</xdr:row>
      <xdr:rowOff>124477</xdr:rowOff>
    </xdr:from>
    <xdr:ext cx="469744" cy="259045"/>
    <xdr:sp macro="" textlink="">
      <xdr:nvSpPr>
        <xdr:cNvPr id="308" name="n_1aveValue【福祉施設】&#10;一人当たり面積"/>
        <xdr:cNvSpPr txBox="1"/>
      </xdr:nvSpPr>
      <xdr:spPr>
        <a:xfrm>
          <a:off x="93917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99077</xdr:rowOff>
    </xdr:from>
    <xdr:ext cx="469744" cy="259045"/>
    <xdr:sp macro="" textlink="">
      <xdr:nvSpPr>
        <xdr:cNvPr id="309" name="n_2aveValue【福祉施設】&#10;一人当たり面積"/>
        <xdr:cNvSpPr txBox="1"/>
      </xdr:nvSpPr>
      <xdr:spPr>
        <a:xfrm>
          <a:off x="8515427" y="1398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111777</xdr:rowOff>
    </xdr:from>
    <xdr:ext cx="469744" cy="259045"/>
    <xdr:sp macro="" textlink="">
      <xdr:nvSpPr>
        <xdr:cNvPr id="310" name="n_3aveValue【福祉施設】&#10;一人当たり面積"/>
        <xdr:cNvSpPr txBox="1"/>
      </xdr:nvSpPr>
      <xdr:spPr>
        <a:xfrm>
          <a:off x="7626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41927</xdr:rowOff>
    </xdr:from>
    <xdr:ext cx="469744" cy="259045"/>
    <xdr:sp macro="" textlink="">
      <xdr:nvSpPr>
        <xdr:cNvPr id="311" name="n_4aveValue【福祉施設】&#10;一人当たり面積"/>
        <xdr:cNvSpPr txBox="1"/>
      </xdr:nvSpPr>
      <xdr:spPr>
        <a:xfrm>
          <a:off x="6737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48277</xdr:rowOff>
    </xdr:from>
    <xdr:ext cx="469744" cy="259045"/>
    <xdr:sp macro="" textlink="">
      <xdr:nvSpPr>
        <xdr:cNvPr id="312" name="n_4mainValue【福祉施設】&#10;一人当たり面積"/>
        <xdr:cNvSpPr txBox="1"/>
      </xdr:nvSpPr>
      <xdr:spPr>
        <a:xfrm>
          <a:off x="6737427" y="1359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3" name="正方形/長方形 31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4" name="正方形/長方形 31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5" name="正方形/長方形 31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6" name="正方形/長方形 31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7" name="正方形/長方形 31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8" name="正方形/長方形 31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9" name="正方形/長方形 31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0" name="正方形/長方形 31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1" name="テキスト ボックス 32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2" name="直線コネクタ 32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23" name="テキスト ボックス 322"/>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24" name="直線コネクタ 32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25" name="テキスト ボックス 324"/>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26" name="直線コネクタ 32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27" name="テキスト ボックス 32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28" name="直線コネクタ 32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29" name="テキスト ボックス 32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30" name="直線コネクタ 32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31" name="テキスト ボックス 33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32" name="直線コネクタ 33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33" name="テキスト ボックス 33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34" name="直線コネクタ 33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35" name="テキスト ボックス 334"/>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6" name="直線コネクタ 33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3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123552</xdr:rowOff>
    </xdr:from>
    <xdr:to>
      <xdr:col>24</xdr:col>
      <xdr:colOff>62865</xdr:colOff>
      <xdr:row>108</xdr:row>
      <xdr:rowOff>89263</xdr:rowOff>
    </xdr:to>
    <xdr:cxnSp macro="">
      <xdr:nvCxnSpPr>
        <xdr:cNvPr id="338" name="直線コネクタ 337"/>
        <xdr:cNvCxnSpPr/>
      </xdr:nvCxnSpPr>
      <xdr:spPr>
        <a:xfrm flipV="1">
          <a:off x="4634865" y="17268552"/>
          <a:ext cx="0" cy="133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93090</xdr:rowOff>
    </xdr:from>
    <xdr:ext cx="405111" cy="259045"/>
    <xdr:sp macro="" textlink="">
      <xdr:nvSpPr>
        <xdr:cNvPr id="339" name="【市民会館】&#10;有形固定資産減価償却率最小値テキスト"/>
        <xdr:cNvSpPr txBox="1"/>
      </xdr:nvSpPr>
      <xdr:spPr>
        <a:xfrm>
          <a:off x="4673600" y="18609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89263</xdr:rowOff>
    </xdr:from>
    <xdr:to>
      <xdr:col>24</xdr:col>
      <xdr:colOff>152400</xdr:colOff>
      <xdr:row>108</xdr:row>
      <xdr:rowOff>89263</xdr:rowOff>
    </xdr:to>
    <xdr:cxnSp macro="">
      <xdr:nvCxnSpPr>
        <xdr:cNvPr id="340" name="直線コネクタ 339"/>
        <xdr:cNvCxnSpPr/>
      </xdr:nvCxnSpPr>
      <xdr:spPr>
        <a:xfrm>
          <a:off x="4546600" y="1860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70229</xdr:rowOff>
    </xdr:from>
    <xdr:ext cx="405111" cy="259045"/>
    <xdr:sp macro="" textlink="">
      <xdr:nvSpPr>
        <xdr:cNvPr id="341" name="【市民会館】&#10;有形固定資産減価償却率最大値テキスト"/>
        <xdr:cNvSpPr txBox="1"/>
      </xdr:nvSpPr>
      <xdr:spPr>
        <a:xfrm>
          <a:off x="4673600" y="17043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123552</xdr:rowOff>
    </xdr:from>
    <xdr:to>
      <xdr:col>24</xdr:col>
      <xdr:colOff>152400</xdr:colOff>
      <xdr:row>100</xdr:row>
      <xdr:rowOff>123552</xdr:rowOff>
    </xdr:to>
    <xdr:cxnSp macro="">
      <xdr:nvCxnSpPr>
        <xdr:cNvPr id="342" name="直線コネクタ 341"/>
        <xdr:cNvCxnSpPr/>
      </xdr:nvCxnSpPr>
      <xdr:spPr>
        <a:xfrm>
          <a:off x="4546600" y="1726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56441</xdr:rowOff>
    </xdr:from>
    <xdr:ext cx="405111" cy="259045"/>
    <xdr:sp macro="" textlink="">
      <xdr:nvSpPr>
        <xdr:cNvPr id="343" name="【市民会館】&#10;有形固定資産減価償却率平均値テキスト"/>
        <xdr:cNvSpPr txBox="1"/>
      </xdr:nvSpPr>
      <xdr:spPr>
        <a:xfrm>
          <a:off x="4673600" y="177157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33564</xdr:rowOff>
    </xdr:from>
    <xdr:to>
      <xdr:col>24</xdr:col>
      <xdr:colOff>114300</xdr:colOff>
      <xdr:row>104</xdr:row>
      <xdr:rowOff>135164</xdr:rowOff>
    </xdr:to>
    <xdr:sp macro="" textlink="">
      <xdr:nvSpPr>
        <xdr:cNvPr id="344" name="フローチャート: 判断 343"/>
        <xdr:cNvSpPr/>
      </xdr:nvSpPr>
      <xdr:spPr>
        <a:xfrm>
          <a:off x="45847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66221</xdr:rowOff>
    </xdr:from>
    <xdr:to>
      <xdr:col>20</xdr:col>
      <xdr:colOff>38100</xdr:colOff>
      <xdr:row>104</xdr:row>
      <xdr:rowOff>167821</xdr:rowOff>
    </xdr:to>
    <xdr:sp macro="" textlink="">
      <xdr:nvSpPr>
        <xdr:cNvPr id="345" name="フローチャート: 判断 344"/>
        <xdr:cNvSpPr/>
      </xdr:nvSpPr>
      <xdr:spPr>
        <a:xfrm>
          <a:off x="3746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113574</xdr:rowOff>
    </xdr:from>
    <xdr:to>
      <xdr:col>15</xdr:col>
      <xdr:colOff>101600</xdr:colOff>
      <xdr:row>105</xdr:row>
      <xdr:rowOff>43724</xdr:rowOff>
    </xdr:to>
    <xdr:sp macro="" textlink="">
      <xdr:nvSpPr>
        <xdr:cNvPr id="346" name="フローチャート: 判断 345"/>
        <xdr:cNvSpPr/>
      </xdr:nvSpPr>
      <xdr:spPr>
        <a:xfrm>
          <a:off x="2857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138068</xdr:rowOff>
    </xdr:from>
    <xdr:to>
      <xdr:col>10</xdr:col>
      <xdr:colOff>165100</xdr:colOff>
      <xdr:row>105</xdr:row>
      <xdr:rowOff>68218</xdr:rowOff>
    </xdr:to>
    <xdr:sp macro="" textlink="">
      <xdr:nvSpPr>
        <xdr:cNvPr id="347" name="フローチャート: 判断 346"/>
        <xdr:cNvSpPr/>
      </xdr:nvSpPr>
      <xdr:spPr>
        <a:xfrm>
          <a:off x="1968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38463</xdr:rowOff>
    </xdr:from>
    <xdr:to>
      <xdr:col>6</xdr:col>
      <xdr:colOff>38100</xdr:colOff>
      <xdr:row>104</xdr:row>
      <xdr:rowOff>140063</xdr:rowOff>
    </xdr:to>
    <xdr:sp macro="" textlink="">
      <xdr:nvSpPr>
        <xdr:cNvPr id="348" name="フローチャート: 判断 347"/>
        <xdr:cNvSpPr/>
      </xdr:nvSpPr>
      <xdr:spPr>
        <a:xfrm>
          <a:off x="1079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9" name="テキスト ボックス 34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0" name="テキスト ボックス 34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1" name="テキスト ボックス 35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2" name="テキスト ボックス 35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3" name="テキスト ボックス 35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95613</xdr:rowOff>
    </xdr:from>
    <xdr:to>
      <xdr:col>24</xdr:col>
      <xdr:colOff>114300</xdr:colOff>
      <xdr:row>108</xdr:row>
      <xdr:rowOff>25763</xdr:rowOff>
    </xdr:to>
    <xdr:sp macro="" textlink="">
      <xdr:nvSpPr>
        <xdr:cNvPr id="354" name="楕円 353"/>
        <xdr:cNvSpPr/>
      </xdr:nvSpPr>
      <xdr:spPr>
        <a:xfrm>
          <a:off x="4584700" y="1844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10540</xdr:rowOff>
    </xdr:from>
    <xdr:ext cx="405111" cy="259045"/>
    <xdr:sp macro="" textlink="">
      <xdr:nvSpPr>
        <xdr:cNvPr id="355" name="【市民会館】&#10;有形固定資産減価償却率該当値テキスト"/>
        <xdr:cNvSpPr txBox="1"/>
      </xdr:nvSpPr>
      <xdr:spPr>
        <a:xfrm>
          <a:off x="4673600" y="18355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102</xdr:row>
      <xdr:rowOff>36830</xdr:rowOff>
    </xdr:from>
    <xdr:to>
      <xdr:col>6</xdr:col>
      <xdr:colOff>38100</xdr:colOff>
      <xdr:row>102</xdr:row>
      <xdr:rowOff>138430</xdr:rowOff>
    </xdr:to>
    <xdr:sp macro="" textlink="">
      <xdr:nvSpPr>
        <xdr:cNvPr id="356" name="楕円 355"/>
        <xdr:cNvSpPr/>
      </xdr:nvSpPr>
      <xdr:spPr>
        <a:xfrm>
          <a:off x="1079500" y="1752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12898</xdr:rowOff>
    </xdr:from>
    <xdr:ext cx="405111" cy="259045"/>
    <xdr:sp macro="" textlink="">
      <xdr:nvSpPr>
        <xdr:cNvPr id="357" name="n_1aveValue【市民会館】&#10;有形固定資産減価償却率"/>
        <xdr:cNvSpPr txBox="1"/>
      </xdr:nvSpPr>
      <xdr:spPr>
        <a:xfrm>
          <a:off x="35820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60251</xdr:rowOff>
    </xdr:from>
    <xdr:ext cx="405111" cy="259045"/>
    <xdr:sp macro="" textlink="">
      <xdr:nvSpPr>
        <xdr:cNvPr id="358" name="n_2aveValue【市民会館】&#10;有形固定資産減価償却率"/>
        <xdr:cNvSpPr txBox="1"/>
      </xdr:nvSpPr>
      <xdr:spPr>
        <a:xfrm>
          <a:off x="2705744" y="1771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84745</xdr:rowOff>
    </xdr:from>
    <xdr:ext cx="405111" cy="259045"/>
    <xdr:sp macro="" textlink="">
      <xdr:nvSpPr>
        <xdr:cNvPr id="359" name="n_3aveValue【市民会館】&#10;有形固定資産減価償却率"/>
        <xdr:cNvSpPr txBox="1"/>
      </xdr:nvSpPr>
      <xdr:spPr>
        <a:xfrm>
          <a:off x="1816744" y="1774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131190</xdr:rowOff>
    </xdr:from>
    <xdr:ext cx="405111" cy="259045"/>
    <xdr:sp macro="" textlink="">
      <xdr:nvSpPr>
        <xdr:cNvPr id="360" name="n_4aveValue【市民会館】&#10;有形固定資産減価償却率"/>
        <xdr:cNvSpPr txBox="1"/>
      </xdr:nvSpPr>
      <xdr:spPr>
        <a:xfrm>
          <a:off x="927744" y="1796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154957</xdr:rowOff>
    </xdr:from>
    <xdr:ext cx="405111" cy="259045"/>
    <xdr:sp macro="" textlink="">
      <xdr:nvSpPr>
        <xdr:cNvPr id="361" name="n_4mainValue【市民会館】&#10;有形固定資産減価償却率"/>
        <xdr:cNvSpPr txBox="1"/>
      </xdr:nvSpPr>
      <xdr:spPr>
        <a:xfrm>
          <a:off x="927744" y="1729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2" name="正方形/長方形 36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3" name="正方形/長方形 36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4" name="正方形/長方形 36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5" name="正方形/長方形 36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6" name="正方形/長方形 36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7" name="正方形/長方形 36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8" name="正方形/長方形 36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9" name="正方形/長方形 36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0" name="テキスト ボックス 36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1" name="直線コネクタ 37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72" name="直線コネクタ 37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73" name="テキスト ボックス 372"/>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74" name="直線コネクタ 37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75" name="テキスト ボックス 374"/>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76" name="直線コネクタ 37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77" name="テキスト ボックス 37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78" name="直線コネクタ 37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79" name="テキスト ボックス 378"/>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80" name="直線コネクタ 37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81" name="テキスト ボックス 380"/>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2" name="直線コネクタ 38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3" name="テキスト ボックス 38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64770</xdr:rowOff>
    </xdr:from>
    <xdr:to>
      <xdr:col>54</xdr:col>
      <xdr:colOff>189865</xdr:colOff>
      <xdr:row>108</xdr:row>
      <xdr:rowOff>83820</xdr:rowOff>
    </xdr:to>
    <xdr:cxnSp macro="">
      <xdr:nvCxnSpPr>
        <xdr:cNvPr id="385" name="直線コネクタ 384"/>
        <xdr:cNvCxnSpPr/>
      </xdr:nvCxnSpPr>
      <xdr:spPr>
        <a:xfrm flipV="1">
          <a:off x="10476865" y="1738122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87647</xdr:rowOff>
    </xdr:from>
    <xdr:ext cx="469744" cy="259045"/>
    <xdr:sp macro="" textlink="">
      <xdr:nvSpPr>
        <xdr:cNvPr id="386" name="【市民会館】&#10;一人当たり面積最小値テキスト"/>
        <xdr:cNvSpPr txBox="1"/>
      </xdr:nvSpPr>
      <xdr:spPr>
        <a:xfrm>
          <a:off x="10515600" y="1860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83820</xdr:rowOff>
    </xdr:from>
    <xdr:to>
      <xdr:col>55</xdr:col>
      <xdr:colOff>88900</xdr:colOff>
      <xdr:row>108</xdr:row>
      <xdr:rowOff>83820</xdr:rowOff>
    </xdr:to>
    <xdr:cxnSp macro="">
      <xdr:nvCxnSpPr>
        <xdr:cNvPr id="387" name="直線コネクタ 386"/>
        <xdr:cNvCxnSpPr/>
      </xdr:nvCxnSpPr>
      <xdr:spPr>
        <a:xfrm>
          <a:off x="10388600" y="1860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11447</xdr:rowOff>
    </xdr:from>
    <xdr:ext cx="469744" cy="259045"/>
    <xdr:sp macro="" textlink="">
      <xdr:nvSpPr>
        <xdr:cNvPr id="388" name="【市民会館】&#10;一人当たり面積最大値テキスト"/>
        <xdr:cNvSpPr txBox="1"/>
      </xdr:nvSpPr>
      <xdr:spPr>
        <a:xfrm>
          <a:off x="10515600" y="1715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64770</xdr:rowOff>
    </xdr:from>
    <xdr:to>
      <xdr:col>55</xdr:col>
      <xdr:colOff>88900</xdr:colOff>
      <xdr:row>101</xdr:row>
      <xdr:rowOff>64770</xdr:rowOff>
    </xdr:to>
    <xdr:cxnSp macro="">
      <xdr:nvCxnSpPr>
        <xdr:cNvPr id="389" name="直線コネクタ 388"/>
        <xdr:cNvCxnSpPr/>
      </xdr:nvCxnSpPr>
      <xdr:spPr>
        <a:xfrm>
          <a:off x="10388600" y="1738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128288</xdr:rowOff>
    </xdr:from>
    <xdr:ext cx="469744" cy="259045"/>
    <xdr:sp macro="" textlink="">
      <xdr:nvSpPr>
        <xdr:cNvPr id="390" name="【市民会館】&#10;一人当たり面積平均値テキスト"/>
        <xdr:cNvSpPr txBox="1"/>
      </xdr:nvSpPr>
      <xdr:spPr>
        <a:xfrm>
          <a:off x="10515600" y="17959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105411</xdr:rowOff>
    </xdr:from>
    <xdr:to>
      <xdr:col>55</xdr:col>
      <xdr:colOff>50800</xdr:colOff>
      <xdr:row>106</xdr:row>
      <xdr:rowOff>35561</xdr:rowOff>
    </xdr:to>
    <xdr:sp macro="" textlink="">
      <xdr:nvSpPr>
        <xdr:cNvPr id="391" name="フローチャート: 判断 390"/>
        <xdr:cNvSpPr/>
      </xdr:nvSpPr>
      <xdr:spPr>
        <a:xfrm>
          <a:off x="104267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135889</xdr:rowOff>
    </xdr:from>
    <xdr:to>
      <xdr:col>50</xdr:col>
      <xdr:colOff>165100</xdr:colOff>
      <xdr:row>106</xdr:row>
      <xdr:rowOff>66039</xdr:rowOff>
    </xdr:to>
    <xdr:sp macro="" textlink="">
      <xdr:nvSpPr>
        <xdr:cNvPr id="392" name="フローチャート: 判断 391"/>
        <xdr:cNvSpPr/>
      </xdr:nvSpPr>
      <xdr:spPr>
        <a:xfrm>
          <a:off x="9588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143511</xdr:rowOff>
    </xdr:from>
    <xdr:to>
      <xdr:col>46</xdr:col>
      <xdr:colOff>38100</xdr:colOff>
      <xdr:row>106</xdr:row>
      <xdr:rowOff>73661</xdr:rowOff>
    </xdr:to>
    <xdr:sp macro="" textlink="">
      <xdr:nvSpPr>
        <xdr:cNvPr id="393" name="フローチャート: 判断 392"/>
        <xdr:cNvSpPr/>
      </xdr:nvSpPr>
      <xdr:spPr>
        <a:xfrm>
          <a:off x="8699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151130</xdr:rowOff>
    </xdr:from>
    <xdr:to>
      <xdr:col>41</xdr:col>
      <xdr:colOff>101600</xdr:colOff>
      <xdr:row>106</xdr:row>
      <xdr:rowOff>81280</xdr:rowOff>
    </xdr:to>
    <xdr:sp macro="" textlink="">
      <xdr:nvSpPr>
        <xdr:cNvPr id="394" name="フローチャート: 判断 393"/>
        <xdr:cNvSpPr/>
      </xdr:nvSpPr>
      <xdr:spPr>
        <a:xfrm>
          <a:off x="7810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78739</xdr:rowOff>
    </xdr:from>
    <xdr:to>
      <xdr:col>36</xdr:col>
      <xdr:colOff>165100</xdr:colOff>
      <xdr:row>107</xdr:row>
      <xdr:rowOff>8889</xdr:rowOff>
    </xdr:to>
    <xdr:sp macro="" textlink="">
      <xdr:nvSpPr>
        <xdr:cNvPr id="395" name="フローチャート: 判断 394"/>
        <xdr:cNvSpPr/>
      </xdr:nvSpPr>
      <xdr:spPr>
        <a:xfrm>
          <a:off x="6921500" y="1825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6" name="テキスト ボックス 39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7" name="テキスト ボックス 39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8" name="テキスト ボックス 39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9" name="テキスト ボックス 39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0" name="テキスト ボックス 39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55880</xdr:rowOff>
    </xdr:from>
    <xdr:to>
      <xdr:col>55</xdr:col>
      <xdr:colOff>50800</xdr:colOff>
      <xdr:row>106</xdr:row>
      <xdr:rowOff>157480</xdr:rowOff>
    </xdr:to>
    <xdr:sp macro="" textlink="">
      <xdr:nvSpPr>
        <xdr:cNvPr id="401" name="楕円 400"/>
        <xdr:cNvSpPr/>
      </xdr:nvSpPr>
      <xdr:spPr>
        <a:xfrm>
          <a:off x="10426700" y="1822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34307</xdr:rowOff>
    </xdr:from>
    <xdr:ext cx="469744" cy="259045"/>
    <xdr:sp macro="" textlink="">
      <xdr:nvSpPr>
        <xdr:cNvPr id="402" name="【市民会館】&#10;一人当たり面積該当値テキスト"/>
        <xdr:cNvSpPr txBox="1"/>
      </xdr:nvSpPr>
      <xdr:spPr>
        <a:xfrm>
          <a:off x="10515600" y="1820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106</xdr:row>
      <xdr:rowOff>63500</xdr:rowOff>
    </xdr:from>
    <xdr:to>
      <xdr:col>36</xdr:col>
      <xdr:colOff>165100</xdr:colOff>
      <xdr:row>106</xdr:row>
      <xdr:rowOff>165100</xdr:rowOff>
    </xdr:to>
    <xdr:sp macro="" textlink="">
      <xdr:nvSpPr>
        <xdr:cNvPr id="403" name="楕円 402"/>
        <xdr:cNvSpPr/>
      </xdr:nvSpPr>
      <xdr:spPr>
        <a:xfrm>
          <a:off x="69215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82566</xdr:rowOff>
    </xdr:from>
    <xdr:ext cx="469744" cy="259045"/>
    <xdr:sp macro="" textlink="">
      <xdr:nvSpPr>
        <xdr:cNvPr id="404" name="n_1aveValue【市民会館】&#10;一人当たり面積"/>
        <xdr:cNvSpPr txBox="1"/>
      </xdr:nvSpPr>
      <xdr:spPr>
        <a:xfrm>
          <a:off x="93917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90188</xdr:rowOff>
    </xdr:from>
    <xdr:ext cx="469744" cy="259045"/>
    <xdr:sp macro="" textlink="">
      <xdr:nvSpPr>
        <xdr:cNvPr id="405" name="n_2aveValue【市民会館】&#10;一人当たり面積"/>
        <xdr:cNvSpPr txBox="1"/>
      </xdr:nvSpPr>
      <xdr:spPr>
        <a:xfrm>
          <a:off x="85154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97807</xdr:rowOff>
    </xdr:from>
    <xdr:ext cx="469744" cy="259045"/>
    <xdr:sp macro="" textlink="">
      <xdr:nvSpPr>
        <xdr:cNvPr id="406" name="n_3aveValue【市民会館】&#10;一人当たり面積"/>
        <xdr:cNvSpPr txBox="1"/>
      </xdr:nvSpPr>
      <xdr:spPr>
        <a:xfrm>
          <a:off x="76264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16</xdr:rowOff>
    </xdr:from>
    <xdr:ext cx="469744" cy="259045"/>
    <xdr:sp macro="" textlink="">
      <xdr:nvSpPr>
        <xdr:cNvPr id="407" name="n_4aveValue【市民会館】&#10;一人当たり面積"/>
        <xdr:cNvSpPr txBox="1"/>
      </xdr:nvSpPr>
      <xdr:spPr>
        <a:xfrm>
          <a:off x="6737427" y="1834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10177</xdr:rowOff>
    </xdr:from>
    <xdr:ext cx="469744" cy="259045"/>
    <xdr:sp macro="" textlink="">
      <xdr:nvSpPr>
        <xdr:cNvPr id="408" name="n_4mainValue【市民会館】&#10;一人当たり面積"/>
        <xdr:cNvSpPr txBox="1"/>
      </xdr:nvSpPr>
      <xdr:spPr>
        <a:xfrm>
          <a:off x="6737427" y="1801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9" name="正方形/長方形 40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0" name="正方形/長方形 40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1" name="正方形/長方形 41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2" name="正方形/長方形 41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3" name="正方形/長方形 41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4" name="正方形/長方形 41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5" name="正方形/長方形 41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6" name="正方形/長方形 41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7" name="テキスト ボックス 41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8" name="直線コネクタ 41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19" name="テキスト ボックス 41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20" name="直線コネクタ 41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21" name="テキスト ボックス 420"/>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22" name="直線コネクタ 42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23" name="テキスト ボックス 42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24" name="直線コネクタ 42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25" name="テキスト ボックス 42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26" name="直線コネクタ 42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27" name="テキスト ボックス 42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28" name="直線コネクタ 42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29" name="テキスト ボックス 42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0" name="直線コネクタ 42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31" name="テキスト ボックス 43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83820</xdr:rowOff>
    </xdr:from>
    <xdr:to>
      <xdr:col>85</xdr:col>
      <xdr:colOff>126364</xdr:colOff>
      <xdr:row>41</xdr:row>
      <xdr:rowOff>133350</xdr:rowOff>
    </xdr:to>
    <xdr:cxnSp macro="">
      <xdr:nvCxnSpPr>
        <xdr:cNvPr id="433" name="直線コネクタ 432"/>
        <xdr:cNvCxnSpPr/>
      </xdr:nvCxnSpPr>
      <xdr:spPr>
        <a:xfrm flipV="1">
          <a:off x="16318864" y="59131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137177</xdr:rowOff>
    </xdr:from>
    <xdr:ext cx="405111" cy="259045"/>
    <xdr:sp macro="" textlink="">
      <xdr:nvSpPr>
        <xdr:cNvPr id="434" name="【一般廃棄物処理施設】&#10;有形固定資産減価償却率最小値テキスト"/>
        <xdr:cNvSpPr txBox="1"/>
      </xdr:nvSpPr>
      <xdr:spPr>
        <a:xfrm>
          <a:off x="16357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133350</xdr:rowOff>
    </xdr:from>
    <xdr:to>
      <xdr:col>86</xdr:col>
      <xdr:colOff>25400</xdr:colOff>
      <xdr:row>41</xdr:row>
      <xdr:rowOff>133350</xdr:rowOff>
    </xdr:to>
    <xdr:cxnSp macro="">
      <xdr:nvCxnSpPr>
        <xdr:cNvPr id="435" name="直線コネクタ 434"/>
        <xdr:cNvCxnSpPr/>
      </xdr:nvCxnSpPr>
      <xdr:spPr>
        <a:xfrm>
          <a:off x="16230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30497</xdr:rowOff>
    </xdr:from>
    <xdr:ext cx="405111" cy="259045"/>
    <xdr:sp macro="" textlink="">
      <xdr:nvSpPr>
        <xdr:cNvPr id="436" name="【一般廃棄物処理施設】&#10;有形固定資産減価償却率最大値テキスト"/>
        <xdr:cNvSpPr txBox="1"/>
      </xdr:nvSpPr>
      <xdr:spPr>
        <a:xfrm>
          <a:off x="16357600" y="568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83820</xdr:rowOff>
    </xdr:from>
    <xdr:to>
      <xdr:col>86</xdr:col>
      <xdr:colOff>25400</xdr:colOff>
      <xdr:row>34</xdr:row>
      <xdr:rowOff>83820</xdr:rowOff>
    </xdr:to>
    <xdr:cxnSp macro="">
      <xdr:nvCxnSpPr>
        <xdr:cNvPr id="437" name="直線コネクタ 436"/>
        <xdr:cNvCxnSpPr/>
      </xdr:nvCxnSpPr>
      <xdr:spPr>
        <a:xfrm>
          <a:off x="16230600" y="591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49547</xdr:rowOff>
    </xdr:from>
    <xdr:ext cx="405111" cy="259045"/>
    <xdr:sp macro="" textlink="">
      <xdr:nvSpPr>
        <xdr:cNvPr id="438" name="【一般廃棄物処理施設】&#10;有形固定資産減価償却率平均値テキスト"/>
        <xdr:cNvSpPr txBox="1"/>
      </xdr:nvSpPr>
      <xdr:spPr>
        <a:xfrm>
          <a:off x="16357600" y="656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71120</xdr:rowOff>
    </xdr:from>
    <xdr:to>
      <xdr:col>85</xdr:col>
      <xdr:colOff>177800</xdr:colOff>
      <xdr:row>39</xdr:row>
      <xdr:rowOff>1270</xdr:rowOff>
    </xdr:to>
    <xdr:sp macro="" textlink="">
      <xdr:nvSpPr>
        <xdr:cNvPr id="439" name="フローチャート: 判断 438"/>
        <xdr:cNvSpPr/>
      </xdr:nvSpPr>
      <xdr:spPr>
        <a:xfrm>
          <a:off x="162687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61595</xdr:rowOff>
    </xdr:from>
    <xdr:to>
      <xdr:col>81</xdr:col>
      <xdr:colOff>101600</xdr:colOff>
      <xdr:row>38</xdr:row>
      <xdr:rowOff>163195</xdr:rowOff>
    </xdr:to>
    <xdr:sp macro="" textlink="">
      <xdr:nvSpPr>
        <xdr:cNvPr id="440" name="フローチャート: 判断 439"/>
        <xdr:cNvSpPr/>
      </xdr:nvSpPr>
      <xdr:spPr>
        <a:xfrm>
          <a:off x="15430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71120</xdr:rowOff>
    </xdr:from>
    <xdr:to>
      <xdr:col>76</xdr:col>
      <xdr:colOff>165100</xdr:colOff>
      <xdr:row>39</xdr:row>
      <xdr:rowOff>1270</xdr:rowOff>
    </xdr:to>
    <xdr:sp macro="" textlink="">
      <xdr:nvSpPr>
        <xdr:cNvPr id="441" name="フローチャート: 判断 440"/>
        <xdr:cNvSpPr/>
      </xdr:nvSpPr>
      <xdr:spPr>
        <a:xfrm>
          <a:off x="14541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23495</xdr:rowOff>
    </xdr:from>
    <xdr:to>
      <xdr:col>72</xdr:col>
      <xdr:colOff>38100</xdr:colOff>
      <xdr:row>38</xdr:row>
      <xdr:rowOff>125095</xdr:rowOff>
    </xdr:to>
    <xdr:sp macro="" textlink="">
      <xdr:nvSpPr>
        <xdr:cNvPr id="442" name="フローチャート: 判断 441"/>
        <xdr:cNvSpPr/>
      </xdr:nvSpPr>
      <xdr:spPr>
        <a:xfrm>
          <a:off x="13652500" y="65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93980</xdr:rowOff>
    </xdr:from>
    <xdr:to>
      <xdr:col>67</xdr:col>
      <xdr:colOff>101600</xdr:colOff>
      <xdr:row>39</xdr:row>
      <xdr:rowOff>24130</xdr:rowOff>
    </xdr:to>
    <xdr:sp macro="" textlink="">
      <xdr:nvSpPr>
        <xdr:cNvPr id="443" name="フローチャート: 判断 442"/>
        <xdr:cNvSpPr/>
      </xdr:nvSpPr>
      <xdr:spPr>
        <a:xfrm>
          <a:off x="12763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4" name="テキスト ボックス 44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5" name="テキスト ボックス 44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6" name="テキスト ボックス 44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7" name="テキスト ボックス 44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8" name="テキスト ボックス 44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84455</xdr:rowOff>
    </xdr:from>
    <xdr:to>
      <xdr:col>85</xdr:col>
      <xdr:colOff>177800</xdr:colOff>
      <xdr:row>37</xdr:row>
      <xdr:rowOff>14605</xdr:rowOff>
    </xdr:to>
    <xdr:sp macro="" textlink="">
      <xdr:nvSpPr>
        <xdr:cNvPr id="449" name="楕円 448"/>
        <xdr:cNvSpPr/>
      </xdr:nvSpPr>
      <xdr:spPr>
        <a:xfrm>
          <a:off x="16268700" y="625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107332</xdr:rowOff>
    </xdr:from>
    <xdr:ext cx="405111" cy="259045"/>
    <xdr:sp macro="" textlink="">
      <xdr:nvSpPr>
        <xdr:cNvPr id="450" name="【一般廃棄物処理施設】&#10;有形固定資産減価償却率該当値テキスト"/>
        <xdr:cNvSpPr txBox="1"/>
      </xdr:nvSpPr>
      <xdr:spPr>
        <a:xfrm>
          <a:off x="16357600" y="610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156845</xdr:rowOff>
    </xdr:from>
    <xdr:to>
      <xdr:col>67</xdr:col>
      <xdr:colOff>101600</xdr:colOff>
      <xdr:row>34</xdr:row>
      <xdr:rowOff>86995</xdr:rowOff>
    </xdr:to>
    <xdr:sp macro="" textlink="">
      <xdr:nvSpPr>
        <xdr:cNvPr id="451" name="楕円 450"/>
        <xdr:cNvSpPr/>
      </xdr:nvSpPr>
      <xdr:spPr>
        <a:xfrm>
          <a:off x="12763500" y="581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8272</xdr:rowOff>
    </xdr:from>
    <xdr:ext cx="405111" cy="259045"/>
    <xdr:sp macro="" textlink="">
      <xdr:nvSpPr>
        <xdr:cNvPr id="452" name="n_1aveValue【一般廃棄物処理施設】&#10;有形固定資産減価償却率"/>
        <xdr:cNvSpPr txBox="1"/>
      </xdr:nvSpPr>
      <xdr:spPr>
        <a:xfrm>
          <a:off x="15266044" y="635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17797</xdr:rowOff>
    </xdr:from>
    <xdr:ext cx="405111" cy="259045"/>
    <xdr:sp macro="" textlink="">
      <xdr:nvSpPr>
        <xdr:cNvPr id="453" name="n_2aveValue【一般廃棄物処理施設】&#10;有形固定資産減価償却率"/>
        <xdr:cNvSpPr txBox="1"/>
      </xdr:nvSpPr>
      <xdr:spPr>
        <a:xfrm>
          <a:off x="143897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141622</xdr:rowOff>
    </xdr:from>
    <xdr:ext cx="405111" cy="259045"/>
    <xdr:sp macro="" textlink="">
      <xdr:nvSpPr>
        <xdr:cNvPr id="454" name="n_3aveValue【一般廃棄物処理施設】&#10;有形固定資産減価償却率"/>
        <xdr:cNvSpPr txBox="1"/>
      </xdr:nvSpPr>
      <xdr:spPr>
        <a:xfrm>
          <a:off x="13500744" y="631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15257</xdr:rowOff>
    </xdr:from>
    <xdr:ext cx="405111" cy="259045"/>
    <xdr:sp macro="" textlink="">
      <xdr:nvSpPr>
        <xdr:cNvPr id="455" name="n_4aveValue【一般廃棄物処理施設】&#10;有形固定資産減価償却率"/>
        <xdr:cNvSpPr txBox="1"/>
      </xdr:nvSpPr>
      <xdr:spPr>
        <a:xfrm>
          <a:off x="126117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103522</xdr:rowOff>
    </xdr:from>
    <xdr:ext cx="405111" cy="259045"/>
    <xdr:sp macro="" textlink="">
      <xdr:nvSpPr>
        <xdr:cNvPr id="456" name="n_4mainValue【一般廃棄物処理施設】&#10;有形固定資産減価償却率"/>
        <xdr:cNvSpPr txBox="1"/>
      </xdr:nvSpPr>
      <xdr:spPr>
        <a:xfrm>
          <a:off x="12611744" y="558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8" name="正方形/長方形 45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9" name="正方形/長方形 45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0" name="正方形/長方形 45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1" name="正方形/長方形 46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2" name="正方形/長方形 46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3" name="正方形/長方形 46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4" name="正方形/長方形 46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5" name="テキスト ボックス 46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6" name="直線コネクタ 46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7" name="直線コネクタ 46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8" name="テキスト ボックス 467"/>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9" name="直線コネクタ 46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70" name="テキスト ボックス 469"/>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1" name="直線コネクタ 47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72" name="テキスト ボックス 471"/>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3" name="直線コネクタ 47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74" name="テキスト ボックス 473"/>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5" name="直線コネクタ 47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76" name="テキスト ボックス 475"/>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7" name="直線コネクタ 47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8" name="テキスト ボックス 47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140734</xdr:rowOff>
    </xdr:from>
    <xdr:to>
      <xdr:col>116</xdr:col>
      <xdr:colOff>62864</xdr:colOff>
      <xdr:row>42</xdr:row>
      <xdr:rowOff>6058</xdr:rowOff>
    </xdr:to>
    <xdr:cxnSp macro="">
      <xdr:nvCxnSpPr>
        <xdr:cNvPr id="480" name="直線コネクタ 479"/>
        <xdr:cNvCxnSpPr/>
      </xdr:nvCxnSpPr>
      <xdr:spPr>
        <a:xfrm flipV="1">
          <a:off x="22160864" y="5970034"/>
          <a:ext cx="0" cy="123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9885</xdr:rowOff>
    </xdr:from>
    <xdr:ext cx="469744" cy="259045"/>
    <xdr:sp macro="" textlink="">
      <xdr:nvSpPr>
        <xdr:cNvPr id="481" name="【一般廃棄物処理施設】&#10;一人当たり有形固定資産（償却資産）額最小値テキスト"/>
        <xdr:cNvSpPr txBox="1"/>
      </xdr:nvSpPr>
      <xdr:spPr>
        <a:xfrm>
          <a:off x="22199600" y="7210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6058</xdr:rowOff>
    </xdr:from>
    <xdr:to>
      <xdr:col>116</xdr:col>
      <xdr:colOff>152400</xdr:colOff>
      <xdr:row>42</xdr:row>
      <xdr:rowOff>6058</xdr:rowOff>
    </xdr:to>
    <xdr:cxnSp macro="">
      <xdr:nvCxnSpPr>
        <xdr:cNvPr id="482" name="直線コネクタ 481"/>
        <xdr:cNvCxnSpPr/>
      </xdr:nvCxnSpPr>
      <xdr:spPr>
        <a:xfrm>
          <a:off x="22072600" y="7206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87411</xdr:rowOff>
    </xdr:from>
    <xdr:ext cx="599010" cy="259045"/>
    <xdr:sp macro="" textlink="">
      <xdr:nvSpPr>
        <xdr:cNvPr id="483" name="【一般廃棄物処理施設】&#10;一人当たり有形固定資産（償却資産）額最大値テキスト"/>
        <xdr:cNvSpPr txBox="1"/>
      </xdr:nvSpPr>
      <xdr:spPr>
        <a:xfrm>
          <a:off x="22199600" y="5745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140734</xdr:rowOff>
    </xdr:from>
    <xdr:to>
      <xdr:col>116</xdr:col>
      <xdr:colOff>152400</xdr:colOff>
      <xdr:row>34</xdr:row>
      <xdr:rowOff>140734</xdr:rowOff>
    </xdr:to>
    <xdr:cxnSp macro="">
      <xdr:nvCxnSpPr>
        <xdr:cNvPr id="484" name="直線コネクタ 483"/>
        <xdr:cNvCxnSpPr/>
      </xdr:nvCxnSpPr>
      <xdr:spPr>
        <a:xfrm>
          <a:off x="22072600" y="5970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103286</xdr:rowOff>
    </xdr:from>
    <xdr:ext cx="534377" cy="259045"/>
    <xdr:sp macro="" textlink="">
      <xdr:nvSpPr>
        <xdr:cNvPr id="485" name="【一般廃棄物処理施設】&#10;一人当たり有形固定資産（償却資産）額平均値テキスト"/>
        <xdr:cNvSpPr txBox="1"/>
      </xdr:nvSpPr>
      <xdr:spPr>
        <a:xfrm>
          <a:off x="22199600" y="66183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80409</xdr:rowOff>
    </xdr:from>
    <xdr:to>
      <xdr:col>116</xdr:col>
      <xdr:colOff>114300</xdr:colOff>
      <xdr:row>40</xdr:row>
      <xdr:rowOff>10559</xdr:rowOff>
    </xdr:to>
    <xdr:sp macro="" textlink="">
      <xdr:nvSpPr>
        <xdr:cNvPr id="486" name="フローチャート: 判断 485"/>
        <xdr:cNvSpPr/>
      </xdr:nvSpPr>
      <xdr:spPr>
        <a:xfrm>
          <a:off x="22110700" y="676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95367</xdr:rowOff>
    </xdr:from>
    <xdr:to>
      <xdr:col>112</xdr:col>
      <xdr:colOff>38100</xdr:colOff>
      <xdr:row>40</xdr:row>
      <xdr:rowOff>25517</xdr:rowOff>
    </xdr:to>
    <xdr:sp macro="" textlink="">
      <xdr:nvSpPr>
        <xdr:cNvPr id="487" name="フローチャート: 判断 486"/>
        <xdr:cNvSpPr/>
      </xdr:nvSpPr>
      <xdr:spPr>
        <a:xfrm>
          <a:off x="21272500" y="678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43314</xdr:rowOff>
    </xdr:from>
    <xdr:to>
      <xdr:col>107</xdr:col>
      <xdr:colOff>101600</xdr:colOff>
      <xdr:row>39</xdr:row>
      <xdr:rowOff>144914</xdr:rowOff>
    </xdr:to>
    <xdr:sp macro="" textlink="">
      <xdr:nvSpPr>
        <xdr:cNvPr id="488" name="フローチャート: 判断 487"/>
        <xdr:cNvSpPr/>
      </xdr:nvSpPr>
      <xdr:spPr>
        <a:xfrm>
          <a:off x="20383500" y="6729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41356</xdr:rowOff>
    </xdr:from>
    <xdr:to>
      <xdr:col>102</xdr:col>
      <xdr:colOff>165100</xdr:colOff>
      <xdr:row>39</xdr:row>
      <xdr:rowOff>142956</xdr:rowOff>
    </xdr:to>
    <xdr:sp macro="" textlink="">
      <xdr:nvSpPr>
        <xdr:cNvPr id="489" name="フローチャート: 判断 488"/>
        <xdr:cNvSpPr/>
      </xdr:nvSpPr>
      <xdr:spPr>
        <a:xfrm>
          <a:off x="19494500" y="672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159733</xdr:rowOff>
    </xdr:from>
    <xdr:to>
      <xdr:col>98</xdr:col>
      <xdr:colOff>38100</xdr:colOff>
      <xdr:row>40</xdr:row>
      <xdr:rowOff>89883</xdr:rowOff>
    </xdr:to>
    <xdr:sp macro="" textlink="">
      <xdr:nvSpPr>
        <xdr:cNvPr id="490" name="フローチャート: 判断 489"/>
        <xdr:cNvSpPr/>
      </xdr:nvSpPr>
      <xdr:spPr>
        <a:xfrm>
          <a:off x="18605500" y="6846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1" name="テキスト ボックス 49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2" name="テキスト ボックス 49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3" name="テキスト ボックス 49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4" name="テキスト ボックス 49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5" name="テキスト ボックス 49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140812</xdr:rowOff>
    </xdr:from>
    <xdr:to>
      <xdr:col>116</xdr:col>
      <xdr:colOff>114300</xdr:colOff>
      <xdr:row>41</xdr:row>
      <xdr:rowOff>70962</xdr:rowOff>
    </xdr:to>
    <xdr:sp macro="" textlink="">
      <xdr:nvSpPr>
        <xdr:cNvPr id="496" name="楕円 495"/>
        <xdr:cNvSpPr/>
      </xdr:nvSpPr>
      <xdr:spPr>
        <a:xfrm>
          <a:off x="22110700" y="6998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119239</xdr:rowOff>
    </xdr:from>
    <xdr:ext cx="534377" cy="259045"/>
    <xdr:sp macro="" textlink="">
      <xdr:nvSpPr>
        <xdr:cNvPr id="497" name="【一般廃棄物処理施設】&#10;一人当たり有形固定資産（償却資産）額該当値テキスト"/>
        <xdr:cNvSpPr txBox="1"/>
      </xdr:nvSpPr>
      <xdr:spPr>
        <a:xfrm>
          <a:off x="22199600" y="6977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41</xdr:row>
      <xdr:rowOff>155969</xdr:rowOff>
    </xdr:from>
    <xdr:to>
      <xdr:col>98</xdr:col>
      <xdr:colOff>38100</xdr:colOff>
      <xdr:row>42</xdr:row>
      <xdr:rowOff>86119</xdr:rowOff>
    </xdr:to>
    <xdr:sp macro="" textlink="">
      <xdr:nvSpPr>
        <xdr:cNvPr id="498" name="楕円 497"/>
        <xdr:cNvSpPr/>
      </xdr:nvSpPr>
      <xdr:spPr>
        <a:xfrm>
          <a:off x="18605500" y="718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38</xdr:row>
      <xdr:rowOff>42044</xdr:rowOff>
    </xdr:from>
    <xdr:ext cx="534377" cy="259045"/>
    <xdr:sp macro="" textlink="">
      <xdr:nvSpPr>
        <xdr:cNvPr id="499" name="n_1aveValue【一般廃棄物処理施設】&#10;一人当たり有形固定資産（償却資産）額"/>
        <xdr:cNvSpPr txBox="1"/>
      </xdr:nvSpPr>
      <xdr:spPr>
        <a:xfrm>
          <a:off x="21043411" y="6557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161441</xdr:rowOff>
    </xdr:from>
    <xdr:ext cx="534377" cy="259045"/>
    <xdr:sp macro="" textlink="">
      <xdr:nvSpPr>
        <xdr:cNvPr id="500" name="n_2aveValue【一般廃棄物処理施設】&#10;一人当たり有形固定資産（償却資産）額"/>
        <xdr:cNvSpPr txBox="1"/>
      </xdr:nvSpPr>
      <xdr:spPr>
        <a:xfrm>
          <a:off x="20167111" y="6505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159483</xdr:rowOff>
    </xdr:from>
    <xdr:ext cx="534377" cy="259045"/>
    <xdr:sp macro="" textlink="">
      <xdr:nvSpPr>
        <xdr:cNvPr id="501" name="n_3aveValue【一般廃棄物処理施設】&#10;一人当たり有形固定資産（償却資産）額"/>
        <xdr:cNvSpPr txBox="1"/>
      </xdr:nvSpPr>
      <xdr:spPr>
        <a:xfrm>
          <a:off x="19278111" y="650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106410</xdr:rowOff>
    </xdr:from>
    <xdr:ext cx="534377" cy="259045"/>
    <xdr:sp macro="" textlink="">
      <xdr:nvSpPr>
        <xdr:cNvPr id="502" name="n_4aveValue【一般廃棄物処理施設】&#10;一人当たり有形固定資産（償却資産）額"/>
        <xdr:cNvSpPr txBox="1"/>
      </xdr:nvSpPr>
      <xdr:spPr>
        <a:xfrm>
          <a:off x="18389111" y="662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179017</xdr:colOff>
      <xdr:row>42</xdr:row>
      <xdr:rowOff>77246</xdr:rowOff>
    </xdr:from>
    <xdr:ext cx="378565" cy="259045"/>
    <xdr:sp macro="" textlink="">
      <xdr:nvSpPr>
        <xdr:cNvPr id="503" name="n_4mainValue【一般廃棄物処理施設】&#10;一人当たり有形固定資産（償却資産）額"/>
        <xdr:cNvSpPr txBox="1"/>
      </xdr:nvSpPr>
      <xdr:spPr>
        <a:xfrm>
          <a:off x="18467017" y="7278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4" name="正方形/長方形 5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5" name="正方形/長方形 5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6" name="正方形/長方形 5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7" name="正方形/長方形 5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8" name="正方形/長方形 5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9" name="正方形/長方形 5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0" name="正方形/長方形 5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1" name="正方形/長方形 5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2" name="テキスト ボックス 5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3" name="直線コネクタ 5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4" name="テキスト ボックス 51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5" name="直線コネクタ 514"/>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16" name="テキスト ボックス 515"/>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7" name="直線コネクタ 516"/>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8" name="テキスト ボックス 517"/>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19" name="直線コネクタ 518"/>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0" name="テキスト ボックス 519"/>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1" name="直線コネクタ 520"/>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2" name="テキスト ボックス 521"/>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3" name="直線コネクタ 52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4" name="テキスト ボックス 523"/>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58</xdr:row>
      <xdr:rowOff>0</xdr:rowOff>
    </xdr:from>
    <xdr:to>
      <xdr:col>85</xdr:col>
      <xdr:colOff>126364</xdr:colOff>
      <xdr:row>64</xdr:row>
      <xdr:rowOff>107442</xdr:rowOff>
    </xdr:to>
    <xdr:cxnSp macro="">
      <xdr:nvCxnSpPr>
        <xdr:cNvPr id="526" name="直線コネクタ 525"/>
        <xdr:cNvCxnSpPr/>
      </xdr:nvCxnSpPr>
      <xdr:spPr>
        <a:xfrm flipV="1">
          <a:off x="16318864" y="9944100"/>
          <a:ext cx="0" cy="113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111269</xdr:rowOff>
    </xdr:from>
    <xdr:ext cx="405111" cy="259045"/>
    <xdr:sp macro="" textlink="">
      <xdr:nvSpPr>
        <xdr:cNvPr id="527" name="【保健センター・保健所】&#10;有形固定資産減価償却率最小値テキスト"/>
        <xdr:cNvSpPr txBox="1"/>
      </xdr:nvSpPr>
      <xdr:spPr>
        <a:xfrm>
          <a:off x="16357600" y="11084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107442</xdr:rowOff>
    </xdr:from>
    <xdr:to>
      <xdr:col>86</xdr:col>
      <xdr:colOff>25400</xdr:colOff>
      <xdr:row>64</xdr:row>
      <xdr:rowOff>107442</xdr:rowOff>
    </xdr:to>
    <xdr:cxnSp macro="">
      <xdr:nvCxnSpPr>
        <xdr:cNvPr id="528" name="直線コネクタ 527"/>
        <xdr:cNvCxnSpPr/>
      </xdr:nvCxnSpPr>
      <xdr:spPr>
        <a:xfrm>
          <a:off x="16230600" y="11080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118127</xdr:rowOff>
    </xdr:from>
    <xdr:ext cx="405111" cy="259045"/>
    <xdr:sp macro="" textlink="">
      <xdr:nvSpPr>
        <xdr:cNvPr id="529" name="【保健センター・保健所】&#10;有形固定資産減価償却率最大値テキスト"/>
        <xdr:cNvSpPr txBox="1"/>
      </xdr:nvSpPr>
      <xdr:spPr>
        <a:xfrm>
          <a:off x="16357600" y="9719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0</xdr:rowOff>
    </xdr:from>
    <xdr:to>
      <xdr:col>86</xdr:col>
      <xdr:colOff>25400</xdr:colOff>
      <xdr:row>58</xdr:row>
      <xdr:rowOff>0</xdr:rowOff>
    </xdr:to>
    <xdr:cxnSp macro="">
      <xdr:nvCxnSpPr>
        <xdr:cNvPr id="530" name="直線コネクタ 529"/>
        <xdr:cNvCxnSpPr/>
      </xdr:nvCxnSpPr>
      <xdr:spPr>
        <a:xfrm>
          <a:off x="16230600" y="994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105935</xdr:rowOff>
    </xdr:from>
    <xdr:ext cx="405111" cy="259045"/>
    <xdr:sp macro="" textlink="">
      <xdr:nvSpPr>
        <xdr:cNvPr id="531" name="【保健センター・保健所】&#10;有形固定資産減価償却率平均値テキスト"/>
        <xdr:cNvSpPr txBox="1"/>
      </xdr:nvSpPr>
      <xdr:spPr>
        <a:xfrm>
          <a:off x="16357600" y="102214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127508</xdr:rowOff>
    </xdr:from>
    <xdr:to>
      <xdr:col>85</xdr:col>
      <xdr:colOff>177800</xdr:colOff>
      <xdr:row>60</xdr:row>
      <xdr:rowOff>57658</xdr:rowOff>
    </xdr:to>
    <xdr:sp macro="" textlink="">
      <xdr:nvSpPr>
        <xdr:cNvPr id="532" name="フローチャート: 判断 531"/>
        <xdr:cNvSpPr/>
      </xdr:nvSpPr>
      <xdr:spPr>
        <a:xfrm>
          <a:off x="16268700" y="1024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136652</xdr:rowOff>
    </xdr:from>
    <xdr:to>
      <xdr:col>81</xdr:col>
      <xdr:colOff>101600</xdr:colOff>
      <xdr:row>60</xdr:row>
      <xdr:rowOff>66802</xdr:rowOff>
    </xdr:to>
    <xdr:sp macro="" textlink="">
      <xdr:nvSpPr>
        <xdr:cNvPr id="533" name="フローチャート: 判断 532"/>
        <xdr:cNvSpPr/>
      </xdr:nvSpPr>
      <xdr:spPr>
        <a:xfrm>
          <a:off x="15430500" y="1025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116078</xdr:rowOff>
    </xdr:from>
    <xdr:to>
      <xdr:col>76</xdr:col>
      <xdr:colOff>165100</xdr:colOff>
      <xdr:row>60</xdr:row>
      <xdr:rowOff>46228</xdr:rowOff>
    </xdr:to>
    <xdr:sp macro="" textlink="">
      <xdr:nvSpPr>
        <xdr:cNvPr id="534" name="フローチャート: 判断 533"/>
        <xdr:cNvSpPr/>
      </xdr:nvSpPr>
      <xdr:spPr>
        <a:xfrm>
          <a:off x="14541500" y="1023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63500</xdr:rowOff>
    </xdr:from>
    <xdr:to>
      <xdr:col>72</xdr:col>
      <xdr:colOff>38100</xdr:colOff>
      <xdr:row>59</xdr:row>
      <xdr:rowOff>165100</xdr:rowOff>
    </xdr:to>
    <xdr:sp macro="" textlink="">
      <xdr:nvSpPr>
        <xdr:cNvPr id="535" name="フローチャート: 判断 534"/>
        <xdr:cNvSpPr/>
      </xdr:nvSpPr>
      <xdr:spPr>
        <a:xfrm>
          <a:off x="136525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170942</xdr:rowOff>
    </xdr:from>
    <xdr:to>
      <xdr:col>67</xdr:col>
      <xdr:colOff>101600</xdr:colOff>
      <xdr:row>58</xdr:row>
      <xdr:rowOff>101092</xdr:rowOff>
    </xdr:to>
    <xdr:sp macro="" textlink="">
      <xdr:nvSpPr>
        <xdr:cNvPr id="536" name="フローチャート: 判断 535"/>
        <xdr:cNvSpPr/>
      </xdr:nvSpPr>
      <xdr:spPr>
        <a:xfrm>
          <a:off x="12763500" y="994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7" name="テキスト ボックス 53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8" name="テキスト ボックス 53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9" name="テキスト ボックス 53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0" name="テキスト ボックス 53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1" name="テキスト ボックス 54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109220</xdr:rowOff>
    </xdr:from>
    <xdr:to>
      <xdr:col>85</xdr:col>
      <xdr:colOff>177800</xdr:colOff>
      <xdr:row>59</xdr:row>
      <xdr:rowOff>39370</xdr:rowOff>
    </xdr:to>
    <xdr:sp macro="" textlink="">
      <xdr:nvSpPr>
        <xdr:cNvPr id="542" name="楕円 541"/>
        <xdr:cNvSpPr/>
      </xdr:nvSpPr>
      <xdr:spPr>
        <a:xfrm>
          <a:off x="162687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132097</xdr:rowOff>
    </xdr:from>
    <xdr:ext cx="405111" cy="259045"/>
    <xdr:sp macro="" textlink="">
      <xdr:nvSpPr>
        <xdr:cNvPr id="543" name="【保健センター・保健所】&#10;有形固定資産減価償却率該当値テキスト"/>
        <xdr:cNvSpPr txBox="1"/>
      </xdr:nvSpPr>
      <xdr:spPr>
        <a:xfrm>
          <a:off x="16357600" y="990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129794</xdr:rowOff>
    </xdr:from>
    <xdr:to>
      <xdr:col>67</xdr:col>
      <xdr:colOff>101600</xdr:colOff>
      <xdr:row>57</xdr:row>
      <xdr:rowOff>59944</xdr:rowOff>
    </xdr:to>
    <xdr:sp macro="" textlink="">
      <xdr:nvSpPr>
        <xdr:cNvPr id="544" name="楕円 543"/>
        <xdr:cNvSpPr/>
      </xdr:nvSpPr>
      <xdr:spPr>
        <a:xfrm>
          <a:off x="12763500" y="9730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83329</xdr:rowOff>
    </xdr:from>
    <xdr:ext cx="405111" cy="259045"/>
    <xdr:sp macro="" textlink="">
      <xdr:nvSpPr>
        <xdr:cNvPr id="545" name="n_1aveValue【保健センター・保健所】&#10;有形固定資産減価償却率"/>
        <xdr:cNvSpPr txBox="1"/>
      </xdr:nvSpPr>
      <xdr:spPr>
        <a:xfrm>
          <a:off x="15266044" y="10027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62755</xdr:rowOff>
    </xdr:from>
    <xdr:ext cx="405111" cy="259045"/>
    <xdr:sp macro="" textlink="">
      <xdr:nvSpPr>
        <xdr:cNvPr id="546" name="n_2aveValue【保健センター・保健所】&#10;有形固定資産減価償却率"/>
        <xdr:cNvSpPr txBox="1"/>
      </xdr:nvSpPr>
      <xdr:spPr>
        <a:xfrm>
          <a:off x="14389744" y="10006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10177</xdr:rowOff>
    </xdr:from>
    <xdr:ext cx="405111" cy="259045"/>
    <xdr:sp macro="" textlink="">
      <xdr:nvSpPr>
        <xdr:cNvPr id="547" name="n_3aveValue【保健センター・保健所】&#10;有形固定資産減価償却率"/>
        <xdr:cNvSpPr txBox="1"/>
      </xdr:nvSpPr>
      <xdr:spPr>
        <a:xfrm>
          <a:off x="13500744" y="995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92219</xdr:rowOff>
    </xdr:from>
    <xdr:ext cx="405111" cy="259045"/>
    <xdr:sp macro="" textlink="">
      <xdr:nvSpPr>
        <xdr:cNvPr id="548" name="n_4aveValue【保健センター・保健所】&#10;有形固定資産減価償却率"/>
        <xdr:cNvSpPr txBox="1"/>
      </xdr:nvSpPr>
      <xdr:spPr>
        <a:xfrm>
          <a:off x="12611744" y="10036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76471</xdr:rowOff>
    </xdr:from>
    <xdr:ext cx="405111" cy="259045"/>
    <xdr:sp macro="" textlink="">
      <xdr:nvSpPr>
        <xdr:cNvPr id="549" name="n_4mainValue【保健センター・保健所】&#10;有形固定資産減価償却率"/>
        <xdr:cNvSpPr txBox="1"/>
      </xdr:nvSpPr>
      <xdr:spPr>
        <a:xfrm>
          <a:off x="12611744" y="950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0" name="正方形/長方形 54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1" name="正方形/長方形 55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2" name="正方形/長方形 55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3" name="正方形/長方形 55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4" name="正方形/長方形 55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5" name="正方形/長方形 55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6" name="正方形/長方形 55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7" name="正方形/長方形 55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8" name="テキスト ボックス 55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9" name="直線コネクタ 55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60" name="直線コネクタ 55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61" name="テキスト ボックス 56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62" name="直線コネクタ 56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63" name="テキスト ボックス 56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64" name="直線コネクタ 56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65" name="テキスト ボックス 56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66" name="直線コネクタ 56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67" name="テキスト ボックス 56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8" name="直線コネクタ 56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9" name="テキスト ボックス 56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137160</xdr:rowOff>
    </xdr:from>
    <xdr:to>
      <xdr:col>116</xdr:col>
      <xdr:colOff>62864</xdr:colOff>
      <xdr:row>63</xdr:row>
      <xdr:rowOff>148590</xdr:rowOff>
    </xdr:to>
    <xdr:cxnSp macro="">
      <xdr:nvCxnSpPr>
        <xdr:cNvPr id="571" name="直線コネクタ 570"/>
        <xdr:cNvCxnSpPr/>
      </xdr:nvCxnSpPr>
      <xdr:spPr>
        <a:xfrm flipV="1">
          <a:off x="22160864" y="97383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152417</xdr:rowOff>
    </xdr:from>
    <xdr:ext cx="469744" cy="259045"/>
    <xdr:sp macro="" textlink="">
      <xdr:nvSpPr>
        <xdr:cNvPr id="572" name="【保健センター・保健所】&#10;一人当たり面積最小値テキスト"/>
        <xdr:cNvSpPr txBox="1"/>
      </xdr:nvSpPr>
      <xdr:spPr>
        <a:xfrm>
          <a:off x="22199600"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148590</xdr:rowOff>
    </xdr:from>
    <xdr:to>
      <xdr:col>116</xdr:col>
      <xdr:colOff>152400</xdr:colOff>
      <xdr:row>63</xdr:row>
      <xdr:rowOff>148590</xdr:rowOff>
    </xdr:to>
    <xdr:cxnSp macro="">
      <xdr:nvCxnSpPr>
        <xdr:cNvPr id="573" name="直線コネクタ 572"/>
        <xdr:cNvCxnSpPr/>
      </xdr:nvCxnSpPr>
      <xdr:spPr>
        <a:xfrm>
          <a:off x="22072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83837</xdr:rowOff>
    </xdr:from>
    <xdr:ext cx="469744" cy="259045"/>
    <xdr:sp macro="" textlink="">
      <xdr:nvSpPr>
        <xdr:cNvPr id="574" name="【保健センター・保健所】&#10;一人当たり面積最大値テキスト"/>
        <xdr:cNvSpPr txBox="1"/>
      </xdr:nvSpPr>
      <xdr:spPr>
        <a:xfrm>
          <a:off x="22199600" y="951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137160</xdr:rowOff>
    </xdr:from>
    <xdr:to>
      <xdr:col>116</xdr:col>
      <xdr:colOff>152400</xdr:colOff>
      <xdr:row>56</xdr:row>
      <xdr:rowOff>137160</xdr:rowOff>
    </xdr:to>
    <xdr:cxnSp macro="">
      <xdr:nvCxnSpPr>
        <xdr:cNvPr id="575" name="直線コネクタ 574"/>
        <xdr:cNvCxnSpPr/>
      </xdr:nvCxnSpPr>
      <xdr:spPr>
        <a:xfrm>
          <a:off x="22072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76217</xdr:rowOff>
    </xdr:from>
    <xdr:ext cx="469744" cy="259045"/>
    <xdr:sp macro="" textlink="">
      <xdr:nvSpPr>
        <xdr:cNvPr id="576" name="【保健センター・保健所】&#10;一人当たり面積平均値テキスト"/>
        <xdr:cNvSpPr txBox="1"/>
      </xdr:nvSpPr>
      <xdr:spPr>
        <a:xfrm>
          <a:off x="22199600" y="10534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97790</xdr:rowOff>
    </xdr:from>
    <xdr:to>
      <xdr:col>116</xdr:col>
      <xdr:colOff>114300</xdr:colOff>
      <xdr:row>62</xdr:row>
      <xdr:rowOff>27940</xdr:rowOff>
    </xdr:to>
    <xdr:sp macro="" textlink="">
      <xdr:nvSpPr>
        <xdr:cNvPr id="577" name="フローチャート: 判断 576"/>
        <xdr:cNvSpPr/>
      </xdr:nvSpPr>
      <xdr:spPr>
        <a:xfrm>
          <a:off x="22110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120650</xdr:rowOff>
    </xdr:from>
    <xdr:to>
      <xdr:col>112</xdr:col>
      <xdr:colOff>38100</xdr:colOff>
      <xdr:row>62</xdr:row>
      <xdr:rowOff>50800</xdr:rowOff>
    </xdr:to>
    <xdr:sp macro="" textlink="">
      <xdr:nvSpPr>
        <xdr:cNvPr id="578" name="フローチャート: 判断 577"/>
        <xdr:cNvSpPr/>
      </xdr:nvSpPr>
      <xdr:spPr>
        <a:xfrm>
          <a:off x="21272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97790</xdr:rowOff>
    </xdr:from>
    <xdr:to>
      <xdr:col>107</xdr:col>
      <xdr:colOff>101600</xdr:colOff>
      <xdr:row>62</xdr:row>
      <xdr:rowOff>27940</xdr:rowOff>
    </xdr:to>
    <xdr:sp macro="" textlink="">
      <xdr:nvSpPr>
        <xdr:cNvPr id="579" name="フローチャート: 判断 578"/>
        <xdr:cNvSpPr/>
      </xdr:nvSpPr>
      <xdr:spPr>
        <a:xfrm>
          <a:off x="20383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97790</xdr:rowOff>
    </xdr:from>
    <xdr:to>
      <xdr:col>102</xdr:col>
      <xdr:colOff>165100</xdr:colOff>
      <xdr:row>62</xdr:row>
      <xdr:rowOff>27940</xdr:rowOff>
    </xdr:to>
    <xdr:sp macro="" textlink="">
      <xdr:nvSpPr>
        <xdr:cNvPr id="580" name="フローチャート: 判断 579"/>
        <xdr:cNvSpPr/>
      </xdr:nvSpPr>
      <xdr:spPr>
        <a:xfrm>
          <a:off x="19494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154940</xdr:rowOff>
    </xdr:from>
    <xdr:to>
      <xdr:col>98</xdr:col>
      <xdr:colOff>38100</xdr:colOff>
      <xdr:row>61</xdr:row>
      <xdr:rowOff>85090</xdr:rowOff>
    </xdr:to>
    <xdr:sp macro="" textlink="">
      <xdr:nvSpPr>
        <xdr:cNvPr id="581" name="フローチャート: 判断 580"/>
        <xdr:cNvSpPr/>
      </xdr:nvSpPr>
      <xdr:spPr>
        <a:xfrm>
          <a:off x="18605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2" name="テキスト ボックス 58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3" name="テキスト ボックス 58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4" name="テキスト ボックス 58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5" name="テキスト ボックス 58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6" name="テキスト ボックス 58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86360</xdr:rowOff>
    </xdr:from>
    <xdr:to>
      <xdr:col>116</xdr:col>
      <xdr:colOff>114300</xdr:colOff>
      <xdr:row>57</xdr:row>
      <xdr:rowOff>16510</xdr:rowOff>
    </xdr:to>
    <xdr:sp macro="" textlink="">
      <xdr:nvSpPr>
        <xdr:cNvPr id="587" name="楕円 586"/>
        <xdr:cNvSpPr/>
      </xdr:nvSpPr>
      <xdr:spPr>
        <a:xfrm>
          <a:off x="22110700" y="968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39387</xdr:rowOff>
    </xdr:from>
    <xdr:ext cx="469744" cy="259045"/>
    <xdr:sp macro="" textlink="">
      <xdr:nvSpPr>
        <xdr:cNvPr id="588" name="【保健センター・保健所】&#10;一人当たり面積該当値テキスト"/>
        <xdr:cNvSpPr txBox="1"/>
      </xdr:nvSpPr>
      <xdr:spPr>
        <a:xfrm>
          <a:off x="22199600" y="964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109220</xdr:rowOff>
    </xdr:from>
    <xdr:to>
      <xdr:col>98</xdr:col>
      <xdr:colOff>38100</xdr:colOff>
      <xdr:row>57</xdr:row>
      <xdr:rowOff>39370</xdr:rowOff>
    </xdr:to>
    <xdr:sp macro="" textlink="">
      <xdr:nvSpPr>
        <xdr:cNvPr id="589" name="楕円 588"/>
        <xdr:cNvSpPr/>
      </xdr:nvSpPr>
      <xdr:spPr>
        <a:xfrm>
          <a:off x="18605500" y="971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67327</xdr:rowOff>
    </xdr:from>
    <xdr:ext cx="469744" cy="259045"/>
    <xdr:sp macro="" textlink="">
      <xdr:nvSpPr>
        <xdr:cNvPr id="590" name="n_1aveValue【保健センター・保健所】&#10;一人当たり面積"/>
        <xdr:cNvSpPr txBox="1"/>
      </xdr:nvSpPr>
      <xdr:spPr>
        <a:xfrm>
          <a:off x="210757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44467</xdr:rowOff>
    </xdr:from>
    <xdr:ext cx="469744" cy="259045"/>
    <xdr:sp macro="" textlink="">
      <xdr:nvSpPr>
        <xdr:cNvPr id="591" name="n_2aveValue【保健センター・保健所】&#10;一人当たり面積"/>
        <xdr:cNvSpPr txBox="1"/>
      </xdr:nvSpPr>
      <xdr:spPr>
        <a:xfrm>
          <a:off x="20199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44467</xdr:rowOff>
    </xdr:from>
    <xdr:ext cx="469744" cy="259045"/>
    <xdr:sp macro="" textlink="">
      <xdr:nvSpPr>
        <xdr:cNvPr id="592" name="n_3aveValue【保健センター・保健所】&#10;一人当たり面積"/>
        <xdr:cNvSpPr txBox="1"/>
      </xdr:nvSpPr>
      <xdr:spPr>
        <a:xfrm>
          <a:off x="19310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76217</xdr:rowOff>
    </xdr:from>
    <xdr:ext cx="469744" cy="259045"/>
    <xdr:sp macro="" textlink="">
      <xdr:nvSpPr>
        <xdr:cNvPr id="593" name="n_4aveValue【保健センター・保健所】&#10;一人当たり面積"/>
        <xdr:cNvSpPr txBox="1"/>
      </xdr:nvSpPr>
      <xdr:spPr>
        <a:xfrm>
          <a:off x="18421427" y="1053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55</xdr:row>
      <xdr:rowOff>55897</xdr:rowOff>
    </xdr:from>
    <xdr:ext cx="469744" cy="259045"/>
    <xdr:sp macro="" textlink="">
      <xdr:nvSpPr>
        <xdr:cNvPr id="594" name="n_4mainValue【保健センター・保健所】&#10;一人当たり面積"/>
        <xdr:cNvSpPr txBox="1"/>
      </xdr:nvSpPr>
      <xdr:spPr>
        <a:xfrm>
          <a:off x="18421427" y="948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5" name="正方形/長方形 59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6" name="正方形/長方形 59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7" name="正方形/長方形 59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8" name="正方形/長方形 59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9" name="正方形/長方形 59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0" name="正方形/長方形 59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1" name="正方形/長方形 60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2" name="正方形/長方形 60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3" name="テキスト ボックス 60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4" name="直線コネクタ 60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5" name="テキスト ボックス 60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06" name="直線コネクタ 605"/>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07" name="テキスト ボックス 606"/>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08" name="直線コネクタ 607"/>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09" name="テキスト ボックス 608"/>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10" name="直線コネクタ 609"/>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11" name="テキスト ボックス 610"/>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12" name="直線コネクタ 611"/>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13" name="テキスト ボックス 612"/>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4" name="直線コネクタ 61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15" name="テキスト ボックス 614"/>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17526</xdr:rowOff>
    </xdr:from>
    <xdr:to>
      <xdr:col>85</xdr:col>
      <xdr:colOff>126364</xdr:colOff>
      <xdr:row>86</xdr:row>
      <xdr:rowOff>70104</xdr:rowOff>
    </xdr:to>
    <xdr:cxnSp macro="">
      <xdr:nvCxnSpPr>
        <xdr:cNvPr id="617" name="直線コネクタ 616"/>
        <xdr:cNvCxnSpPr/>
      </xdr:nvCxnSpPr>
      <xdr:spPr>
        <a:xfrm flipV="1">
          <a:off x="16318864" y="13562076"/>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73931</xdr:rowOff>
    </xdr:from>
    <xdr:ext cx="405111" cy="259045"/>
    <xdr:sp macro="" textlink="">
      <xdr:nvSpPr>
        <xdr:cNvPr id="618" name="【消防施設】&#10;有形固定資産減価償却率最小値テキスト"/>
        <xdr:cNvSpPr txBox="1"/>
      </xdr:nvSpPr>
      <xdr:spPr>
        <a:xfrm>
          <a:off x="16357600" y="14818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70104</xdr:rowOff>
    </xdr:from>
    <xdr:to>
      <xdr:col>86</xdr:col>
      <xdr:colOff>25400</xdr:colOff>
      <xdr:row>86</xdr:row>
      <xdr:rowOff>70104</xdr:rowOff>
    </xdr:to>
    <xdr:cxnSp macro="">
      <xdr:nvCxnSpPr>
        <xdr:cNvPr id="619" name="直線コネクタ 618"/>
        <xdr:cNvCxnSpPr/>
      </xdr:nvCxnSpPr>
      <xdr:spPr>
        <a:xfrm>
          <a:off x="16230600" y="1481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135653</xdr:rowOff>
    </xdr:from>
    <xdr:ext cx="405111" cy="259045"/>
    <xdr:sp macro="" textlink="">
      <xdr:nvSpPr>
        <xdr:cNvPr id="620" name="【消防施設】&#10;有形固定資産減価償却率最大値テキスト"/>
        <xdr:cNvSpPr txBox="1"/>
      </xdr:nvSpPr>
      <xdr:spPr>
        <a:xfrm>
          <a:off x="16357600" y="13337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17526</xdr:rowOff>
    </xdr:from>
    <xdr:to>
      <xdr:col>86</xdr:col>
      <xdr:colOff>25400</xdr:colOff>
      <xdr:row>79</xdr:row>
      <xdr:rowOff>17526</xdr:rowOff>
    </xdr:to>
    <xdr:cxnSp macro="">
      <xdr:nvCxnSpPr>
        <xdr:cNvPr id="621" name="直線コネクタ 620"/>
        <xdr:cNvCxnSpPr/>
      </xdr:nvCxnSpPr>
      <xdr:spPr>
        <a:xfrm>
          <a:off x="16230600" y="1356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141749</xdr:rowOff>
    </xdr:from>
    <xdr:ext cx="405111" cy="259045"/>
    <xdr:sp macro="" textlink="">
      <xdr:nvSpPr>
        <xdr:cNvPr id="622" name="【消防施設】&#10;有形固定資産減価償却率平均値テキスト"/>
        <xdr:cNvSpPr txBox="1"/>
      </xdr:nvSpPr>
      <xdr:spPr>
        <a:xfrm>
          <a:off x="16357600" y="142006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163322</xdr:rowOff>
    </xdr:from>
    <xdr:to>
      <xdr:col>85</xdr:col>
      <xdr:colOff>177800</xdr:colOff>
      <xdr:row>83</xdr:row>
      <xdr:rowOff>93472</xdr:rowOff>
    </xdr:to>
    <xdr:sp macro="" textlink="">
      <xdr:nvSpPr>
        <xdr:cNvPr id="623" name="フローチャート: 判断 622"/>
        <xdr:cNvSpPr/>
      </xdr:nvSpPr>
      <xdr:spPr>
        <a:xfrm>
          <a:off x="16268700" y="1422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1015</xdr:rowOff>
    </xdr:from>
    <xdr:to>
      <xdr:col>81</xdr:col>
      <xdr:colOff>101600</xdr:colOff>
      <xdr:row>83</xdr:row>
      <xdr:rowOff>102615</xdr:rowOff>
    </xdr:to>
    <xdr:sp macro="" textlink="">
      <xdr:nvSpPr>
        <xdr:cNvPr id="624" name="フローチャート: 判断 623"/>
        <xdr:cNvSpPr/>
      </xdr:nvSpPr>
      <xdr:spPr>
        <a:xfrm>
          <a:off x="15430500" y="1423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3302</xdr:rowOff>
    </xdr:from>
    <xdr:to>
      <xdr:col>76</xdr:col>
      <xdr:colOff>165100</xdr:colOff>
      <xdr:row>83</xdr:row>
      <xdr:rowOff>104902</xdr:rowOff>
    </xdr:to>
    <xdr:sp macro="" textlink="">
      <xdr:nvSpPr>
        <xdr:cNvPr id="625" name="フローチャート: 判断 624"/>
        <xdr:cNvSpPr/>
      </xdr:nvSpPr>
      <xdr:spPr>
        <a:xfrm>
          <a:off x="14541500" y="1423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103887</xdr:rowOff>
    </xdr:from>
    <xdr:to>
      <xdr:col>72</xdr:col>
      <xdr:colOff>38100</xdr:colOff>
      <xdr:row>83</xdr:row>
      <xdr:rowOff>34037</xdr:rowOff>
    </xdr:to>
    <xdr:sp macro="" textlink="">
      <xdr:nvSpPr>
        <xdr:cNvPr id="626" name="フローチャート: 判断 625"/>
        <xdr:cNvSpPr/>
      </xdr:nvSpPr>
      <xdr:spPr>
        <a:xfrm>
          <a:off x="13652500" y="1416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30735</xdr:rowOff>
    </xdr:from>
    <xdr:to>
      <xdr:col>67</xdr:col>
      <xdr:colOff>101600</xdr:colOff>
      <xdr:row>82</xdr:row>
      <xdr:rowOff>132335</xdr:rowOff>
    </xdr:to>
    <xdr:sp macro="" textlink="">
      <xdr:nvSpPr>
        <xdr:cNvPr id="627" name="フローチャート: 判断 626"/>
        <xdr:cNvSpPr/>
      </xdr:nvSpPr>
      <xdr:spPr>
        <a:xfrm>
          <a:off x="12763500" y="1408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8" name="テキスト ボックス 62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9" name="テキスト ボックス 62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0" name="テキスト ボックス 62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1" name="テキスト ボックス 63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2" name="テキスト ボックス 63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90170</xdr:rowOff>
    </xdr:from>
    <xdr:to>
      <xdr:col>85</xdr:col>
      <xdr:colOff>177800</xdr:colOff>
      <xdr:row>82</xdr:row>
      <xdr:rowOff>20320</xdr:rowOff>
    </xdr:to>
    <xdr:sp macro="" textlink="">
      <xdr:nvSpPr>
        <xdr:cNvPr id="633" name="楕円 632"/>
        <xdr:cNvSpPr/>
      </xdr:nvSpPr>
      <xdr:spPr>
        <a:xfrm>
          <a:off x="162687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113047</xdr:rowOff>
    </xdr:from>
    <xdr:ext cx="405111" cy="259045"/>
    <xdr:sp macro="" textlink="">
      <xdr:nvSpPr>
        <xdr:cNvPr id="634" name="【消防施設】&#10;有形固定資産減価償却率該当値テキスト"/>
        <xdr:cNvSpPr txBox="1"/>
      </xdr:nvSpPr>
      <xdr:spPr>
        <a:xfrm>
          <a:off x="16357600" y="1382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81</xdr:row>
      <xdr:rowOff>1015</xdr:rowOff>
    </xdr:from>
    <xdr:to>
      <xdr:col>67</xdr:col>
      <xdr:colOff>101600</xdr:colOff>
      <xdr:row>81</xdr:row>
      <xdr:rowOff>102615</xdr:rowOff>
    </xdr:to>
    <xdr:sp macro="" textlink="">
      <xdr:nvSpPr>
        <xdr:cNvPr id="635" name="楕円 634"/>
        <xdr:cNvSpPr/>
      </xdr:nvSpPr>
      <xdr:spPr>
        <a:xfrm>
          <a:off x="12763500" y="1388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119142</xdr:rowOff>
    </xdr:from>
    <xdr:ext cx="405111" cy="259045"/>
    <xdr:sp macro="" textlink="">
      <xdr:nvSpPr>
        <xdr:cNvPr id="636" name="n_1aveValue【消防施設】&#10;有形固定資産減価償却率"/>
        <xdr:cNvSpPr txBox="1"/>
      </xdr:nvSpPr>
      <xdr:spPr>
        <a:xfrm>
          <a:off x="15266044" y="1400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121429</xdr:rowOff>
    </xdr:from>
    <xdr:ext cx="405111" cy="259045"/>
    <xdr:sp macro="" textlink="">
      <xdr:nvSpPr>
        <xdr:cNvPr id="637" name="n_2aveValue【消防施設】&#10;有形固定資産減価償却率"/>
        <xdr:cNvSpPr txBox="1"/>
      </xdr:nvSpPr>
      <xdr:spPr>
        <a:xfrm>
          <a:off x="14389744" y="14008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50564</xdr:rowOff>
    </xdr:from>
    <xdr:ext cx="405111" cy="259045"/>
    <xdr:sp macro="" textlink="">
      <xdr:nvSpPr>
        <xdr:cNvPr id="638" name="n_3aveValue【消防施設】&#10;有形固定資産減価償却率"/>
        <xdr:cNvSpPr txBox="1"/>
      </xdr:nvSpPr>
      <xdr:spPr>
        <a:xfrm>
          <a:off x="13500744" y="13938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123462</xdr:rowOff>
    </xdr:from>
    <xdr:ext cx="405111" cy="259045"/>
    <xdr:sp macro="" textlink="">
      <xdr:nvSpPr>
        <xdr:cNvPr id="639" name="n_4aveValue【消防施設】&#10;有形固定資産減価償却率"/>
        <xdr:cNvSpPr txBox="1"/>
      </xdr:nvSpPr>
      <xdr:spPr>
        <a:xfrm>
          <a:off x="12611744" y="1418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119142</xdr:rowOff>
    </xdr:from>
    <xdr:ext cx="405111" cy="259045"/>
    <xdr:sp macro="" textlink="">
      <xdr:nvSpPr>
        <xdr:cNvPr id="640" name="n_4mainValue【消防施設】&#10;有形固定資産減価償却率"/>
        <xdr:cNvSpPr txBox="1"/>
      </xdr:nvSpPr>
      <xdr:spPr>
        <a:xfrm>
          <a:off x="12611744" y="1366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1" name="正方形/長方形 64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2" name="正方形/長方形 64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3" name="正方形/長方形 64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4" name="正方形/長方形 64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5" name="正方形/長方形 64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6" name="正方形/長方形 64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7" name="正方形/長方形 64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8" name="正方形/長方形 64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9" name="テキスト ボックス 64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0" name="直線コネクタ 64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51" name="直線コネクタ 65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52" name="テキスト ボックス 65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53" name="直線コネクタ 65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54" name="テキスト ボックス 65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55" name="直線コネクタ 65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56" name="テキスト ボックス 65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57" name="直線コネクタ 65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58" name="テキスト ボックス 65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59" name="直線コネクタ 65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60" name="テキスト ボックス 65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1" name="直線コネクタ 66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2" name="テキスト ボックス 66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68580</xdr:rowOff>
    </xdr:from>
    <xdr:to>
      <xdr:col>116</xdr:col>
      <xdr:colOff>62864</xdr:colOff>
      <xdr:row>86</xdr:row>
      <xdr:rowOff>76200</xdr:rowOff>
    </xdr:to>
    <xdr:cxnSp macro="">
      <xdr:nvCxnSpPr>
        <xdr:cNvPr id="664" name="直線コネクタ 663"/>
        <xdr:cNvCxnSpPr/>
      </xdr:nvCxnSpPr>
      <xdr:spPr>
        <a:xfrm flipV="1">
          <a:off x="22160864" y="134416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65" name="【消防施設】&#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66" name="直線コネクタ 665"/>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15257</xdr:rowOff>
    </xdr:from>
    <xdr:ext cx="469744" cy="259045"/>
    <xdr:sp macro="" textlink="">
      <xdr:nvSpPr>
        <xdr:cNvPr id="667" name="【消防施設】&#10;一人当たり面積最大値テキスト"/>
        <xdr:cNvSpPr txBox="1"/>
      </xdr:nvSpPr>
      <xdr:spPr>
        <a:xfrm>
          <a:off x="22199600" y="1321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68580</xdr:rowOff>
    </xdr:from>
    <xdr:to>
      <xdr:col>116</xdr:col>
      <xdr:colOff>152400</xdr:colOff>
      <xdr:row>78</xdr:row>
      <xdr:rowOff>68580</xdr:rowOff>
    </xdr:to>
    <xdr:cxnSp macro="">
      <xdr:nvCxnSpPr>
        <xdr:cNvPr id="668" name="直線コネクタ 667"/>
        <xdr:cNvCxnSpPr/>
      </xdr:nvCxnSpPr>
      <xdr:spPr>
        <a:xfrm>
          <a:off x="22072600" y="1344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64788</xdr:rowOff>
    </xdr:from>
    <xdr:ext cx="469744" cy="259045"/>
    <xdr:sp macro="" textlink="">
      <xdr:nvSpPr>
        <xdr:cNvPr id="669" name="【消防施設】&#10;一人当たり面積平均値テキスト"/>
        <xdr:cNvSpPr txBox="1"/>
      </xdr:nvSpPr>
      <xdr:spPr>
        <a:xfrm>
          <a:off x="22199600" y="14466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86361</xdr:rowOff>
    </xdr:from>
    <xdr:to>
      <xdr:col>116</xdr:col>
      <xdr:colOff>114300</xdr:colOff>
      <xdr:row>85</xdr:row>
      <xdr:rowOff>16511</xdr:rowOff>
    </xdr:to>
    <xdr:sp macro="" textlink="">
      <xdr:nvSpPr>
        <xdr:cNvPr id="670" name="フローチャート: 判断 669"/>
        <xdr:cNvSpPr/>
      </xdr:nvSpPr>
      <xdr:spPr>
        <a:xfrm>
          <a:off x="22110700" y="1448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109220</xdr:rowOff>
    </xdr:from>
    <xdr:to>
      <xdr:col>112</xdr:col>
      <xdr:colOff>38100</xdr:colOff>
      <xdr:row>85</xdr:row>
      <xdr:rowOff>39370</xdr:rowOff>
    </xdr:to>
    <xdr:sp macro="" textlink="">
      <xdr:nvSpPr>
        <xdr:cNvPr id="671" name="フローチャート: 判断 670"/>
        <xdr:cNvSpPr/>
      </xdr:nvSpPr>
      <xdr:spPr>
        <a:xfrm>
          <a:off x="21272500"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109220</xdr:rowOff>
    </xdr:from>
    <xdr:to>
      <xdr:col>107</xdr:col>
      <xdr:colOff>101600</xdr:colOff>
      <xdr:row>85</xdr:row>
      <xdr:rowOff>39370</xdr:rowOff>
    </xdr:to>
    <xdr:sp macro="" textlink="">
      <xdr:nvSpPr>
        <xdr:cNvPr id="672" name="フローチャート: 判断 671"/>
        <xdr:cNvSpPr/>
      </xdr:nvSpPr>
      <xdr:spPr>
        <a:xfrm>
          <a:off x="20383500"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673" name="フローチャート: 判断 672"/>
        <xdr:cNvSpPr/>
      </xdr:nvSpPr>
      <xdr:spPr>
        <a:xfrm>
          <a:off x="19494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101600</xdr:rowOff>
    </xdr:from>
    <xdr:to>
      <xdr:col>98</xdr:col>
      <xdr:colOff>38100</xdr:colOff>
      <xdr:row>85</xdr:row>
      <xdr:rowOff>31750</xdr:rowOff>
    </xdr:to>
    <xdr:sp macro="" textlink="">
      <xdr:nvSpPr>
        <xdr:cNvPr id="674" name="フローチャート: 判断 673"/>
        <xdr:cNvSpPr/>
      </xdr:nvSpPr>
      <xdr:spPr>
        <a:xfrm>
          <a:off x="18605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5" name="テキスト ボックス 67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6" name="テキスト ボックス 67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7" name="テキスト ボックス 67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8" name="テキスト ボックス 67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9" name="テキスト ボックス 67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10161</xdr:rowOff>
    </xdr:from>
    <xdr:to>
      <xdr:col>116</xdr:col>
      <xdr:colOff>114300</xdr:colOff>
      <xdr:row>84</xdr:row>
      <xdr:rowOff>111761</xdr:rowOff>
    </xdr:to>
    <xdr:sp macro="" textlink="">
      <xdr:nvSpPr>
        <xdr:cNvPr id="680" name="楕円 679"/>
        <xdr:cNvSpPr/>
      </xdr:nvSpPr>
      <xdr:spPr>
        <a:xfrm>
          <a:off x="221107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33038</xdr:rowOff>
    </xdr:from>
    <xdr:ext cx="469744" cy="259045"/>
    <xdr:sp macro="" textlink="">
      <xdr:nvSpPr>
        <xdr:cNvPr id="681" name="【消防施設】&#10;一人当たり面積該当値テキスト"/>
        <xdr:cNvSpPr txBox="1"/>
      </xdr:nvSpPr>
      <xdr:spPr>
        <a:xfrm>
          <a:off x="22199600" y="1426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84</xdr:row>
      <xdr:rowOff>48261</xdr:rowOff>
    </xdr:from>
    <xdr:to>
      <xdr:col>98</xdr:col>
      <xdr:colOff>38100</xdr:colOff>
      <xdr:row>84</xdr:row>
      <xdr:rowOff>149861</xdr:rowOff>
    </xdr:to>
    <xdr:sp macro="" textlink="">
      <xdr:nvSpPr>
        <xdr:cNvPr id="682" name="楕円 681"/>
        <xdr:cNvSpPr/>
      </xdr:nvSpPr>
      <xdr:spPr>
        <a:xfrm>
          <a:off x="18605500" y="1445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55897</xdr:rowOff>
    </xdr:from>
    <xdr:ext cx="469744" cy="259045"/>
    <xdr:sp macro="" textlink="">
      <xdr:nvSpPr>
        <xdr:cNvPr id="683" name="n_1aveValue【消防施設】&#10;一人当たり面積"/>
        <xdr:cNvSpPr txBox="1"/>
      </xdr:nvSpPr>
      <xdr:spPr>
        <a:xfrm>
          <a:off x="21075727" y="1428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55897</xdr:rowOff>
    </xdr:from>
    <xdr:ext cx="469744" cy="259045"/>
    <xdr:sp macro="" textlink="">
      <xdr:nvSpPr>
        <xdr:cNvPr id="684" name="n_2aveValue【消防施設】&#10;一人当たり面積"/>
        <xdr:cNvSpPr txBox="1"/>
      </xdr:nvSpPr>
      <xdr:spPr>
        <a:xfrm>
          <a:off x="20199427" y="1428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48277</xdr:rowOff>
    </xdr:from>
    <xdr:ext cx="469744" cy="259045"/>
    <xdr:sp macro="" textlink="">
      <xdr:nvSpPr>
        <xdr:cNvPr id="685" name="n_3aveValue【消防施設】&#10;一人当たり面積"/>
        <xdr:cNvSpPr txBox="1"/>
      </xdr:nvSpPr>
      <xdr:spPr>
        <a:xfrm>
          <a:off x="19310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22877</xdr:rowOff>
    </xdr:from>
    <xdr:ext cx="469744" cy="259045"/>
    <xdr:sp macro="" textlink="">
      <xdr:nvSpPr>
        <xdr:cNvPr id="686" name="n_4aveValue【消防施設】&#10;一人当たり面積"/>
        <xdr:cNvSpPr txBox="1"/>
      </xdr:nvSpPr>
      <xdr:spPr>
        <a:xfrm>
          <a:off x="18421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166388</xdr:rowOff>
    </xdr:from>
    <xdr:ext cx="469744" cy="259045"/>
    <xdr:sp macro="" textlink="">
      <xdr:nvSpPr>
        <xdr:cNvPr id="687" name="n_4mainValue【消防施設】&#10;一人当たり面積"/>
        <xdr:cNvSpPr txBox="1"/>
      </xdr:nvSpPr>
      <xdr:spPr>
        <a:xfrm>
          <a:off x="18421427" y="14225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8" name="正方形/長方形 68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9" name="正方形/長方形 68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0" name="正方形/長方形 68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1" name="正方形/長方形 69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2" name="正方形/長方形 69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3" name="正方形/長方形 69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4" name="正方形/長方形 69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5" name="正方形/長方形 69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6" name="テキスト ボックス 69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7" name="直線コネクタ 69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98" name="テキスト ボックス 69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99" name="直線コネクタ 69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00" name="テキスト ボックス 69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01" name="直線コネクタ 70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02" name="テキスト ボックス 70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03" name="直線コネクタ 70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04" name="テキスト ボックス 70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05" name="直線コネクタ 70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06" name="テキスト ボックス 70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07" name="直線コネクタ 70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08" name="テキスト ボックス 70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09" name="直線コネクタ 70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10" name="テキスト ボックス 70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1" name="直線コネクタ 71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43543</xdr:rowOff>
    </xdr:from>
    <xdr:to>
      <xdr:col>85</xdr:col>
      <xdr:colOff>126364</xdr:colOff>
      <xdr:row>108</xdr:row>
      <xdr:rowOff>33745</xdr:rowOff>
    </xdr:to>
    <xdr:cxnSp macro="">
      <xdr:nvCxnSpPr>
        <xdr:cNvPr id="713" name="直線コネクタ 712"/>
        <xdr:cNvCxnSpPr/>
      </xdr:nvCxnSpPr>
      <xdr:spPr>
        <a:xfrm flipV="1">
          <a:off x="16318864" y="17188543"/>
          <a:ext cx="0" cy="1361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37572</xdr:rowOff>
    </xdr:from>
    <xdr:ext cx="405111" cy="259045"/>
    <xdr:sp macro="" textlink="">
      <xdr:nvSpPr>
        <xdr:cNvPr id="714" name="【庁舎】&#10;有形固定資産減価償却率最小値テキスト"/>
        <xdr:cNvSpPr txBox="1"/>
      </xdr:nvSpPr>
      <xdr:spPr>
        <a:xfrm>
          <a:off x="16357600" y="1855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33745</xdr:rowOff>
    </xdr:from>
    <xdr:to>
      <xdr:col>86</xdr:col>
      <xdr:colOff>25400</xdr:colOff>
      <xdr:row>108</xdr:row>
      <xdr:rowOff>33745</xdr:rowOff>
    </xdr:to>
    <xdr:cxnSp macro="">
      <xdr:nvCxnSpPr>
        <xdr:cNvPr id="715" name="直線コネクタ 714"/>
        <xdr:cNvCxnSpPr/>
      </xdr:nvCxnSpPr>
      <xdr:spPr>
        <a:xfrm>
          <a:off x="16230600" y="18550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161670</xdr:rowOff>
    </xdr:from>
    <xdr:ext cx="340478" cy="259045"/>
    <xdr:sp macro="" textlink="">
      <xdr:nvSpPr>
        <xdr:cNvPr id="716" name="【庁舎】&#10;有形固定資産減価償却率最大値テキスト"/>
        <xdr:cNvSpPr txBox="1"/>
      </xdr:nvSpPr>
      <xdr:spPr>
        <a:xfrm>
          <a:off x="16357600" y="1696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43543</xdr:rowOff>
    </xdr:from>
    <xdr:to>
      <xdr:col>86</xdr:col>
      <xdr:colOff>25400</xdr:colOff>
      <xdr:row>100</xdr:row>
      <xdr:rowOff>43543</xdr:rowOff>
    </xdr:to>
    <xdr:cxnSp macro="">
      <xdr:nvCxnSpPr>
        <xdr:cNvPr id="717" name="直線コネクタ 716"/>
        <xdr:cNvCxnSpPr/>
      </xdr:nvCxnSpPr>
      <xdr:spPr>
        <a:xfrm>
          <a:off x="16230600" y="1718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7456</xdr:rowOff>
    </xdr:from>
    <xdr:ext cx="405111" cy="259045"/>
    <xdr:sp macro="" textlink="">
      <xdr:nvSpPr>
        <xdr:cNvPr id="718" name="【庁舎】&#10;有形固定資産減価償却率平均値テキスト"/>
        <xdr:cNvSpPr txBox="1"/>
      </xdr:nvSpPr>
      <xdr:spPr>
        <a:xfrm>
          <a:off x="16357600" y="176668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156029</xdr:rowOff>
    </xdr:from>
    <xdr:to>
      <xdr:col>85</xdr:col>
      <xdr:colOff>177800</xdr:colOff>
      <xdr:row>104</xdr:row>
      <xdr:rowOff>86179</xdr:rowOff>
    </xdr:to>
    <xdr:sp macro="" textlink="">
      <xdr:nvSpPr>
        <xdr:cNvPr id="719" name="フローチャート: 判断 718"/>
        <xdr:cNvSpPr/>
      </xdr:nvSpPr>
      <xdr:spPr>
        <a:xfrm>
          <a:off x="162687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162561</xdr:rowOff>
    </xdr:from>
    <xdr:to>
      <xdr:col>81</xdr:col>
      <xdr:colOff>101600</xdr:colOff>
      <xdr:row>104</xdr:row>
      <xdr:rowOff>92711</xdr:rowOff>
    </xdr:to>
    <xdr:sp macro="" textlink="">
      <xdr:nvSpPr>
        <xdr:cNvPr id="720" name="フローチャート: 判断 719"/>
        <xdr:cNvSpPr/>
      </xdr:nvSpPr>
      <xdr:spPr>
        <a:xfrm>
          <a:off x="154305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95613</xdr:rowOff>
    </xdr:from>
    <xdr:to>
      <xdr:col>76</xdr:col>
      <xdr:colOff>165100</xdr:colOff>
      <xdr:row>104</xdr:row>
      <xdr:rowOff>25763</xdr:rowOff>
    </xdr:to>
    <xdr:sp macro="" textlink="">
      <xdr:nvSpPr>
        <xdr:cNvPr id="721" name="フローチャート: 判断 720"/>
        <xdr:cNvSpPr/>
      </xdr:nvSpPr>
      <xdr:spPr>
        <a:xfrm>
          <a:off x="14541500" y="1775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54792</xdr:rowOff>
    </xdr:from>
    <xdr:to>
      <xdr:col>72</xdr:col>
      <xdr:colOff>38100</xdr:colOff>
      <xdr:row>104</xdr:row>
      <xdr:rowOff>156392</xdr:rowOff>
    </xdr:to>
    <xdr:sp macro="" textlink="">
      <xdr:nvSpPr>
        <xdr:cNvPr id="722" name="フローチャート: 判断 721"/>
        <xdr:cNvSpPr/>
      </xdr:nvSpPr>
      <xdr:spPr>
        <a:xfrm>
          <a:off x="136525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69487</xdr:rowOff>
    </xdr:from>
    <xdr:to>
      <xdr:col>67</xdr:col>
      <xdr:colOff>101600</xdr:colOff>
      <xdr:row>105</xdr:row>
      <xdr:rowOff>171087</xdr:rowOff>
    </xdr:to>
    <xdr:sp macro="" textlink="">
      <xdr:nvSpPr>
        <xdr:cNvPr id="723" name="フローチャート: 判断 722"/>
        <xdr:cNvSpPr/>
      </xdr:nvSpPr>
      <xdr:spPr>
        <a:xfrm>
          <a:off x="127635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4" name="テキスト ボックス 72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5" name="テキスト ボックス 72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6" name="テキスト ボックス 72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7" name="テキスト ボックス 72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8" name="テキスト ボックス 72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154395</xdr:rowOff>
    </xdr:from>
    <xdr:to>
      <xdr:col>85</xdr:col>
      <xdr:colOff>177800</xdr:colOff>
      <xdr:row>108</xdr:row>
      <xdr:rowOff>84545</xdr:rowOff>
    </xdr:to>
    <xdr:sp macro="" textlink="">
      <xdr:nvSpPr>
        <xdr:cNvPr id="729" name="楕円 728"/>
        <xdr:cNvSpPr/>
      </xdr:nvSpPr>
      <xdr:spPr>
        <a:xfrm>
          <a:off x="16268700" y="1849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69322</xdr:rowOff>
    </xdr:from>
    <xdr:ext cx="405111" cy="259045"/>
    <xdr:sp macro="" textlink="">
      <xdr:nvSpPr>
        <xdr:cNvPr id="730" name="【庁舎】&#10;有形固定資産減価償却率該当値テキスト"/>
        <xdr:cNvSpPr txBox="1"/>
      </xdr:nvSpPr>
      <xdr:spPr>
        <a:xfrm>
          <a:off x="16357600" y="18414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102</xdr:row>
      <xdr:rowOff>41729</xdr:rowOff>
    </xdr:from>
    <xdr:to>
      <xdr:col>67</xdr:col>
      <xdr:colOff>101600</xdr:colOff>
      <xdr:row>102</xdr:row>
      <xdr:rowOff>143329</xdr:rowOff>
    </xdr:to>
    <xdr:sp macro="" textlink="">
      <xdr:nvSpPr>
        <xdr:cNvPr id="731" name="楕円 730"/>
        <xdr:cNvSpPr/>
      </xdr:nvSpPr>
      <xdr:spPr>
        <a:xfrm>
          <a:off x="12763500" y="1752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109238</xdr:rowOff>
    </xdr:from>
    <xdr:ext cx="405111" cy="259045"/>
    <xdr:sp macro="" textlink="">
      <xdr:nvSpPr>
        <xdr:cNvPr id="732" name="n_1aveValue【庁舎】&#10;有形固定資産減価償却率"/>
        <xdr:cNvSpPr txBox="1"/>
      </xdr:nvSpPr>
      <xdr:spPr>
        <a:xfrm>
          <a:off x="152660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42290</xdr:rowOff>
    </xdr:from>
    <xdr:ext cx="405111" cy="259045"/>
    <xdr:sp macro="" textlink="">
      <xdr:nvSpPr>
        <xdr:cNvPr id="733" name="n_2aveValue【庁舎】&#10;有形固定資産減価償却率"/>
        <xdr:cNvSpPr txBox="1"/>
      </xdr:nvSpPr>
      <xdr:spPr>
        <a:xfrm>
          <a:off x="14389744" y="1753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1469</xdr:rowOff>
    </xdr:from>
    <xdr:ext cx="405111" cy="259045"/>
    <xdr:sp macro="" textlink="">
      <xdr:nvSpPr>
        <xdr:cNvPr id="734" name="n_3aveValue【庁舎】&#10;有形固定資産減価償却率"/>
        <xdr:cNvSpPr txBox="1"/>
      </xdr:nvSpPr>
      <xdr:spPr>
        <a:xfrm>
          <a:off x="13500744" y="1766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162214</xdr:rowOff>
    </xdr:from>
    <xdr:ext cx="405111" cy="259045"/>
    <xdr:sp macro="" textlink="">
      <xdr:nvSpPr>
        <xdr:cNvPr id="735" name="n_4aveValue【庁舎】&#10;有形固定資産減価償却率"/>
        <xdr:cNvSpPr txBox="1"/>
      </xdr:nvSpPr>
      <xdr:spPr>
        <a:xfrm>
          <a:off x="12611744" y="1816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159856</xdr:rowOff>
    </xdr:from>
    <xdr:ext cx="405111" cy="259045"/>
    <xdr:sp macro="" textlink="">
      <xdr:nvSpPr>
        <xdr:cNvPr id="736" name="n_4mainValue【庁舎】&#10;有形固定資産減価償却率"/>
        <xdr:cNvSpPr txBox="1"/>
      </xdr:nvSpPr>
      <xdr:spPr>
        <a:xfrm>
          <a:off x="12611744" y="17304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7" name="正方形/長方形 73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8" name="正方形/長方形 73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9" name="正方形/長方形 73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0" name="正方形/長方形 73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1" name="正方形/長方形 74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2" name="正方形/長方形 74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3" name="正方形/長方形 74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4" name="正方形/長方形 74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5" name="テキスト ボックス 74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6" name="直線コネクタ 74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47" name="直線コネクタ 746"/>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48" name="テキスト ボックス 747"/>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49" name="直線コネクタ 748"/>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50" name="テキスト ボックス 749"/>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51" name="直線コネクタ 750"/>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52" name="テキスト ボックス 751"/>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53" name="直線コネクタ 752"/>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54" name="テキスト ボックス 753"/>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5" name="直線コネクタ 75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6" name="テキスト ボックス 75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25908</xdr:rowOff>
    </xdr:from>
    <xdr:to>
      <xdr:col>116</xdr:col>
      <xdr:colOff>62864</xdr:colOff>
      <xdr:row>107</xdr:row>
      <xdr:rowOff>96774</xdr:rowOff>
    </xdr:to>
    <xdr:cxnSp macro="">
      <xdr:nvCxnSpPr>
        <xdr:cNvPr id="758" name="直線コネクタ 757"/>
        <xdr:cNvCxnSpPr/>
      </xdr:nvCxnSpPr>
      <xdr:spPr>
        <a:xfrm flipV="1">
          <a:off x="22160864" y="1751380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100601</xdr:rowOff>
    </xdr:from>
    <xdr:ext cx="469744" cy="259045"/>
    <xdr:sp macro="" textlink="">
      <xdr:nvSpPr>
        <xdr:cNvPr id="759" name="【庁舎】&#10;一人当たり面積最小値テキスト"/>
        <xdr:cNvSpPr txBox="1"/>
      </xdr:nvSpPr>
      <xdr:spPr>
        <a:xfrm>
          <a:off x="22199600" y="1844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96774</xdr:rowOff>
    </xdr:from>
    <xdr:to>
      <xdr:col>116</xdr:col>
      <xdr:colOff>152400</xdr:colOff>
      <xdr:row>107</xdr:row>
      <xdr:rowOff>96774</xdr:rowOff>
    </xdr:to>
    <xdr:cxnSp macro="">
      <xdr:nvCxnSpPr>
        <xdr:cNvPr id="760" name="直線コネクタ 759"/>
        <xdr:cNvCxnSpPr/>
      </xdr:nvCxnSpPr>
      <xdr:spPr>
        <a:xfrm>
          <a:off x="22072600" y="1844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144035</xdr:rowOff>
    </xdr:from>
    <xdr:ext cx="469744" cy="259045"/>
    <xdr:sp macro="" textlink="">
      <xdr:nvSpPr>
        <xdr:cNvPr id="761" name="【庁舎】&#10;一人当たり面積最大値テキスト"/>
        <xdr:cNvSpPr txBox="1"/>
      </xdr:nvSpPr>
      <xdr:spPr>
        <a:xfrm>
          <a:off x="22199600" y="1728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25908</xdr:rowOff>
    </xdr:from>
    <xdr:to>
      <xdr:col>116</xdr:col>
      <xdr:colOff>152400</xdr:colOff>
      <xdr:row>102</xdr:row>
      <xdr:rowOff>25908</xdr:rowOff>
    </xdr:to>
    <xdr:cxnSp macro="">
      <xdr:nvCxnSpPr>
        <xdr:cNvPr id="762" name="直線コネクタ 761"/>
        <xdr:cNvCxnSpPr/>
      </xdr:nvCxnSpPr>
      <xdr:spPr>
        <a:xfrm>
          <a:off x="22072600" y="17513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139716</xdr:rowOff>
    </xdr:from>
    <xdr:ext cx="469744" cy="259045"/>
    <xdr:sp macro="" textlink="">
      <xdr:nvSpPr>
        <xdr:cNvPr id="763" name="【庁舎】&#10;一人当たり面積平均値テキスト"/>
        <xdr:cNvSpPr txBox="1"/>
      </xdr:nvSpPr>
      <xdr:spPr>
        <a:xfrm>
          <a:off x="22199600" y="17799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116839</xdr:rowOff>
    </xdr:from>
    <xdr:to>
      <xdr:col>116</xdr:col>
      <xdr:colOff>114300</xdr:colOff>
      <xdr:row>105</xdr:row>
      <xdr:rowOff>46989</xdr:rowOff>
    </xdr:to>
    <xdr:sp macro="" textlink="">
      <xdr:nvSpPr>
        <xdr:cNvPr id="764" name="フローチャート: 判断 763"/>
        <xdr:cNvSpPr/>
      </xdr:nvSpPr>
      <xdr:spPr>
        <a:xfrm>
          <a:off x="221107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98552</xdr:rowOff>
    </xdr:from>
    <xdr:to>
      <xdr:col>112</xdr:col>
      <xdr:colOff>38100</xdr:colOff>
      <xdr:row>105</xdr:row>
      <xdr:rowOff>28702</xdr:rowOff>
    </xdr:to>
    <xdr:sp macro="" textlink="">
      <xdr:nvSpPr>
        <xdr:cNvPr id="765" name="フローチャート: 判断 764"/>
        <xdr:cNvSpPr/>
      </xdr:nvSpPr>
      <xdr:spPr>
        <a:xfrm>
          <a:off x="21272500" y="1792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80263</xdr:rowOff>
    </xdr:from>
    <xdr:to>
      <xdr:col>107</xdr:col>
      <xdr:colOff>101600</xdr:colOff>
      <xdr:row>105</xdr:row>
      <xdr:rowOff>10413</xdr:rowOff>
    </xdr:to>
    <xdr:sp macro="" textlink="">
      <xdr:nvSpPr>
        <xdr:cNvPr id="766" name="フローチャート: 判断 765"/>
        <xdr:cNvSpPr/>
      </xdr:nvSpPr>
      <xdr:spPr>
        <a:xfrm>
          <a:off x="20383500" y="17911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84837</xdr:rowOff>
    </xdr:from>
    <xdr:to>
      <xdr:col>102</xdr:col>
      <xdr:colOff>165100</xdr:colOff>
      <xdr:row>105</xdr:row>
      <xdr:rowOff>14987</xdr:rowOff>
    </xdr:to>
    <xdr:sp macro="" textlink="">
      <xdr:nvSpPr>
        <xdr:cNvPr id="767" name="フローチャート: 判断 766"/>
        <xdr:cNvSpPr/>
      </xdr:nvSpPr>
      <xdr:spPr>
        <a:xfrm>
          <a:off x="19494500" y="1791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27687</xdr:rowOff>
    </xdr:from>
    <xdr:to>
      <xdr:col>98</xdr:col>
      <xdr:colOff>38100</xdr:colOff>
      <xdr:row>105</xdr:row>
      <xdr:rowOff>129287</xdr:rowOff>
    </xdr:to>
    <xdr:sp macro="" textlink="">
      <xdr:nvSpPr>
        <xdr:cNvPr id="768" name="フローチャート: 判断 767"/>
        <xdr:cNvSpPr/>
      </xdr:nvSpPr>
      <xdr:spPr>
        <a:xfrm>
          <a:off x="18605500" y="18029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9" name="テキスト ボックス 76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0" name="テキスト ボックス 76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1" name="テキスト ボックス 77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2" name="テキスト ボックス 77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3" name="テキスト ボックス 77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25400</xdr:rowOff>
    </xdr:from>
    <xdr:to>
      <xdr:col>116</xdr:col>
      <xdr:colOff>114300</xdr:colOff>
      <xdr:row>106</xdr:row>
      <xdr:rowOff>127000</xdr:rowOff>
    </xdr:to>
    <xdr:sp macro="" textlink="">
      <xdr:nvSpPr>
        <xdr:cNvPr id="774" name="楕円 773"/>
        <xdr:cNvSpPr/>
      </xdr:nvSpPr>
      <xdr:spPr>
        <a:xfrm>
          <a:off x="221107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3827</xdr:rowOff>
    </xdr:from>
    <xdr:ext cx="469744" cy="259045"/>
    <xdr:sp macro="" textlink="">
      <xdr:nvSpPr>
        <xdr:cNvPr id="775" name="【庁舎】&#10;一人当たり面積該当値テキスト"/>
        <xdr:cNvSpPr txBox="1"/>
      </xdr:nvSpPr>
      <xdr:spPr>
        <a:xfrm>
          <a:off x="22199600"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106</xdr:row>
      <xdr:rowOff>25400</xdr:rowOff>
    </xdr:from>
    <xdr:to>
      <xdr:col>98</xdr:col>
      <xdr:colOff>38100</xdr:colOff>
      <xdr:row>106</xdr:row>
      <xdr:rowOff>127000</xdr:rowOff>
    </xdr:to>
    <xdr:sp macro="" textlink="">
      <xdr:nvSpPr>
        <xdr:cNvPr id="776" name="楕円 775"/>
        <xdr:cNvSpPr/>
      </xdr:nvSpPr>
      <xdr:spPr>
        <a:xfrm>
          <a:off x="18605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103</xdr:row>
      <xdr:rowOff>45229</xdr:rowOff>
    </xdr:from>
    <xdr:ext cx="469744" cy="259045"/>
    <xdr:sp macro="" textlink="">
      <xdr:nvSpPr>
        <xdr:cNvPr id="777" name="n_1aveValue【庁舎】&#10;一人当たり面積"/>
        <xdr:cNvSpPr txBox="1"/>
      </xdr:nvSpPr>
      <xdr:spPr>
        <a:xfrm>
          <a:off x="21075727" y="1770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26940</xdr:rowOff>
    </xdr:from>
    <xdr:ext cx="469744" cy="259045"/>
    <xdr:sp macro="" textlink="">
      <xdr:nvSpPr>
        <xdr:cNvPr id="778" name="n_2aveValue【庁舎】&#10;一人当たり面積"/>
        <xdr:cNvSpPr txBox="1"/>
      </xdr:nvSpPr>
      <xdr:spPr>
        <a:xfrm>
          <a:off x="20199427" y="17686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31514</xdr:rowOff>
    </xdr:from>
    <xdr:ext cx="469744" cy="259045"/>
    <xdr:sp macro="" textlink="">
      <xdr:nvSpPr>
        <xdr:cNvPr id="779" name="n_3aveValue【庁舎】&#10;一人当たり面積"/>
        <xdr:cNvSpPr txBox="1"/>
      </xdr:nvSpPr>
      <xdr:spPr>
        <a:xfrm>
          <a:off x="19310427" y="1769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145814</xdr:rowOff>
    </xdr:from>
    <xdr:ext cx="469744" cy="259045"/>
    <xdr:sp macro="" textlink="">
      <xdr:nvSpPr>
        <xdr:cNvPr id="780" name="n_4aveValue【庁舎】&#10;一人当たり面積"/>
        <xdr:cNvSpPr txBox="1"/>
      </xdr:nvSpPr>
      <xdr:spPr>
        <a:xfrm>
          <a:off x="18421427" y="1780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118127</xdr:rowOff>
    </xdr:from>
    <xdr:ext cx="469744" cy="259045"/>
    <xdr:sp macro="" textlink="">
      <xdr:nvSpPr>
        <xdr:cNvPr id="781" name="n_4mainValue【庁舎】&#10;一人当たり面積"/>
        <xdr:cNvSpPr txBox="1"/>
      </xdr:nvSpPr>
      <xdr:spPr>
        <a:xfrm>
          <a:off x="1842142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2" name="正方形/長方形 78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3" name="正方形/長方形 78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4" name="テキスト ボックス 78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図書館、福祉施設（ほうらい会館）、市民会館（文化会館）、庁舎である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一方で、特に低くなっている施設は、一般廃棄物処理施設、消防施設である。</a:t>
          </a:r>
          <a:endParaRPr lang="ja-JP" altLang="ja-JP" sz="1200">
            <a:effectLst/>
            <a:latin typeface="ＭＳ Ｐゴシック" panose="020B0600070205080204" pitchFamily="50" charset="-128"/>
            <a:ea typeface="ＭＳ Ｐゴシック" panose="020B0600070205080204" pitchFamily="50" charset="-128"/>
          </a:endParaRPr>
        </a:p>
        <a:p>
          <a:r>
            <a:rPr lang="ja-JP" altLang="en-US" sz="1200">
              <a:effectLst/>
              <a:latin typeface="ＭＳ Ｐゴシック" panose="020B0600070205080204" pitchFamily="50" charset="-128"/>
              <a:ea typeface="ＭＳ Ｐゴシック" panose="020B0600070205080204" pitchFamily="50" charset="-128"/>
            </a:rPr>
            <a:t>図書館と市民会館（文化会館）については、耐用年数は迎えていないものの、建設から約</a:t>
          </a:r>
          <a:r>
            <a:rPr lang="en-US" altLang="ja-JP" sz="1200">
              <a:effectLst/>
              <a:latin typeface="ＭＳ Ｐゴシック" panose="020B0600070205080204" pitchFamily="50" charset="-128"/>
              <a:ea typeface="ＭＳ Ｐゴシック" panose="020B0600070205080204" pitchFamily="50" charset="-128"/>
            </a:rPr>
            <a:t>40</a:t>
          </a:r>
          <a:r>
            <a:rPr lang="ja-JP" altLang="en-US" sz="1200">
              <a:effectLst/>
              <a:latin typeface="ＭＳ Ｐゴシック" panose="020B0600070205080204" pitchFamily="50" charset="-128"/>
              <a:ea typeface="ＭＳ Ｐゴシック" panose="020B0600070205080204" pitchFamily="50" charset="-128"/>
            </a:rPr>
            <a:t>年が経過し、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老朽化が進んでいることから、各施設の個別施設計画に基づき、予防保全による老朽化対策を進めていく</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200">
              <a:effectLst/>
              <a:latin typeface="ＭＳ Ｐゴシック" panose="020B0600070205080204" pitchFamily="50" charset="-128"/>
              <a:ea typeface="ＭＳ Ｐゴシック" panose="020B0600070205080204" pitchFamily="50" charset="-128"/>
            </a:rPr>
            <a:t>福祉施設（ほうらい会館）については、</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建設から約</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40</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年が経過し、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老朽化が進んでいる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が、公民館と重複する機能が多く、他施設に比べ、最優先に更新する施設ではないため、耐用年数を迎えるまでに、施設のあり方を検討していく。</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200">
              <a:effectLst/>
              <a:latin typeface="ＭＳ Ｐゴシック" panose="020B0600070205080204" pitchFamily="50" charset="-128"/>
              <a:ea typeface="ＭＳ Ｐゴシック" panose="020B0600070205080204" pitchFamily="50" charset="-128"/>
            </a:rPr>
            <a:t>庁舎については、昭和</a:t>
          </a:r>
          <a:r>
            <a:rPr lang="en-US" altLang="ja-JP" sz="1200">
              <a:effectLst/>
              <a:latin typeface="ＭＳ Ｐゴシック" panose="020B0600070205080204" pitchFamily="50" charset="-128"/>
              <a:ea typeface="ＭＳ Ｐゴシック" panose="020B0600070205080204" pitchFamily="50" charset="-128"/>
            </a:rPr>
            <a:t>44</a:t>
          </a:r>
          <a:r>
            <a:rPr lang="ja-JP" altLang="en-US" sz="1200">
              <a:effectLst/>
              <a:latin typeface="ＭＳ Ｐゴシック" panose="020B0600070205080204" pitchFamily="50" charset="-128"/>
              <a:ea typeface="ＭＳ Ｐゴシック" panose="020B0600070205080204" pitchFamily="50" charset="-128"/>
            </a:rPr>
            <a:t>年に建設しており、老朽化が進んでいるが、平成</a:t>
          </a:r>
          <a:r>
            <a:rPr lang="en-US" altLang="ja-JP" sz="1200">
              <a:effectLst/>
              <a:latin typeface="ＭＳ Ｐゴシック" panose="020B0600070205080204" pitchFamily="50" charset="-128"/>
              <a:ea typeface="ＭＳ Ｐゴシック" panose="020B0600070205080204" pitchFamily="50" charset="-128"/>
            </a:rPr>
            <a:t>30</a:t>
          </a:r>
          <a:r>
            <a:rPr lang="ja-JP" altLang="en-US" sz="1200">
              <a:effectLst/>
              <a:latin typeface="ＭＳ Ｐゴシック" panose="020B0600070205080204" pitchFamily="50" charset="-128"/>
              <a:ea typeface="ＭＳ Ｐゴシック" panose="020B0600070205080204" pitchFamily="50" charset="-128"/>
            </a:rPr>
            <a:t>年度までに耐震改修を行っており、構造上の安全性は確保されている。今後は、個別施設計画</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に基づき、予防保全による老朽化対策</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を進めていく。</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0"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一般廃棄物処理施設については、秦野市伊勢原市環境衛生組合において、平成</a:t>
          </a:r>
          <a:r>
            <a:rPr kumimoji="0"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25</a:t>
          </a:r>
          <a:r>
            <a:rPr kumimoji="0"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年度に新たな焼却施設である「はだのクリーンセンター」の建設が完了したことにより、減価償却率が低くなっている。</a:t>
          </a:r>
          <a:endParaRPr kumimoji="0"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消防施設については、令和元年度に消防署西分署の建替えが完了したこと、また、消防団車庫・待機室の計画的な建替えを行っていることにより、減価償却率が低くなっている。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 zeroHeight="1" x14ac:dyDescent="0.2"/>
  <cols>
    <col min="1" max="11" width="2.08984375" style="188" customWidth="1"/>
    <col min="12" max="12" width="2.26953125" style="188" customWidth="1"/>
    <col min="13" max="17" width="2.36328125" style="188" customWidth="1"/>
    <col min="18" max="119" width="2.08984375" style="188" customWidth="1"/>
    <col min="120" max="16384" width="0" style="188" hidden="1"/>
  </cols>
  <sheetData>
    <row r="1" spans="1:119" ht="33" customHeight="1" x14ac:dyDescent="0.2">
      <c r="A1" s="186"/>
      <c r="B1" s="648" t="s">
        <v>79</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 thickBot="1" x14ac:dyDescent="0.25">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649" t="s">
        <v>81</v>
      </c>
      <c r="C3" s="650"/>
      <c r="D3" s="650"/>
      <c r="E3" s="651"/>
      <c r="F3" s="651"/>
      <c r="G3" s="651"/>
      <c r="H3" s="651"/>
      <c r="I3" s="651"/>
      <c r="J3" s="651"/>
      <c r="K3" s="651"/>
      <c r="L3" s="651" t="s">
        <v>82</v>
      </c>
      <c r="M3" s="651"/>
      <c r="N3" s="651"/>
      <c r="O3" s="651"/>
      <c r="P3" s="651"/>
      <c r="Q3" s="651"/>
      <c r="R3" s="654"/>
      <c r="S3" s="654"/>
      <c r="T3" s="654"/>
      <c r="U3" s="654"/>
      <c r="V3" s="655"/>
      <c r="W3" s="545" t="s">
        <v>83</v>
      </c>
      <c r="X3" s="546"/>
      <c r="Y3" s="546"/>
      <c r="Z3" s="546"/>
      <c r="AA3" s="546"/>
      <c r="AB3" s="650"/>
      <c r="AC3" s="654" t="s">
        <v>84</v>
      </c>
      <c r="AD3" s="546"/>
      <c r="AE3" s="546"/>
      <c r="AF3" s="546"/>
      <c r="AG3" s="546"/>
      <c r="AH3" s="546"/>
      <c r="AI3" s="546"/>
      <c r="AJ3" s="546"/>
      <c r="AK3" s="546"/>
      <c r="AL3" s="616"/>
      <c r="AM3" s="545" t="s">
        <v>85</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86</v>
      </c>
      <c r="BO3" s="546"/>
      <c r="BP3" s="546"/>
      <c r="BQ3" s="546"/>
      <c r="BR3" s="546"/>
      <c r="BS3" s="546"/>
      <c r="BT3" s="546"/>
      <c r="BU3" s="616"/>
      <c r="BV3" s="545" t="s">
        <v>87</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88</v>
      </c>
      <c r="CU3" s="546"/>
      <c r="CV3" s="546"/>
      <c r="CW3" s="546"/>
      <c r="CX3" s="546"/>
      <c r="CY3" s="546"/>
      <c r="CZ3" s="546"/>
      <c r="DA3" s="616"/>
      <c r="DB3" s="545" t="s">
        <v>89</v>
      </c>
      <c r="DC3" s="546"/>
      <c r="DD3" s="546"/>
      <c r="DE3" s="546"/>
      <c r="DF3" s="546"/>
      <c r="DG3" s="546"/>
      <c r="DH3" s="546"/>
      <c r="DI3" s="616"/>
      <c r="DJ3" s="186"/>
      <c r="DK3" s="186"/>
      <c r="DL3" s="186"/>
      <c r="DM3" s="186"/>
      <c r="DN3" s="186"/>
      <c r="DO3" s="186"/>
    </row>
    <row r="4" spans="1:119" ht="18.75" customHeight="1" x14ac:dyDescent="0.2">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90</v>
      </c>
      <c r="AZ4" s="459"/>
      <c r="BA4" s="459"/>
      <c r="BB4" s="459"/>
      <c r="BC4" s="459"/>
      <c r="BD4" s="459"/>
      <c r="BE4" s="459"/>
      <c r="BF4" s="459"/>
      <c r="BG4" s="459"/>
      <c r="BH4" s="459"/>
      <c r="BI4" s="459"/>
      <c r="BJ4" s="459"/>
      <c r="BK4" s="459"/>
      <c r="BL4" s="459"/>
      <c r="BM4" s="460"/>
      <c r="BN4" s="461">
        <v>50002530</v>
      </c>
      <c r="BO4" s="462"/>
      <c r="BP4" s="462"/>
      <c r="BQ4" s="462"/>
      <c r="BR4" s="462"/>
      <c r="BS4" s="462"/>
      <c r="BT4" s="462"/>
      <c r="BU4" s="463"/>
      <c r="BV4" s="461">
        <v>49360269</v>
      </c>
      <c r="BW4" s="462"/>
      <c r="BX4" s="462"/>
      <c r="BY4" s="462"/>
      <c r="BZ4" s="462"/>
      <c r="CA4" s="462"/>
      <c r="CB4" s="462"/>
      <c r="CC4" s="463"/>
      <c r="CD4" s="642" t="s">
        <v>91</v>
      </c>
      <c r="CE4" s="643"/>
      <c r="CF4" s="643"/>
      <c r="CG4" s="643"/>
      <c r="CH4" s="643"/>
      <c r="CI4" s="643"/>
      <c r="CJ4" s="643"/>
      <c r="CK4" s="643"/>
      <c r="CL4" s="643"/>
      <c r="CM4" s="643"/>
      <c r="CN4" s="643"/>
      <c r="CO4" s="643"/>
      <c r="CP4" s="643"/>
      <c r="CQ4" s="643"/>
      <c r="CR4" s="643"/>
      <c r="CS4" s="644"/>
      <c r="CT4" s="645">
        <v>3.3</v>
      </c>
      <c r="CU4" s="646"/>
      <c r="CV4" s="646"/>
      <c r="CW4" s="646"/>
      <c r="CX4" s="646"/>
      <c r="CY4" s="646"/>
      <c r="CZ4" s="646"/>
      <c r="DA4" s="647"/>
      <c r="DB4" s="645">
        <v>6.1</v>
      </c>
      <c r="DC4" s="646"/>
      <c r="DD4" s="646"/>
      <c r="DE4" s="646"/>
      <c r="DF4" s="646"/>
      <c r="DG4" s="646"/>
      <c r="DH4" s="646"/>
      <c r="DI4" s="647"/>
      <c r="DJ4" s="186"/>
      <c r="DK4" s="186"/>
      <c r="DL4" s="186"/>
      <c r="DM4" s="186"/>
      <c r="DN4" s="186"/>
      <c r="DO4" s="186"/>
    </row>
    <row r="5" spans="1:119" ht="18.75" customHeight="1" x14ac:dyDescent="0.2">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92</v>
      </c>
      <c r="AN5" s="440"/>
      <c r="AO5" s="440"/>
      <c r="AP5" s="440"/>
      <c r="AQ5" s="440"/>
      <c r="AR5" s="440"/>
      <c r="AS5" s="440"/>
      <c r="AT5" s="441"/>
      <c r="AU5" s="523" t="s">
        <v>93</v>
      </c>
      <c r="AV5" s="524"/>
      <c r="AW5" s="524"/>
      <c r="AX5" s="524"/>
      <c r="AY5" s="446" t="s">
        <v>94</v>
      </c>
      <c r="AZ5" s="447"/>
      <c r="BA5" s="447"/>
      <c r="BB5" s="447"/>
      <c r="BC5" s="447"/>
      <c r="BD5" s="447"/>
      <c r="BE5" s="447"/>
      <c r="BF5" s="447"/>
      <c r="BG5" s="447"/>
      <c r="BH5" s="447"/>
      <c r="BI5" s="447"/>
      <c r="BJ5" s="447"/>
      <c r="BK5" s="447"/>
      <c r="BL5" s="447"/>
      <c r="BM5" s="448"/>
      <c r="BN5" s="466">
        <v>48443981</v>
      </c>
      <c r="BO5" s="467"/>
      <c r="BP5" s="467"/>
      <c r="BQ5" s="467"/>
      <c r="BR5" s="467"/>
      <c r="BS5" s="467"/>
      <c r="BT5" s="467"/>
      <c r="BU5" s="468"/>
      <c r="BV5" s="466">
        <v>47425869</v>
      </c>
      <c r="BW5" s="467"/>
      <c r="BX5" s="467"/>
      <c r="BY5" s="467"/>
      <c r="BZ5" s="467"/>
      <c r="CA5" s="467"/>
      <c r="CB5" s="467"/>
      <c r="CC5" s="468"/>
      <c r="CD5" s="475" t="s">
        <v>95</v>
      </c>
      <c r="CE5" s="476"/>
      <c r="CF5" s="476"/>
      <c r="CG5" s="476"/>
      <c r="CH5" s="476"/>
      <c r="CI5" s="476"/>
      <c r="CJ5" s="476"/>
      <c r="CK5" s="476"/>
      <c r="CL5" s="476"/>
      <c r="CM5" s="476"/>
      <c r="CN5" s="476"/>
      <c r="CO5" s="476"/>
      <c r="CP5" s="476"/>
      <c r="CQ5" s="476"/>
      <c r="CR5" s="476"/>
      <c r="CS5" s="477"/>
      <c r="CT5" s="436">
        <v>95.3</v>
      </c>
      <c r="CU5" s="437"/>
      <c r="CV5" s="437"/>
      <c r="CW5" s="437"/>
      <c r="CX5" s="437"/>
      <c r="CY5" s="437"/>
      <c r="CZ5" s="437"/>
      <c r="DA5" s="438"/>
      <c r="DB5" s="436">
        <v>95</v>
      </c>
      <c r="DC5" s="437"/>
      <c r="DD5" s="437"/>
      <c r="DE5" s="437"/>
      <c r="DF5" s="437"/>
      <c r="DG5" s="437"/>
      <c r="DH5" s="437"/>
      <c r="DI5" s="438"/>
      <c r="DJ5" s="186"/>
      <c r="DK5" s="186"/>
      <c r="DL5" s="186"/>
      <c r="DM5" s="186"/>
      <c r="DN5" s="186"/>
      <c r="DO5" s="186"/>
    </row>
    <row r="6" spans="1:119" ht="18.75" customHeight="1" x14ac:dyDescent="0.2">
      <c r="A6" s="187"/>
      <c r="B6" s="622" t="s">
        <v>96</v>
      </c>
      <c r="C6" s="480"/>
      <c r="D6" s="480"/>
      <c r="E6" s="623"/>
      <c r="F6" s="623"/>
      <c r="G6" s="623"/>
      <c r="H6" s="623"/>
      <c r="I6" s="623"/>
      <c r="J6" s="623"/>
      <c r="K6" s="623"/>
      <c r="L6" s="623" t="s">
        <v>97</v>
      </c>
      <c r="M6" s="623"/>
      <c r="N6" s="623"/>
      <c r="O6" s="623"/>
      <c r="P6" s="623"/>
      <c r="Q6" s="623"/>
      <c r="R6" s="504"/>
      <c r="S6" s="504"/>
      <c r="T6" s="504"/>
      <c r="U6" s="504"/>
      <c r="V6" s="629"/>
      <c r="W6" s="557" t="s">
        <v>98</v>
      </c>
      <c r="X6" s="479"/>
      <c r="Y6" s="479"/>
      <c r="Z6" s="479"/>
      <c r="AA6" s="479"/>
      <c r="AB6" s="480"/>
      <c r="AC6" s="634" t="s">
        <v>99</v>
      </c>
      <c r="AD6" s="635"/>
      <c r="AE6" s="635"/>
      <c r="AF6" s="635"/>
      <c r="AG6" s="635"/>
      <c r="AH6" s="635"/>
      <c r="AI6" s="635"/>
      <c r="AJ6" s="635"/>
      <c r="AK6" s="635"/>
      <c r="AL6" s="636"/>
      <c r="AM6" s="535" t="s">
        <v>100</v>
      </c>
      <c r="AN6" s="440"/>
      <c r="AO6" s="440"/>
      <c r="AP6" s="440"/>
      <c r="AQ6" s="440"/>
      <c r="AR6" s="440"/>
      <c r="AS6" s="440"/>
      <c r="AT6" s="441"/>
      <c r="AU6" s="523" t="s">
        <v>93</v>
      </c>
      <c r="AV6" s="524"/>
      <c r="AW6" s="524"/>
      <c r="AX6" s="524"/>
      <c r="AY6" s="446" t="s">
        <v>101</v>
      </c>
      <c r="AZ6" s="447"/>
      <c r="BA6" s="447"/>
      <c r="BB6" s="447"/>
      <c r="BC6" s="447"/>
      <c r="BD6" s="447"/>
      <c r="BE6" s="447"/>
      <c r="BF6" s="447"/>
      <c r="BG6" s="447"/>
      <c r="BH6" s="447"/>
      <c r="BI6" s="447"/>
      <c r="BJ6" s="447"/>
      <c r="BK6" s="447"/>
      <c r="BL6" s="447"/>
      <c r="BM6" s="448"/>
      <c r="BN6" s="466">
        <v>1558549</v>
      </c>
      <c r="BO6" s="467"/>
      <c r="BP6" s="467"/>
      <c r="BQ6" s="467"/>
      <c r="BR6" s="467"/>
      <c r="BS6" s="467"/>
      <c r="BT6" s="467"/>
      <c r="BU6" s="468"/>
      <c r="BV6" s="466">
        <v>1934400</v>
      </c>
      <c r="BW6" s="467"/>
      <c r="BX6" s="467"/>
      <c r="BY6" s="467"/>
      <c r="BZ6" s="467"/>
      <c r="CA6" s="467"/>
      <c r="CB6" s="467"/>
      <c r="CC6" s="468"/>
      <c r="CD6" s="475" t="s">
        <v>102</v>
      </c>
      <c r="CE6" s="476"/>
      <c r="CF6" s="476"/>
      <c r="CG6" s="476"/>
      <c r="CH6" s="476"/>
      <c r="CI6" s="476"/>
      <c r="CJ6" s="476"/>
      <c r="CK6" s="476"/>
      <c r="CL6" s="476"/>
      <c r="CM6" s="476"/>
      <c r="CN6" s="476"/>
      <c r="CO6" s="476"/>
      <c r="CP6" s="476"/>
      <c r="CQ6" s="476"/>
      <c r="CR6" s="476"/>
      <c r="CS6" s="477"/>
      <c r="CT6" s="619">
        <v>102.1</v>
      </c>
      <c r="CU6" s="620"/>
      <c r="CV6" s="620"/>
      <c r="CW6" s="620"/>
      <c r="CX6" s="620"/>
      <c r="CY6" s="620"/>
      <c r="CZ6" s="620"/>
      <c r="DA6" s="621"/>
      <c r="DB6" s="619">
        <v>102.5</v>
      </c>
      <c r="DC6" s="620"/>
      <c r="DD6" s="620"/>
      <c r="DE6" s="620"/>
      <c r="DF6" s="620"/>
      <c r="DG6" s="620"/>
      <c r="DH6" s="620"/>
      <c r="DI6" s="621"/>
      <c r="DJ6" s="186"/>
      <c r="DK6" s="186"/>
      <c r="DL6" s="186"/>
      <c r="DM6" s="186"/>
      <c r="DN6" s="186"/>
      <c r="DO6" s="186"/>
    </row>
    <row r="7" spans="1:119" ht="18.75" customHeight="1" x14ac:dyDescent="0.2">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103</v>
      </c>
      <c r="AN7" s="440"/>
      <c r="AO7" s="440"/>
      <c r="AP7" s="440"/>
      <c r="AQ7" s="440"/>
      <c r="AR7" s="440"/>
      <c r="AS7" s="440"/>
      <c r="AT7" s="441"/>
      <c r="AU7" s="523" t="s">
        <v>104</v>
      </c>
      <c r="AV7" s="524"/>
      <c r="AW7" s="524"/>
      <c r="AX7" s="524"/>
      <c r="AY7" s="446" t="s">
        <v>105</v>
      </c>
      <c r="AZ7" s="447"/>
      <c r="BA7" s="447"/>
      <c r="BB7" s="447"/>
      <c r="BC7" s="447"/>
      <c r="BD7" s="447"/>
      <c r="BE7" s="447"/>
      <c r="BF7" s="447"/>
      <c r="BG7" s="447"/>
      <c r="BH7" s="447"/>
      <c r="BI7" s="447"/>
      <c r="BJ7" s="447"/>
      <c r="BK7" s="447"/>
      <c r="BL7" s="447"/>
      <c r="BM7" s="448"/>
      <c r="BN7" s="466">
        <v>572445</v>
      </c>
      <c r="BO7" s="467"/>
      <c r="BP7" s="467"/>
      <c r="BQ7" s="467"/>
      <c r="BR7" s="467"/>
      <c r="BS7" s="467"/>
      <c r="BT7" s="467"/>
      <c r="BU7" s="468"/>
      <c r="BV7" s="466">
        <v>139655</v>
      </c>
      <c r="BW7" s="467"/>
      <c r="BX7" s="467"/>
      <c r="BY7" s="467"/>
      <c r="BZ7" s="467"/>
      <c r="CA7" s="467"/>
      <c r="CB7" s="467"/>
      <c r="CC7" s="468"/>
      <c r="CD7" s="475" t="s">
        <v>106</v>
      </c>
      <c r="CE7" s="476"/>
      <c r="CF7" s="476"/>
      <c r="CG7" s="476"/>
      <c r="CH7" s="476"/>
      <c r="CI7" s="476"/>
      <c r="CJ7" s="476"/>
      <c r="CK7" s="476"/>
      <c r="CL7" s="476"/>
      <c r="CM7" s="476"/>
      <c r="CN7" s="476"/>
      <c r="CO7" s="476"/>
      <c r="CP7" s="476"/>
      <c r="CQ7" s="476"/>
      <c r="CR7" s="476"/>
      <c r="CS7" s="477"/>
      <c r="CT7" s="466">
        <v>29769138</v>
      </c>
      <c r="CU7" s="467"/>
      <c r="CV7" s="467"/>
      <c r="CW7" s="467"/>
      <c r="CX7" s="467"/>
      <c r="CY7" s="467"/>
      <c r="CZ7" s="467"/>
      <c r="DA7" s="468"/>
      <c r="DB7" s="466">
        <v>29536377</v>
      </c>
      <c r="DC7" s="467"/>
      <c r="DD7" s="467"/>
      <c r="DE7" s="467"/>
      <c r="DF7" s="467"/>
      <c r="DG7" s="467"/>
      <c r="DH7" s="467"/>
      <c r="DI7" s="468"/>
      <c r="DJ7" s="186"/>
      <c r="DK7" s="186"/>
      <c r="DL7" s="186"/>
      <c r="DM7" s="186"/>
      <c r="DN7" s="186"/>
      <c r="DO7" s="186"/>
    </row>
    <row r="8" spans="1:119" ht="18.75" customHeight="1" thickBot="1" x14ac:dyDescent="0.25">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107</v>
      </c>
      <c r="AN8" s="440"/>
      <c r="AO8" s="440"/>
      <c r="AP8" s="440"/>
      <c r="AQ8" s="440"/>
      <c r="AR8" s="440"/>
      <c r="AS8" s="440"/>
      <c r="AT8" s="441"/>
      <c r="AU8" s="523" t="s">
        <v>93</v>
      </c>
      <c r="AV8" s="524"/>
      <c r="AW8" s="524"/>
      <c r="AX8" s="524"/>
      <c r="AY8" s="446" t="s">
        <v>108</v>
      </c>
      <c r="AZ8" s="447"/>
      <c r="BA8" s="447"/>
      <c r="BB8" s="447"/>
      <c r="BC8" s="447"/>
      <c r="BD8" s="447"/>
      <c r="BE8" s="447"/>
      <c r="BF8" s="447"/>
      <c r="BG8" s="447"/>
      <c r="BH8" s="447"/>
      <c r="BI8" s="447"/>
      <c r="BJ8" s="447"/>
      <c r="BK8" s="447"/>
      <c r="BL8" s="447"/>
      <c r="BM8" s="448"/>
      <c r="BN8" s="466">
        <v>986104</v>
      </c>
      <c r="BO8" s="467"/>
      <c r="BP8" s="467"/>
      <c r="BQ8" s="467"/>
      <c r="BR8" s="467"/>
      <c r="BS8" s="467"/>
      <c r="BT8" s="467"/>
      <c r="BU8" s="468"/>
      <c r="BV8" s="466">
        <v>1794745</v>
      </c>
      <c r="BW8" s="467"/>
      <c r="BX8" s="467"/>
      <c r="BY8" s="467"/>
      <c r="BZ8" s="467"/>
      <c r="CA8" s="467"/>
      <c r="CB8" s="467"/>
      <c r="CC8" s="468"/>
      <c r="CD8" s="475" t="s">
        <v>109</v>
      </c>
      <c r="CE8" s="476"/>
      <c r="CF8" s="476"/>
      <c r="CG8" s="476"/>
      <c r="CH8" s="476"/>
      <c r="CI8" s="476"/>
      <c r="CJ8" s="476"/>
      <c r="CK8" s="476"/>
      <c r="CL8" s="476"/>
      <c r="CM8" s="476"/>
      <c r="CN8" s="476"/>
      <c r="CO8" s="476"/>
      <c r="CP8" s="476"/>
      <c r="CQ8" s="476"/>
      <c r="CR8" s="476"/>
      <c r="CS8" s="477"/>
      <c r="CT8" s="579">
        <v>0.89</v>
      </c>
      <c r="CU8" s="580"/>
      <c r="CV8" s="580"/>
      <c r="CW8" s="580"/>
      <c r="CX8" s="580"/>
      <c r="CY8" s="580"/>
      <c r="CZ8" s="580"/>
      <c r="DA8" s="581"/>
      <c r="DB8" s="579">
        <v>0.9</v>
      </c>
      <c r="DC8" s="580"/>
      <c r="DD8" s="580"/>
      <c r="DE8" s="580"/>
      <c r="DF8" s="580"/>
      <c r="DG8" s="580"/>
      <c r="DH8" s="580"/>
      <c r="DI8" s="581"/>
      <c r="DJ8" s="186"/>
      <c r="DK8" s="186"/>
      <c r="DL8" s="186"/>
      <c r="DM8" s="186"/>
      <c r="DN8" s="186"/>
      <c r="DO8" s="186"/>
    </row>
    <row r="9" spans="1:119" ht="18.75" customHeight="1" thickBot="1" x14ac:dyDescent="0.25">
      <c r="A9" s="187"/>
      <c r="B9" s="608" t="s">
        <v>110</v>
      </c>
      <c r="C9" s="609"/>
      <c r="D9" s="609"/>
      <c r="E9" s="609"/>
      <c r="F9" s="609"/>
      <c r="G9" s="609"/>
      <c r="H9" s="609"/>
      <c r="I9" s="609"/>
      <c r="J9" s="609"/>
      <c r="K9" s="529"/>
      <c r="L9" s="610" t="s">
        <v>111</v>
      </c>
      <c r="M9" s="611"/>
      <c r="N9" s="611"/>
      <c r="O9" s="611"/>
      <c r="P9" s="611"/>
      <c r="Q9" s="612"/>
      <c r="R9" s="613">
        <v>167378</v>
      </c>
      <c r="S9" s="614"/>
      <c r="T9" s="614"/>
      <c r="U9" s="614"/>
      <c r="V9" s="615"/>
      <c r="W9" s="545" t="s">
        <v>112</v>
      </c>
      <c r="X9" s="546"/>
      <c r="Y9" s="546"/>
      <c r="Z9" s="546"/>
      <c r="AA9" s="546"/>
      <c r="AB9" s="546"/>
      <c r="AC9" s="546"/>
      <c r="AD9" s="546"/>
      <c r="AE9" s="546"/>
      <c r="AF9" s="546"/>
      <c r="AG9" s="546"/>
      <c r="AH9" s="546"/>
      <c r="AI9" s="546"/>
      <c r="AJ9" s="546"/>
      <c r="AK9" s="546"/>
      <c r="AL9" s="616"/>
      <c r="AM9" s="535" t="s">
        <v>113</v>
      </c>
      <c r="AN9" s="440"/>
      <c r="AO9" s="440"/>
      <c r="AP9" s="440"/>
      <c r="AQ9" s="440"/>
      <c r="AR9" s="440"/>
      <c r="AS9" s="440"/>
      <c r="AT9" s="441"/>
      <c r="AU9" s="523" t="s">
        <v>93</v>
      </c>
      <c r="AV9" s="524"/>
      <c r="AW9" s="524"/>
      <c r="AX9" s="524"/>
      <c r="AY9" s="446" t="s">
        <v>114</v>
      </c>
      <c r="AZ9" s="447"/>
      <c r="BA9" s="447"/>
      <c r="BB9" s="447"/>
      <c r="BC9" s="447"/>
      <c r="BD9" s="447"/>
      <c r="BE9" s="447"/>
      <c r="BF9" s="447"/>
      <c r="BG9" s="447"/>
      <c r="BH9" s="447"/>
      <c r="BI9" s="447"/>
      <c r="BJ9" s="447"/>
      <c r="BK9" s="447"/>
      <c r="BL9" s="447"/>
      <c r="BM9" s="448"/>
      <c r="BN9" s="466">
        <v>-808641</v>
      </c>
      <c r="BO9" s="467"/>
      <c r="BP9" s="467"/>
      <c r="BQ9" s="467"/>
      <c r="BR9" s="467"/>
      <c r="BS9" s="467"/>
      <c r="BT9" s="467"/>
      <c r="BU9" s="468"/>
      <c r="BV9" s="466">
        <v>-608278</v>
      </c>
      <c r="BW9" s="467"/>
      <c r="BX9" s="467"/>
      <c r="BY9" s="467"/>
      <c r="BZ9" s="467"/>
      <c r="CA9" s="467"/>
      <c r="CB9" s="467"/>
      <c r="CC9" s="468"/>
      <c r="CD9" s="475" t="s">
        <v>115</v>
      </c>
      <c r="CE9" s="476"/>
      <c r="CF9" s="476"/>
      <c r="CG9" s="476"/>
      <c r="CH9" s="476"/>
      <c r="CI9" s="476"/>
      <c r="CJ9" s="476"/>
      <c r="CK9" s="476"/>
      <c r="CL9" s="476"/>
      <c r="CM9" s="476"/>
      <c r="CN9" s="476"/>
      <c r="CO9" s="476"/>
      <c r="CP9" s="476"/>
      <c r="CQ9" s="476"/>
      <c r="CR9" s="476"/>
      <c r="CS9" s="477"/>
      <c r="CT9" s="436">
        <v>9.5</v>
      </c>
      <c r="CU9" s="437"/>
      <c r="CV9" s="437"/>
      <c r="CW9" s="437"/>
      <c r="CX9" s="437"/>
      <c r="CY9" s="437"/>
      <c r="CZ9" s="437"/>
      <c r="DA9" s="438"/>
      <c r="DB9" s="436">
        <v>9.5</v>
      </c>
      <c r="DC9" s="437"/>
      <c r="DD9" s="437"/>
      <c r="DE9" s="437"/>
      <c r="DF9" s="437"/>
      <c r="DG9" s="437"/>
      <c r="DH9" s="437"/>
      <c r="DI9" s="438"/>
      <c r="DJ9" s="186"/>
      <c r="DK9" s="186"/>
      <c r="DL9" s="186"/>
      <c r="DM9" s="186"/>
      <c r="DN9" s="186"/>
      <c r="DO9" s="186"/>
    </row>
    <row r="10" spans="1:119" ht="18.75" customHeight="1" thickBot="1" x14ac:dyDescent="0.25">
      <c r="A10" s="187"/>
      <c r="B10" s="608"/>
      <c r="C10" s="609"/>
      <c r="D10" s="609"/>
      <c r="E10" s="609"/>
      <c r="F10" s="609"/>
      <c r="G10" s="609"/>
      <c r="H10" s="609"/>
      <c r="I10" s="609"/>
      <c r="J10" s="609"/>
      <c r="K10" s="529"/>
      <c r="L10" s="439" t="s">
        <v>116</v>
      </c>
      <c r="M10" s="440"/>
      <c r="N10" s="440"/>
      <c r="O10" s="440"/>
      <c r="P10" s="440"/>
      <c r="Q10" s="441"/>
      <c r="R10" s="442">
        <v>170145</v>
      </c>
      <c r="S10" s="443"/>
      <c r="T10" s="443"/>
      <c r="U10" s="443"/>
      <c r="V10" s="445"/>
      <c r="W10" s="617"/>
      <c r="X10" s="428"/>
      <c r="Y10" s="428"/>
      <c r="Z10" s="428"/>
      <c r="AA10" s="428"/>
      <c r="AB10" s="428"/>
      <c r="AC10" s="428"/>
      <c r="AD10" s="428"/>
      <c r="AE10" s="428"/>
      <c r="AF10" s="428"/>
      <c r="AG10" s="428"/>
      <c r="AH10" s="428"/>
      <c r="AI10" s="428"/>
      <c r="AJ10" s="428"/>
      <c r="AK10" s="428"/>
      <c r="AL10" s="618"/>
      <c r="AM10" s="535" t="s">
        <v>117</v>
      </c>
      <c r="AN10" s="440"/>
      <c r="AO10" s="440"/>
      <c r="AP10" s="440"/>
      <c r="AQ10" s="440"/>
      <c r="AR10" s="440"/>
      <c r="AS10" s="440"/>
      <c r="AT10" s="441"/>
      <c r="AU10" s="523" t="s">
        <v>93</v>
      </c>
      <c r="AV10" s="524"/>
      <c r="AW10" s="524"/>
      <c r="AX10" s="524"/>
      <c r="AY10" s="446" t="s">
        <v>118</v>
      </c>
      <c r="AZ10" s="447"/>
      <c r="BA10" s="447"/>
      <c r="BB10" s="447"/>
      <c r="BC10" s="447"/>
      <c r="BD10" s="447"/>
      <c r="BE10" s="447"/>
      <c r="BF10" s="447"/>
      <c r="BG10" s="447"/>
      <c r="BH10" s="447"/>
      <c r="BI10" s="447"/>
      <c r="BJ10" s="447"/>
      <c r="BK10" s="447"/>
      <c r="BL10" s="447"/>
      <c r="BM10" s="448"/>
      <c r="BN10" s="466">
        <v>21162</v>
      </c>
      <c r="BO10" s="467"/>
      <c r="BP10" s="467"/>
      <c r="BQ10" s="467"/>
      <c r="BR10" s="467"/>
      <c r="BS10" s="467"/>
      <c r="BT10" s="467"/>
      <c r="BU10" s="468"/>
      <c r="BV10" s="466">
        <v>26826</v>
      </c>
      <c r="BW10" s="467"/>
      <c r="BX10" s="467"/>
      <c r="BY10" s="467"/>
      <c r="BZ10" s="467"/>
      <c r="CA10" s="467"/>
      <c r="CB10" s="467"/>
      <c r="CC10" s="468"/>
      <c r="CD10" s="191" t="s">
        <v>119</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608"/>
      <c r="C11" s="609"/>
      <c r="D11" s="609"/>
      <c r="E11" s="609"/>
      <c r="F11" s="609"/>
      <c r="G11" s="609"/>
      <c r="H11" s="609"/>
      <c r="I11" s="609"/>
      <c r="J11" s="609"/>
      <c r="K11" s="529"/>
      <c r="L11" s="512" t="s">
        <v>120</v>
      </c>
      <c r="M11" s="513"/>
      <c r="N11" s="513"/>
      <c r="O11" s="513"/>
      <c r="P11" s="513"/>
      <c r="Q11" s="514"/>
      <c r="R11" s="605" t="s">
        <v>121</v>
      </c>
      <c r="S11" s="606"/>
      <c r="T11" s="606"/>
      <c r="U11" s="606"/>
      <c r="V11" s="607"/>
      <c r="W11" s="617"/>
      <c r="X11" s="428"/>
      <c r="Y11" s="428"/>
      <c r="Z11" s="428"/>
      <c r="AA11" s="428"/>
      <c r="AB11" s="428"/>
      <c r="AC11" s="428"/>
      <c r="AD11" s="428"/>
      <c r="AE11" s="428"/>
      <c r="AF11" s="428"/>
      <c r="AG11" s="428"/>
      <c r="AH11" s="428"/>
      <c r="AI11" s="428"/>
      <c r="AJ11" s="428"/>
      <c r="AK11" s="428"/>
      <c r="AL11" s="618"/>
      <c r="AM11" s="535" t="s">
        <v>122</v>
      </c>
      <c r="AN11" s="440"/>
      <c r="AO11" s="440"/>
      <c r="AP11" s="440"/>
      <c r="AQ11" s="440"/>
      <c r="AR11" s="440"/>
      <c r="AS11" s="440"/>
      <c r="AT11" s="441"/>
      <c r="AU11" s="523" t="s">
        <v>93</v>
      </c>
      <c r="AV11" s="524"/>
      <c r="AW11" s="524"/>
      <c r="AX11" s="524"/>
      <c r="AY11" s="446" t="s">
        <v>123</v>
      </c>
      <c r="AZ11" s="447"/>
      <c r="BA11" s="447"/>
      <c r="BB11" s="447"/>
      <c r="BC11" s="447"/>
      <c r="BD11" s="447"/>
      <c r="BE11" s="447"/>
      <c r="BF11" s="447"/>
      <c r="BG11" s="447"/>
      <c r="BH11" s="447"/>
      <c r="BI11" s="447"/>
      <c r="BJ11" s="447"/>
      <c r="BK11" s="447"/>
      <c r="BL11" s="447"/>
      <c r="BM11" s="448"/>
      <c r="BN11" s="466">
        <v>800</v>
      </c>
      <c r="BO11" s="467"/>
      <c r="BP11" s="467"/>
      <c r="BQ11" s="467"/>
      <c r="BR11" s="467"/>
      <c r="BS11" s="467"/>
      <c r="BT11" s="467"/>
      <c r="BU11" s="468"/>
      <c r="BV11" s="466">
        <v>0</v>
      </c>
      <c r="BW11" s="467"/>
      <c r="BX11" s="467"/>
      <c r="BY11" s="467"/>
      <c r="BZ11" s="467"/>
      <c r="CA11" s="467"/>
      <c r="CB11" s="467"/>
      <c r="CC11" s="468"/>
      <c r="CD11" s="475" t="s">
        <v>124</v>
      </c>
      <c r="CE11" s="476"/>
      <c r="CF11" s="476"/>
      <c r="CG11" s="476"/>
      <c r="CH11" s="476"/>
      <c r="CI11" s="476"/>
      <c r="CJ11" s="476"/>
      <c r="CK11" s="476"/>
      <c r="CL11" s="476"/>
      <c r="CM11" s="476"/>
      <c r="CN11" s="476"/>
      <c r="CO11" s="476"/>
      <c r="CP11" s="476"/>
      <c r="CQ11" s="476"/>
      <c r="CR11" s="476"/>
      <c r="CS11" s="477"/>
      <c r="CT11" s="579" t="s">
        <v>125</v>
      </c>
      <c r="CU11" s="580"/>
      <c r="CV11" s="580"/>
      <c r="CW11" s="580"/>
      <c r="CX11" s="580"/>
      <c r="CY11" s="580"/>
      <c r="CZ11" s="580"/>
      <c r="DA11" s="581"/>
      <c r="DB11" s="579" t="s">
        <v>126</v>
      </c>
      <c r="DC11" s="580"/>
      <c r="DD11" s="580"/>
      <c r="DE11" s="580"/>
      <c r="DF11" s="580"/>
      <c r="DG11" s="580"/>
      <c r="DH11" s="580"/>
      <c r="DI11" s="581"/>
      <c r="DJ11" s="186"/>
      <c r="DK11" s="186"/>
      <c r="DL11" s="186"/>
      <c r="DM11" s="186"/>
      <c r="DN11" s="186"/>
      <c r="DO11" s="186"/>
    </row>
    <row r="12" spans="1:119" ht="18.75" customHeight="1" x14ac:dyDescent="0.2">
      <c r="A12" s="187"/>
      <c r="B12" s="582" t="s">
        <v>127</v>
      </c>
      <c r="C12" s="583"/>
      <c r="D12" s="583"/>
      <c r="E12" s="583"/>
      <c r="F12" s="583"/>
      <c r="G12" s="583"/>
      <c r="H12" s="583"/>
      <c r="I12" s="583"/>
      <c r="J12" s="583"/>
      <c r="K12" s="584"/>
      <c r="L12" s="591" t="s">
        <v>128</v>
      </c>
      <c r="M12" s="592"/>
      <c r="N12" s="592"/>
      <c r="O12" s="592"/>
      <c r="P12" s="592"/>
      <c r="Q12" s="593"/>
      <c r="R12" s="594">
        <v>161193</v>
      </c>
      <c r="S12" s="595"/>
      <c r="T12" s="595"/>
      <c r="U12" s="595"/>
      <c r="V12" s="596"/>
      <c r="W12" s="597" t="s">
        <v>1</v>
      </c>
      <c r="X12" s="524"/>
      <c r="Y12" s="524"/>
      <c r="Z12" s="524"/>
      <c r="AA12" s="524"/>
      <c r="AB12" s="598"/>
      <c r="AC12" s="599" t="s">
        <v>129</v>
      </c>
      <c r="AD12" s="600"/>
      <c r="AE12" s="600"/>
      <c r="AF12" s="600"/>
      <c r="AG12" s="601"/>
      <c r="AH12" s="599" t="s">
        <v>130</v>
      </c>
      <c r="AI12" s="600"/>
      <c r="AJ12" s="600"/>
      <c r="AK12" s="600"/>
      <c r="AL12" s="602"/>
      <c r="AM12" s="535" t="s">
        <v>131</v>
      </c>
      <c r="AN12" s="440"/>
      <c r="AO12" s="440"/>
      <c r="AP12" s="440"/>
      <c r="AQ12" s="440"/>
      <c r="AR12" s="440"/>
      <c r="AS12" s="440"/>
      <c r="AT12" s="441"/>
      <c r="AU12" s="523" t="s">
        <v>93</v>
      </c>
      <c r="AV12" s="524"/>
      <c r="AW12" s="524"/>
      <c r="AX12" s="524"/>
      <c r="AY12" s="446" t="s">
        <v>132</v>
      </c>
      <c r="AZ12" s="447"/>
      <c r="BA12" s="447"/>
      <c r="BB12" s="447"/>
      <c r="BC12" s="447"/>
      <c r="BD12" s="447"/>
      <c r="BE12" s="447"/>
      <c r="BF12" s="447"/>
      <c r="BG12" s="447"/>
      <c r="BH12" s="447"/>
      <c r="BI12" s="447"/>
      <c r="BJ12" s="447"/>
      <c r="BK12" s="447"/>
      <c r="BL12" s="447"/>
      <c r="BM12" s="448"/>
      <c r="BN12" s="466">
        <v>14744</v>
      </c>
      <c r="BO12" s="467"/>
      <c r="BP12" s="467"/>
      <c r="BQ12" s="467"/>
      <c r="BR12" s="467"/>
      <c r="BS12" s="467"/>
      <c r="BT12" s="467"/>
      <c r="BU12" s="468"/>
      <c r="BV12" s="466">
        <v>360827</v>
      </c>
      <c r="BW12" s="467"/>
      <c r="BX12" s="467"/>
      <c r="BY12" s="467"/>
      <c r="BZ12" s="467"/>
      <c r="CA12" s="467"/>
      <c r="CB12" s="467"/>
      <c r="CC12" s="468"/>
      <c r="CD12" s="475" t="s">
        <v>133</v>
      </c>
      <c r="CE12" s="476"/>
      <c r="CF12" s="476"/>
      <c r="CG12" s="476"/>
      <c r="CH12" s="476"/>
      <c r="CI12" s="476"/>
      <c r="CJ12" s="476"/>
      <c r="CK12" s="476"/>
      <c r="CL12" s="476"/>
      <c r="CM12" s="476"/>
      <c r="CN12" s="476"/>
      <c r="CO12" s="476"/>
      <c r="CP12" s="476"/>
      <c r="CQ12" s="476"/>
      <c r="CR12" s="476"/>
      <c r="CS12" s="477"/>
      <c r="CT12" s="579" t="s">
        <v>125</v>
      </c>
      <c r="CU12" s="580"/>
      <c r="CV12" s="580"/>
      <c r="CW12" s="580"/>
      <c r="CX12" s="580"/>
      <c r="CY12" s="580"/>
      <c r="CZ12" s="580"/>
      <c r="DA12" s="581"/>
      <c r="DB12" s="579" t="s">
        <v>134</v>
      </c>
      <c r="DC12" s="580"/>
      <c r="DD12" s="580"/>
      <c r="DE12" s="580"/>
      <c r="DF12" s="580"/>
      <c r="DG12" s="580"/>
      <c r="DH12" s="580"/>
      <c r="DI12" s="581"/>
      <c r="DJ12" s="186"/>
      <c r="DK12" s="186"/>
      <c r="DL12" s="186"/>
      <c r="DM12" s="186"/>
      <c r="DN12" s="186"/>
      <c r="DO12" s="186"/>
    </row>
    <row r="13" spans="1:119" ht="18.75" customHeight="1" x14ac:dyDescent="0.2">
      <c r="A13" s="187"/>
      <c r="B13" s="585"/>
      <c r="C13" s="586"/>
      <c r="D13" s="586"/>
      <c r="E13" s="586"/>
      <c r="F13" s="586"/>
      <c r="G13" s="586"/>
      <c r="H13" s="586"/>
      <c r="I13" s="586"/>
      <c r="J13" s="586"/>
      <c r="K13" s="587"/>
      <c r="L13" s="197"/>
      <c r="M13" s="566" t="s">
        <v>135</v>
      </c>
      <c r="N13" s="567"/>
      <c r="O13" s="567"/>
      <c r="P13" s="567"/>
      <c r="Q13" s="568"/>
      <c r="R13" s="569">
        <v>157410</v>
      </c>
      <c r="S13" s="570"/>
      <c r="T13" s="570"/>
      <c r="U13" s="570"/>
      <c r="V13" s="571"/>
      <c r="W13" s="557" t="s">
        <v>136</v>
      </c>
      <c r="X13" s="479"/>
      <c r="Y13" s="479"/>
      <c r="Z13" s="479"/>
      <c r="AA13" s="479"/>
      <c r="AB13" s="480"/>
      <c r="AC13" s="442">
        <v>1434</v>
      </c>
      <c r="AD13" s="443"/>
      <c r="AE13" s="443"/>
      <c r="AF13" s="443"/>
      <c r="AG13" s="444"/>
      <c r="AH13" s="442">
        <v>1544</v>
      </c>
      <c r="AI13" s="443"/>
      <c r="AJ13" s="443"/>
      <c r="AK13" s="443"/>
      <c r="AL13" s="445"/>
      <c r="AM13" s="535" t="s">
        <v>137</v>
      </c>
      <c r="AN13" s="440"/>
      <c r="AO13" s="440"/>
      <c r="AP13" s="440"/>
      <c r="AQ13" s="440"/>
      <c r="AR13" s="440"/>
      <c r="AS13" s="440"/>
      <c r="AT13" s="441"/>
      <c r="AU13" s="523" t="s">
        <v>104</v>
      </c>
      <c r="AV13" s="524"/>
      <c r="AW13" s="524"/>
      <c r="AX13" s="524"/>
      <c r="AY13" s="446" t="s">
        <v>138</v>
      </c>
      <c r="AZ13" s="447"/>
      <c r="BA13" s="447"/>
      <c r="BB13" s="447"/>
      <c r="BC13" s="447"/>
      <c r="BD13" s="447"/>
      <c r="BE13" s="447"/>
      <c r="BF13" s="447"/>
      <c r="BG13" s="447"/>
      <c r="BH13" s="447"/>
      <c r="BI13" s="447"/>
      <c r="BJ13" s="447"/>
      <c r="BK13" s="447"/>
      <c r="BL13" s="447"/>
      <c r="BM13" s="448"/>
      <c r="BN13" s="466">
        <v>-801423</v>
      </c>
      <c r="BO13" s="467"/>
      <c r="BP13" s="467"/>
      <c r="BQ13" s="467"/>
      <c r="BR13" s="467"/>
      <c r="BS13" s="467"/>
      <c r="BT13" s="467"/>
      <c r="BU13" s="468"/>
      <c r="BV13" s="466">
        <v>-942279</v>
      </c>
      <c r="BW13" s="467"/>
      <c r="BX13" s="467"/>
      <c r="BY13" s="467"/>
      <c r="BZ13" s="467"/>
      <c r="CA13" s="467"/>
      <c r="CB13" s="467"/>
      <c r="CC13" s="468"/>
      <c r="CD13" s="475" t="s">
        <v>139</v>
      </c>
      <c r="CE13" s="476"/>
      <c r="CF13" s="476"/>
      <c r="CG13" s="476"/>
      <c r="CH13" s="476"/>
      <c r="CI13" s="476"/>
      <c r="CJ13" s="476"/>
      <c r="CK13" s="476"/>
      <c r="CL13" s="476"/>
      <c r="CM13" s="476"/>
      <c r="CN13" s="476"/>
      <c r="CO13" s="476"/>
      <c r="CP13" s="476"/>
      <c r="CQ13" s="476"/>
      <c r="CR13" s="476"/>
      <c r="CS13" s="477"/>
      <c r="CT13" s="436">
        <v>1.2</v>
      </c>
      <c r="CU13" s="437"/>
      <c r="CV13" s="437"/>
      <c r="CW13" s="437"/>
      <c r="CX13" s="437"/>
      <c r="CY13" s="437"/>
      <c r="CZ13" s="437"/>
      <c r="DA13" s="438"/>
      <c r="DB13" s="436">
        <v>2.2000000000000002</v>
      </c>
      <c r="DC13" s="437"/>
      <c r="DD13" s="437"/>
      <c r="DE13" s="437"/>
      <c r="DF13" s="437"/>
      <c r="DG13" s="437"/>
      <c r="DH13" s="437"/>
      <c r="DI13" s="438"/>
      <c r="DJ13" s="186"/>
      <c r="DK13" s="186"/>
      <c r="DL13" s="186"/>
      <c r="DM13" s="186"/>
      <c r="DN13" s="186"/>
      <c r="DO13" s="186"/>
    </row>
    <row r="14" spans="1:119" ht="18.75" customHeight="1" thickBot="1" x14ac:dyDescent="0.25">
      <c r="A14" s="187"/>
      <c r="B14" s="585"/>
      <c r="C14" s="586"/>
      <c r="D14" s="586"/>
      <c r="E14" s="586"/>
      <c r="F14" s="586"/>
      <c r="G14" s="586"/>
      <c r="H14" s="586"/>
      <c r="I14" s="586"/>
      <c r="J14" s="586"/>
      <c r="K14" s="587"/>
      <c r="L14" s="559" t="s">
        <v>140</v>
      </c>
      <c r="M14" s="603"/>
      <c r="N14" s="603"/>
      <c r="O14" s="603"/>
      <c r="P14" s="603"/>
      <c r="Q14" s="604"/>
      <c r="R14" s="569">
        <v>161628</v>
      </c>
      <c r="S14" s="570"/>
      <c r="T14" s="570"/>
      <c r="U14" s="570"/>
      <c r="V14" s="571"/>
      <c r="W14" s="572"/>
      <c r="X14" s="482"/>
      <c r="Y14" s="482"/>
      <c r="Z14" s="482"/>
      <c r="AA14" s="482"/>
      <c r="AB14" s="483"/>
      <c r="AC14" s="562">
        <v>2.1</v>
      </c>
      <c r="AD14" s="563"/>
      <c r="AE14" s="563"/>
      <c r="AF14" s="563"/>
      <c r="AG14" s="564"/>
      <c r="AH14" s="562">
        <v>2.1</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141</v>
      </c>
      <c r="CE14" s="473"/>
      <c r="CF14" s="473"/>
      <c r="CG14" s="473"/>
      <c r="CH14" s="473"/>
      <c r="CI14" s="473"/>
      <c r="CJ14" s="473"/>
      <c r="CK14" s="473"/>
      <c r="CL14" s="473"/>
      <c r="CM14" s="473"/>
      <c r="CN14" s="473"/>
      <c r="CO14" s="473"/>
      <c r="CP14" s="473"/>
      <c r="CQ14" s="473"/>
      <c r="CR14" s="473"/>
      <c r="CS14" s="474"/>
      <c r="CT14" s="573">
        <v>17.600000000000001</v>
      </c>
      <c r="CU14" s="574"/>
      <c r="CV14" s="574"/>
      <c r="CW14" s="574"/>
      <c r="CX14" s="574"/>
      <c r="CY14" s="574"/>
      <c r="CZ14" s="574"/>
      <c r="DA14" s="575"/>
      <c r="DB14" s="573">
        <v>26.7</v>
      </c>
      <c r="DC14" s="574"/>
      <c r="DD14" s="574"/>
      <c r="DE14" s="574"/>
      <c r="DF14" s="574"/>
      <c r="DG14" s="574"/>
      <c r="DH14" s="574"/>
      <c r="DI14" s="575"/>
      <c r="DJ14" s="186"/>
      <c r="DK14" s="186"/>
      <c r="DL14" s="186"/>
      <c r="DM14" s="186"/>
      <c r="DN14" s="186"/>
      <c r="DO14" s="186"/>
    </row>
    <row r="15" spans="1:119" ht="18.75" customHeight="1" x14ac:dyDescent="0.2">
      <c r="A15" s="187"/>
      <c r="B15" s="585"/>
      <c r="C15" s="586"/>
      <c r="D15" s="586"/>
      <c r="E15" s="586"/>
      <c r="F15" s="586"/>
      <c r="G15" s="586"/>
      <c r="H15" s="586"/>
      <c r="I15" s="586"/>
      <c r="J15" s="586"/>
      <c r="K15" s="587"/>
      <c r="L15" s="197"/>
      <c r="M15" s="566" t="s">
        <v>142</v>
      </c>
      <c r="N15" s="567"/>
      <c r="O15" s="567"/>
      <c r="P15" s="567"/>
      <c r="Q15" s="568"/>
      <c r="R15" s="569">
        <v>158135</v>
      </c>
      <c r="S15" s="570"/>
      <c r="T15" s="570"/>
      <c r="U15" s="570"/>
      <c r="V15" s="571"/>
      <c r="W15" s="557" t="s">
        <v>143</v>
      </c>
      <c r="X15" s="479"/>
      <c r="Y15" s="479"/>
      <c r="Z15" s="479"/>
      <c r="AA15" s="479"/>
      <c r="AB15" s="480"/>
      <c r="AC15" s="442">
        <v>20145</v>
      </c>
      <c r="AD15" s="443"/>
      <c r="AE15" s="443"/>
      <c r="AF15" s="443"/>
      <c r="AG15" s="444"/>
      <c r="AH15" s="442">
        <v>21732</v>
      </c>
      <c r="AI15" s="443"/>
      <c r="AJ15" s="443"/>
      <c r="AK15" s="443"/>
      <c r="AL15" s="445"/>
      <c r="AM15" s="535"/>
      <c r="AN15" s="440"/>
      <c r="AO15" s="440"/>
      <c r="AP15" s="440"/>
      <c r="AQ15" s="440"/>
      <c r="AR15" s="440"/>
      <c r="AS15" s="440"/>
      <c r="AT15" s="441"/>
      <c r="AU15" s="523"/>
      <c r="AV15" s="524"/>
      <c r="AW15" s="524"/>
      <c r="AX15" s="524"/>
      <c r="AY15" s="458" t="s">
        <v>144</v>
      </c>
      <c r="AZ15" s="459"/>
      <c r="BA15" s="459"/>
      <c r="BB15" s="459"/>
      <c r="BC15" s="459"/>
      <c r="BD15" s="459"/>
      <c r="BE15" s="459"/>
      <c r="BF15" s="459"/>
      <c r="BG15" s="459"/>
      <c r="BH15" s="459"/>
      <c r="BI15" s="459"/>
      <c r="BJ15" s="459"/>
      <c r="BK15" s="459"/>
      <c r="BL15" s="459"/>
      <c r="BM15" s="460"/>
      <c r="BN15" s="461">
        <v>19551993</v>
      </c>
      <c r="BO15" s="462"/>
      <c r="BP15" s="462"/>
      <c r="BQ15" s="462"/>
      <c r="BR15" s="462"/>
      <c r="BS15" s="462"/>
      <c r="BT15" s="462"/>
      <c r="BU15" s="463"/>
      <c r="BV15" s="461">
        <v>19586478</v>
      </c>
      <c r="BW15" s="462"/>
      <c r="BX15" s="462"/>
      <c r="BY15" s="462"/>
      <c r="BZ15" s="462"/>
      <c r="CA15" s="462"/>
      <c r="CB15" s="462"/>
      <c r="CC15" s="463"/>
      <c r="CD15" s="576" t="s">
        <v>145</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85"/>
      <c r="C16" s="586"/>
      <c r="D16" s="586"/>
      <c r="E16" s="586"/>
      <c r="F16" s="586"/>
      <c r="G16" s="586"/>
      <c r="H16" s="586"/>
      <c r="I16" s="586"/>
      <c r="J16" s="586"/>
      <c r="K16" s="587"/>
      <c r="L16" s="559" t="s">
        <v>146</v>
      </c>
      <c r="M16" s="560"/>
      <c r="N16" s="560"/>
      <c r="O16" s="560"/>
      <c r="P16" s="560"/>
      <c r="Q16" s="561"/>
      <c r="R16" s="554" t="s">
        <v>147</v>
      </c>
      <c r="S16" s="555"/>
      <c r="T16" s="555"/>
      <c r="U16" s="555"/>
      <c r="V16" s="556"/>
      <c r="W16" s="572"/>
      <c r="X16" s="482"/>
      <c r="Y16" s="482"/>
      <c r="Z16" s="482"/>
      <c r="AA16" s="482"/>
      <c r="AB16" s="483"/>
      <c r="AC16" s="562">
        <v>28.9</v>
      </c>
      <c r="AD16" s="563"/>
      <c r="AE16" s="563"/>
      <c r="AF16" s="563"/>
      <c r="AG16" s="564"/>
      <c r="AH16" s="562">
        <v>29.5</v>
      </c>
      <c r="AI16" s="563"/>
      <c r="AJ16" s="563"/>
      <c r="AK16" s="563"/>
      <c r="AL16" s="565"/>
      <c r="AM16" s="535"/>
      <c r="AN16" s="440"/>
      <c r="AO16" s="440"/>
      <c r="AP16" s="440"/>
      <c r="AQ16" s="440"/>
      <c r="AR16" s="440"/>
      <c r="AS16" s="440"/>
      <c r="AT16" s="441"/>
      <c r="AU16" s="523"/>
      <c r="AV16" s="524"/>
      <c r="AW16" s="524"/>
      <c r="AX16" s="524"/>
      <c r="AY16" s="446" t="s">
        <v>148</v>
      </c>
      <c r="AZ16" s="447"/>
      <c r="BA16" s="447"/>
      <c r="BB16" s="447"/>
      <c r="BC16" s="447"/>
      <c r="BD16" s="447"/>
      <c r="BE16" s="447"/>
      <c r="BF16" s="447"/>
      <c r="BG16" s="447"/>
      <c r="BH16" s="447"/>
      <c r="BI16" s="447"/>
      <c r="BJ16" s="447"/>
      <c r="BK16" s="447"/>
      <c r="BL16" s="447"/>
      <c r="BM16" s="448"/>
      <c r="BN16" s="466">
        <v>22333879</v>
      </c>
      <c r="BO16" s="467"/>
      <c r="BP16" s="467"/>
      <c r="BQ16" s="467"/>
      <c r="BR16" s="467"/>
      <c r="BS16" s="467"/>
      <c r="BT16" s="467"/>
      <c r="BU16" s="468"/>
      <c r="BV16" s="466">
        <v>21890084</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5">
      <c r="A17" s="187"/>
      <c r="B17" s="588"/>
      <c r="C17" s="589"/>
      <c r="D17" s="589"/>
      <c r="E17" s="589"/>
      <c r="F17" s="589"/>
      <c r="G17" s="589"/>
      <c r="H17" s="589"/>
      <c r="I17" s="589"/>
      <c r="J17" s="589"/>
      <c r="K17" s="590"/>
      <c r="L17" s="202"/>
      <c r="M17" s="551" t="s">
        <v>149</v>
      </c>
      <c r="N17" s="552"/>
      <c r="O17" s="552"/>
      <c r="P17" s="552"/>
      <c r="Q17" s="553"/>
      <c r="R17" s="554" t="s">
        <v>150</v>
      </c>
      <c r="S17" s="555"/>
      <c r="T17" s="555"/>
      <c r="U17" s="555"/>
      <c r="V17" s="556"/>
      <c r="W17" s="557" t="s">
        <v>151</v>
      </c>
      <c r="X17" s="479"/>
      <c r="Y17" s="479"/>
      <c r="Z17" s="479"/>
      <c r="AA17" s="479"/>
      <c r="AB17" s="480"/>
      <c r="AC17" s="442">
        <v>48135</v>
      </c>
      <c r="AD17" s="443"/>
      <c r="AE17" s="443"/>
      <c r="AF17" s="443"/>
      <c r="AG17" s="444"/>
      <c r="AH17" s="442">
        <v>50505</v>
      </c>
      <c r="AI17" s="443"/>
      <c r="AJ17" s="443"/>
      <c r="AK17" s="443"/>
      <c r="AL17" s="445"/>
      <c r="AM17" s="535"/>
      <c r="AN17" s="440"/>
      <c r="AO17" s="440"/>
      <c r="AP17" s="440"/>
      <c r="AQ17" s="440"/>
      <c r="AR17" s="440"/>
      <c r="AS17" s="440"/>
      <c r="AT17" s="441"/>
      <c r="AU17" s="523"/>
      <c r="AV17" s="524"/>
      <c r="AW17" s="524"/>
      <c r="AX17" s="524"/>
      <c r="AY17" s="446" t="s">
        <v>152</v>
      </c>
      <c r="AZ17" s="447"/>
      <c r="BA17" s="447"/>
      <c r="BB17" s="447"/>
      <c r="BC17" s="447"/>
      <c r="BD17" s="447"/>
      <c r="BE17" s="447"/>
      <c r="BF17" s="447"/>
      <c r="BG17" s="447"/>
      <c r="BH17" s="447"/>
      <c r="BI17" s="447"/>
      <c r="BJ17" s="447"/>
      <c r="BK17" s="447"/>
      <c r="BL17" s="447"/>
      <c r="BM17" s="448"/>
      <c r="BN17" s="466">
        <v>24998989</v>
      </c>
      <c r="BO17" s="467"/>
      <c r="BP17" s="467"/>
      <c r="BQ17" s="467"/>
      <c r="BR17" s="467"/>
      <c r="BS17" s="467"/>
      <c r="BT17" s="467"/>
      <c r="BU17" s="468"/>
      <c r="BV17" s="466">
        <v>25018543</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5">
      <c r="A18" s="187"/>
      <c r="B18" s="528" t="s">
        <v>153</v>
      </c>
      <c r="C18" s="529"/>
      <c r="D18" s="529"/>
      <c r="E18" s="530"/>
      <c r="F18" s="530"/>
      <c r="G18" s="530"/>
      <c r="H18" s="530"/>
      <c r="I18" s="530"/>
      <c r="J18" s="530"/>
      <c r="K18" s="530"/>
      <c r="L18" s="531">
        <v>103.76</v>
      </c>
      <c r="M18" s="531"/>
      <c r="N18" s="531"/>
      <c r="O18" s="531"/>
      <c r="P18" s="531"/>
      <c r="Q18" s="531"/>
      <c r="R18" s="532"/>
      <c r="S18" s="532"/>
      <c r="T18" s="532"/>
      <c r="U18" s="532"/>
      <c r="V18" s="533"/>
      <c r="W18" s="547"/>
      <c r="X18" s="548"/>
      <c r="Y18" s="548"/>
      <c r="Z18" s="548"/>
      <c r="AA18" s="548"/>
      <c r="AB18" s="558"/>
      <c r="AC18" s="430">
        <v>69</v>
      </c>
      <c r="AD18" s="431"/>
      <c r="AE18" s="431"/>
      <c r="AF18" s="431"/>
      <c r="AG18" s="534"/>
      <c r="AH18" s="430">
        <v>68.5</v>
      </c>
      <c r="AI18" s="431"/>
      <c r="AJ18" s="431"/>
      <c r="AK18" s="431"/>
      <c r="AL18" s="432"/>
      <c r="AM18" s="535"/>
      <c r="AN18" s="440"/>
      <c r="AO18" s="440"/>
      <c r="AP18" s="440"/>
      <c r="AQ18" s="440"/>
      <c r="AR18" s="440"/>
      <c r="AS18" s="440"/>
      <c r="AT18" s="441"/>
      <c r="AU18" s="523"/>
      <c r="AV18" s="524"/>
      <c r="AW18" s="524"/>
      <c r="AX18" s="524"/>
      <c r="AY18" s="446" t="s">
        <v>154</v>
      </c>
      <c r="AZ18" s="447"/>
      <c r="BA18" s="447"/>
      <c r="BB18" s="447"/>
      <c r="BC18" s="447"/>
      <c r="BD18" s="447"/>
      <c r="BE18" s="447"/>
      <c r="BF18" s="447"/>
      <c r="BG18" s="447"/>
      <c r="BH18" s="447"/>
      <c r="BI18" s="447"/>
      <c r="BJ18" s="447"/>
      <c r="BK18" s="447"/>
      <c r="BL18" s="447"/>
      <c r="BM18" s="448"/>
      <c r="BN18" s="466">
        <v>28795180</v>
      </c>
      <c r="BO18" s="467"/>
      <c r="BP18" s="467"/>
      <c r="BQ18" s="467"/>
      <c r="BR18" s="467"/>
      <c r="BS18" s="467"/>
      <c r="BT18" s="467"/>
      <c r="BU18" s="468"/>
      <c r="BV18" s="466">
        <v>28453222</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5">
      <c r="A19" s="187"/>
      <c r="B19" s="528" t="s">
        <v>155</v>
      </c>
      <c r="C19" s="529"/>
      <c r="D19" s="529"/>
      <c r="E19" s="530"/>
      <c r="F19" s="530"/>
      <c r="G19" s="530"/>
      <c r="H19" s="530"/>
      <c r="I19" s="530"/>
      <c r="J19" s="530"/>
      <c r="K19" s="530"/>
      <c r="L19" s="536">
        <v>1613</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156</v>
      </c>
      <c r="AZ19" s="447"/>
      <c r="BA19" s="447"/>
      <c r="BB19" s="447"/>
      <c r="BC19" s="447"/>
      <c r="BD19" s="447"/>
      <c r="BE19" s="447"/>
      <c r="BF19" s="447"/>
      <c r="BG19" s="447"/>
      <c r="BH19" s="447"/>
      <c r="BI19" s="447"/>
      <c r="BJ19" s="447"/>
      <c r="BK19" s="447"/>
      <c r="BL19" s="447"/>
      <c r="BM19" s="448"/>
      <c r="BN19" s="466">
        <v>33762943</v>
      </c>
      <c r="BO19" s="467"/>
      <c r="BP19" s="467"/>
      <c r="BQ19" s="467"/>
      <c r="BR19" s="467"/>
      <c r="BS19" s="467"/>
      <c r="BT19" s="467"/>
      <c r="BU19" s="468"/>
      <c r="BV19" s="466">
        <v>34193313</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5">
      <c r="A20" s="187"/>
      <c r="B20" s="528" t="s">
        <v>157</v>
      </c>
      <c r="C20" s="529"/>
      <c r="D20" s="529"/>
      <c r="E20" s="530"/>
      <c r="F20" s="530"/>
      <c r="G20" s="530"/>
      <c r="H20" s="530"/>
      <c r="I20" s="530"/>
      <c r="J20" s="530"/>
      <c r="K20" s="530"/>
      <c r="L20" s="536">
        <v>69778</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2">
      <c r="A21" s="187"/>
      <c r="B21" s="525" t="s">
        <v>158</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5">
      <c r="A22" s="187"/>
      <c r="B22" s="495" t="s">
        <v>159</v>
      </c>
      <c r="C22" s="496"/>
      <c r="D22" s="497"/>
      <c r="E22" s="504" t="s">
        <v>1</v>
      </c>
      <c r="F22" s="479"/>
      <c r="G22" s="479"/>
      <c r="H22" s="479"/>
      <c r="I22" s="479"/>
      <c r="J22" s="479"/>
      <c r="K22" s="480"/>
      <c r="L22" s="504" t="s">
        <v>160</v>
      </c>
      <c r="M22" s="479"/>
      <c r="N22" s="479"/>
      <c r="O22" s="479"/>
      <c r="P22" s="480"/>
      <c r="Q22" s="489" t="s">
        <v>161</v>
      </c>
      <c r="R22" s="490"/>
      <c r="S22" s="490"/>
      <c r="T22" s="490"/>
      <c r="U22" s="490"/>
      <c r="V22" s="505"/>
      <c r="W22" s="507" t="s">
        <v>162</v>
      </c>
      <c r="X22" s="496"/>
      <c r="Y22" s="497"/>
      <c r="Z22" s="504" t="s">
        <v>1</v>
      </c>
      <c r="AA22" s="479"/>
      <c r="AB22" s="479"/>
      <c r="AC22" s="479"/>
      <c r="AD22" s="479"/>
      <c r="AE22" s="479"/>
      <c r="AF22" s="479"/>
      <c r="AG22" s="480"/>
      <c r="AH22" s="478" t="s">
        <v>163</v>
      </c>
      <c r="AI22" s="479"/>
      <c r="AJ22" s="479"/>
      <c r="AK22" s="479"/>
      <c r="AL22" s="480"/>
      <c r="AM22" s="478" t="s">
        <v>164</v>
      </c>
      <c r="AN22" s="484"/>
      <c r="AO22" s="484"/>
      <c r="AP22" s="484"/>
      <c r="AQ22" s="484"/>
      <c r="AR22" s="485"/>
      <c r="AS22" s="489" t="s">
        <v>161</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2">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165</v>
      </c>
      <c r="AZ23" s="459"/>
      <c r="BA23" s="459"/>
      <c r="BB23" s="459"/>
      <c r="BC23" s="459"/>
      <c r="BD23" s="459"/>
      <c r="BE23" s="459"/>
      <c r="BF23" s="459"/>
      <c r="BG23" s="459"/>
      <c r="BH23" s="459"/>
      <c r="BI23" s="459"/>
      <c r="BJ23" s="459"/>
      <c r="BK23" s="459"/>
      <c r="BL23" s="459"/>
      <c r="BM23" s="460"/>
      <c r="BN23" s="466">
        <v>34658316</v>
      </c>
      <c r="BO23" s="467"/>
      <c r="BP23" s="467"/>
      <c r="BQ23" s="467"/>
      <c r="BR23" s="467"/>
      <c r="BS23" s="467"/>
      <c r="BT23" s="467"/>
      <c r="BU23" s="468"/>
      <c r="BV23" s="466">
        <v>33987393</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5">
      <c r="A24" s="187"/>
      <c r="B24" s="498"/>
      <c r="C24" s="499"/>
      <c r="D24" s="500"/>
      <c r="E24" s="439" t="s">
        <v>166</v>
      </c>
      <c r="F24" s="440"/>
      <c r="G24" s="440"/>
      <c r="H24" s="440"/>
      <c r="I24" s="440"/>
      <c r="J24" s="440"/>
      <c r="K24" s="441"/>
      <c r="L24" s="442">
        <v>1</v>
      </c>
      <c r="M24" s="443"/>
      <c r="N24" s="443"/>
      <c r="O24" s="443"/>
      <c r="P24" s="444"/>
      <c r="Q24" s="442">
        <v>9380</v>
      </c>
      <c r="R24" s="443"/>
      <c r="S24" s="443"/>
      <c r="T24" s="443"/>
      <c r="U24" s="443"/>
      <c r="V24" s="444"/>
      <c r="W24" s="508"/>
      <c r="X24" s="499"/>
      <c r="Y24" s="500"/>
      <c r="Z24" s="439" t="s">
        <v>167</v>
      </c>
      <c r="AA24" s="440"/>
      <c r="AB24" s="440"/>
      <c r="AC24" s="440"/>
      <c r="AD24" s="440"/>
      <c r="AE24" s="440"/>
      <c r="AF24" s="440"/>
      <c r="AG24" s="441"/>
      <c r="AH24" s="442">
        <v>915</v>
      </c>
      <c r="AI24" s="443"/>
      <c r="AJ24" s="443"/>
      <c r="AK24" s="443"/>
      <c r="AL24" s="444"/>
      <c r="AM24" s="442">
        <v>2806305</v>
      </c>
      <c r="AN24" s="443"/>
      <c r="AO24" s="443"/>
      <c r="AP24" s="443"/>
      <c r="AQ24" s="443"/>
      <c r="AR24" s="444"/>
      <c r="AS24" s="442">
        <v>3067</v>
      </c>
      <c r="AT24" s="443"/>
      <c r="AU24" s="443"/>
      <c r="AV24" s="443"/>
      <c r="AW24" s="443"/>
      <c r="AX24" s="445"/>
      <c r="AY24" s="433" t="s">
        <v>168</v>
      </c>
      <c r="AZ24" s="434"/>
      <c r="BA24" s="434"/>
      <c r="BB24" s="434"/>
      <c r="BC24" s="434"/>
      <c r="BD24" s="434"/>
      <c r="BE24" s="434"/>
      <c r="BF24" s="434"/>
      <c r="BG24" s="434"/>
      <c r="BH24" s="434"/>
      <c r="BI24" s="434"/>
      <c r="BJ24" s="434"/>
      <c r="BK24" s="434"/>
      <c r="BL24" s="434"/>
      <c r="BM24" s="435"/>
      <c r="BN24" s="466">
        <v>28513327</v>
      </c>
      <c r="BO24" s="467"/>
      <c r="BP24" s="467"/>
      <c r="BQ24" s="467"/>
      <c r="BR24" s="467"/>
      <c r="BS24" s="467"/>
      <c r="BT24" s="467"/>
      <c r="BU24" s="468"/>
      <c r="BV24" s="466">
        <v>27997996</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2">
      <c r="A25" s="187"/>
      <c r="B25" s="498"/>
      <c r="C25" s="499"/>
      <c r="D25" s="500"/>
      <c r="E25" s="439" t="s">
        <v>169</v>
      </c>
      <c r="F25" s="440"/>
      <c r="G25" s="440"/>
      <c r="H25" s="440"/>
      <c r="I25" s="440"/>
      <c r="J25" s="440"/>
      <c r="K25" s="441"/>
      <c r="L25" s="442">
        <v>2</v>
      </c>
      <c r="M25" s="443"/>
      <c r="N25" s="443"/>
      <c r="O25" s="443"/>
      <c r="P25" s="444"/>
      <c r="Q25" s="442">
        <v>7680</v>
      </c>
      <c r="R25" s="443"/>
      <c r="S25" s="443"/>
      <c r="T25" s="443"/>
      <c r="U25" s="443"/>
      <c r="V25" s="444"/>
      <c r="W25" s="508"/>
      <c r="X25" s="499"/>
      <c r="Y25" s="500"/>
      <c r="Z25" s="439" t="s">
        <v>170</v>
      </c>
      <c r="AA25" s="440"/>
      <c r="AB25" s="440"/>
      <c r="AC25" s="440"/>
      <c r="AD25" s="440"/>
      <c r="AE25" s="440"/>
      <c r="AF25" s="440"/>
      <c r="AG25" s="441"/>
      <c r="AH25" s="442">
        <v>197</v>
      </c>
      <c r="AI25" s="443"/>
      <c r="AJ25" s="443"/>
      <c r="AK25" s="443"/>
      <c r="AL25" s="444"/>
      <c r="AM25" s="442">
        <v>592970</v>
      </c>
      <c r="AN25" s="443"/>
      <c r="AO25" s="443"/>
      <c r="AP25" s="443"/>
      <c r="AQ25" s="443"/>
      <c r="AR25" s="444"/>
      <c r="AS25" s="442">
        <v>3010</v>
      </c>
      <c r="AT25" s="443"/>
      <c r="AU25" s="443"/>
      <c r="AV25" s="443"/>
      <c r="AW25" s="443"/>
      <c r="AX25" s="445"/>
      <c r="AY25" s="458" t="s">
        <v>171</v>
      </c>
      <c r="AZ25" s="459"/>
      <c r="BA25" s="459"/>
      <c r="BB25" s="459"/>
      <c r="BC25" s="459"/>
      <c r="BD25" s="459"/>
      <c r="BE25" s="459"/>
      <c r="BF25" s="459"/>
      <c r="BG25" s="459"/>
      <c r="BH25" s="459"/>
      <c r="BI25" s="459"/>
      <c r="BJ25" s="459"/>
      <c r="BK25" s="459"/>
      <c r="BL25" s="459"/>
      <c r="BM25" s="460"/>
      <c r="BN25" s="461">
        <v>12441459</v>
      </c>
      <c r="BO25" s="462"/>
      <c r="BP25" s="462"/>
      <c r="BQ25" s="462"/>
      <c r="BR25" s="462"/>
      <c r="BS25" s="462"/>
      <c r="BT25" s="462"/>
      <c r="BU25" s="463"/>
      <c r="BV25" s="461">
        <v>3824519</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2">
      <c r="A26" s="187"/>
      <c r="B26" s="498"/>
      <c r="C26" s="499"/>
      <c r="D26" s="500"/>
      <c r="E26" s="439" t="s">
        <v>172</v>
      </c>
      <c r="F26" s="440"/>
      <c r="G26" s="440"/>
      <c r="H26" s="440"/>
      <c r="I26" s="440"/>
      <c r="J26" s="440"/>
      <c r="K26" s="441"/>
      <c r="L26" s="442">
        <v>1</v>
      </c>
      <c r="M26" s="443"/>
      <c r="N26" s="443"/>
      <c r="O26" s="443"/>
      <c r="P26" s="444"/>
      <c r="Q26" s="442">
        <v>6840</v>
      </c>
      <c r="R26" s="443"/>
      <c r="S26" s="443"/>
      <c r="T26" s="443"/>
      <c r="U26" s="443"/>
      <c r="V26" s="444"/>
      <c r="W26" s="508"/>
      <c r="X26" s="499"/>
      <c r="Y26" s="500"/>
      <c r="Z26" s="439" t="s">
        <v>173</v>
      </c>
      <c r="AA26" s="521"/>
      <c r="AB26" s="521"/>
      <c r="AC26" s="521"/>
      <c r="AD26" s="521"/>
      <c r="AE26" s="521"/>
      <c r="AF26" s="521"/>
      <c r="AG26" s="522"/>
      <c r="AH26" s="442">
        <v>51</v>
      </c>
      <c r="AI26" s="443"/>
      <c r="AJ26" s="443"/>
      <c r="AK26" s="443"/>
      <c r="AL26" s="444"/>
      <c r="AM26" s="442">
        <v>168402</v>
      </c>
      <c r="AN26" s="443"/>
      <c r="AO26" s="443"/>
      <c r="AP26" s="443"/>
      <c r="AQ26" s="443"/>
      <c r="AR26" s="444"/>
      <c r="AS26" s="442">
        <v>3302</v>
      </c>
      <c r="AT26" s="443"/>
      <c r="AU26" s="443"/>
      <c r="AV26" s="443"/>
      <c r="AW26" s="443"/>
      <c r="AX26" s="445"/>
      <c r="AY26" s="475" t="s">
        <v>174</v>
      </c>
      <c r="AZ26" s="476"/>
      <c r="BA26" s="476"/>
      <c r="BB26" s="476"/>
      <c r="BC26" s="476"/>
      <c r="BD26" s="476"/>
      <c r="BE26" s="476"/>
      <c r="BF26" s="476"/>
      <c r="BG26" s="476"/>
      <c r="BH26" s="476"/>
      <c r="BI26" s="476"/>
      <c r="BJ26" s="476"/>
      <c r="BK26" s="476"/>
      <c r="BL26" s="476"/>
      <c r="BM26" s="477"/>
      <c r="BN26" s="466" t="s">
        <v>134</v>
      </c>
      <c r="BO26" s="467"/>
      <c r="BP26" s="467"/>
      <c r="BQ26" s="467"/>
      <c r="BR26" s="467"/>
      <c r="BS26" s="467"/>
      <c r="BT26" s="467"/>
      <c r="BU26" s="468"/>
      <c r="BV26" s="466" t="s">
        <v>134</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5">
      <c r="A27" s="187"/>
      <c r="B27" s="498"/>
      <c r="C27" s="499"/>
      <c r="D27" s="500"/>
      <c r="E27" s="439" t="s">
        <v>175</v>
      </c>
      <c r="F27" s="440"/>
      <c r="G27" s="440"/>
      <c r="H27" s="440"/>
      <c r="I27" s="440"/>
      <c r="J27" s="440"/>
      <c r="K27" s="441"/>
      <c r="L27" s="442">
        <v>1</v>
      </c>
      <c r="M27" s="443"/>
      <c r="N27" s="443"/>
      <c r="O27" s="443"/>
      <c r="P27" s="444"/>
      <c r="Q27" s="442">
        <v>5560</v>
      </c>
      <c r="R27" s="443"/>
      <c r="S27" s="443"/>
      <c r="T27" s="443"/>
      <c r="U27" s="443"/>
      <c r="V27" s="444"/>
      <c r="W27" s="508"/>
      <c r="X27" s="499"/>
      <c r="Y27" s="500"/>
      <c r="Z27" s="439" t="s">
        <v>176</v>
      </c>
      <c r="AA27" s="440"/>
      <c r="AB27" s="440"/>
      <c r="AC27" s="440"/>
      <c r="AD27" s="440"/>
      <c r="AE27" s="440"/>
      <c r="AF27" s="440"/>
      <c r="AG27" s="441"/>
      <c r="AH27" s="442">
        <v>75</v>
      </c>
      <c r="AI27" s="443"/>
      <c r="AJ27" s="443"/>
      <c r="AK27" s="443"/>
      <c r="AL27" s="444"/>
      <c r="AM27" s="442">
        <v>240042</v>
      </c>
      <c r="AN27" s="443"/>
      <c r="AO27" s="443"/>
      <c r="AP27" s="443"/>
      <c r="AQ27" s="443"/>
      <c r="AR27" s="444"/>
      <c r="AS27" s="442">
        <v>3201</v>
      </c>
      <c r="AT27" s="443"/>
      <c r="AU27" s="443"/>
      <c r="AV27" s="443"/>
      <c r="AW27" s="443"/>
      <c r="AX27" s="445"/>
      <c r="AY27" s="472" t="s">
        <v>177</v>
      </c>
      <c r="AZ27" s="473"/>
      <c r="BA27" s="473"/>
      <c r="BB27" s="473"/>
      <c r="BC27" s="473"/>
      <c r="BD27" s="473"/>
      <c r="BE27" s="473"/>
      <c r="BF27" s="473"/>
      <c r="BG27" s="473"/>
      <c r="BH27" s="473"/>
      <c r="BI27" s="473"/>
      <c r="BJ27" s="473"/>
      <c r="BK27" s="473"/>
      <c r="BL27" s="473"/>
      <c r="BM27" s="474"/>
      <c r="BN27" s="469">
        <v>307000</v>
      </c>
      <c r="BO27" s="470"/>
      <c r="BP27" s="470"/>
      <c r="BQ27" s="470"/>
      <c r="BR27" s="470"/>
      <c r="BS27" s="470"/>
      <c r="BT27" s="470"/>
      <c r="BU27" s="471"/>
      <c r="BV27" s="469">
        <v>307000</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2">
      <c r="A28" s="187"/>
      <c r="B28" s="498"/>
      <c r="C28" s="499"/>
      <c r="D28" s="500"/>
      <c r="E28" s="439" t="s">
        <v>178</v>
      </c>
      <c r="F28" s="440"/>
      <c r="G28" s="440"/>
      <c r="H28" s="440"/>
      <c r="I28" s="440"/>
      <c r="J28" s="440"/>
      <c r="K28" s="441"/>
      <c r="L28" s="442">
        <v>1</v>
      </c>
      <c r="M28" s="443"/>
      <c r="N28" s="443"/>
      <c r="O28" s="443"/>
      <c r="P28" s="444"/>
      <c r="Q28" s="442">
        <v>4840</v>
      </c>
      <c r="R28" s="443"/>
      <c r="S28" s="443"/>
      <c r="T28" s="443"/>
      <c r="U28" s="443"/>
      <c r="V28" s="444"/>
      <c r="W28" s="508"/>
      <c r="X28" s="499"/>
      <c r="Y28" s="500"/>
      <c r="Z28" s="439" t="s">
        <v>179</v>
      </c>
      <c r="AA28" s="440"/>
      <c r="AB28" s="440"/>
      <c r="AC28" s="440"/>
      <c r="AD28" s="440"/>
      <c r="AE28" s="440"/>
      <c r="AF28" s="440"/>
      <c r="AG28" s="441"/>
      <c r="AH28" s="442" t="s">
        <v>180</v>
      </c>
      <c r="AI28" s="443"/>
      <c r="AJ28" s="443"/>
      <c r="AK28" s="443"/>
      <c r="AL28" s="444"/>
      <c r="AM28" s="442" t="s">
        <v>180</v>
      </c>
      <c r="AN28" s="443"/>
      <c r="AO28" s="443"/>
      <c r="AP28" s="443"/>
      <c r="AQ28" s="443"/>
      <c r="AR28" s="444"/>
      <c r="AS28" s="442" t="s">
        <v>126</v>
      </c>
      <c r="AT28" s="443"/>
      <c r="AU28" s="443"/>
      <c r="AV28" s="443"/>
      <c r="AW28" s="443"/>
      <c r="AX28" s="445"/>
      <c r="AY28" s="449" t="s">
        <v>181</v>
      </c>
      <c r="AZ28" s="450"/>
      <c r="BA28" s="450"/>
      <c r="BB28" s="451"/>
      <c r="BC28" s="458" t="s">
        <v>47</v>
      </c>
      <c r="BD28" s="459"/>
      <c r="BE28" s="459"/>
      <c r="BF28" s="459"/>
      <c r="BG28" s="459"/>
      <c r="BH28" s="459"/>
      <c r="BI28" s="459"/>
      <c r="BJ28" s="459"/>
      <c r="BK28" s="459"/>
      <c r="BL28" s="459"/>
      <c r="BM28" s="460"/>
      <c r="BN28" s="461">
        <v>3237385</v>
      </c>
      <c r="BO28" s="462"/>
      <c r="BP28" s="462"/>
      <c r="BQ28" s="462"/>
      <c r="BR28" s="462"/>
      <c r="BS28" s="462"/>
      <c r="BT28" s="462"/>
      <c r="BU28" s="463"/>
      <c r="BV28" s="461">
        <v>2580967</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2">
      <c r="A29" s="187"/>
      <c r="B29" s="498"/>
      <c r="C29" s="499"/>
      <c r="D29" s="500"/>
      <c r="E29" s="439" t="s">
        <v>182</v>
      </c>
      <c r="F29" s="440"/>
      <c r="G29" s="440"/>
      <c r="H29" s="440"/>
      <c r="I29" s="440"/>
      <c r="J29" s="440"/>
      <c r="K29" s="441"/>
      <c r="L29" s="442">
        <v>22</v>
      </c>
      <c r="M29" s="443"/>
      <c r="N29" s="443"/>
      <c r="O29" s="443"/>
      <c r="P29" s="444"/>
      <c r="Q29" s="442">
        <v>4440</v>
      </c>
      <c r="R29" s="443"/>
      <c r="S29" s="443"/>
      <c r="T29" s="443"/>
      <c r="U29" s="443"/>
      <c r="V29" s="444"/>
      <c r="W29" s="509"/>
      <c r="X29" s="510"/>
      <c r="Y29" s="511"/>
      <c r="Z29" s="439" t="s">
        <v>183</v>
      </c>
      <c r="AA29" s="440"/>
      <c r="AB29" s="440"/>
      <c r="AC29" s="440"/>
      <c r="AD29" s="440"/>
      <c r="AE29" s="440"/>
      <c r="AF29" s="440"/>
      <c r="AG29" s="441"/>
      <c r="AH29" s="442">
        <v>990</v>
      </c>
      <c r="AI29" s="443"/>
      <c r="AJ29" s="443"/>
      <c r="AK29" s="443"/>
      <c r="AL29" s="444"/>
      <c r="AM29" s="442">
        <v>3046347</v>
      </c>
      <c r="AN29" s="443"/>
      <c r="AO29" s="443"/>
      <c r="AP29" s="443"/>
      <c r="AQ29" s="443"/>
      <c r="AR29" s="444"/>
      <c r="AS29" s="442">
        <v>3077</v>
      </c>
      <c r="AT29" s="443"/>
      <c r="AU29" s="443"/>
      <c r="AV29" s="443"/>
      <c r="AW29" s="443"/>
      <c r="AX29" s="445"/>
      <c r="AY29" s="452"/>
      <c r="AZ29" s="453"/>
      <c r="BA29" s="453"/>
      <c r="BB29" s="454"/>
      <c r="BC29" s="446" t="s">
        <v>184</v>
      </c>
      <c r="BD29" s="447"/>
      <c r="BE29" s="447"/>
      <c r="BF29" s="447"/>
      <c r="BG29" s="447"/>
      <c r="BH29" s="447"/>
      <c r="BI29" s="447"/>
      <c r="BJ29" s="447"/>
      <c r="BK29" s="447"/>
      <c r="BL29" s="447"/>
      <c r="BM29" s="448"/>
      <c r="BN29" s="466" t="s">
        <v>180</v>
      </c>
      <c r="BO29" s="467"/>
      <c r="BP29" s="467"/>
      <c r="BQ29" s="467"/>
      <c r="BR29" s="467"/>
      <c r="BS29" s="467"/>
      <c r="BT29" s="467"/>
      <c r="BU29" s="468"/>
      <c r="BV29" s="466" t="s">
        <v>180</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5">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185</v>
      </c>
      <c r="X30" s="519"/>
      <c r="Y30" s="519"/>
      <c r="Z30" s="519"/>
      <c r="AA30" s="519"/>
      <c r="AB30" s="519"/>
      <c r="AC30" s="519"/>
      <c r="AD30" s="519"/>
      <c r="AE30" s="519"/>
      <c r="AF30" s="519"/>
      <c r="AG30" s="520"/>
      <c r="AH30" s="430">
        <v>101.3</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49</v>
      </c>
      <c r="BD30" s="434"/>
      <c r="BE30" s="434"/>
      <c r="BF30" s="434"/>
      <c r="BG30" s="434"/>
      <c r="BH30" s="434"/>
      <c r="BI30" s="434"/>
      <c r="BJ30" s="434"/>
      <c r="BK30" s="434"/>
      <c r="BL30" s="434"/>
      <c r="BM30" s="435"/>
      <c r="BN30" s="469">
        <v>943446</v>
      </c>
      <c r="BO30" s="470"/>
      <c r="BP30" s="470"/>
      <c r="BQ30" s="470"/>
      <c r="BR30" s="470"/>
      <c r="BS30" s="470"/>
      <c r="BT30" s="470"/>
      <c r="BU30" s="471"/>
      <c r="BV30" s="469">
        <v>876068</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186</v>
      </c>
      <c r="D32" s="214"/>
      <c r="E32" s="214"/>
      <c r="F32" s="211"/>
      <c r="G32" s="211"/>
      <c r="H32" s="211"/>
      <c r="I32" s="211"/>
      <c r="J32" s="211"/>
      <c r="K32" s="211"/>
      <c r="L32" s="211"/>
      <c r="M32" s="211"/>
      <c r="N32" s="211"/>
      <c r="O32" s="211"/>
      <c r="P32" s="211"/>
      <c r="Q32" s="211"/>
      <c r="R32" s="211"/>
      <c r="S32" s="211"/>
      <c r="T32" s="211"/>
      <c r="U32" s="211" t="s">
        <v>187</v>
      </c>
      <c r="V32" s="211"/>
      <c r="W32" s="211"/>
      <c r="X32" s="211"/>
      <c r="Y32" s="211"/>
      <c r="Z32" s="211"/>
      <c r="AA32" s="211"/>
      <c r="AB32" s="211"/>
      <c r="AC32" s="211"/>
      <c r="AD32" s="211"/>
      <c r="AE32" s="211"/>
      <c r="AF32" s="211"/>
      <c r="AG32" s="211"/>
      <c r="AH32" s="211"/>
      <c r="AI32" s="211"/>
      <c r="AJ32" s="211"/>
      <c r="AK32" s="211"/>
      <c r="AL32" s="211"/>
      <c r="AM32" s="215" t="s">
        <v>188</v>
      </c>
      <c r="AN32" s="211"/>
      <c r="AO32" s="211"/>
      <c r="AP32" s="211"/>
      <c r="AQ32" s="211"/>
      <c r="AR32" s="211"/>
      <c r="AS32" s="215"/>
      <c r="AT32" s="215"/>
      <c r="AU32" s="215"/>
      <c r="AV32" s="215"/>
      <c r="AW32" s="215"/>
      <c r="AX32" s="215"/>
      <c r="AY32" s="215"/>
      <c r="AZ32" s="215"/>
      <c r="BA32" s="215"/>
      <c r="BB32" s="211"/>
      <c r="BC32" s="215"/>
      <c r="BD32" s="211"/>
      <c r="BE32" s="215" t="s">
        <v>189</v>
      </c>
      <c r="BF32" s="211"/>
      <c r="BG32" s="211"/>
      <c r="BH32" s="211"/>
      <c r="BI32" s="211"/>
      <c r="BJ32" s="215"/>
      <c r="BK32" s="215"/>
      <c r="BL32" s="215"/>
      <c r="BM32" s="215"/>
      <c r="BN32" s="215"/>
      <c r="BO32" s="215"/>
      <c r="BP32" s="215"/>
      <c r="BQ32" s="215"/>
      <c r="BR32" s="211"/>
      <c r="BS32" s="211"/>
      <c r="BT32" s="211"/>
      <c r="BU32" s="211"/>
      <c r="BV32" s="211"/>
      <c r="BW32" s="211" t="s">
        <v>190</v>
      </c>
      <c r="BX32" s="211"/>
      <c r="BY32" s="211"/>
      <c r="BZ32" s="211"/>
      <c r="CA32" s="211"/>
      <c r="CB32" s="215"/>
      <c r="CC32" s="215"/>
      <c r="CD32" s="215"/>
      <c r="CE32" s="215"/>
      <c r="CF32" s="215"/>
      <c r="CG32" s="215"/>
      <c r="CH32" s="215"/>
      <c r="CI32" s="215"/>
      <c r="CJ32" s="215"/>
      <c r="CK32" s="215"/>
      <c r="CL32" s="215"/>
      <c r="CM32" s="215"/>
      <c r="CN32" s="215"/>
      <c r="CO32" s="215" t="s">
        <v>191</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29" t="s">
        <v>192</v>
      </c>
      <c r="D33" s="429"/>
      <c r="E33" s="428" t="s">
        <v>193</v>
      </c>
      <c r="F33" s="428"/>
      <c r="G33" s="428"/>
      <c r="H33" s="428"/>
      <c r="I33" s="428"/>
      <c r="J33" s="428"/>
      <c r="K33" s="428"/>
      <c r="L33" s="428"/>
      <c r="M33" s="428"/>
      <c r="N33" s="428"/>
      <c r="O33" s="428"/>
      <c r="P33" s="428"/>
      <c r="Q33" s="428"/>
      <c r="R33" s="428"/>
      <c r="S33" s="428"/>
      <c r="T33" s="216"/>
      <c r="U33" s="429" t="s">
        <v>192</v>
      </c>
      <c r="V33" s="429"/>
      <c r="W33" s="428" t="s">
        <v>193</v>
      </c>
      <c r="X33" s="428"/>
      <c r="Y33" s="428"/>
      <c r="Z33" s="428"/>
      <c r="AA33" s="428"/>
      <c r="AB33" s="428"/>
      <c r="AC33" s="428"/>
      <c r="AD33" s="428"/>
      <c r="AE33" s="428"/>
      <c r="AF33" s="428"/>
      <c r="AG33" s="428"/>
      <c r="AH33" s="428"/>
      <c r="AI33" s="428"/>
      <c r="AJ33" s="428"/>
      <c r="AK33" s="428"/>
      <c r="AL33" s="216"/>
      <c r="AM33" s="429" t="s">
        <v>194</v>
      </c>
      <c r="AN33" s="429"/>
      <c r="AO33" s="428" t="s">
        <v>195</v>
      </c>
      <c r="AP33" s="428"/>
      <c r="AQ33" s="428"/>
      <c r="AR33" s="428"/>
      <c r="AS33" s="428"/>
      <c r="AT33" s="428"/>
      <c r="AU33" s="428"/>
      <c r="AV33" s="428"/>
      <c r="AW33" s="428"/>
      <c r="AX33" s="428"/>
      <c r="AY33" s="428"/>
      <c r="AZ33" s="428"/>
      <c r="BA33" s="428"/>
      <c r="BB33" s="428"/>
      <c r="BC33" s="428"/>
      <c r="BD33" s="217"/>
      <c r="BE33" s="428" t="s">
        <v>196</v>
      </c>
      <c r="BF33" s="428"/>
      <c r="BG33" s="428" t="s">
        <v>197</v>
      </c>
      <c r="BH33" s="428"/>
      <c r="BI33" s="428"/>
      <c r="BJ33" s="428"/>
      <c r="BK33" s="428"/>
      <c r="BL33" s="428"/>
      <c r="BM33" s="428"/>
      <c r="BN33" s="428"/>
      <c r="BO33" s="428"/>
      <c r="BP33" s="428"/>
      <c r="BQ33" s="428"/>
      <c r="BR33" s="428"/>
      <c r="BS33" s="428"/>
      <c r="BT33" s="428"/>
      <c r="BU33" s="428"/>
      <c r="BV33" s="217"/>
      <c r="BW33" s="429" t="s">
        <v>196</v>
      </c>
      <c r="BX33" s="429"/>
      <c r="BY33" s="428" t="s">
        <v>198</v>
      </c>
      <c r="BZ33" s="428"/>
      <c r="CA33" s="428"/>
      <c r="CB33" s="428"/>
      <c r="CC33" s="428"/>
      <c r="CD33" s="428"/>
      <c r="CE33" s="428"/>
      <c r="CF33" s="428"/>
      <c r="CG33" s="428"/>
      <c r="CH33" s="428"/>
      <c r="CI33" s="428"/>
      <c r="CJ33" s="428"/>
      <c r="CK33" s="428"/>
      <c r="CL33" s="428"/>
      <c r="CM33" s="428"/>
      <c r="CN33" s="216"/>
      <c r="CO33" s="429" t="s">
        <v>194</v>
      </c>
      <c r="CP33" s="429"/>
      <c r="CQ33" s="428" t="s">
        <v>199</v>
      </c>
      <c r="CR33" s="428"/>
      <c r="CS33" s="428"/>
      <c r="CT33" s="428"/>
      <c r="CU33" s="428"/>
      <c r="CV33" s="428"/>
      <c r="CW33" s="428"/>
      <c r="CX33" s="428"/>
      <c r="CY33" s="428"/>
      <c r="CZ33" s="428"/>
      <c r="DA33" s="428"/>
      <c r="DB33" s="428"/>
      <c r="DC33" s="428"/>
      <c r="DD33" s="428"/>
      <c r="DE33" s="428"/>
      <c r="DF33" s="216"/>
      <c r="DG33" s="427" t="s">
        <v>200</v>
      </c>
      <c r="DH33" s="427"/>
      <c r="DI33" s="218"/>
      <c r="DJ33" s="186"/>
      <c r="DK33" s="186"/>
      <c r="DL33" s="186"/>
      <c r="DM33" s="186"/>
      <c r="DN33" s="186"/>
      <c r="DO33" s="186"/>
    </row>
    <row r="34" spans="1:119" ht="32.25" customHeight="1" x14ac:dyDescent="0.2">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2</v>
      </c>
      <c r="V34" s="425"/>
      <c r="W34" s="424" t="str">
        <f>IF('各会計、関係団体の財政状況及び健全化判断比率'!B28="","",'各会計、関係団体の財政状況及び健全化判断比率'!B28)</f>
        <v>国民健康保険事業特別会計</v>
      </c>
      <c r="X34" s="424"/>
      <c r="Y34" s="424"/>
      <c r="Z34" s="424"/>
      <c r="AA34" s="424"/>
      <c r="AB34" s="424"/>
      <c r="AC34" s="424"/>
      <c r="AD34" s="424"/>
      <c r="AE34" s="424"/>
      <c r="AF34" s="424"/>
      <c r="AG34" s="424"/>
      <c r="AH34" s="424"/>
      <c r="AI34" s="424"/>
      <c r="AJ34" s="424"/>
      <c r="AK34" s="424"/>
      <c r="AL34" s="214"/>
      <c r="AM34" s="425">
        <f>IF(AO34="","",MAX(C34:D43,U34:V43)+1)</f>
        <v>5</v>
      </c>
      <c r="AN34" s="425"/>
      <c r="AO34" s="424" t="str">
        <f>IF('各会計、関係団体の財政状況及び健全化判断比率'!B31="","",'各会計、関係団体の財政状況及び健全化判断比率'!B31)</f>
        <v>水道事業会計</v>
      </c>
      <c r="AP34" s="424"/>
      <c r="AQ34" s="424"/>
      <c r="AR34" s="424"/>
      <c r="AS34" s="424"/>
      <c r="AT34" s="424"/>
      <c r="AU34" s="424"/>
      <c r="AV34" s="424"/>
      <c r="AW34" s="424"/>
      <c r="AX34" s="424"/>
      <c r="AY34" s="424"/>
      <c r="AZ34" s="424"/>
      <c r="BA34" s="424"/>
      <c r="BB34" s="424"/>
      <c r="BC34" s="424"/>
      <c r="BD34" s="214"/>
      <c r="BE34" s="425" t="str">
        <f>IF(BG34="","",MAX(C34:D43,U34:V43,AM34:AN43)+1)</f>
        <v/>
      </c>
      <c r="BF34" s="425"/>
      <c r="BG34" s="424"/>
      <c r="BH34" s="424"/>
      <c r="BI34" s="424"/>
      <c r="BJ34" s="424"/>
      <c r="BK34" s="424"/>
      <c r="BL34" s="424"/>
      <c r="BM34" s="424"/>
      <c r="BN34" s="424"/>
      <c r="BO34" s="424"/>
      <c r="BP34" s="424"/>
      <c r="BQ34" s="424"/>
      <c r="BR34" s="424"/>
      <c r="BS34" s="424"/>
      <c r="BT34" s="424"/>
      <c r="BU34" s="424"/>
      <c r="BV34" s="214"/>
      <c r="BW34" s="425">
        <f>IF(BY34="","",MAX(C34:D43,U34:V43,AM34:AN43,BE34:BF43)+1)</f>
        <v>7</v>
      </c>
      <c r="BX34" s="425"/>
      <c r="BY34" s="424" t="str">
        <f>IF('各会計、関係団体の財政状況及び健全化判断比率'!B68="","",'各会計、関係団体の財政状況及び健全化判断比率'!B68)</f>
        <v>秦野市伊勢原市環境衛生組合</v>
      </c>
      <c r="BZ34" s="424"/>
      <c r="CA34" s="424"/>
      <c r="CB34" s="424"/>
      <c r="CC34" s="424"/>
      <c r="CD34" s="424"/>
      <c r="CE34" s="424"/>
      <c r="CF34" s="424"/>
      <c r="CG34" s="424"/>
      <c r="CH34" s="424"/>
      <c r="CI34" s="424"/>
      <c r="CJ34" s="424"/>
      <c r="CK34" s="424"/>
      <c r="CL34" s="424"/>
      <c r="CM34" s="424"/>
      <c r="CN34" s="214"/>
      <c r="CO34" s="425">
        <f>IF(CQ34="","",MAX(C34:D43,U34:V43,AM34:AN43,BE34:BF43,BW34:BX43)+1)</f>
        <v>11</v>
      </c>
      <c r="CP34" s="425"/>
      <c r="CQ34" s="424" t="str">
        <f>IF('各会計、関係団体の財政状況及び健全化判断比率'!BS7="","",'各会計、関係団体の財政状況及び健全化判断比率'!BS7)</f>
        <v>秦野市土地開発公社</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〇</v>
      </c>
      <c r="DH34" s="426"/>
      <c r="DI34" s="218"/>
      <c r="DJ34" s="186"/>
      <c r="DK34" s="186"/>
      <c r="DL34" s="186"/>
      <c r="DM34" s="186"/>
      <c r="DN34" s="186"/>
      <c r="DO34" s="186"/>
    </row>
    <row r="35" spans="1:119" ht="32.25" customHeight="1" x14ac:dyDescent="0.2">
      <c r="A35" s="187"/>
      <c r="B35" s="213"/>
      <c r="C35" s="425" t="str">
        <f>IF(E35="","",C34+1)</f>
        <v/>
      </c>
      <c r="D35" s="425"/>
      <c r="E35" s="424" t="str">
        <f>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4"/>
      <c r="U35" s="425">
        <f>IF(W35="","",U34+1)</f>
        <v>3</v>
      </c>
      <c r="V35" s="425"/>
      <c r="W35" s="424" t="str">
        <f>IF('各会計、関係団体の財政状況及び健全化判断比率'!B29="","",'各会計、関係団体の財政状況及び健全化判断比率'!B29)</f>
        <v>介護保険事業特別会計</v>
      </c>
      <c r="X35" s="424"/>
      <c r="Y35" s="424"/>
      <c r="Z35" s="424"/>
      <c r="AA35" s="424"/>
      <c r="AB35" s="424"/>
      <c r="AC35" s="424"/>
      <c r="AD35" s="424"/>
      <c r="AE35" s="424"/>
      <c r="AF35" s="424"/>
      <c r="AG35" s="424"/>
      <c r="AH35" s="424"/>
      <c r="AI35" s="424"/>
      <c r="AJ35" s="424"/>
      <c r="AK35" s="424"/>
      <c r="AL35" s="214"/>
      <c r="AM35" s="425">
        <f t="shared" ref="AM35:AM43" si="0">IF(AO35="","",AM34+1)</f>
        <v>6</v>
      </c>
      <c r="AN35" s="425"/>
      <c r="AO35" s="424" t="str">
        <f>IF('各会計、関係団体の財政状況及び健全化判断比率'!B32="","",'各会計、関係団体の財政状況及び健全化判断比率'!B32)</f>
        <v>公共下水道事業会計</v>
      </c>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8</v>
      </c>
      <c r="BX35" s="425"/>
      <c r="BY35" s="424" t="str">
        <f>IF('各会計、関係団体の財政状況及び健全化判断比率'!B69="","",'各会計、関係団体の財政状況及び健全化判断比率'!B69)</f>
        <v>神奈川県後期高齢者医療広域連合（一般会計）</v>
      </c>
      <c r="BZ35" s="424"/>
      <c r="CA35" s="424"/>
      <c r="CB35" s="424"/>
      <c r="CC35" s="424"/>
      <c r="CD35" s="424"/>
      <c r="CE35" s="424"/>
      <c r="CF35" s="424"/>
      <c r="CG35" s="424"/>
      <c r="CH35" s="424"/>
      <c r="CI35" s="424"/>
      <c r="CJ35" s="424"/>
      <c r="CK35" s="424"/>
      <c r="CL35" s="424"/>
      <c r="CM35" s="424"/>
      <c r="CN35" s="214"/>
      <c r="CO35" s="425">
        <f t="shared" ref="CO35:CO43" si="3">IF(CQ35="","",CO34+1)</f>
        <v>12</v>
      </c>
      <c r="CP35" s="425"/>
      <c r="CQ35" s="424" t="str">
        <f>IF('各会計、関係団体の財政状況及び健全化判断比率'!BS8="","",'各会計、関係団体の財政状況及び健全化判断比率'!BS8)</f>
        <v>秦野市学校保全公社</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〇</v>
      </c>
      <c r="DH35" s="426"/>
      <c r="DI35" s="218"/>
      <c r="DJ35" s="186"/>
      <c r="DK35" s="186"/>
      <c r="DL35" s="186"/>
      <c r="DM35" s="186"/>
      <c r="DN35" s="186"/>
      <c r="DO35" s="186"/>
    </row>
    <row r="36" spans="1:119" ht="32.25" customHeight="1" x14ac:dyDescent="0.2">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4</v>
      </c>
      <c r="V36" s="425"/>
      <c r="W36" s="424" t="str">
        <f>IF('各会計、関係団体の財政状況及び健全化判断比率'!B30="","",'各会計、関係団体の財政状況及び健全化判断比率'!B30)</f>
        <v>後期高齢者医療事業特別会計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9</v>
      </c>
      <c r="BX36" s="425"/>
      <c r="BY36" s="424" t="str">
        <f>IF('各会計、関係団体の財政状況及び健全化判断比率'!B70="","",'各会計、関係団体の財政状況及び健全化判断比率'!B70)</f>
        <v>神奈川県後期高齢者医療広域連合（後期高齢者医療特別会計）</v>
      </c>
      <c r="BZ36" s="424"/>
      <c r="CA36" s="424"/>
      <c r="CB36" s="424"/>
      <c r="CC36" s="424"/>
      <c r="CD36" s="424"/>
      <c r="CE36" s="424"/>
      <c r="CF36" s="424"/>
      <c r="CG36" s="424"/>
      <c r="CH36" s="424"/>
      <c r="CI36" s="424"/>
      <c r="CJ36" s="424"/>
      <c r="CK36" s="424"/>
      <c r="CL36" s="424"/>
      <c r="CM36" s="424"/>
      <c r="CN36" s="214"/>
      <c r="CO36" s="425">
        <f t="shared" si="3"/>
        <v>13</v>
      </c>
      <c r="CP36" s="425"/>
      <c r="CQ36" s="424" t="str">
        <f>IF('各会計、関係団体の財政状況及び健全化判断比率'!BS9="","",'各会計、関係団体の財政状況及び健全化判断比率'!BS9)</f>
        <v>秦野市スポーツ協会</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2">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10</v>
      </c>
      <c r="BX37" s="425"/>
      <c r="BY37" s="424" t="str">
        <f>IF('各会計、関係団体の財政状況及び健全化判断比率'!B71="","",'各会計、関係団体の財政状況及び健全化判断比率'!B71)</f>
        <v>金目川水害予防組合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2">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t="str">
        <f t="shared" si="2"/>
        <v/>
      </c>
      <c r="BX38" s="425"/>
      <c r="BY38" s="424" t="str">
        <f>IF('各会計、関係団体の財政状況及び健全化判断比率'!B72="","",'各会計、関係団体の財政状況及び健全化判断比率'!B72)</f>
        <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2">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t="str">
        <f t="shared" si="2"/>
        <v/>
      </c>
      <c r="BX39" s="425"/>
      <c r="BY39" s="424" t="str">
        <f>IF('各会計、関係団体の財政状況及び健全化判断比率'!B73="","",'各会計、関係団体の財政状況及び健全化判断比率'!B73)</f>
        <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2">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t="str">
        <f t="shared" si="2"/>
        <v/>
      </c>
      <c r="BX40" s="425"/>
      <c r="BY40" s="424" t="str">
        <f>IF('各会計、関係団体の財政状況及び健全化判断比率'!B74="","",'各会計、関係団体の財政状況及び健全化判断比率'!B74)</f>
        <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2">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t="str">
        <f t="shared" si="2"/>
        <v/>
      </c>
      <c r="BX41" s="425"/>
      <c r="BY41" s="424" t="str">
        <f>IF('各会計、関係団体の財政状況及び健全化判断比率'!B75="","",'各会計、関係団体の財政状況及び健全化判断比率'!B75)</f>
        <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2">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2">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205</v>
      </c>
    </row>
    <row r="50" spans="5:5" x14ac:dyDescent="0.2">
      <c r="E50" s="188" t="s">
        <v>206</v>
      </c>
    </row>
    <row r="51" spans="5:5" x14ac:dyDescent="0.2">
      <c r="E51" s="188" t="s">
        <v>207</v>
      </c>
    </row>
    <row r="52" spans="5:5" x14ac:dyDescent="0.2">
      <c r="E52" s="188" t="s">
        <v>208</v>
      </c>
    </row>
    <row r="53" spans="5:5" x14ac:dyDescent="0.2"/>
    <row r="54" spans="5:5" x14ac:dyDescent="0.2"/>
    <row r="55" spans="5:5" x14ac:dyDescent="0.2"/>
    <row r="56" spans="5:5" x14ac:dyDescent="0.2"/>
  </sheetData>
  <sheetProtection algorithmName="SHA-512" hashValue="A7DAQ+WrwThDe4D4YZOciXFSniL9nIlm2in3YkILCfURXRIbeXaIJazR9/nxn9QD29WQGK+Llrsh8O4KrJS+lg==" saltValue="soUwCkc7NaYMSLqpnmoqe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2"/>
  <cols>
    <col min="1" max="95" width="1.6328125" style="226" customWidth="1"/>
    <col min="96" max="133" width="1.6328125" style="242" customWidth="1"/>
    <col min="134" max="143" width="1.63281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209</v>
      </c>
      <c r="DI1" s="798"/>
      <c r="DJ1" s="798"/>
      <c r="DK1" s="798"/>
      <c r="DL1" s="798"/>
      <c r="DM1" s="798"/>
      <c r="DN1" s="799"/>
      <c r="DO1" s="226"/>
      <c r="DP1" s="797" t="s">
        <v>210</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2">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739" t="s">
        <v>212</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213</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214</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2">
      <c r="B4" s="739" t="s">
        <v>1</v>
      </c>
      <c r="C4" s="740"/>
      <c r="D4" s="740"/>
      <c r="E4" s="740"/>
      <c r="F4" s="740"/>
      <c r="G4" s="740"/>
      <c r="H4" s="740"/>
      <c r="I4" s="740"/>
      <c r="J4" s="740"/>
      <c r="K4" s="740"/>
      <c r="L4" s="740"/>
      <c r="M4" s="740"/>
      <c r="N4" s="740"/>
      <c r="O4" s="740"/>
      <c r="P4" s="740"/>
      <c r="Q4" s="741"/>
      <c r="R4" s="739" t="s">
        <v>215</v>
      </c>
      <c r="S4" s="740"/>
      <c r="T4" s="740"/>
      <c r="U4" s="740"/>
      <c r="V4" s="740"/>
      <c r="W4" s="740"/>
      <c r="X4" s="740"/>
      <c r="Y4" s="741"/>
      <c r="Z4" s="739" t="s">
        <v>216</v>
      </c>
      <c r="AA4" s="740"/>
      <c r="AB4" s="740"/>
      <c r="AC4" s="741"/>
      <c r="AD4" s="739" t="s">
        <v>217</v>
      </c>
      <c r="AE4" s="740"/>
      <c r="AF4" s="740"/>
      <c r="AG4" s="740"/>
      <c r="AH4" s="740"/>
      <c r="AI4" s="740"/>
      <c r="AJ4" s="740"/>
      <c r="AK4" s="741"/>
      <c r="AL4" s="739" t="s">
        <v>216</v>
      </c>
      <c r="AM4" s="740"/>
      <c r="AN4" s="740"/>
      <c r="AO4" s="741"/>
      <c r="AP4" s="800" t="s">
        <v>218</v>
      </c>
      <c r="AQ4" s="800"/>
      <c r="AR4" s="800"/>
      <c r="AS4" s="800"/>
      <c r="AT4" s="800"/>
      <c r="AU4" s="800"/>
      <c r="AV4" s="800"/>
      <c r="AW4" s="800"/>
      <c r="AX4" s="800"/>
      <c r="AY4" s="800"/>
      <c r="AZ4" s="800"/>
      <c r="BA4" s="800"/>
      <c r="BB4" s="800"/>
      <c r="BC4" s="800"/>
      <c r="BD4" s="800"/>
      <c r="BE4" s="800"/>
      <c r="BF4" s="800"/>
      <c r="BG4" s="800" t="s">
        <v>219</v>
      </c>
      <c r="BH4" s="800"/>
      <c r="BI4" s="800"/>
      <c r="BJ4" s="800"/>
      <c r="BK4" s="800"/>
      <c r="BL4" s="800"/>
      <c r="BM4" s="800"/>
      <c r="BN4" s="800"/>
      <c r="BO4" s="800" t="s">
        <v>216</v>
      </c>
      <c r="BP4" s="800"/>
      <c r="BQ4" s="800"/>
      <c r="BR4" s="800"/>
      <c r="BS4" s="800" t="s">
        <v>220</v>
      </c>
      <c r="BT4" s="800"/>
      <c r="BU4" s="800"/>
      <c r="BV4" s="800"/>
      <c r="BW4" s="800"/>
      <c r="BX4" s="800"/>
      <c r="BY4" s="800"/>
      <c r="BZ4" s="800"/>
      <c r="CA4" s="800"/>
      <c r="CB4" s="800"/>
      <c r="CD4" s="782" t="s">
        <v>221</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2">
      <c r="B5" s="744" t="s">
        <v>222</v>
      </c>
      <c r="C5" s="745"/>
      <c r="D5" s="745"/>
      <c r="E5" s="745"/>
      <c r="F5" s="745"/>
      <c r="G5" s="745"/>
      <c r="H5" s="745"/>
      <c r="I5" s="745"/>
      <c r="J5" s="745"/>
      <c r="K5" s="745"/>
      <c r="L5" s="745"/>
      <c r="M5" s="745"/>
      <c r="N5" s="745"/>
      <c r="O5" s="745"/>
      <c r="P5" s="745"/>
      <c r="Q5" s="746"/>
      <c r="R5" s="733">
        <v>23076944</v>
      </c>
      <c r="S5" s="734"/>
      <c r="T5" s="734"/>
      <c r="U5" s="734"/>
      <c r="V5" s="734"/>
      <c r="W5" s="734"/>
      <c r="X5" s="734"/>
      <c r="Y5" s="777"/>
      <c r="Z5" s="795">
        <v>46.2</v>
      </c>
      <c r="AA5" s="795"/>
      <c r="AB5" s="795"/>
      <c r="AC5" s="795"/>
      <c r="AD5" s="796">
        <v>21449955</v>
      </c>
      <c r="AE5" s="796"/>
      <c r="AF5" s="796"/>
      <c r="AG5" s="796"/>
      <c r="AH5" s="796"/>
      <c r="AI5" s="796"/>
      <c r="AJ5" s="796"/>
      <c r="AK5" s="796"/>
      <c r="AL5" s="778">
        <v>76.099999999999994</v>
      </c>
      <c r="AM5" s="749"/>
      <c r="AN5" s="749"/>
      <c r="AO5" s="779"/>
      <c r="AP5" s="744" t="s">
        <v>223</v>
      </c>
      <c r="AQ5" s="745"/>
      <c r="AR5" s="745"/>
      <c r="AS5" s="745"/>
      <c r="AT5" s="745"/>
      <c r="AU5" s="745"/>
      <c r="AV5" s="745"/>
      <c r="AW5" s="745"/>
      <c r="AX5" s="745"/>
      <c r="AY5" s="745"/>
      <c r="AZ5" s="745"/>
      <c r="BA5" s="745"/>
      <c r="BB5" s="745"/>
      <c r="BC5" s="745"/>
      <c r="BD5" s="745"/>
      <c r="BE5" s="745"/>
      <c r="BF5" s="746"/>
      <c r="BG5" s="678">
        <v>21449090</v>
      </c>
      <c r="BH5" s="679"/>
      <c r="BI5" s="679"/>
      <c r="BJ5" s="679"/>
      <c r="BK5" s="679"/>
      <c r="BL5" s="679"/>
      <c r="BM5" s="679"/>
      <c r="BN5" s="680"/>
      <c r="BO5" s="715">
        <v>92.9</v>
      </c>
      <c r="BP5" s="715"/>
      <c r="BQ5" s="715"/>
      <c r="BR5" s="715"/>
      <c r="BS5" s="716">
        <v>119527</v>
      </c>
      <c r="BT5" s="716"/>
      <c r="BU5" s="716"/>
      <c r="BV5" s="716"/>
      <c r="BW5" s="716"/>
      <c r="BX5" s="716"/>
      <c r="BY5" s="716"/>
      <c r="BZ5" s="716"/>
      <c r="CA5" s="716"/>
      <c r="CB5" s="775"/>
      <c r="CD5" s="782" t="s">
        <v>218</v>
      </c>
      <c r="CE5" s="783"/>
      <c r="CF5" s="783"/>
      <c r="CG5" s="783"/>
      <c r="CH5" s="783"/>
      <c r="CI5" s="783"/>
      <c r="CJ5" s="783"/>
      <c r="CK5" s="783"/>
      <c r="CL5" s="783"/>
      <c r="CM5" s="783"/>
      <c r="CN5" s="783"/>
      <c r="CO5" s="783"/>
      <c r="CP5" s="783"/>
      <c r="CQ5" s="784"/>
      <c r="CR5" s="782" t="s">
        <v>224</v>
      </c>
      <c r="CS5" s="783"/>
      <c r="CT5" s="783"/>
      <c r="CU5" s="783"/>
      <c r="CV5" s="783"/>
      <c r="CW5" s="783"/>
      <c r="CX5" s="783"/>
      <c r="CY5" s="784"/>
      <c r="CZ5" s="782" t="s">
        <v>216</v>
      </c>
      <c r="DA5" s="783"/>
      <c r="DB5" s="783"/>
      <c r="DC5" s="784"/>
      <c r="DD5" s="782" t="s">
        <v>225</v>
      </c>
      <c r="DE5" s="783"/>
      <c r="DF5" s="783"/>
      <c r="DG5" s="783"/>
      <c r="DH5" s="783"/>
      <c r="DI5" s="783"/>
      <c r="DJ5" s="783"/>
      <c r="DK5" s="783"/>
      <c r="DL5" s="783"/>
      <c r="DM5" s="783"/>
      <c r="DN5" s="783"/>
      <c r="DO5" s="783"/>
      <c r="DP5" s="784"/>
      <c r="DQ5" s="782" t="s">
        <v>226</v>
      </c>
      <c r="DR5" s="783"/>
      <c r="DS5" s="783"/>
      <c r="DT5" s="783"/>
      <c r="DU5" s="783"/>
      <c r="DV5" s="783"/>
      <c r="DW5" s="783"/>
      <c r="DX5" s="783"/>
      <c r="DY5" s="783"/>
      <c r="DZ5" s="783"/>
      <c r="EA5" s="783"/>
      <c r="EB5" s="783"/>
      <c r="EC5" s="784"/>
    </row>
    <row r="6" spans="2:143" ht="11.25" customHeight="1" x14ac:dyDescent="0.2">
      <c r="B6" s="675" t="s">
        <v>227</v>
      </c>
      <c r="C6" s="676"/>
      <c r="D6" s="676"/>
      <c r="E6" s="676"/>
      <c r="F6" s="676"/>
      <c r="G6" s="676"/>
      <c r="H6" s="676"/>
      <c r="I6" s="676"/>
      <c r="J6" s="676"/>
      <c r="K6" s="676"/>
      <c r="L6" s="676"/>
      <c r="M6" s="676"/>
      <c r="N6" s="676"/>
      <c r="O6" s="676"/>
      <c r="P6" s="676"/>
      <c r="Q6" s="677"/>
      <c r="R6" s="678">
        <v>342602</v>
      </c>
      <c r="S6" s="679"/>
      <c r="T6" s="679"/>
      <c r="U6" s="679"/>
      <c r="V6" s="679"/>
      <c r="W6" s="679"/>
      <c r="X6" s="679"/>
      <c r="Y6" s="680"/>
      <c r="Z6" s="715">
        <v>0.7</v>
      </c>
      <c r="AA6" s="715"/>
      <c r="AB6" s="715"/>
      <c r="AC6" s="715"/>
      <c r="AD6" s="716">
        <v>342602</v>
      </c>
      <c r="AE6" s="716"/>
      <c r="AF6" s="716"/>
      <c r="AG6" s="716"/>
      <c r="AH6" s="716"/>
      <c r="AI6" s="716"/>
      <c r="AJ6" s="716"/>
      <c r="AK6" s="716"/>
      <c r="AL6" s="681">
        <v>1.2</v>
      </c>
      <c r="AM6" s="682"/>
      <c r="AN6" s="682"/>
      <c r="AO6" s="717"/>
      <c r="AP6" s="675" t="s">
        <v>228</v>
      </c>
      <c r="AQ6" s="676"/>
      <c r="AR6" s="676"/>
      <c r="AS6" s="676"/>
      <c r="AT6" s="676"/>
      <c r="AU6" s="676"/>
      <c r="AV6" s="676"/>
      <c r="AW6" s="676"/>
      <c r="AX6" s="676"/>
      <c r="AY6" s="676"/>
      <c r="AZ6" s="676"/>
      <c r="BA6" s="676"/>
      <c r="BB6" s="676"/>
      <c r="BC6" s="676"/>
      <c r="BD6" s="676"/>
      <c r="BE6" s="676"/>
      <c r="BF6" s="677"/>
      <c r="BG6" s="678">
        <v>21449090</v>
      </c>
      <c r="BH6" s="679"/>
      <c r="BI6" s="679"/>
      <c r="BJ6" s="679"/>
      <c r="BK6" s="679"/>
      <c r="BL6" s="679"/>
      <c r="BM6" s="679"/>
      <c r="BN6" s="680"/>
      <c r="BO6" s="715">
        <v>92.9</v>
      </c>
      <c r="BP6" s="715"/>
      <c r="BQ6" s="715"/>
      <c r="BR6" s="715"/>
      <c r="BS6" s="716">
        <v>119527</v>
      </c>
      <c r="BT6" s="716"/>
      <c r="BU6" s="716"/>
      <c r="BV6" s="716"/>
      <c r="BW6" s="716"/>
      <c r="BX6" s="716"/>
      <c r="BY6" s="716"/>
      <c r="BZ6" s="716"/>
      <c r="CA6" s="716"/>
      <c r="CB6" s="775"/>
      <c r="CD6" s="736" t="s">
        <v>229</v>
      </c>
      <c r="CE6" s="737"/>
      <c r="CF6" s="737"/>
      <c r="CG6" s="737"/>
      <c r="CH6" s="737"/>
      <c r="CI6" s="737"/>
      <c r="CJ6" s="737"/>
      <c r="CK6" s="737"/>
      <c r="CL6" s="737"/>
      <c r="CM6" s="737"/>
      <c r="CN6" s="737"/>
      <c r="CO6" s="737"/>
      <c r="CP6" s="737"/>
      <c r="CQ6" s="738"/>
      <c r="CR6" s="678">
        <v>331862</v>
      </c>
      <c r="CS6" s="679"/>
      <c r="CT6" s="679"/>
      <c r="CU6" s="679"/>
      <c r="CV6" s="679"/>
      <c r="CW6" s="679"/>
      <c r="CX6" s="679"/>
      <c r="CY6" s="680"/>
      <c r="CZ6" s="778">
        <v>0.7</v>
      </c>
      <c r="DA6" s="749"/>
      <c r="DB6" s="749"/>
      <c r="DC6" s="781"/>
      <c r="DD6" s="684" t="s">
        <v>134</v>
      </c>
      <c r="DE6" s="679"/>
      <c r="DF6" s="679"/>
      <c r="DG6" s="679"/>
      <c r="DH6" s="679"/>
      <c r="DI6" s="679"/>
      <c r="DJ6" s="679"/>
      <c r="DK6" s="679"/>
      <c r="DL6" s="679"/>
      <c r="DM6" s="679"/>
      <c r="DN6" s="679"/>
      <c r="DO6" s="679"/>
      <c r="DP6" s="680"/>
      <c r="DQ6" s="684">
        <v>331067</v>
      </c>
      <c r="DR6" s="679"/>
      <c r="DS6" s="679"/>
      <c r="DT6" s="679"/>
      <c r="DU6" s="679"/>
      <c r="DV6" s="679"/>
      <c r="DW6" s="679"/>
      <c r="DX6" s="679"/>
      <c r="DY6" s="679"/>
      <c r="DZ6" s="679"/>
      <c r="EA6" s="679"/>
      <c r="EB6" s="679"/>
      <c r="EC6" s="722"/>
    </row>
    <row r="7" spans="2:143" ht="11.25" customHeight="1" x14ac:dyDescent="0.2">
      <c r="B7" s="675" t="s">
        <v>230</v>
      </c>
      <c r="C7" s="676"/>
      <c r="D7" s="676"/>
      <c r="E7" s="676"/>
      <c r="F7" s="676"/>
      <c r="G7" s="676"/>
      <c r="H7" s="676"/>
      <c r="I7" s="676"/>
      <c r="J7" s="676"/>
      <c r="K7" s="676"/>
      <c r="L7" s="676"/>
      <c r="M7" s="676"/>
      <c r="N7" s="676"/>
      <c r="O7" s="676"/>
      <c r="P7" s="676"/>
      <c r="Q7" s="677"/>
      <c r="R7" s="678">
        <v>13503</v>
      </c>
      <c r="S7" s="679"/>
      <c r="T7" s="679"/>
      <c r="U7" s="679"/>
      <c r="V7" s="679"/>
      <c r="W7" s="679"/>
      <c r="X7" s="679"/>
      <c r="Y7" s="680"/>
      <c r="Z7" s="715">
        <v>0</v>
      </c>
      <c r="AA7" s="715"/>
      <c r="AB7" s="715"/>
      <c r="AC7" s="715"/>
      <c r="AD7" s="716">
        <v>13503</v>
      </c>
      <c r="AE7" s="716"/>
      <c r="AF7" s="716"/>
      <c r="AG7" s="716"/>
      <c r="AH7" s="716"/>
      <c r="AI7" s="716"/>
      <c r="AJ7" s="716"/>
      <c r="AK7" s="716"/>
      <c r="AL7" s="681">
        <v>0</v>
      </c>
      <c r="AM7" s="682"/>
      <c r="AN7" s="682"/>
      <c r="AO7" s="717"/>
      <c r="AP7" s="675" t="s">
        <v>231</v>
      </c>
      <c r="AQ7" s="676"/>
      <c r="AR7" s="676"/>
      <c r="AS7" s="676"/>
      <c r="AT7" s="676"/>
      <c r="AU7" s="676"/>
      <c r="AV7" s="676"/>
      <c r="AW7" s="676"/>
      <c r="AX7" s="676"/>
      <c r="AY7" s="676"/>
      <c r="AZ7" s="676"/>
      <c r="BA7" s="676"/>
      <c r="BB7" s="676"/>
      <c r="BC7" s="676"/>
      <c r="BD7" s="676"/>
      <c r="BE7" s="676"/>
      <c r="BF7" s="677"/>
      <c r="BG7" s="678">
        <v>10451087</v>
      </c>
      <c r="BH7" s="679"/>
      <c r="BI7" s="679"/>
      <c r="BJ7" s="679"/>
      <c r="BK7" s="679"/>
      <c r="BL7" s="679"/>
      <c r="BM7" s="679"/>
      <c r="BN7" s="680"/>
      <c r="BO7" s="715">
        <v>45.3</v>
      </c>
      <c r="BP7" s="715"/>
      <c r="BQ7" s="715"/>
      <c r="BR7" s="715"/>
      <c r="BS7" s="716">
        <v>119527</v>
      </c>
      <c r="BT7" s="716"/>
      <c r="BU7" s="716"/>
      <c r="BV7" s="716"/>
      <c r="BW7" s="716"/>
      <c r="BX7" s="716"/>
      <c r="BY7" s="716"/>
      <c r="BZ7" s="716"/>
      <c r="CA7" s="716"/>
      <c r="CB7" s="775"/>
      <c r="CD7" s="711" t="s">
        <v>232</v>
      </c>
      <c r="CE7" s="712"/>
      <c r="CF7" s="712"/>
      <c r="CG7" s="712"/>
      <c r="CH7" s="712"/>
      <c r="CI7" s="712"/>
      <c r="CJ7" s="712"/>
      <c r="CK7" s="712"/>
      <c r="CL7" s="712"/>
      <c r="CM7" s="712"/>
      <c r="CN7" s="712"/>
      <c r="CO7" s="712"/>
      <c r="CP7" s="712"/>
      <c r="CQ7" s="713"/>
      <c r="CR7" s="678">
        <v>4610773</v>
      </c>
      <c r="CS7" s="679"/>
      <c r="CT7" s="679"/>
      <c r="CU7" s="679"/>
      <c r="CV7" s="679"/>
      <c r="CW7" s="679"/>
      <c r="CX7" s="679"/>
      <c r="CY7" s="680"/>
      <c r="CZ7" s="715">
        <v>9.5</v>
      </c>
      <c r="DA7" s="715"/>
      <c r="DB7" s="715"/>
      <c r="DC7" s="715"/>
      <c r="DD7" s="684">
        <v>308862</v>
      </c>
      <c r="DE7" s="679"/>
      <c r="DF7" s="679"/>
      <c r="DG7" s="679"/>
      <c r="DH7" s="679"/>
      <c r="DI7" s="679"/>
      <c r="DJ7" s="679"/>
      <c r="DK7" s="679"/>
      <c r="DL7" s="679"/>
      <c r="DM7" s="679"/>
      <c r="DN7" s="679"/>
      <c r="DO7" s="679"/>
      <c r="DP7" s="680"/>
      <c r="DQ7" s="684">
        <v>3463978</v>
      </c>
      <c r="DR7" s="679"/>
      <c r="DS7" s="679"/>
      <c r="DT7" s="679"/>
      <c r="DU7" s="679"/>
      <c r="DV7" s="679"/>
      <c r="DW7" s="679"/>
      <c r="DX7" s="679"/>
      <c r="DY7" s="679"/>
      <c r="DZ7" s="679"/>
      <c r="EA7" s="679"/>
      <c r="EB7" s="679"/>
      <c r="EC7" s="722"/>
    </row>
    <row r="8" spans="2:143" ht="11.25" customHeight="1" x14ac:dyDescent="0.2">
      <c r="B8" s="675" t="s">
        <v>233</v>
      </c>
      <c r="C8" s="676"/>
      <c r="D8" s="676"/>
      <c r="E8" s="676"/>
      <c r="F8" s="676"/>
      <c r="G8" s="676"/>
      <c r="H8" s="676"/>
      <c r="I8" s="676"/>
      <c r="J8" s="676"/>
      <c r="K8" s="676"/>
      <c r="L8" s="676"/>
      <c r="M8" s="676"/>
      <c r="N8" s="676"/>
      <c r="O8" s="676"/>
      <c r="P8" s="676"/>
      <c r="Q8" s="677"/>
      <c r="R8" s="678">
        <v>124266</v>
      </c>
      <c r="S8" s="679"/>
      <c r="T8" s="679"/>
      <c r="U8" s="679"/>
      <c r="V8" s="679"/>
      <c r="W8" s="679"/>
      <c r="X8" s="679"/>
      <c r="Y8" s="680"/>
      <c r="Z8" s="715">
        <v>0.2</v>
      </c>
      <c r="AA8" s="715"/>
      <c r="AB8" s="715"/>
      <c r="AC8" s="715"/>
      <c r="AD8" s="716">
        <v>124266</v>
      </c>
      <c r="AE8" s="716"/>
      <c r="AF8" s="716"/>
      <c r="AG8" s="716"/>
      <c r="AH8" s="716"/>
      <c r="AI8" s="716"/>
      <c r="AJ8" s="716"/>
      <c r="AK8" s="716"/>
      <c r="AL8" s="681">
        <v>0.4</v>
      </c>
      <c r="AM8" s="682"/>
      <c r="AN8" s="682"/>
      <c r="AO8" s="717"/>
      <c r="AP8" s="675" t="s">
        <v>234</v>
      </c>
      <c r="AQ8" s="676"/>
      <c r="AR8" s="676"/>
      <c r="AS8" s="676"/>
      <c r="AT8" s="676"/>
      <c r="AU8" s="676"/>
      <c r="AV8" s="676"/>
      <c r="AW8" s="676"/>
      <c r="AX8" s="676"/>
      <c r="AY8" s="676"/>
      <c r="AZ8" s="676"/>
      <c r="BA8" s="676"/>
      <c r="BB8" s="676"/>
      <c r="BC8" s="676"/>
      <c r="BD8" s="676"/>
      <c r="BE8" s="676"/>
      <c r="BF8" s="677"/>
      <c r="BG8" s="678">
        <v>282626</v>
      </c>
      <c r="BH8" s="679"/>
      <c r="BI8" s="679"/>
      <c r="BJ8" s="679"/>
      <c r="BK8" s="679"/>
      <c r="BL8" s="679"/>
      <c r="BM8" s="679"/>
      <c r="BN8" s="680"/>
      <c r="BO8" s="715">
        <v>1.2</v>
      </c>
      <c r="BP8" s="715"/>
      <c r="BQ8" s="715"/>
      <c r="BR8" s="715"/>
      <c r="BS8" s="684" t="s">
        <v>235</v>
      </c>
      <c r="BT8" s="679"/>
      <c r="BU8" s="679"/>
      <c r="BV8" s="679"/>
      <c r="BW8" s="679"/>
      <c r="BX8" s="679"/>
      <c r="BY8" s="679"/>
      <c r="BZ8" s="679"/>
      <c r="CA8" s="679"/>
      <c r="CB8" s="722"/>
      <c r="CD8" s="711" t="s">
        <v>236</v>
      </c>
      <c r="CE8" s="712"/>
      <c r="CF8" s="712"/>
      <c r="CG8" s="712"/>
      <c r="CH8" s="712"/>
      <c r="CI8" s="712"/>
      <c r="CJ8" s="712"/>
      <c r="CK8" s="712"/>
      <c r="CL8" s="712"/>
      <c r="CM8" s="712"/>
      <c r="CN8" s="712"/>
      <c r="CO8" s="712"/>
      <c r="CP8" s="712"/>
      <c r="CQ8" s="713"/>
      <c r="CR8" s="678">
        <v>22661195</v>
      </c>
      <c r="CS8" s="679"/>
      <c r="CT8" s="679"/>
      <c r="CU8" s="679"/>
      <c r="CV8" s="679"/>
      <c r="CW8" s="679"/>
      <c r="CX8" s="679"/>
      <c r="CY8" s="680"/>
      <c r="CZ8" s="715">
        <v>46.8</v>
      </c>
      <c r="DA8" s="715"/>
      <c r="DB8" s="715"/>
      <c r="DC8" s="715"/>
      <c r="DD8" s="684">
        <v>34163</v>
      </c>
      <c r="DE8" s="679"/>
      <c r="DF8" s="679"/>
      <c r="DG8" s="679"/>
      <c r="DH8" s="679"/>
      <c r="DI8" s="679"/>
      <c r="DJ8" s="679"/>
      <c r="DK8" s="679"/>
      <c r="DL8" s="679"/>
      <c r="DM8" s="679"/>
      <c r="DN8" s="679"/>
      <c r="DO8" s="679"/>
      <c r="DP8" s="680"/>
      <c r="DQ8" s="684">
        <v>11373955</v>
      </c>
      <c r="DR8" s="679"/>
      <c r="DS8" s="679"/>
      <c r="DT8" s="679"/>
      <c r="DU8" s="679"/>
      <c r="DV8" s="679"/>
      <c r="DW8" s="679"/>
      <c r="DX8" s="679"/>
      <c r="DY8" s="679"/>
      <c r="DZ8" s="679"/>
      <c r="EA8" s="679"/>
      <c r="EB8" s="679"/>
      <c r="EC8" s="722"/>
    </row>
    <row r="9" spans="2:143" ht="11.25" customHeight="1" x14ac:dyDescent="0.2">
      <c r="B9" s="675" t="s">
        <v>237</v>
      </c>
      <c r="C9" s="676"/>
      <c r="D9" s="676"/>
      <c r="E9" s="676"/>
      <c r="F9" s="676"/>
      <c r="G9" s="676"/>
      <c r="H9" s="676"/>
      <c r="I9" s="676"/>
      <c r="J9" s="676"/>
      <c r="K9" s="676"/>
      <c r="L9" s="676"/>
      <c r="M9" s="676"/>
      <c r="N9" s="676"/>
      <c r="O9" s="676"/>
      <c r="P9" s="676"/>
      <c r="Q9" s="677"/>
      <c r="R9" s="678">
        <v>74519</v>
      </c>
      <c r="S9" s="679"/>
      <c r="T9" s="679"/>
      <c r="U9" s="679"/>
      <c r="V9" s="679"/>
      <c r="W9" s="679"/>
      <c r="X9" s="679"/>
      <c r="Y9" s="680"/>
      <c r="Z9" s="715">
        <v>0.1</v>
      </c>
      <c r="AA9" s="715"/>
      <c r="AB9" s="715"/>
      <c r="AC9" s="715"/>
      <c r="AD9" s="716">
        <v>74519</v>
      </c>
      <c r="AE9" s="716"/>
      <c r="AF9" s="716"/>
      <c r="AG9" s="716"/>
      <c r="AH9" s="716"/>
      <c r="AI9" s="716"/>
      <c r="AJ9" s="716"/>
      <c r="AK9" s="716"/>
      <c r="AL9" s="681">
        <v>0.3</v>
      </c>
      <c r="AM9" s="682"/>
      <c r="AN9" s="682"/>
      <c r="AO9" s="717"/>
      <c r="AP9" s="675" t="s">
        <v>238</v>
      </c>
      <c r="AQ9" s="676"/>
      <c r="AR9" s="676"/>
      <c r="AS9" s="676"/>
      <c r="AT9" s="676"/>
      <c r="AU9" s="676"/>
      <c r="AV9" s="676"/>
      <c r="AW9" s="676"/>
      <c r="AX9" s="676"/>
      <c r="AY9" s="676"/>
      <c r="AZ9" s="676"/>
      <c r="BA9" s="676"/>
      <c r="BB9" s="676"/>
      <c r="BC9" s="676"/>
      <c r="BD9" s="676"/>
      <c r="BE9" s="676"/>
      <c r="BF9" s="677"/>
      <c r="BG9" s="678">
        <v>8918980</v>
      </c>
      <c r="BH9" s="679"/>
      <c r="BI9" s="679"/>
      <c r="BJ9" s="679"/>
      <c r="BK9" s="679"/>
      <c r="BL9" s="679"/>
      <c r="BM9" s="679"/>
      <c r="BN9" s="680"/>
      <c r="BO9" s="715">
        <v>38.6</v>
      </c>
      <c r="BP9" s="715"/>
      <c r="BQ9" s="715"/>
      <c r="BR9" s="715"/>
      <c r="BS9" s="684" t="s">
        <v>134</v>
      </c>
      <c r="BT9" s="679"/>
      <c r="BU9" s="679"/>
      <c r="BV9" s="679"/>
      <c r="BW9" s="679"/>
      <c r="BX9" s="679"/>
      <c r="BY9" s="679"/>
      <c r="BZ9" s="679"/>
      <c r="CA9" s="679"/>
      <c r="CB9" s="722"/>
      <c r="CD9" s="711" t="s">
        <v>239</v>
      </c>
      <c r="CE9" s="712"/>
      <c r="CF9" s="712"/>
      <c r="CG9" s="712"/>
      <c r="CH9" s="712"/>
      <c r="CI9" s="712"/>
      <c r="CJ9" s="712"/>
      <c r="CK9" s="712"/>
      <c r="CL9" s="712"/>
      <c r="CM9" s="712"/>
      <c r="CN9" s="712"/>
      <c r="CO9" s="712"/>
      <c r="CP9" s="712"/>
      <c r="CQ9" s="713"/>
      <c r="CR9" s="678">
        <v>3564475</v>
      </c>
      <c r="CS9" s="679"/>
      <c r="CT9" s="679"/>
      <c r="CU9" s="679"/>
      <c r="CV9" s="679"/>
      <c r="CW9" s="679"/>
      <c r="CX9" s="679"/>
      <c r="CY9" s="680"/>
      <c r="CZ9" s="715">
        <v>7.4</v>
      </c>
      <c r="DA9" s="715"/>
      <c r="DB9" s="715"/>
      <c r="DC9" s="715"/>
      <c r="DD9" s="684">
        <v>177015</v>
      </c>
      <c r="DE9" s="679"/>
      <c r="DF9" s="679"/>
      <c r="DG9" s="679"/>
      <c r="DH9" s="679"/>
      <c r="DI9" s="679"/>
      <c r="DJ9" s="679"/>
      <c r="DK9" s="679"/>
      <c r="DL9" s="679"/>
      <c r="DM9" s="679"/>
      <c r="DN9" s="679"/>
      <c r="DO9" s="679"/>
      <c r="DP9" s="680"/>
      <c r="DQ9" s="684">
        <v>3357108</v>
      </c>
      <c r="DR9" s="679"/>
      <c r="DS9" s="679"/>
      <c r="DT9" s="679"/>
      <c r="DU9" s="679"/>
      <c r="DV9" s="679"/>
      <c r="DW9" s="679"/>
      <c r="DX9" s="679"/>
      <c r="DY9" s="679"/>
      <c r="DZ9" s="679"/>
      <c r="EA9" s="679"/>
      <c r="EB9" s="679"/>
      <c r="EC9" s="722"/>
    </row>
    <row r="10" spans="2:143" ht="11.25" customHeight="1" x14ac:dyDescent="0.2">
      <c r="B10" s="675" t="s">
        <v>240</v>
      </c>
      <c r="C10" s="676"/>
      <c r="D10" s="676"/>
      <c r="E10" s="676"/>
      <c r="F10" s="676"/>
      <c r="G10" s="676"/>
      <c r="H10" s="676"/>
      <c r="I10" s="676"/>
      <c r="J10" s="676"/>
      <c r="K10" s="676"/>
      <c r="L10" s="676"/>
      <c r="M10" s="676"/>
      <c r="N10" s="676"/>
      <c r="O10" s="676"/>
      <c r="P10" s="676"/>
      <c r="Q10" s="677"/>
      <c r="R10" s="678" t="s">
        <v>235</v>
      </c>
      <c r="S10" s="679"/>
      <c r="T10" s="679"/>
      <c r="U10" s="679"/>
      <c r="V10" s="679"/>
      <c r="W10" s="679"/>
      <c r="X10" s="679"/>
      <c r="Y10" s="680"/>
      <c r="Z10" s="715" t="s">
        <v>134</v>
      </c>
      <c r="AA10" s="715"/>
      <c r="AB10" s="715"/>
      <c r="AC10" s="715"/>
      <c r="AD10" s="716" t="s">
        <v>134</v>
      </c>
      <c r="AE10" s="716"/>
      <c r="AF10" s="716"/>
      <c r="AG10" s="716"/>
      <c r="AH10" s="716"/>
      <c r="AI10" s="716"/>
      <c r="AJ10" s="716"/>
      <c r="AK10" s="716"/>
      <c r="AL10" s="681" t="s">
        <v>235</v>
      </c>
      <c r="AM10" s="682"/>
      <c r="AN10" s="682"/>
      <c r="AO10" s="717"/>
      <c r="AP10" s="675" t="s">
        <v>241</v>
      </c>
      <c r="AQ10" s="676"/>
      <c r="AR10" s="676"/>
      <c r="AS10" s="676"/>
      <c r="AT10" s="676"/>
      <c r="AU10" s="676"/>
      <c r="AV10" s="676"/>
      <c r="AW10" s="676"/>
      <c r="AX10" s="676"/>
      <c r="AY10" s="676"/>
      <c r="AZ10" s="676"/>
      <c r="BA10" s="676"/>
      <c r="BB10" s="676"/>
      <c r="BC10" s="676"/>
      <c r="BD10" s="676"/>
      <c r="BE10" s="676"/>
      <c r="BF10" s="677"/>
      <c r="BG10" s="678">
        <v>353324</v>
      </c>
      <c r="BH10" s="679"/>
      <c r="BI10" s="679"/>
      <c r="BJ10" s="679"/>
      <c r="BK10" s="679"/>
      <c r="BL10" s="679"/>
      <c r="BM10" s="679"/>
      <c r="BN10" s="680"/>
      <c r="BO10" s="715">
        <v>1.5</v>
      </c>
      <c r="BP10" s="715"/>
      <c r="BQ10" s="715"/>
      <c r="BR10" s="715"/>
      <c r="BS10" s="684" t="s">
        <v>134</v>
      </c>
      <c r="BT10" s="679"/>
      <c r="BU10" s="679"/>
      <c r="BV10" s="679"/>
      <c r="BW10" s="679"/>
      <c r="BX10" s="679"/>
      <c r="BY10" s="679"/>
      <c r="BZ10" s="679"/>
      <c r="CA10" s="679"/>
      <c r="CB10" s="722"/>
      <c r="CD10" s="711" t="s">
        <v>242</v>
      </c>
      <c r="CE10" s="712"/>
      <c r="CF10" s="712"/>
      <c r="CG10" s="712"/>
      <c r="CH10" s="712"/>
      <c r="CI10" s="712"/>
      <c r="CJ10" s="712"/>
      <c r="CK10" s="712"/>
      <c r="CL10" s="712"/>
      <c r="CM10" s="712"/>
      <c r="CN10" s="712"/>
      <c r="CO10" s="712"/>
      <c r="CP10" s="712"/>
      <c r="CQ10" s="713"/>
      <c r="CR10" s="678">
        <v>117182</v>
      </c>
      <c r="CS10" s="679"/>
      <c r="CT10" s="679"/>
      <c r="CU10" s="679"/>
      <c r="CV10" s="679"/>
      <c r="CW10" s="679"/>
      <c r="CX10" s="679"/>
      <c r="CY10" s="680"/>
      <c r="CZ10" s="715">
        <v>0.2</v>
      </c>
      <c r="DA10" s="715"/>
      <c r="DB10" s="715"/>
      <c r="DC10" s="715"/>
      <c r="DD10" s="684" t="s">
        <v>235</v>
      </c>
      <c r="DE10" s="679"/>
      <c r="DF10" s="679"/>
      <c r="DG10" s="679"/>
      <c r="DH10" s="679"/>
      <c r="DI10" s="679"/>
      <c r="DJ10" s="679"/>
      <c r="DK10" s="679"/>
      <c r="DL10" s="679"/>
      <c r="DM10" s="679"/>
      <c r="DN10" s="679"/>
      <c r="DO10" s="679"/>
      <c r="DP10" s="680"/>
      <c r="DQ10" s="684">
        <v>17182</v>
      </c>
      <c r="DR10" s="679"/>
      <c r="DS10" s="679"/>
      <c r="DT10" s="679"/>
      <c r="DU10" s="679"/>
      <c r="DV10" s="679"/>
      <c r="DW10" s="679"/>
      <c r="DX10" s="679"/>
      <c r="DY10" s="679"/>
      <c r="DZ10" s="679"/>
      <c r="EA10" s="679"/>
      <c r="EB10" s="679"/>
      <c r="EC10" s="722"/>
    </row>
    <row r="11" spans="2:143" ht="11.25" customHeight="1" x14ac:dyDescent="0.2">
      <c r="B11" s="675" t="s">
        <v>243</v>
      </c>
      <c r="C11" s="676"/>
      <c r="D11" s="676"/>
      <c r="E11" s="676"/>
      <c r="F11" s="676"/>
      <c r="G11" s="676"/>
      <c r="H11" s="676"/>
      <c r="I11" s="676"/>
      <c r="J11" s="676"/>
      <c r="K11" s="676"/>
      <c r="L11" s="676"/>
      <c r="M11" s="676"/>
      <c r="N11" s="676"/>
      <c r="O11" s="676"/>
      <c r="P11" s="676"/>
      <c r="Q11" s="677"/>
      <c r="R11" s="678">
        <v>2671275</v>
      </c>
      <c r="S11" s="679"/>
      <c r="T11" s="679"/>
      <c r="U11" s="679"/>
      <c r="V11" s="679"/>
      <c r="W11" s="679"/>
      <c r="X11" s="679"/>
      <c r="Y11" s="680"/>
      <c r="Z11" s="681">
        <v>5.3</v>
      </c>
      <c r="AA11" s="682"/>
      <c r="AB11" s="682"/>
      <c r="AC11" s="683"/>
      <c r="AD11" s="684">
        <v>2671275</v>
      </c>
      <c r="AE11" s="679"/>
      <c r="AF11" s="679"/>
      <c r="AG11" s="679"/>
      <c r="AH11" s="679"/>
      <c r="AI11" s="679"/>
      <c r="AJ11" s="679"/>
      <c r="AK11" s="680"/>
      <c r="AL11" s="681">
        <v>9.5</v>
      </c>
      <c r="AM11" s="682"/>
      <c r="AN11" s="682"/>
      <c r="AO11" s="717"/>
      <c r="AP11" s="675" t="s">
        <v>244</v>
      </c>
      <c r="AQ11" s="676"/>
      <c r="AR11" s="676"/>
      <c r="AS11" s="676"/>
      <c r="AT11" s="676"/>
      <c r="AU11" s="676"/>
      <c r="AV11" s="676"/>
      <c r="AW11" s="676"/>
      <c r="AX11" s="676"/>
      <c r="AY11" s="676"/>
      <c r="AZ11" s="676"/>
      <c r="BA11" s="676"/>
      <c r="BB11" s="676"/>
      <c r="BC11" s="676"/>
      <c r="BD11" s="676"/>
      <c r="BE11" s="676"/>
      <c r="BF11" s="677"/>
      <c r="BG11" s="678">
        <v>896157</v>
      </c>
      <c r="BH11" s="679"/>
      <c r="BI11" s="679"/>
      <c r="BJ11" s="679"/>
      <c r="BK11" s="679"/>
      <c r="BL11" s="679"/>
      <c r="BM11" s="679"/>
      <c r="BN11" s="680"/>
      <c r="BO11" s="715">
        <v>3.9</v>
      </c>
      <c r="BP11" s="715"/>
      <c r="BQ11" s="715"/>
      <c r="BR11" s="715"/>
      <c r="BS11" s="684">
        <v>119527</v>
      </c>
      <c r="BT11" s="679"/>
      <c r="BU11" s="679"/>
      <c r="BV11" s="679"/>
      <c r="BW11" s="679"/>
      <c r="BX11" s="679"/>
      <c r="BY11" s="679"/>
      <c r="BZ11" s="679"/>
      <c r="CA11" s="679"/>
      <c r="CB11" s="722"/>
      <c r="CD11" s="711" t="s">
        <v>245</v>
      </c>
      <c r="CE11" s="712"/>
      <c r="CF11" s="712"/>
      <c r="CG11" s="712"/>
      <c r="CH11" s="712"/>
      <c r="CI11" s="712"/>
      <c r="CJ11" s="712"/>
      <c r="CK11" s="712"/>
      <c r="CL11" s="712"/>
      <c r="CM11" s="712"/>
      <c r="CN11" s="712"/>
      <c r="CO11" s="712"/>
      <c r="CP11" s="712"/>
      <c r="CQ11" s="713"/>
      <c r="CR11" s="678">
        <v>432443</v>
      </c>
      <c r="CS11" s="679"/>
      <c r="CT11" s="679"/>
      <c r="CU11" s="679"/>
      <c r="CV11" s="679"/>
      <c r="CW11" s="679"/>
      <c r="CX11" s="679"/>
      <c r="CY11" s="680"/>
      <c r="CZ11" s="715">
        <v>0.9</v>
      </c>
      <c r="DA11" s="715"/>
      <c r="DB11" s="715"/>
      <c r="DC11" s="715"/>
      <c r="DD11" s="684">
        <v>150356</v>
      </c>
      <c r="DE11" s="679"/>
      <c r="DF11" s="679"/>
      <c r="DG11" s="679"/>
      <c r="DH11" s="679"/>
      <c r="DI11" s="679"/>
      <c r="DJ11" s="679"/>
      <c r="DK11" s="679"/>
      <c r="DL11" s="679"/>
      <c r="DM11" s="679"/>
      <c r="DN11" s="679"/>
      <c r="DO11" s="679"/>
      <c r="DP11" s="680"/>
      <c r="DQ11" s="684">
        <v>253525</v>
      </c>
      <c r="DR11" s="679"/>
      <c r="DS11" s="679"/>
      <c r="DT11" s="679"/>
      <c r="DU11" s="679"/>
      <c r="DV11" s="679"/>
      <c r="DW11" s="679"/>
      <c r="DX11" s="679"/>
      <c r="DY11" s="679"/>
      <c r="DZ11" s="679"/>
      <c r="EA11" s="679"/>
      <c r="EB11" s="679"/>
      <c r="EC11" s="722"/>
    </row>
    <row r="12" spans="2:143" ht="11.25" customHeight="1" x14ac:dyDescent="0.2">
      <c r="B12" s="675" t="s">
        <v>246</v>
      </c>
      <c r="C12" s="676"/>
      <c r="D12" s="676"/>
      <c r="E12" s="676"/>
      <c r="F12" s="676"/>
      <c r="G12" s="676"/>
      <c r="H12" s="676"/>
      <c r="I12" s="676"/>
      <c r="J12" s="676"/>
      <c r="K12" s="676"/>
      <c r="L12" s="676"/>
      <c r="M12" s="676"/>
      <c r="N12" s="676"/>
      <c r="O12" s="676"/>
      <c r="P12" s="676"/>
      <c r="Q12" s="677"/>
      <c r="R12" s="678">
        <v>81131</v>
      </c>
      <c r="S12" s="679"/>
      <c r="T12" s="679"/>
      <c r="U12" s="679"/>
      <c r="V12" s="679"/>
      <c r="W12" s="679"/>
      <c r="X12" s="679"/>
      <c r="Y12" s="680"/>
      <c r="Z12" s="715">
        <v>0.2</v>
      </c>
      <c r="AA12" s="715"/>
      <c r="AB12" s="715"/>
      <c r="AC12" s="715"/>
      <c r="AD12" s="716">
        <v>81131</v>
      </c>
      <c r="AE12" s="716"/>
      <c r="AF12" s="716"/>
      <c r="AG12" s="716"/>
      <c r="AH12" s="716"/>
      <c r="AI12" s="716"/>
      <c r="AJ12" s="716"/>
      <c r="AK12" s="716"/>
      <c r="AL12" s="681">
        <v>0.3</v>
      </c>
      <c r="AM12" s="682"/>
      <c r="AN12" s="682"/>
      <c r="AO12" s="717"/>
      <c r="AP12" s="675" t="s">
        <v>247</v>
      </c>
      <c r="AQ12" s="676"/>
      <c r="AR12" s="676"/>
      <c r="AS12" s="676"/>
      <c r="AT12" s="676"/>
      <c r="AU12" s="676"/>
      <c r="AV12" s="676"/>
      <c r="AW12" s="676"/>
      <c r="AX12" s="676"/>
      <c r="AY12" s="676"/>
      <c r="AZ12" s="676"/>
      <c r="BA12" s="676"/>
      <c r="BB12" s="676"/>
      <c r="BC12" s="676"/>
      <c r="BD12" s="676"/>
      <c r="BE12" s="676"/>
      <c r="BF12" s="677"/>
      <c r="BG12" s="678">
        <v>9704070</v>
      </c>
      <c r="BH12" s="679"/>
      <c r="BI12" s="679"/>
      <c r="BJ12" s="679"/>
      <c r="BK12" s="679"/>
      <c r="BL12" s="679"/>
      <c r="BM12" s="679"/>
      <c r="BN12" s="680"/>
      <c r="BO12" s="715">
        <v>42.1</v>
      </c>
      <c r="BP12" s="715"/>
      <c r="BQ12" s="715"/>
      <c r="BR12" s="715"/>
      <c r="BS12" s="684" t="s">
        <v>235</v>
      </c>
      <c r="BT12" s="679"/>
      <c r="BU12" s="679"/>
      <c r="BV12" s="679"/>
      <c r="BW12" s="679"/>
      <c r="BX12" s="679"/>
      <c r="BY12" s="679"/>
      <c r="BZ12" s="679"/>
      <c r="CA12" s="679"/>
      <c r="CB12" s="722"/>
      <c r="CD12" s="711" t="s">
        <v>248</v>
      </c>
      <c r="CE12" s="712"/>
      <c r="CF12" s="712"/>
      <c r="CG12" s="712"/>
      <c r="CH12" s="712"/>
      <c r="CI12" s="712"/>
      <c r="CJ12" s="712"/>
      <c r="CK12" s="712"/>
      <c r="CL12" s="712"/>
      <c r="CM12" s="712"/>
      <c r="CN12" s="712"/>
      <c r="CO12" s="712"/>
      <c r="CP12" s="712"/>
      <c r="CQ12" s="713"/>
      <c r="CR12" s="678">
        <v>782843</v>
      </c>
      <c r="CS12" s="679"/>
      <c r="CT12" s="679"/>
      <c r="CU12" s="679"/>
      <c r="CV12" s="679"/>
      <c r="CW12" s="679"/>
      <c r="CX12" s="679"/>
      <c r="CY12" s="680"/>
      <c r="CZ12" s="715">
        <v>1.6</v>
      </c>
      <c r="DA12" s="715"/>
      <c r="DB12" s="715"/>
      <c r="DC12" s="715"/>
      <c r="DD12" s="684">
        <v>67424</v>
      </c>
      <c r="DE12" s="679"/>
      <c r="DF12" s="679"/>
      <c r="DG12" s="679"/>
      <c r="DH12" s="679"/>
      <c r="DI12" s="679"/>
      <c r="DJ12" s="679"/>
      <c r="DK12" s="679"/>
      <c r="DL12" s="679"/>
      <c r="DM12" s="679"/>
      <c r="DN12" s="679"/>
      <c r="DO12" s="679"/>
      <c r="DP12" s="680"/>
      <c r="DQ12" s="684">
        <v>376292</v>
      </c>
      <c r="DR12" s="679"/>
      <c r="DS12" s="679"/>
      <c r="DT12" s="679"/>
      <c r="DU12" s="679"/>
      <c r="DV12" s="679"/>
      <c r="DW12" s="679"/>
      <c r="DX12" s="679"/>
      <c r="DY12" s="679"/>
      <c r="DZ12" s="679"/>
      <c r="EA12" s="679"/>
      <c r="EB12" s="679"/>
      <c r="EC12" s="722"/>
    </row>
    <row r="13" spans="2:143" ht="11.25" customHeight="1" x14ac:dyDescent="0.2">
      <c r="B13" s="675" t="s">
        <v>249</v>
      </c>
      <c r="C13" s="676"/>
      <c r="D13" s="676"/>
      <c r="E13" s="676"/>
      <c r="F13" s="676"/>
      <c r="G13" s="676"/>
      <c r="H13" s="676"/>
      <c r="I13" s="676"/>
      <c r="J13" s="676"/>
      <c r="K13" s="676"/>
      <c r="L13" s="676"/>
      <c r="M13" s="676"/>
      <c r="N13" s="676"/>
      <c r="O13" s="676"/>
      <c r="P13" s="676"/>
      <c r="Q13" s="677"/>
      <c r="R13" s="678" t="s">
        <v>134</v>
      </c>
      <c r="S13" s="679"/>
      <c r="T13" s="679"/>
      <c r="U13" s="679"/>
      <c r="V13" s="679"/>
      <c r="W13" s="679"/>
      <c r="X13" s="679"/>
      <c r="Y13" s="680"/>
      <c r="Z13" s="715" t="s">
        <v>134</v>
      </c>
      <c r="AA13" s="715"/>
      <c r="AB13" s="715"/>
      <c r="AC13" s="715"/>
      <c r="AD13" s="716" t="s">
        <v>134</v>
      </c>
      <c r="AE13" s="716"/>
      <c r="AF13" s="716"/>
      <c r="AG13" s="716"/>
      <c r="AH13" s="716"/>
      <c r="AI13" s="716"/>
      <c r="AJ13" s="716"/>
      <c r="AK13" s="716"/>
      <c r="AL13" s="681" t="s">
        <v>250</v>
      </c>
      <c r="AM13" s="682"/>
      <c r="AN13" s="682"/>
      <c r="AO13" s="717"/>
      <c r="AP13" s="675" t="s">
        <v>251</v>
      </c>
      <c r="AQ13" s="676"/>
      <c r="AR13" s="676"/>
      <c r="AS13" s="676"/>
      <c r="AT13" s="676"/>
      <c r="AU13" s="676"/>
      <c r="AV13" s="676"/>
      <c r="AW13" s="676"/>
      <c r="AX13" s="676"/>
      <c r="AY13" s="676"/>
      <c r="AZ13" s="676"/>
      <c r="BA13" s="676"/>
      <c r="BB13" s="676"/>
      <c r="BC13" s="676"/>
      <c r="BD13" s="676"/>
      <c r="BE13" s="676"/>
      <c r="BF13" s="677"/>
      <c r="BG13" s="678">
        <v>9681288</v>
      </c>
      <c r="BH13" s="679"/>
      <c r="BI13" s="679"/>
      <c r="BJ13" s="679"/>
      <c r="BK13" s="679"/>
      <c r="BL13" s="679"/>
      <c r="BM13" s="679"/>
      <c r="BN13" s="680"/>
      <c r="BO13" s="715">
        <v>42</v>
      </c>
      <c r="BP13" s="715"/>
      <c r="BQ13" s="715"/>
      <c r="BR13" s="715"/>
      <c r="BS13" s="684" t="s">
        <v>180</v>
      </c>
      <c r="BT13" s="679"/>
      <c r="BU13" s="679"/>
      <c r="BV13" s="679"/>
      <c r="BW13" s="679"/>
      <c r="BX13" s="679"/>
      <c r="BY13" s="679"/>
      <c r="BZ13" s="679"/>
      <c r="CA13" s="679"/>
      <c r="CB13" s="722"/>
      <c r="CD13" s="711" t="s">
        <v>252</v>
      </c>
      <c r="CE13" s="712"/>
      <c r="CF13" s="712"/>
      <c r="CG13" s="712"/>
      <c r="CH13" s="712"/>
      <c r="CI13" s="712"/>
      <c r="CJ13" s="712"/>
      <c r="CK13" s="712"/>
      <c r="CL13" s="712"/>
      <c r="CM13" s="712"/>
      <c r="CN13" s="712"/>
      <c r="CO13" s="712"/>
      <c r="CP13" s="712"/>
      <c r="CQ13" s="713"/>
      <c r="CR13" s="678">
        <v>5318690</v>
      </c>
      <c r="CS13" s="679"/>
      <c r="CT13" s="679"/>
      <c r="CU13" s="679"/>
      <c r="CV13" s="679"/>
      <c r="CW13" s="679"/>
      <c r="CX13" s="679"/>
      <c r="CY13" s="680"/>
      <c r="CZ13" s="715">
        <v>11</v>
      </c>
      <c r="DA13" s="715"/>
      <c r="DB13" s="715"/>
      <c r="DC13" s="715"/>
      <c r="DD13" s="684">
        <v>1473833</v>
      </c>
      <c r="DE13" s="679"/>
      <c r="DF13" s="679"/>
      <c r="DG13" s="679"/>
      <c r="DH13" s="679"/>
      <c r="DI13" s="679"/>
      <c r="DJ13" s="679"/>
      <c r="DK13" s="679"/>
      <c r="DL13" s="679"/>
      <c r="DM13" s="679"/>
      <c r="DN13" s="679"/>
      <c r="DO13" s="679"/>
      <c r="DP13" s="680"/>
      <c r="DQ13" s="684">
        <v>4111765</v>
      </c>
      <c r="DR13" s="679"/>
      <c r="DS13" s="679"/>
      <c r="DT13" s="679"/>
      <c r="DU13" s="679"/>
      <c r="DV13" s="679"/>
      <c r="DW13" s="679"/>
      <c r="DX13" s="679"/>
      <c r="DY13" s="679"/>
      <c r="DZ13" s="679"/>
      <c r="EA13" s="679"/>
      <c r="EB13" s="679"/>
      <c r="EC13" s="722"/>
    </row>
    <row r="14" spans="2:143" ht="11.25" customHeight="1" x14ac:dyDescent="0.2">
      <c r="B14" s="675" t="s">
        <v>253</v>
      </c>
      <c r="C14" s="676"/>
      <c r="D14" s="676"/>
      <c r="E14" s="676"/>
      <c r="F14" s="676"/>
      <c r="G14" s="676"/>
      <c r="H14" s="676"/>
      <c r="I14" s="676"/>
      <c r="J14" s="676"/>
      <c r="K14" s="676"/>
      <c r="L14" s="676"/>
      <c r="M14" s="676"/>
      <c r="N14" s="676"/>
      <c r="O14" s="676"/>
      <c r="P14" s="676"/>
      <c r="Q14" s="677"/>
      <c r="R14" s="678">
        <v>94515</v>
      </c>
      <c r="S14" s="679"/>
      <c r="T14" s="679"/>
      <c r="U14" s="679"/>
      <c r="V14" s="679"/>
      <c r="W14" s="679"/>
      <c r="X14" s="679"/>
      <c r="Y14" s="680"/>
      <c r="Z14" s="715">
        <v>0.2</v>
      </c>
      <c r="AA14" s="715"/>
      <c r="AB14" s="715"/>
      <c r="AC14" s="715"/>
      <c r="AD14" s="716">
        <v>94515</v>
      </c>
      <c r="AE14" s="716"/>
      <c r="AF14" s="716"/>
      <c r="AG14" s="716"/>
      <c r="AH14" s="716"/>
      <c r="AI14" s="716"/>
      <c r="AJ14" s="716"/>
      <c r="AK14" s="716"/>
      <c r="AL14" s="681">
        <v>0.3</v>
      </c>
      <c r="AM14" s="682"/>
      <c r="AN14" s="682"/>
      <c r="AO14" s="717"/>
      <c r="AP14" s="675" t="s">
        <v>254</v>
      </c>
      <c r="AQ14" s="676"/>
      <c r="AR14" s="676"/>
      <c r="AS14" s="676"/>
      <c r="AT14" s="676"/>
      <c r="AU14" s="676"/>
      <c r="AV14" s="676"/>
      <c r="AW14" s="676"/>
      <c r="AX14" s="676"/>
      <c r="AY14" s="676"/>
      <c r="AZ14" s="676"/>
      <c r="BA14" s="676"/>
      <c r="BB14" s="676"/>
      <c r="BC14" s="676"/>
      <c r="BD14" s="676"/>
      <c r="BE14" s="676"/>
      <c r="BF14" s="677"/>
      <c r="BG14" s="678">
        <v>311308</v>
      </c>
      <c r="BH14" s="679"/>
      <c r="BI14" s="679"/>
      <c r="BJ14" s="679"/>
      <c r="BK14" s="679"/>
      <c r="BL14" s="679"/>
      <c r="BM14" s="679"/>
      <c r="BN14" s="680"/>
      <c r="BO14" s="715">
        <v>1.3</v>
      </c>
      <c r="BP14" s="715"/>
      <c r="BQ14" s="715"/>
      <c r="BR14" s="715"/>
      <c r="BS14" s="684" t="s">
        <v>235</v>
      </c>
      <c r="BT14" s="679"/>
      <c r="BU14" s="679"/>
      <c r="BV14" s="679"/>
      <c r="BW14" s="679"/>
      <c r="BX14" s="679"/>
      <c r="BY14" s="679"/>
      <c r="BZ14" s="679"/>
      <c r="CA14" s="679"/>
      <c r="CB14" s="722"/>
      <c r="CD14" s="711" t="s">
        <v>255</v>
      </c>
      <c r="CE14" s="712"/>
      <c r="CF14" s="712"/>
      <c r="CG14" s="712"/>
      <c r="CH14" s="712"/>
      <c r="CI14" s="712"/>
      <c r="CJ14" s="712"/>
      <c r="CK14" s="712"/>
      <c r="CL14" s="712"/>
      <c r="CM14" s="712"/>
      <c r="CN14" s="712"/>
      <c r="CO14" s="712"/>
      <c r="CP14" s="712"/>
      <c r="CQ14" s="713"/>
      <c r="CR14" s="678">
        <v>2344935</v>
      </c>
      <c r="CS14" s="679"/>
      <c r="CT14" s="679"/>
      <c r="CU14" s="679"/>
      <c r="CV14" s="679"/>
      <c r="CW14" s="679"/>
      <c r="CX14" s="679"/>
      <c r="CY14" s="680"/>
      <c r="CZ14" s="715">
        <v>4.8</v>
      </c>
      <c r="DA14" s="715"/>
      <c r="DB14" s="715"/>
      <c r="DC14" s="715"/>
      <c r="DD14" s="684">
        <v>562793</v>
      </c>
      <c r="DE14" s="679"/>
      <c r="DF14" s="679"/>
      <c r="DG14" s="679"/>
      <c r="DH14" s="679"/>
      <c r="DI14" s="679"/>
      <c r="DJ14" s="679"/>
      <c r="DK14" s="679"/>
      <c r="DL14" s="679"/>
      <c r="DM14" s="679"/>
      <c r="DN14" s="679"/>
      <c r="DO14" s="679"/>
      <c r="DP14" s="680"/>
      <c r="DQ14" s="684">
        <v>1858216</v>
      </c>
      <c r="DR14" s="679"/>
      <c r="DS14" s="679"/>
      <c r="DT14" s="679"/>
      <c r="DU14" s="679"/>
      <c r="DV14" s="679"/>
      <c r="DW14" s="679"/>
      <c r="DX14" s="679"/>
      <c r="DY14" s="679"/>
      <c r="DZ14" s="679"/>
      <c r="EA14" s="679"/>
      <c r="EB14" s="679"/>
      <c r="EC14" s="722"/>
    </row>
    <row r="15" spans="2:143" ht="11.25" customHeight="1" x14ac:dyDescent="0.2">
      <c r="B15" s="675" t="s">
        <v>256</v>
      </c>
      <c r="C15" s="676"/>
      <c r="D15" s="676"/>
      <c r="E15" s="676"/>
      <c r="F15" s="676"/>
      <c r="G15" s="676"/>
      <c r="H15" s="676"/>
      <c r="I15" s="676"/>
      <c r="J15" s="676"/>
      <c r="K15" s="676"/>
      <c r="L15" s="676"/>
      <c r="M15" s="676"/>
      <c r="N15" s="676"/>
      <c r="O15" s="676"/>
      <c r="P15" s="676"/>
      <c r="Q15" s="677"/>
      <c r="R15" s="678" t="s">
        <v>235</v>
      </c>
      <c r="S15" s="679"/>
      <c r="T15" s="679"/>
      <c r="U15" s="679"/>
      <c r="V15" s="679"/>
      <c r="W15" s="679"/>
      <c r="X15" s="679"/>
      <c r="Y15" s="680"/>
      <c r="Z15" s="715" t="s">
        <v>235</v>
      </c>
      <c r="AA15" s="715"/>
      <c r="AB15" s="715"/>
      <c r="AC15" s="715"/>
      <c r="AD15" s="716" t="s">
        <v>250</v>
      </c>
      <c r="AE15" s="716"/>
      <c r="AF15" s="716"/>
      <c r="AG15" s="716"/>
      <c r="AH15" s="716"/>
      <c r="AI15" s="716"/>
      <c r="AJ15" s="716"/>
      <c r="AK15" s="716"/>
      <c r="AL15" s="681" t="s">
        <v>235</v>
      </c>
      <c r="AM15" s="682"/>
      <c r="AN15" s="682"/>
      <c r="AO15" s="717"/>
      <c r="AP15" s="675" t="s">
        <v>257</v>
      </c>
      <c r="AQ15" s="676"/>
      <c r="AR15" s="676"/>
      <c r="AS15" s="676"/>
      <c r="AT15" s="676"/>
      <c r="AU15" s="676"/>
      <c r="AV15" s="676"/>
      <c r="AW15" s="676"/>
      <c r="AX15" s="676"/>
      <c r="AY15" s="676"/>
      <c r="AZ15" s="676"/>
      <c r="BA15" s="676"/>
      <c r="BB15" s="676"/>
      <c r="BC15" s="676"/>
      <c r="BD15" s="676"/>
      <c r="BE15" s="676"/>
      <c r="BF15" s="677"/>
      <c r="BG15" s="678">
        <v>982625</v>
      </c>
      <c r="BH15" s="679"/>
      <c r="BI15" s="679"/>
      <c r="BJ15" s="679"/>
      <c r="BK15" s="679"/>
      <c r="BL15" s="679"/>
      <c r="BM15" s="679"/>
      <c r="BN15" s="680"/>
      <c r="BO15" s="715">
        <v>4.3</v>
      </c>
      <c r="BP15" s="715"/>
      <c r="BQ15" s="715"/>
      <c r="BR15" s="715"/>
      <c r="BS15" s="684" t="s">
        <v>235</v>
      </c>
      <c r="BT15" s="679"/>
      <c r="BU15" s="679"/>
      <c r="BV15" s="679"/>
      <c r="BW15" s="679"/>
      <c r="BX15" s="679"/>
      <c r="BY15" s="679"/>
      <c r="BZ15" s="679"/>
      <c r="CA15" s="679"/>
      <c r="CB15" s="722"/>
      <c r="CD15" s="711" t="s">
        <v>258</v>
      </c>
      <c r="CE15" s="712"/>
      <c r="CF15" s="712"/>
      <c r="CG15" s="712"/>
      <c r="CH15" s="712"/>
      <c r="CI15" s="712"/>
      <c r="CJ15" s="712"/>
      <c r="CK15" s="712"/>
      <c r="CL15" s="712"/>
      <c r="CM15" s="712"/>
      <c r="CN15" s="712"/>
      <c r="CO15" s="712"/>
      <c r="CP15" s="712"/>
      <c r="CQ15" s="713"/>
      <c r="CR15" s="678">
        <v>5049200</v>
      </c>
      <c r="CS15" s="679"/>
      <c r="CT15" s="679"/>
      <c r="CU15" s="679"/>
      <c r="CV15" s="679"/>
      <c r="CW15" s="679"/>
      <c r="CX15" s="679"/>
      <c r="CY15" s="680"/>
      <c r="CZ15" s="715">
        <v>10.4</v>
      </c>
      <c r="DA15" s="715"/>
      <c r="DB15" s="715"/>
      <c r="DC15" s="715"/>
      <c r="DD15" s="684">
        <v>1092502</v>
      </c>
      <c r="DE15" s="679"/>
      <c r="DF15" s="679"/>
      <c r="DG15" s="679"/>
      <c r="DH15" s="679"/>
      <c r="DI15" s="679"/>
      <c r="DJ15" s="679"/>
      <c r="DK15" s="679"/>
      <c r="DL15" s="679"/>
      <c r="DM15" s="679"/>
      <c r="DN15" s="679"/>
      <c r="DO15" s="679"/>
      <c r="DP15" s="680"/>
      <c r="DQ15" s="684">
        <v>3853575</v>
      </c>
      <c r="DR15" s="679"/>
      <c r="DS15" s="679"/>
      <c r="DT15" s="679"/>
      <c r="DU15" s="679"/>
      <c r="DV15" s="679"/>
      <c r="DW15" s="679"/>
      <c r="DX15" s="679"/>
      <c r="DY15" s="679"/>
      <c r="DZ15" s="679"/>
      <c r="EA15" s="679"/>
      <c r="EB15" s="679"/>
      <c r="EC15" s="722"/>
    </row>
    <row r="16" spans="2:143" ht="11.25" customHeight="1" x14ac:dyDescent="0.2">
      <c r="B16" s="675" t="s">
        <v>259</v>
      </c>
      <c r="C16" s="676"/>
      <c r="D16" s="676"/>
      <c r="E16" s="676"/>
      <c r="F16" s="676"/>
      <c r="G16" s="676"/>
      <c r="H16" s="676"/>
      <c r="I16" s="676"/>
      <c r="J16" s="676"/>
      <c r="K16" s="676"/>
      <c r="L16" s="676"/>
      <c r="M16" s="676"/>
      <c r="N16" s="676"/>
      <c r="O16" s="676"/>
      <c r="P16" s="676"/>
      <c r="Q16" s="677"/>
      <c r="R16" s="678">
        <v>29510</v>
      </c>
      <c r="S16" s="679"/>
      <c r="T16" s="679"/>
      <c r="U16" s="679"/>
      <c r="V16" s="679"/>
      <c r="W16" s="679"/>
      <c r="X16" s="679"/>
      <c r="Y16" s="680"/>
      <c r="Z16" s="715">
        <v>0.1</v>
      </c>
      <c r="AA16" s="715"/>
      <c r="AB16" s="715"/>
      <c r="AC16" s="715"/>
      <c r="AD16" s="716">
        <v>29510</v>
      </c>
      <c r="AE16" s="716"/>
      <c r="AF16" s="716"/>
      <c r="AG16" s="716"/>
      <c r="AH16" s="716"/>
      <c r="AI16" s="716"/>
      <c r="AJ16" s="716"/>
      <c r="AK16" s="716"/>
      <c r="AL16" s="681">
        <v>0.1</v>
      </c>
      <c r="AM16" s="682"/>
      <c r="AN16" s="682"/>
      <c r="AO16" s="717"/>
      <c r="AP16" s="675" t="s">
        <v>260</v>
      </c>
      <c r="AQ16" s="676"/>
      <c r="AR16" s="676"/>
      <c r="AS16" s="676"/>
      <c r="AT16" s="676"/>
      <c r="AU16" s="676"/>
      <c r="AV16" s="676"/>
      <c r="AW16" s="676"/>
      <c r="AX16" s="676"/>
      <c r="AY16" s="676"/>
      <c r="AZ16" s="676"/>
      <c r="BA16" s="676"/>
      <c r="BB16" s="676"/>
      <c r="BC16" s="676"/>
      <c r="BD16" s="676"/>
      <c r="BE16" s="676"/>
      <c r="BF16" s="677"/>
      <c r="BG16" s="678" t="s">
        <v>235</v>
      </c>
      <c r="BH16" s="679"/>
      <c r="BI16" s="679"/>
      <c r="BJ16" s="679"/>
      <c r="BK16" s="679"/>
      <c r="BL16" s="679"/>
      <c r="BM16" s="679"/>
      <c r="BN16" s="680"/>
      <c r="BO16" s="715" t="s">
        <v>180</v>
      </c>
      <c r="BP16" s="715"/>
      <c r="BQ16" s="715"/>
      <c r="BR16" s="715"/>
      <c r="BS16" s="684" t="s">
        <v>134</v>
      </c>
      <c r="BT16" s="679"/>
      <c r="BU16" s="679"/>
      <c r="BV16" s="679"/>
      <c r="BW16" s="679"/>
      <c r="BX16" s="679"/>
      <c r="BY16" s="679"/>
      <c r="BZ16" s="679"/>
      <c r="CA16" s="679"/>
      <c r="CB16" s="722"/>
      <c r="CD16" s="711" t="s">
        <v>261</v>
      </c>
      <c r="CE16" s="712"/>
      <c r="CF16" s="712"/>
      <c r="CG16" s="712"/>
      <c r="CH16" s="712"/>
      <c r="CI16" s="712"/>
      <c r="CJ16" s="712"/>
      <c r="CK16" s="712"/>
      <c r="CL16" s="712"/>
      <c r="CM16" s="712"/>
      <c r="CN16" s="712"/>
      <c r="CO16" s="712"/>
      <c r="CP16" s="712"/>
      <c r="CQ16" s="713"/>
      <c r="CR16" s="678">
        <v>9824</v>
      </c>
      <c r="CS16" s="679"/>
      <c r="CT16" s="679"/>
      <c r="CU16" s="679"/>
      <c r="CV16" s="679"/>
      <c r="CW16" s="679"/>
      <c r="CX16" s="679"/>
      <c r="CY16" s="680"/>
      <c r="CZ16" s="715">
        <v>0</v>
      </c>
      <c r="DA16" s="715"/>
      <c r="DB16" s="715"/>
      <c r="DC16" s="715"/>
      <c r="DD16" s="684" t="s">
        <v>134</v>
      </c>
      <c r="DE16" s="679"/>
      <c r="DF16" s="679"/>
      <c r="DG16" s="679"/>
      <c r="DH16" s="679"/>
      <c r="DI16" s="679"/>
      <c r="DJ16" s="679"/>
      <c r="DK16" s="679"/>
      <c r="DL16" s="679"/>
      <c r="DM16" s="679"/>
      <c r="DN16" s="679"/>
      <c r="DO16" s="679"/>
      <c r="DP16" s="680"/>
      <c r="DQ16" s="684">
        <v>8092</v>
      </c>
      <c r="DR16" s="679"/>
      <c r="DS16" s="679"/>
      <c r="DT16" s="679"/>
      <c r="DU16" s="679"/>
      <c r="DV16" s="679"/>
      <c r="DW16" s="679"/>
      <c r="DX16" s="679"/>
      <c r="DY16" s="679"/>
      <c r="DZ16" s="679"/>
      <c r="EA16" s="679"/>
      <c r="EB16" s="679"/>
      <c r="EC16" s="722"/>
    </row>
    <row r="17" spans="2:133" ht="11.25" customHeight="1" x14ac:dyDescent="0.2">
      <c r="B17" s="675" t="s">
        <v>262</v>
      </c>
      <c r="C17" s="676"/>
      <c r="D17" s="676"/>
      <c r="E17" s="676"/>
      <c r="F17" s="676"/>
      <c r="G17" s="676"/>
      <c r="H17" s="676"/>
      <c r="I17" s="676"/>
      <c r="J17" s="676"/>
      <c r="K17" s="676"/>
      <c r="L17" s="676"/>
      <c r="M17" s="676"/>
      <c r="N17" s="676"/>
      <c r="O17" s="676"/>
      <c r="P17" s="676"/>
      <c r="Q17" s="677"/>
      <c r="R17" s="678">
        <v>387227</v>
      </c>
      <c r="S17" s="679"/>
      <c r="T17" s="679"/>
      <c r="U17" s="679"/>
      <c r="V17" s="679"/>
      <c r="W17" s="679"/>
      <c r="X17" s="679"/>
      <c r="Y17" s="680"/>
      <c r="Z17" s="715">
        <v>0.8</v>
      </c>
      <c r="AA17" s="715"/>
      <c r="AB17" s="715"/>
      <c r="AC17" s="715"/>
      <c r="AD17" s="716">
        <v>387227</v>
      </c>
      <c r="AE17" s="716"/>
      <c r="AF17" s="716"/>
      <c r="AG17" s="716"/>
      <c r="AH17" s="716"/>
      <c r="AI17" s="716"/>
      <c r="AJ17" s="716"/>
      <c r="AK17" s="716"/>
      <c r="AL17" s="681">
        <v>1.4</v>
      </c>
      <c r="AM17" s="682"/>
      <c r="AN17" s="682"/>
      <c r="AO17" s="717"/>
      <c r="AP17" s="675" t="s">
        <v>263</v>
      </c>
      <c r="AQ17" s="676"/>
      <c r="AR17" s="676"/>
      <c r="AS17" s="676"/>
      <c r="AT17" s="676"/>
      <c r="AU17" s="676"/>
      <c r="AV17" s="676"/>
      <c r="AW17" s="676"/>
      <c r="AX17" s="676"/>
      <c r="AY17" s="676"/>
      <c r="AZ17" s="676"/>
      <c r="BA17" s="676"/>
      <c r="BB17" s="676"/>
      <c r="BC17" s="676"/>
      <c r="BD17" s="676"/>
      <c r="BE17" s="676"/>
      <c r="BF17" s="677"/>
      <c r="BG17" s="678" t="s">
        <v>180</v>
      </c>
      <c r="BH17" s="679"/>
      <c r="BI17" s="679"/>
      <c r="BJ17" s="679"/>
      <c r="BK17" s="679"/>
      <c r="BL17" s="679"/>
      <c r="BM17" s="679"/>
      <c r="BN17" s="680"/>
      <c r="BO17" s="715" t="s">
        <v>134</v>
      </c>
      <c r="BP17" s="715"/>
      <c r="BQ17" s="715"/>
      <c r="BR17" s="715"/>
      <c r="BS17" s="684" t="s">
        <v>134</v>
      </c>
      <c r="BT17" s="679"/>
      <c r="BU17" s="679"/>
      <c r="BV17" s="679"/>
      <c r="BW17" s="679"/>
      <c r="BX17" s="679"/>
      <c r="BY17" s="679"/>
      <c r="BZ17" s="679"/>
      <c r="CA17" s="679"/>
      <c r="CB17" s="722"/>
      <c r="CD17" s="711" t="s">
        <v>264</v>
      </c>
      <c r="CE17" s="712"/>
      <c r="CF17" s="712"/>
      <c r="CG17" s="712"/>
      <c r="CH17" s="712"/>
      <c r="CI17" s="712"/>
      <c r="CJ17" s="712"/>
      <c r="CK17" s="712"/>
      <c r="CL17" s="712"/>
      <c r="CM17" s="712"/>
      <c r="CN17" s="712"/>
      <c r="CO17" s="712"/>
      <c r="CP17" s="712"/>
      <c r="CQ17" s="713"/>
      <c r="CR17" s="678">
        <v>3220559</v>
      </c>
      <c r="CS17" s="679"/>
      <c r="CT17" s="679"/>
      <c r="CU17" s="679"/>
      <c r="CV17" s="679"/>
      <c r="CW17" s="679"/>
      <c r="CX17" s="679"/>
      <c r="CY17" s="680"/>
      <c r="CZ17" s="715">
        <v>6.6</v>
      </c>
      <c r="DA17" s="715"/>
      <c r="DB17" s="715"/>
      <c r="DC17" s="715"/>
      <c r="DD17" s="684" t="s">
        <v>134</v>
      </c>
      <c r="DE17" s="679"/>
      <c r="DF17" s="679"/>
      <c r="DG17" s="679"/>
      <c r="DH17" s="679"/>
      <c r="DI17" s="679"/>
      <c r="DJ17" s="679"/>
      <c r="DK17" s="679"/>
      <c r="DL17" s="679"/>
      <c r="DM17" s="679"/>
      <c r="DN17" s="679"/>
      <c r="DO17" s="679"/>
      <c r="DP17" s="680"/>
      <c r="DQ17" s="684">
        <v>3199639</v>
      </c>
      <c r="DR17" s="679"/>
      <c r="DS17" s="679"/>
      <c r="DT17" s="679"/>
      <c r="DU17" s="679"/>
      <c r="DV17" s="679"/>
      <c r="DW17" s="679"/>
      <c r="DX17" s="679"/>
      <c r="DY17" s="679"/>
      <c r="DZ17" s="679"/>
      <c r="EA17" s="679"/>
      <c r="EB17" s="679"/>
      <c r="EC17" s="722"/>
    </row>
    <row r="18" spans="2:133" ht="11.25" customHeight="1" x14ac:dyDescent="0.2">
      <c r="B18" s="675" t="s">
        <v>265</v>
      </c>
      <c r="C18" s="676"/>
      <c r="D18" s="676"/>
      <c r="E18" s="676"/>
      <c r="F18" s="676"/>
      <c r="G18" s="676"/>
      <c r="H18" s="676"/>
      <c r="I18" s="676"/>
      <c r="J18" s="676"/>
      <c r="K18" s="676"/>
      <c r="L18" s="676"/>
      <c r="M18" s="676"/>
      <c r="N18" s="676"/>
      <c r="O18" s="676"/>
      <c r="P18" s="676"/>
      <c r="Q18" s="677"/>
      <c r="R18" s="678">
        <v>143751</v>
      </c>
      <c r="S18" s="679"/>
      <c r="T18" s="679"/>
      <c r="U18" s="679"/>
      <c r="V18" s="679"/>
      <c r="W18" s="679"/>
      <c r="X18" s="679"/>
      <c r="Y18" s="680"/>
      <c r="Z18" s="715">
        <v>0.3</v>
      </c>
      <c r="AA18" s="715"/>
      <c r="AB18" s="715"/>
      <c r="AC18" s="715"/>
      <c r="AD18" s="716">
        <v>143751</v>
      </c>
      <c r="AE18" s="716"/>
      <c r="AF18" s="716"/>
      <c r="AG18" s="716"/>
      <c r="AH18" s="716"/>
      <c r="AI18" s="716"/>
      <c r="AJ18" s="716"/>
      <c r="AK18" s="716"/>
      <c r="AL18" s="681">
        <v>0.5</v>
      </c>
      <c r="AM18" s="682"/>
      <c r="AN18" s="682"/>
      <c r="AO18" s="717"/>
      <c r="AP18" s="675" t="s">
        <v>266</v>
      </c>
      <c r="AQ18" s="676"/>
      <c r="AR18" s="676"/>
      <c r="AS18" s="676"/>
      <c r="AT18" s="676"/>
      <c r="AU18" s="676"/>
      <c r="AV18" s="676"/>
      <c r="AW18" s="676"/>
      <c r="AX18" s="676"/>
      <c r="AY18" s="676"/>
      <c r="AZ18" s="676"/>
      <c r="BA18" s="676"/>
      <c r="BB18" s="676"/>
      <c r="BC18" s="676"/>
      <c r="BD18" s="676"/>
      <c r="BE18" s="676"/>
      <c r="BF18" s="677"/>
      <c r="BG18" s="678" t="s">
        <v>235</v>
      </c>
      <c r="BH18" s="679"/>
      <c r="BI18" s="679"/>
      <c r="BJ18" s="679"/>
      <c r="BK18" s="679"/>
      <c r="BL18" s="679"/>
      <c r="BM18" s="679"/>
      <c r="BN18" s="680"/>
      <c r="BO18" s="715" t="s">
        <v>180</v>
      </c>
      <c r="BP18" s="715"/>
      <c r="BQ18" s="715"/>
      <c r="BR18" s="715"/>
      <c r="BS18" s="684" t="s">
        <v>235</v>
      </c>
      <c r="BT18" s="679"/>
      <c r="BU18" s="679"/>
      <c r="BV18" s="679"/>
      <c r="BW18" s="679"/>
      <c r="BX18" s="679"/>
      <c r="BY18" s="679"/>
      <c r="BZ18" s="679"/>
      <c r="CA18" s="679"/>
      <c r="CB18" s="722"/>
      <c r="CD18" s="711" t="s">
        <v>267</v>
      </c>
      <c r="CE18" s="712"/>
      <c r="CF18" s="712"/>
      <c r="CG18" s="712"/>
      <c r="CH18" s="712"/>
      <c r="CI18" s="712"/>
      <c r="CJ18" s="712"/>
      <c r="CK18" s="712"/>
      <c r="CL18" s="712"/>
      <c r="CM18" s="712"/>
      <c r="CN18" s="712"/>
      <c r="CO18" s="712"/>
      <c r="CP18" s="712"/>
      <c r="CQ18" s="713"/>
      <c r="CR18" s="678" t="s">
        <v>235</v>
      </c>
      <c r="CS18" s="679"/>
      <c r="CT18" s="679"/>
      <c r="CU18" s="679"/>
      <c r="CV18" s="679"/>
      <c r="CW18" s="679"/>
      <c r="CX18" s="679"/>
      <c r="CY18" s="680"/>
      <c r="CZ18" s="715" t="s">
        <v>134</v>
      </c>
      <c r="DA18" s="715"/>
      <c r="DB18" s="715"/>
      <c r="DC18" s="715"/>
      <c r="DD18" s="684" t="s">
        <v>134</v>
      </c>
      <c r="DE18" s="679"/>
      <c r="DF18" s="679"/>
      <c r="DG18" s="679"/>
      <c r="DH18" s="679"/>
      <c r="DI18" s="679"/>
      <c r="DJ18" s="679"/>
      <c r="DK18" s="679"/>
      <c r="DL18" s="679"/>
      <c r="DM18" s="679"/>
      <c r="DN18" s="679"/>
      <c r="DO18" s="679"/>
      <c r="DP18" s="680"/>
      <c r="DQ18" s="684" t="s">
        <v>134</v>
      </c>
      <c r="DR18" s="679"/>
      <c r="DS18" s="679"/>
      <c r="DT18" s="679"/>
      <c r="DU18" s="679"/>
      <c r="DV18" s="679"/>
      <c r="DW18" s="679"/>
      <c r="DX18" s="679"/>
      <c r="DY18" s="679"/>
      <c r="DZ18" s="679"/>
      <c r="EA18" s="679"/>
      <c r="EB18" s="679"/>
      <c r="EC18" s="722"/>
    </row>
    <row r="19" spans="2:133" ht="11.25" customHeight="1" x14ac:dyDescent="0.2">
      <c r="B19" s="675" t="s">
        <v>268</v>
      </c>
      <c r="C19" s="676"/>
      <c r="D19" s="676"/>
      <c r="E19" s="676"/>
      <c r="F19" s="676"/>
      <c r="G19" s="676"/>
      <c r="H19" s="676"/>
      <c r="I19" s="676"/>
      <c r="J19" s="676"/>
      <c r="K19" s="676"/>
      <c r="L19" s="676"/>
      <c r="M19" s="676"/>
      <c r="N19" s="676"/>
      <c r="O19" s="676"/>
      <c r="P19" s="676"/>
      <c r="Q19" s="677"/>
      <c r="R19" s="678">
        <v>15351</v>
      </c>
      <c r="S19" s="679"/>
      <c r="T19" s="679"/>
      <c r="U19" s="679"/>
      <c r="V19" s="679"/>
      <c r="W19" s="679"/>
      <c r="X19" s="679"/>
      <c r="Y19" s="680"/>
      <c r="Z19" s="715">
        <v>0</v>
      </c>
      <c r="AA19" s="715"/>
      <c r="AB19" s="715"/>
      <c r="AC19" s="715"/>
      <c r="AD19" s="716">
        <v>15351</v>
      </c>
      <c r="AE19" s="716"/>
      <c r="AF19" s="716"/>
      <c r="AG19" s="716"/>
      <c r="AH19" s="716"/>
      <c r="AI19" s="716"/>
      <c r="AJ19" s="716"/>
      <c r="AK19" s="716"/>
      <c r="AL19" s="681">
        <v>0.1</v>
      </c>
      <c r="AM19" s="682"/>
      <c r="AN19" s="682"/>
      <c r="AO19" s="717"/>
      <c r="AP19" s="675" t="s">
        <v>269</v>
      </c>
      <c r="AQ19" s="676"/>
      <c r="AR19" s="676"/>
      <c r="AS19" s="676"/>
      <c r="AT19" s="676"/>
      <c r="AU19" s="676"/>
      <c r="AV19" s="676"/>
      <c r="AW19" s="676"/>
      <c r="AX19" s="676"/>
      <c r="AY19" s="676"/>
      <c r="AZ19" s="676"/>
      <c r="BA19" s="676"/>
      <c r="BB19" s="676"/>
      <c r="BC19" s="676"/>
      <c r="BD19" s="676"/>
      <c r="BE19" s="676"/>
      <c r="BF19" s="677"/>
      <c r="BG19" s="678">
        <v>1627854</v>
      </c>
      <c r="BH19" s="679"/>
      <c r="BI19" s="679"/>
      <c r="BJ19" s="679"/>
      <c r="BK19" s="679"/>
      <c r="BL19" s="679"/>
      <c r="BM19" s="679"/>
      <c r="BN19" s="680"/>
      <c r="BO19" s="715">
        <v>7.1</v>
      </c>
      <c r="BP19" s="715"/>
      <c r="BQ19" s="715"/>
      <c r="BR19" s="715"/>
      <c r="BS19" s="684" t="s">
        <v>134</v>
      </c>
      <c r="BT19" s="679"/>
      <c r="BU19" s="679"/>
      <c r="BV19" s="679"/>
      <c r="BW19" s="679"/>
      <c r="BX19" s="679"/>
      <c r="BY19" s="679"/>
      <c r="BZ19" s="679"/>
      <c r="CA19" s="679"/>
      <c r="CB19" s="722"/>
      <c r="CD19" s="711" t="s">
        <v>270</v>
      </c>
      <c r="CE19" s="712"/>
      <c r="CF19" s="712"/>
      <c r="CG19" s="712"/>
      <c r="CH19" s="712"/>
      <c r="CI19" s="712"/>
      <c r="CJ19" s="712"/>
      <c r="CK19" s="712"/>
      <c r="CL19" s="712"/>
      <c r="CM19" s="712"/>
      <c r="CN19" s="712"/>
      <c r="CO19" s="712"/>
      <c r="CP19" s="712"/>
      <c r="CQ19" s="713"/>
      <c r="CR19" s="678" t="s">
        <v>134</v>
      </c>
      <c r="CS19" s="679"/>
      <c r="CT19" s="679"/>
      <c r="CU19" s="679"/>
      <c r="CV19" s="679"/>
      <c r="CW19" s="679"/>
      <c r="CX19" s="679"/>
      <c r="CY19" s="680"/>
      <c r="CZ19" s="715" t="s">
        <v>134</v>
      </c>
      <c r="DA19" s="715"/>
      <c r="DB19" s="715"/>
      <c r="DC19" s="715"/>
      <c r="DD19" s="684" t="s">
        <v>134</v>
      </c>
      <c r="DE19" s="679"/>
      <c r="DF19" s="679"/>
      <c r="DG19" s="679"/>
      <c r="DH19" s="679"/>
      <c r="DI19" s="679"/>
      <c r="DJ19" s="679"/>
      <c r="DK19" s="679"/>
      <c r="DL19" s="679"/>
      <c r="DM19" s="679"/>
      <c r="DN19" s="679"/>
      <c r="DO19" s="679"/>
      <c r="DP19" s="680"/>
      <c r="DQ19" s="684" t="s">
        <v>134</v>
      </c>
      <c r="DR19" s="679"/>
      <c r="DS19" s="679"/>
      <c r="DT19" s="679"/>
      <c r="DU19" s="679"/>
      <c r="DV19" s="679"/>
      <c r="DW19" s="679"/>
      <c r="DX19" s="679"/>
      <c r="DY19" s="679"/>
      <c r="DZ19" s="679"/>
      <c r="EA19" s="679"/>
      <c r="EB19" s="679"/>
      <c r="EC19" s="722"/>
    </row>
    <row r="20" spans="2:133" ht="11.25" customHeight="1" x14ac:dyDescent="0.2">
      <c r="B20" s="675" t="s">
        <v>271</v>
      </c>
      <c r="C20" s="676"/>
      <c r="D20" s="676"/>
      <c r="E20" s="676"/>
      <c r="F20" s="676"/>
      <c r="G20" s="676"/>
      <c r="H20" s="676"/>
      <c r="I20" s="676"/>
      <c r="J20" s="676"/>
      <c r="K20" s="676"/>
      <c r="L20" s="676"/>
      <c r="M20" s="676"/>
      <c r="N20" s="676"/>
      <c r="O20" s="676"/>
      <c r="P20" s="676"/>
      <c r="Q20" s="677"/>
      <c r="R20" s="678">
        <v>4228</v>
      </c>
      <c r="S20" s="679"/>
      <c r="T20" s="679"/>
      <c r="U20" s="679"/>
      <c r="V20" s="679"/>
      <c r="W20" s="679"/>
      <c r="X20" s="679"/>
      <c r="Y20" s="680"/>
      <c r="Z20" s="715">
        <v>0</v>
      </c>
      <c r="AA20" s="715"/>
      <c r="AB20" s="715"/>
      <c r="AC20" s="715"/>
      <c r="AD20" s="716">
        <v>4228</v>
      </c>
      <c r="AE20" s="716"/>
      <c r="AF20" s="716"/>
      <c r="AG20" s="716"/>
      <c r="AH20" s="716"/>
      <c r="AI20" s="716"/>
      <c r="AJ20" s="716"/>
      <c r="AK20" s="716"/>
      <c r="AL20" s="681">
        <v>0</v>
      </c>
      <c r="AM20" s="682"/>
      <c r="AN20" s="682"/>
      <c r="AO20" s="717"/>
      <c r="AP20" s="675" t="s">
        <v>272</v>
      </c>
      <c r="AQ20" s="676"/>
      <c r="AR20" s="676"/>
      <c r="AS20" s="676"/>
      <c r="AT20" s="676"/>
      <c r="AU20" s="676"/>
      <c r="AV20" s="676"/>
      <c r="AW20" s="676"/>
      <c r="AX20" s="676"/>
      <c r="AY20" s="676"/>
      <c r="AZ20" s="676"/>
      <c r="BA20" s="676"/>
      <c r="BB20" s="676"/>
      <c r="BC20" s="676"/>
      <c r="BD20" s="676"/>
      <c r="BE20" s="676"/>
      <c r="BF20" s="677"/>
      <c r="BG20" s="678">
        <v>1627854</v>
      </c>
      <c r="BH20" s="679"/>
      <c r="BI20" s="679"/>
      <c r="BJ20" s="679"/>
      <c r="BK20" s="679"/>
      <c r="BL20" s="679"/>
      <c r="BM20" s="679"/>
      <c r="BN20" s="680"/>
      <c r="BO20" s="715">
        <v>7.1</v>
      </c>
      <c r="BP20" s="715"/>
      <c r="BQ20" s="715"/>
      <c r="BR20" s="715"/>
      <c r="BS20" s="684" t="s">
        <v>134</v>
      </c>
      <c r="BT20" s="679"/>
      <c r="BU20" s="679"/>
      <c r="BV20" s="679"/>
      <c r="BW20" s="679"/>
      <c r="BX20" s="679"/>
      <c r="BY20" s="679"/>
      <c r="BZ20" s="679"/>
      <c r="CA20" s="679"/>
      <c r="CB20" s="722"/>
      <c r="CD20" s="711" t="s">
        <v>273</v>
      </c>
      <c r="CE20" s="712"/>
      <c r="CF20" s="712"/>
      <c r="CG20" s="712"/>
      <c r="CH20" s="712"/>
      <c r="CI20" s="712"/>
      <c r="CJ20" s="712"/>
      <c r="CK20" s="712"/>
      <c r="CL20" s="712"/>
      <c r="CM20" s="712"/>
      <c r="CN20" s="712"/>
      <c r="CO20" s="712"/>
      <c r="CP20" s="712"/>
      <c r="CQ20" s="713"/>
      <c r="CR20" s="678">
        <v>48443981</v>
      </c>
      <c r="CS20" s="679"/>
      <c r="CT20" s="679"/>
      <c r="CU20" s="679"/>
      <c r="CV20" s="679"/>
      <c r="CW20" s="679"/>
      <c r="CX20" s="679"/>
      <c r="CY20" s="680"/>
      <c r="CZ20" s="715">
        <v>100</v>
      </c>
      <c r="DA20" s="715"/>
      <c r="DB20" s="715"/>
      <c r="DC20" s="715"/>
      <c r="DD20" s="684">
        <v>3866948</v>
      </c>
      <c r="DE20" s="679"/>
      <c r="DF20" s="679"/>
      <c r="DG20" s="679"/>
      <c r="DH20" s="679"/>
      <c r="DI20" s="679"/>
      <c r="DJ20" s="679"/>
      <c r="DK20" s="679"/>
      <c r="DL20" s="679"/>
      <c r="DM20" s="679"/>
      <c r="DN20" s="679"/>
      <c r="DO20" s="679"/>
      <c r="DP20" s="680"/>
      <c r="DQ20" s="684">
        <v>32204394</v>
      </c>
      <c r="DR20" s="679"/>
      <c r="DS20" s="679"/>
      <c r="DT20" s="679"/>
      <c r="DU20" s="679"/>
      <c r="DV20" s="679"/>
      <c r="DW20" s="679"/>
      <c r="DX20" s="679"/>
      <c r="DY20" s="679"/>
      <c r="DZ20" s="679"/>
      <c r="EA20" s="679"/>
      <c r="EB20" s="679"/>
      <c r="EC20" s="722"/>
    </row>
    <row r="21" spans="2:133" ht="11.25" customHeight="1" x14ac:dyDescent="0.2">
      <c r="B21" s="675" t="s">
        <v>274</v>
      </c>
      <c r="C21" s="676"/>
      <c r="D21" s="676"/>
      <c r="E21" s="676"/>
      <c r="F21" s="676"/>
      <c r="G21" s="676"/>
      <c r="H21" s="676"/>
      <c r="I21" s="676"/>
      <c r="J21" s="676"/>
      <c r="K21" s="676"/>
      <c r="L21" s="676"/>
      <c r="M21" s="676"/>
      <c r="N21" s="676"/>
      <c r="O21" s="676"/>
      <c r="P21" s="676"/>
      <c r="Q21" s="677"/>
      <c r="R21" s="678">
        <v>223897</v>
      </c>
      <c r="S21" s="679"/>
      <c r="T21" s="679"/>
      <c r="U21" s="679"/>
      <c r="V21" s="679"/>
      <c r="W21" s="679"/>
      <c r="X21" s="679"/>
      <c r="Y21" s="680"/>
      <c r="Z21" s="715">
        <v>0.4</v>
      </c>
      <c r="AA21" s="715"/>
      <c r="AB21" s="715"/>
      <c r="AC21" s="715"/>
      <c r="AD21" s="716">
        <v>223897</v>
      </c>
      <c r="AE21" s="716"/>
      <c r="AF21" s="716"/>
      <c r="AG21" s="716"/>
      <c r="AH21" s="716"/>
      <c r="AI21" s="716"/>
      <c r="AJ21" s="716"/>
      <c r="AK21" s="716"/>
      <c r="AL21" s="681">
        <v>0.8</v>
      </c>
      <c r="AM21" s="682"/>
      <c r="AN21" s="682"/>
      <c r="AO21" s="717"/>
      <c r="AP21" s="772" t="s">
        <v>275</v>
      </c>
      <c r="AQ21" s="780"/>
      <c r="AR21" s="780"/>
      <c r="AS21" s="780"/>
      <c r="AT21" s="780"/>
      <c r="AU21" s="780"/>
      <c r="AV21" s="780"/>
      <c r="AW21" s="780"/>
      <c r="AX21" s="780"/>
      <c r="AY21" s="780"/>
      <c r="AZ21" s="780"/>
      <c r="BA21" s="780"/>
      <c r="BB21" s="780"/>
      <c r="BC21" s="780"/>
      <c r="BD21" s="780"/>
      <c r="BE21" s="780"/>
      <c r="BF21" s="774"/>
      <c r="BG21" s="678">
        <v>865</v>
      </c>
      <c r="BH21" s="679"/>
      <c r="BI21" s="679"/>
      <c r="BJ21" s="679"/>
      <c r="BK21" s="679"/>
      <c r="BL21" s="679"/>
      <c r="BM21" s="679"/>
      <c r="BN21" s="680"/>
      <c r="BO21" s="715">
        <v>0</v>
      </c>
      <c r="BP21" s="715"/>
      <c r="BQ21" s="715"/>
      <c r="BR21" s="715"/>
      <c r="BS21" s="684" t="s">
        <v>134</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2">
      <c r="B22" s="675" t="s">
        <v>276</v>
      </c>
      <c r="C22" s="676"/>
      <c r="D22" s="676"/>
      <c r="E22" s="676"/>
      <c r="F22" s="676"/>
      <c r="G22" s="676"/>
      <c r="H22" s="676"/>
      <c r="I22" s="676"/>
      <c r="J22" s="676"/>
      <c r="K22" s="676"/>
      <c r="L22" s="676"/>
      <c r="M22" s="676"/>
      <c r="N22" s="676"/>
      <c r="O22" s="676"/>
      <c r="P22" s="676"/>
      <c r="Q22" s="677"/>
      <c r="R22" s="678">
        <v>2901320</v>
      </c>
      <c r="S22" s="679"/>
      <c r="T22" s="679"/>
      <c r="U22" s="679"/>
      <c r="V22" s="679"/>
      <c r="W22" s="679"/>
      <c r="X22" s="679"/>
      <c r="Y22" s="680"/>
      <c r="Z22" s="715">
        <v>5.8</v>
      </c>
      <c r="AA22" s="715"/>
      <c r="AB22" s="715"/>
      <c r="AC22" s="715"/>
      <c r="AD22" s="716">
        <v>2762216</v>
      </c>
      <c r="AE22" s="716"/>
      <c r="AF22" s="716"/>
      <c r="AG22" s="716"/>
      <c r="AH22" s="716"/>
      <c r="AI22" s="716"/>
      <c r="AJ22" s="716"/>
      <c r="AK22" s="716"/>
      <c r="AL22" s="681">
        <v>9.8000000000000007</v>
      </c>
      <c r="AM22" s="682"/>
      <c r="AN22" s="682"/>
      <c r="AO22" s="717"/>
      <c r="AP22" s="772" t="s">
        <v>277</v>
      </c>
      <c r="AQ22" s="780"/>
      <c r="AR22" s="780"/>
      <c r="AS22" s="780"/>
      <c r="AT22" s="780"/>
      <c r="AU22" s="780"/>
      <c r="AV22" s="780"/>
      <c r="AW22" s="780"/>
      <c r="AX22" s="780"/>
      <c r="AY22" s="780"/>
      <c r="AZ22" s="780"/>
      <c r="BA22" s="780"/>
      <c r="BB22" s="780"/>
      <c r="BC22" s="780"/>
      <c r="BD22" s="780"/>
      <c r="BE22" s="780"/>
      <c r="BF22" s="774"/>
      <c r="BG22" s="678" t="s">
        <v>235</v>
      </c>
      <c r="BH22" s="679"/>
      <c r="BI22" s="679"/>
      <c r="BJ22" s="679"/>
      <c r="BK22" s="679"/>
      <c r="BL22" s="679"/>
      <c r="BM22" s="679"/>
      <c r="BN22" s="680"/>
      <c r="BO22" s="715" t="s">
        <v>250</v>
      </c>
      <c r="BP22" s="715"/>
      <c r="BQ22" s="715"/>
      <c r="BR22" s="715"/>
      <c r="BS22" s="684" t="s">
        <v>134</v>
      </c>
      <c r="BT22" s="679"/>
      <c r="BU22" s="679"/>
      <c r="BV22" s="679"/>
      <c r="BW22" s="679"/>
      <c r="BX22" s="679"/>
      <c r="BY22" s="679"/>
      <c r="BZ22" s="679"/>
      <c r="CA22" s="679"/>
      <c r="CB22" s="722"/>
      <c r="CD22" s="782" t="s">
        <v>278</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2">
      <c r="B23" s="675" t="s">
        <v>279</v>
      </c>
      <c r="C23" s="676"/>
      <c r="D23" s="676"/>
      <c r="E23" s="676"/>
      <c r="F23" s="676"/>
      <c r="G23" s="676"/>
      <c r="H23" s="676"/>
      <c r="I23" s="676"/>
      <c r="J23" s="676"/>
      <c r="K23" s="676"/>
      <c r="L23" s="676"/>
      <c r="M23" s="676"/>
      <c r="N23" s="676"/>
      <c r="O23" s="676"/>
      <c r="P23" s="676"/>
      <c r="Q23" s="677"/>
      <c r="R23" s="678">
        <v>2762216</v>
      </c>
      <c r="S23" s="679"/>
      <c r="T23" s="679"/>
      <c r="U23" s="679"/>
      <c r="V23" s="679"/>
      <c r="W23" s="679"/>
      <c r="X23" s="679"/>
      <c r="Y23" s="680"/>
      <c r="Z23" s="715">
        <v>5.5</v>
      </c>
      <c r="AA23" s="715"/>
      <c r="AB23" s="715"/>
      <c r="AC23" s="715"/>
      <c r="AD23" s="716">
        <v>2762216</v>
      </c>
      <c r="AE23" s="716"/>
      <c r="AF23" s="716"/>
      <c r="AG23" s="716"/>
      <c r="AH23" s="716"/>
      <c r="AI23" s="716"/>
      <c r="AJ23" s="716"/>
      <c r="AK23" s="716"/>
      <c r="AL23" s="681">
        <v>9.8000000000000007</v>
      </c>
      <c r="AM23" s="682"/>
      <c r="AN23" s="682"/>
      <c r="AO23" s="717"/>
      <c r="AP23" s="772" t="s">
        <v>280</v>
      </c>
      <c r="AQ23" s="780"/>
      <c r="AR23" s="780"/>
      <c r="AS23" s="780"/>
      <c r="AT23" s="780"/>
      <c r="AU23" s="780"/>
      <c r="AV23" s="780"/>
      <c r="AW23" s="780"/>
      <c r="AX23" s="780"/>
      <c r="AY23" s="780"/>
      <c r="AZ23" s="780"/>
      <c r="BA23" s="780"/>
      <c r="BB23" s="780"/>
      <c r="BC23" s="780"/>
      <c r="BD23" s="780"/>
      <c r="BE23" s="780"/>
      <c r="BF23" s="774"/>
      <c r="BG23" s="678">
        <v>1626989</v>
      </c>
      <c r="BH23" s="679"/>
      <c r="BI23" s="679"/>
      <c r="BJ23" s="679"/>
      <c r="BK23" s="679"/>
      <c r="BL23" s="679"/>
      <c r="BM23" s="679"/>
      <c r="BN23" s="680"/>
      <c r="BO23" s="715">
        <v>7.1</v>
      </c>
      <c r="BP23" s="715"/>
      <c r="BQ23" s="715"/>
      <c r="BR23" s="715"/>
      <c r="BS23" s="684" t="s">
        <v>134</v>
      </c>
      <c r="BT23" s="679"/>
      <c r="BU23" s="679"/>
      <c r="BV23" s="679"/>
      <c r="BW23" s="679"/>
      <c r="BX23" s="679"/>
      <c r="BY23" s="679"/>
      <c r="BZ23" s="679"/>
      <c r="CA23" s="679"/>
      <c r="CB23" s="722"/>
      <c r="CD23" s="782" t="s">
        <v>218</v>
      </c>
      <c r="CE23" s="783"/>
      <c r="CF23" s="783"/>
      <c r="CG23" s="783"/>
      <c r="CH23" s="783"/>
      <c r="CI23" s="783"/>
      <c r="CJ23" s="783"/>
      <c r="CK23" s="783"/>
      <c r="CL23" s="783"/>
      <c r="CM23" s="783"/>
      <c r="CN23" s="783"/>
      <c r="CO23" s="783"/>
      <c r="CP23" s="783"/>
      <c r="CQ23" s="784"/>
      <c r="CR23" s="782" t="s">
        <v>281</v>
      </c>
      <c r="CS23" s="783"/>
      <c r="CT23" s="783"/>
      <c r="CU23" s="783"/>
      <c r="CV23" s="783"/>
      <c r="CW23" s="783"/>
      <c r="CX23" s="783"/>
      <c r="CY23" s="784"/>
      <c r="CZ23" s="782" t="s">
        <v>282</v>
      </c>
      <c r="DA23" s="783"/>
      <c r="DB23" s="783"/>
      <c r="DC23" s="784"/>
      <c r="DD23" s="782" t="s">
        <v>283</v>
      </c>
      <c r="DE23" s="783"/>
      <c r="DF23" s="783"/>
      <c r="DG23" s="783"/>
      <c r="DH23" s="783"/>
      <c r="DI23" s="783"/>
      <c r="DJ23" s="783"/>
      <c r="DK23" s="784"/>
      <c r="DL23" s="791" t="s">
        <v>284</v>
      </c>
      <c r="DM23" s="792"/>
      <c r="DN23" s="792"/>
      <c r="DO23" s="792"/>
      <c r="DP23" s="792"/>
      <c r="DQ23" s="792"/>
      <c r="DR23" s="792"/>
      <c r="DS23" s="792"/>
      <c r="DT23" s="792"/>
      <c r="DU23" s="792"/>
      <c r="DV23" s="793"/>
      <c r="DW23" s="782" t="s">
        <v>285</v>
      </c>
      <c r="DX23" s="783"/>
      <c r="DY23" s="783"/>
      <c r="DZ23" s="783"/>
      <c r="EA23" s="783"/>
      <c r="EB23" s="783"/>
      <c r="EC23" s="784"/>
    </row>
    <row r="24" spans="2:133" ht="11.25" customHeight="1" x14ac:dyDescent="0.2">
      <c r="B24" s="675" t="s">
        <v>286</v>
      </c>
      <c r="C24" s="676"/>
      <c r="D24" s="676"/>
      <c r="E24" s="676"/>
      <c r="F24" s="676"/>
      <c r="G24" s="676"/>
      <c r="H24" s="676"/>
      <c r="I24" s="676"/>
      <c r="J24" s="676"/>
      <c r="K24" s="676"/>
      <c r="L24" s="676"/>
      <c r="M24" s="676"/>
      <c r="N24" s="676"/>
      <c r="O24" s="676"/>
      <c r="P24" s="676"/>
      <c r="Q24" s="677"/>
      <c r="R24" s="678">
        <v>139058</v>
      </c>
      <c r="S24" s="679"/>
      <c r="T24" s="679"/>
      <c r="U24" s="679"/>
      <c r="V24" s="679"/>
      <c r="W24" s="679"/>
      <c r="X24" s="679"/>
      <c r="Y24" s="680"/>
      <c r="Z24" s="715">
        <v>0.3</v>
      </c>
      <c r="AA24" s="715"/>
      <c r="AB24" s="715"/>
      <c r="AC24" s="715"/>
      <c r="AD24" s="716" t="s">
        <v>235</v>
      </c>
      <c r="AE24" s="716"/>
      <c r="AF24" s="716"/>
      <c r="AG24" s="716"/>
      <c r="AH24" s="716"/>
      <c r="AI24" s="716"/>
      <c r="AJ24" s="716"/>
      <c r="AK24" s="716"/>
      <c r="AL24" s="681" t="s">
        <v>250</v>
      </c>
      <c r="AM24" s="682"/>
      <c r="AN24" s="682"/>
      <c r="AO24" s="717"/>
      <c r="AP24" s="772" t="s">
        <v>287</v>
      </c>
      <c r="AQ24" s="780"/>
      <c r="AR24" s="780"/>
      <c r="AS24" s="780"/>
      <c r="AT24" s="780"/>
      <c r="AU24" s="780"/>
      <c r="AV24" s="780"/>
      <c r="AW24" s="780"/>
      <c r="AX24" s="780"/>
      <c r="AY24" s="780"/>
      <c r="AZ24" s="780"/>
      <c r="BA24" s="780"/>
      <c r="BB24" s="780"/>
      <c r="BC24" s="780"/>
      <c r="BD24" s="780"/>
      <c r="BE24" s="780"/>
      <c r="BF24" s="774"/>
      <c r="BG24" s="678" t="s">
        <v>235</v>
      </c>
      <c r="BH24" s="679"/>
      <c r="BI24" s="679"/>
      <c r="BJ24" s="679"/>
      <c r="BK24" s="679"/>
      <c r="BL24" s="679"/>
      <c r="BM24" s="679"/>
      <c r="BN24" s="680"/>
      <c r="BO24" s="715" t="s">
        <v>235</v>
      </c>
      <c r="BP24" s="715"/>
      <c r="BQ24" s="715"/>
      <c r="BR24" s="715"/>
      <c r="BS24" s="684" t="s">
        <v>180</v>
      </c>
      <c r="BT24" s="679"/>
      <c r="BU24" s="679"/>
      <c r="BV24" s="679"/>
      <c r="BW24" s="679"/>
      <c r="BX24" s="679"/>
      <c r="BY24" s="679"/>
      <c r="BZ24" s="679"/>
      <c r="CA24" s="679"/>
      <c r="CB24" s="722"/>
      <c r="CD24" s="736" t="s">
        <v>288</v>
      </c>
      <c r="CE24" s="737"/>
      <c r="CF24" s="737"/>
      <c r="CG24" s="737"/>
      <c r="CH24" s="737"/>
      <c r="CI24" s="737"/>
      <c r="CJ24" s="737"/>
      <c r="CK24" s="737"/>
      <c r="CL24" s="737"/>
      <c r="CM24" s="737"/>
      <c r="CN24" s="737"/>
      <c r="CO24" s="737"/>
      <c r="CP24" s="737"/>
      <c r="CQ24" s="738"/>
      <c r="CR24" s="733">
        <v>26682857</v>
      </c>
      <c r="CS24" s="734"/>
      <c r="CT24" s="734"/>
      <c r="CU24" s="734"/>
      <c r="CV24" s="734"/>
      <c r="CW24" s="734"/>
      <c r="CX24" s="734"/>
      <c r="CY24" s="777"/>
      <c r="CZ24" s="778">
        <v>55.1</v>
      </c>
      <c r="DA24" s="749"/>
      <c r="DB24" s="749"/>
      <c r="DC24" s="781"/>
      <c r="DD24" s="776">
        <v>16122503</v>
      </c>
      <c r="DE24" s="734"/>
      <c r="DF24" s="734"/>
      <c r="DG24" s="734"/>
      <c r="DH24" s="734"/>
      <c r="DI24" s="734"/>
      <c r="DJ24" s="734"/>
      <c r="DK24" s="777"/>
      <c r="DL24" s="776">
        <v>16032187</v>
      </c>
      <c r="DM24" s="734"/>
      <c r="DN24" s="734"/>
      <c r="DO24" s="734"/>
      <c r="DP24" s="734"/>
      <c r="DQ24" s="734"/>
      <c r="DR24" s="734"/>
      <c r="DS24" s="734"/>
      <c r="DT24" s="734"/>
      <c r="DU24" s="734"/>
      <c r="DV24" s="777"/>
      <c r="DW24" s="778">
        <v>53.1</v>
      </c>
      <c r="DX24" s="749"/>
      <c r="DY24" s="749"/>
      <c r="DZ24" s="749"/>
      <c r="EA24" s="749"/>
      <c r="EB24" s="749"/>
      <c r="EC24" s="779"/>
    </row>
    <row r="25" spans="2:133" ht="11.25" customHeight="1" x14ac:dyDescent="0.2">
      <c r="B25" s="675" t="s">
        <v>289</v>
      </c>
      <c r="C25" s="676"/>
      <c r="D25" s="676"/>
      <c r="E25" s="676"/>
      <c r="F25" s="676"/>
      <c r="G25" s="676"/>
      <c r="H25" s="676"/>
      <c r="I25" s="676"/>
      <c r="J25" s="676"/>
      <c r="K25" s="676"/>
      <c r="L25" s="676"/>
      <c r="M25" s="676"/>
      <c r="N25" s="676"/>
      <c r="O25" s="676"/>
      <c r="P25" s="676"/>
      <c r="Q25" s="677"/>
      <c r="R25" s="678">
        <v>46</v>
      </c>
      <c r="S25" s="679"/>
      <c r="T25" s="679"/>
      <c r="U25" s="679"/>
      <c r="V25" s="679"/>
      <c r="W25" s="679"/>
      <c r="X25" s="679"/>
      <c r="Y25" s="680"/>
      <c r="Z25" s="715">
        <v>0</v>
      </c>
      <c r="AA25" s="715"/>
      <c r="AB25" s="715"/>
      <c r="AC25" s="715"/>
      <c r="AD25" s="716" t="s">
        <v>180</v>
      </c>
      <c r="AE25" s="716"/>
      <c r="AF25" s="716"/>
      <c r="AG25" s="716"/>
      <c r="AH25" s="716"/>
      <c r="AI25" s="716"/>
      <c r="AJ25" s="716"/>
      <c r="AK25" s="716"/>
      <c r="AL25" s="681" t="s">
        <v>134</v>
      </c>
      <c r="AM25" s="682"/>
      <c r="AN25" s="682"/>
      <c r="AO25" s="717"/>
      <c r="AP25" s="772" t="s">
        <v>290</v>
      </c>
      <c r="AQ25" s="780"/>
      <c r="AR25" s="780"/>
      <c r="AS25" s="780"/>
      <c r="AT25" s="780"/>
      <c r="AU25" s="780"/>
      <c r="AV25" s="780"/>
      <c r="AW25" s="780"/>
      <c r="AX25" s="780"/>
      <c r="AY25" s="780"/>
      <c r="AZ25" s="780"/>
      <c r="BA25" s="780"/>
      <c r="BB25" s="780"/>
      <c r="BC25" s="780"/>
      <c r="BD25" s="780"/>
      <c r="BE25" s="780"/>
      <c r="BF25" s="774"/>
      <c r="BG25" s="678" t="s">
        <v>134</v>
      </c>
      <c r="BH25" s="679"/>
      <c r="BI25" s="679"/>
      <c r="BJ25" s="679"/>
      <c r="BK25" s="679"/>
      <c r="BL25" s="679"/>
      <c r="BM25" s="679"/>
      <c r="BN25" s="680"/>
      <c r="BO25" s="715" t="s">
        <v>134</v>
      </c>
      <c r="BP25" s="715"/>
      <c r="BQ25" s="715"/>
      <c r="BR25" s="715"/>
      <c r="BS25" s="684" t="s">
        <v>134</v>
      </c>
      <c r="BT25" s="679"/>
      <c r="BU25" s="679"/>
      <c r="BV25" s="679"/>
      <c r="BW25" s="679"/>
      <c r="BX25" s="679"/>
      <c r="BY25" s="679"/>
      <c r="BZ25" s="679"/>
      <c r="CA25" s="679"/>
      <c r="CB25" s="722"/>
      <c r="CD25" s="711" t="s">
        <v>291</v>
      </c>
      <c r="CE25" s="712"/>
      <c r="CF25" s="712"/>
      <c r="CG25" s="712"/>
      <c r="CH25" s="712"/>
      <c r="CI25" s="712"/>
      <c r="CJ25" s="712"/>
      <c r="CK25" s="712"/>
      <c r="CL25" s="712"/>
      <c r="CM25" s="712"/>
      <c r="CN25" s="712"/>
      <c r="CO25" s="712"/>
      <c r="CP25" s="712"/>
      <c r="CQ25" s="713"/>
      <c r="CR25" s="678">
        <v>8956660</v>
      </c>
      <c r="CS25" s="697"/>
      <c r="CT25" s="697"/>
      <c r="CU25" s="697"/>
      <c r="CV25" s="697"/>
      <c r="CW25" s="697"/>
      <c r="CX25" s="697"/>
      <c r="CY25" s="698"/>
      <c r="CZ25" s="681">
        <v>18.5</v>
      </c>
      <c r="DA25" s="699"/>
      <c r="DB25" s="699"/>
      <c r="DC25" s="700"/>
      <c r="DD25" s="684">
        <v>8320864</v>
      </c>
      <c r="DE25" s="697"/>
      <c r="DF25" s="697"/>
      <c r="DG25" s="697"/>
      <c r="DH25" s="697"/>
      <c r="DI25" s="697"/>
      <c r="DJ25" s="697"/>
      <c r="DK25" s="698"/>
      <c r="DL25" s="684">
        <v>8231468</v>
      </c>
      <c r="DM25" s="697"/>
      <c r="DN25" s="697"/>
      <c r="DO25" s="697"/>
      <c r="DP25" s="697"/>
      <c r="DQ25" s="697"/>
      <c r="DR25" s="697"/>
      <c r="DS25" s="697"/>
      <c r="DT25" s="697"/>
      <c r="DU25" s="697"/>
      <c r="DV25" s="698"/>
      <c r="DW25" s="681">
        <v>27.3</v>
      </c>
      <c r="DX25" s="699"/>
      <c r="DY25" s="699"/>
      <c r="DZ25" s="699"/>
      <c r="EA25" s="699"/>
      <c r="EB25" s="699"/>
      <c r="EC25" s="714"/>
    </row>
    <row r="26" spans="2:133" ht="11.25" customHeight="1" x14ac:dyDescent="0.2">
      <c r="B26" s="675" t="s">
        <v>292</v>
      </c>
      <c r="C26" s="676"/>
      <c r="D26" s="676"/>
      <c r="E26" s="676"/>
      <c r="F26" s="676"/>
      <c r="G26" s="676"/>
      <c r="H26" s="676"/>
      <c r="I26" s="676"/>
      <c r="J26" s="676"/>
      <c r="K26" s="676"/>
      <c r="L26" s="676"/>
      <c r="M26" s="676"/>
      <c r="N26" s="676"/>
      <c r="O26" s="676"/>
      <c r="P26" s="676"/>
      <c r="Q26" s="677"/>
      <c r="R26" s="678">
        <v>29796812</v>
      </c>
      <c r="S26" s="679"/>
      <c r="T26" s="679"/>
      <c r="U26" s="679"/>
      <c r="V26" s="679"/>
      <c r="W26" s="679"/>
      <c r="X26" s="679"/>
      <c r="Y26" s="680"/>
      <c r="Z26" s="715">
        <v>59.6</v>
      </c>
      <c r="AA26" s="715"/>
      <c r="AB26" s="715"/>
      <c r="AC26" s="715"/>
      <c r="AD26" s="716">
        <v>28030719</v>
      </c>
      <c r="AE26" s="716"/>
      <c r="AF26" s="716"/>
      <c r="AG26" s="716"/>
      <c r="AH26" s="716"/>
      <c r="AI26" s="716"/>
      <c r="AJ26" s="716"/>
      <c r="AK26" s="716"/>
      <c r="AL26" s="681">
        <v>99.4</v>
      </c>
      <c r="AM26" s="682"/>
      <c r="AN26" s="682"/>
      <c r="AO26" s="717"/>
      <c r="AP26" s="772" t="s">
        <v>293</v>
      </c>
      <c r="AQ26" s="773"/>
      <c r="AR26" s="773"/>
      <c r="AS26" s="773"/>
      <c r="AT26" s="773"/>
      <c r="AU26" s="773"/>
      <c r="AV26" s="773"/>
      <c r="AW26" s="773"/>
      <c r="AX26" s="773"/>
      <c r="AY26" s="773"/>
      <c r="AZ26" s="773"/>
      <c r="BA26" s="773"/>
      <c r="BB26" s="773"/>
      <c r="BC26" s="773"/>
      <c r="BD26" s="773"/>
      <c r="BE26" s="773"/>
      <c r="BF26" s="774"/>
      <c r="BG26" s="678" t="s">
        <v>134</v>
      </c>
      <c r="BH26" s="679"/>
      <c r="BI26" s="679"/>
      <c r="BJ26" s="679"/>
      <c r="BK26" s="679"/>
      <c r="BL26" s="679"/>
      <c r="BM26" s="679"/>
      <c r="BN26" s="680"/>
      <c r="BO26" s="715" t="s">
        <v>134</v>
      </c>
      <c r="BP26" s="715"/>
      <c r="BQ26" s="715"/>
      <c r="BR26" s="715"/>
      <c r="BS26" s="684" t="s">
        <v>235</v>
      </c>
      <c r="BT26" s="679"/>
      <c r="BU26" s="679"/>
      <c r="BV26" s="679"/>
      <c r="BW26" s="679"/>
      <c r="BX26" s="679"/>
      <c r="BY26" s="679"/>
      <c r="BZ26" s="679"/>
      <c r="CA26" s="679"/>
      <c r="CB26" s="722"/>
      <c r="CD26" s="711" t="s">
        <v>294</v>
      </c>
      <c r="CE26" s="712"/>
      <c r="CF26" s="712"/>
      <c r="CG26" s="712"/>
      <c r="CH26" s="712"/>
      <c r="CI26" s="712"/>
      <c r="CJ26" s="712"/>
      <c r="CK26" s="712"/>
      <c r="CL26" s="712"/>
      <c r="CM26" s="712"/>
      <c r="CN26" s="712"/>
      <c r="CO26" s="712"/>
      <c r="CP26" s="712"/>
      <c r="CQ26" s="713"/>
      <c r="CR26" s="678">
        <v>6198305</v>
      </c>
      <c r="CS26" s="679"/>
      <c r="CT26" s="679"/>
      <c r="CU26" s="679"/>
      <c r="CV26" s="679"/>
      <c r="CW26" s="679"/>
      <c r="CX26" s="679"/>
      <c r="CY26" s="680"/>
      <c r="CZ26" s="681">
        <v>12.8</v>
      </c>
      <c r="DA26" s="699"/>
      <c r="DB26" s="699"/>
      <c r="DC26" s="700"/>
      <c r="DD26" s="684">
        <v>5844829</v>
      </c>
      <c r="DE26" s="679"/>
      <c r="DF26" s="679"/>
      <c r="DG26" s="679"/>
      <c r="DH26" s="679"/>
      <c r="DI26" s="679"/>
      <c r="DJ26" s="679"/>
      <c r="DK26" s="680"/>
      <c r="DL26" s="684" t="s">
        <v>235</v>
      </c>
      <c r="DM26" s="679"/>
      <c r="DN26" s="679"/>
      <c r="DO26" s="679"/>
      <c r="DP26" s="679"/>
      <c r="DQ26" s="679"/>
      <c r="DR26" s="679"/>
      <c r="DS26" s="679"/>
      <c r="DT26" s="679"/>
      <c r="DU26" s="679"/>
      <c r="DV26" s="680"/>
      <c r="DW26" s="681" t="s">
        <v>235</v>
      </c>
      <c r="DX26" s="699"/>
      <c r="DY26" s="699"/>
      <c r="DZ26" s="699"/>
      <c r="EA26" s="699"/>
      <c r="EB26" s="699"/>
      <c r="EC26" s="714"/>
    </row>
    <row r="27" spans="2:133" ht="11.25" customHeight="1" x14ac:dyDescent="0.2">
      <c r="B27" s="675" t="s">
        <v>295</v>
      </c>
      <c r="C27" s="676"/>
      <c r="D27" s="676"/>
      <c r="E27" s="676"/>
      <c r="F27" s="676"/>
      <c r="G27" s="676"/>
      <c r="H27" s="676"/>
      <c r="I27" s="676"/>
      <c r="J27" s="676"/>
      <c r="K27" s="676"/>
      <c r="L27" s="676"/>
      <c r="M27" s="676"/>
      <c r="N27" s="676"/>
      <c r="O27" s="676"/>
      <c r="P27" s="676"/>
      <c r="Q27" s="677"/>
      <c r="R27" s="678">
        <v>20006</v>
      </c>
      <c r="S27" s="679"/>
      <c r="T27" s="679"/>
      <c r="U27" s="679"/>
      <c r="V27" s="679"/>
      <c r="W27" s="679"/>
      <c r="X27" s="679"/>
      <c r="Y27" s="680"/>
      <c r="Z27" s="715">
        <v>0</v>
      </c>
      <c r="AA27" s="715"/>
      <c r="AB27" s="715"/>
      <c r="AC27" s="715"/>
      <c r="AD27" s="716">
        <v>20006</v>
      </c>
      <c r="AE27" s="716"/>
      <c r="AF27" s="716"/>
      <c r="AG27" s="716"/>
      <c r="AH27" s="716"/>
      <c r="AI27" s="716"/>
      <c r="AJ27" s="716"/>
      <c r="AK27" s="716"/>
      <c r="AL27" s="681">
        <v>0.1</v>
      </c>
      <c r="AM27" s="682"/>
      <c r="AN27" s="682"/>
      <c r="AO27" s="717"/>
      <c r="AP27" s="675" t="s">
        <v>296</v>
      </c>
      <c r="AQ27" s="676"/>
      <c r="AR27" s="676"/>
      <c r="AS27" s="676"/>
      <c r="AT27" s="676"/>
      <c r="AU27" s="676"/>
      <c r="AV27" s="676"/>
      <c r="AW27" s="676"/>
      <c r="AX27" s="676"/>
      <c r="AY27" s="676"/>
      <c r="AZ27" s="676"/>
      <c r="BA27" s="676"/>
      <c r="BB27" s="676"/>
      <c r="BC27" s="676"/>
      <c r="BD27" s="676"/>
      <c r="BE27" s="676"/>
      <c r="BF27" s="677"/>
      <c r="BG27" s="678">
        <v>23076944</v>
      </c>
      <c r="BH27" s="679"/>
      <c r="BI27" s="679"/>
      <c r="BJ27" s="679"/>
      <c r="BK27" s="679"/>
      <c r="BL27" s="679"/>
      <c r="BM27" s="679"/>
      <c r="BN27" s="680"/>
      <c r="BO27" s="715">
        <v>100</v>
      </c>
      <c r="BP27" s="715"/>
      <c r="BQ27" s="715"/>
      <c r="BR27" s="715"/>
      <c r="BS27" s="684">
        <v>119527</v>
      </c>
      <c r="BT27" s="679"/>
      <c r="BU27" s="679"/>
      <c r="BV27" s="679"/>
      <c r="BW27" s="679"/>
      <c r="BX27" s="679"/>
      <c r="BY27" s="679"/>
      <c r="BZ27" s="679"/>
      <c r="CA27" s="679"/>
      <c r="CB27" s="722"/>
      <c r="CD27" s="711" t="s">
        <v>297</v>
      </c>
      <c r="CE27" s="712"/>
      <c r="CF27" s="712"/>
      <c r="CG27" s="712"/>
      <c r="CH27" s="712"/>
      <c r="CI27" s="712"/>
      <c r="CJ27" s="712"/>
      <c r="CK27" s="712"/>
      <c r="CL27" s="712"/>
      <c r="CM27" s="712"/>
      <c r="CN27" s="712"/>
      <c r="CO27" s="712"/>
      <c r="CP27" s="712"/>
      <c r="CQ27" s="713"/>
      <c r="CR27" s="678">
        <v>14505642</v>
      </c>
      <c r="CS27" s="697"/>
      <c r="CT27" s="697"/>
      <c r="CU27" s="697"/>
      <c r="CV27" s="697"/>
      <c r="CW27" s="697"/>
      <c r="CX27" s="697"/>
      <c r="CY27" s="698"/>
      <c r="CZ27" s="681">
        <v>29.9</v>
      </c>
      <c r="DA27" s="699"/>
      <c r="DB27" s="699"/>
      <c r="DC27" s="700"/>
      <c r="DD27" s="684">
        <v>4602004</v>
      </c>
      <c r="DE27" s="697"/>
      <c r="DF27" s="697"/>
      <c r="DG27" s="697"/>
      <c r="DH27" s="697"/>
      <c r="DI27" s="697"/>
      <c r="DJ27" s="697"/>
      <c r="DK27" s="698"/>
      <c r="DL27" s="684">
        <v>4601884</v>
      </c>
      <c r="DM27" s="697"/>
      <c r="DN27" s="697"/>
      <c r="DO27" s="697"/>
      <c r="DP27" s="697"/>
      <c r="DQ27" s="697"/>
      <c r="DR27" s="697"/>
      <c r="DS27" s="697"/>
      <c r="DT27" s="697"/>
      <c r="DU27" s="697"/>
      <c r="DV27" s="698"/>
      <c r="DW27" s="681">
        <v>15.2</v>
      </c>
      <c r="DX27" s="699"/>
      <c r="DY27" s="699"/>
      <c r="DZ27" s="699"/>
      <c r="EA27" s="699"/>
      <c r="EB27" s="699"/>
      <c r="EC27" s="714"/>
    </row>
    <row r="28" spans="2:133" ht="11.25" customHeight="1" x14ac:dyDescent="0.2">
      <c r="B28" s="675" t="s">
        <v>298</v>
      </c>
      <c r="C28" s="676"/>
      <c r="D28" s="676"/>
      <c r="E28" s="676"/>
      <c r="F28" s="676"/>
      <c r="G28" s="676"/>
      <c r="H28" s="676"/>
      <c r="I28" s="676"/>
      <c r="J28" s="676"/>
      <c r="K28" s="676"/>
      <c r="L28" s="676"/>
      <c r="M28" s="676"/>
      <c r="N28" s="676"/>
      <c r="O28" s="676"/>
      <c r="P28" s="676"/>
      <c r="Q28" s="677"/>
      <c r="R28" s="678">
        <v>362305</v>
      </c>
      <c r="S28" s="679"/>
      <c r="T28" s="679"/>
      <c r="U28" s="679"/>
      <c r="V28" s="679"/>
      <c r="W28" s="679"/>
      <c r="X28" s="679"/>
      <c r="Y28" s="680"/>
      <c r="Z28" s="715">
        <v>0.7</v>
      </c>
      <c r="AA28" s="715"/>
      <c r="AB28" s="715"/>
      <c r="AC28" s="715"/>
      <c r="AD28" s="716" t="s">
        <v>235</v>
      </c>
      <c r="AE28" s="716"/>
      <c r="AF28" s="716"/>
      <c r="AG28" s="716"/>
      <c r="AH28" s="716"/>
      <c r="AI28" s="716"/>
      <c r="AJ28" s="716"/>
      <c r="AK28" s="716"/>
      <c r="AL28" s="681" t="s">
        <v>235</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299</v>
      </c>
      <c r="CE28" s="712"/>
      <c r="CF28" s="712"/>
      <c r="CG28" s="712"/>
      <c r="CH28" s="712"/>
      <c r="CI28" s="712"/>
      <c r="CJ28" s="712"/>
      <c r="CK28" s="712"/>
      <c r="CL28" s="712"/>
      <c r="CM28" s="712"/>
      <c r="CN28" s="712"/>
      <c r="CO28" s="712"/>
      <c r="CP28" s="712"/>
      <c r="CQ28" s="713"/>
      <c r="CR28" s="678">
        <v>3220555</v>
      </c>
      <c r="CS28" s="679"/>
      <c r="CT28" s="679"/>
      <c r="CU28" s="679"/>
      <c r="CV28" s="679"/>
      <c r="CW28" s="679"/>
      <c r="CX28" s="679"/>
      <c r="CY28" s="680"/>
      <c r="CZ28" s="681">
        <v>6.6</v>
      </c>
      <c r="DA28" s="699"/>
      <c r="DB28" s="699"/>
      <c r="DC28" s="700"/>
      <c r="DD28" s="684">
        <v>3199635</v>
      </c>
      <c r="DE28" s="679"/>
      <c r="DF28" s="679"/>
      <c r="DG28" s="679"/>
      <c r="DH28" s="679"/>
      <c r="DI28" s="679"/>
      <c r="DJ28" s="679"/>
      <c r="DK28" s="680"/>
      <c r="DL28" s="684">
        <v>3198835</v>
      </c>
      <c r="DM28" s="679"/>
      <c r="DN28" s="679"/>
      <c r="DO28" s="679"/>
      <c r="DP28" s="679"/>
      <c r="DQ28" s="679"/>
      <c r="DR28" s="679"/>
      <c r="DS28" s="679"/>
      <c r="DT28" s="679"/>
      <c r="DU28" s="679"/>
      <c r="DV28" s="680"/>
      <c r="DW28" s="681">
        <v>10.6</v>
      </c>
      <c r="DX28" s="699"/>
      <c r="DY28" s="699"/>
      <c r="DZ28" s="699"/>
      <c r="EA28" s="699"/>
      <c r="EB28" s="699"/>
      <c r="EC28" s="714"/>
    </row>
    <row r="29" spans="2:133" ht="11.25" customHeight="1" x14ac:dyDescent="0.2">
      <c r="B29" s="675" t="s">
        <v>300</v>
      </c>
      <c r="C29" s="676"/>
      <c r="D29" s="676"/>
      <c r="E29" s="676"/>
      <c r="F29" s="676"/>
      <c r="G29" s="676"/>
      <c r="H29" s="676"/>
      <c r="I29" s="676"/>
      <c r="J29" s="676"/>
      <c r="K29" s="676"/>
      <c r="L29" s="676"/>
      <c r="M29" s="676"/>
      <c r="N29" s="676"/>
      <c r="O29" s="676"/>
      <c r="P29" s="676"/>
      <c r="Q29" s="677"/>
      <c r="R29" s="678">
        <v>552819</v>
      </c>
      <c r="S29" s="679"/>
      <c r="T29" s="679"/>
      <c r="U29" s="679"/>
      <c r="V29" s="679"/>
      <c r="W29" s="679"/>
      <c r="X29" s="679"/>
      <c r="Y29" s="680"/>
      <c r="Z29" s="715">
        <v>1.1000000000000001</v>
      </c>
      <c r="AA29" s="715"/>
      <c r="AB29" s="715"/>
      <c r="AC29" s="715"/>
      <c r="AD29" s="716">
        <v>87452</v>
      </c>
      <c r="AE29" s="716"/>
      <c r="AF29" s="716"/>
      <c r="AG29" s="716"/>
      <c r="AH29" s="716"/>
      <c r="AI29" s="716"/>
      <c r="AJ29" s="716"/>
      <c r="AK29" s="716"/>
      <c r="AL29" s="681">
        <v>0.3</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301</v>
      </c>
      <c r="CE29" s="764"/>
      <c r="CF29" s="711" t="s">
        <v>302</v>
      </c>
      <c r="CG29" s="712"/>
      <c r="CH29" s="712"/>
      <c r="CI29" s="712"/>
      <c r="CJ29" s="712"/>
      <c r="CK29" s="712"/>
      <c r="CL29" s="712"/>
      <c r="CM29" s="712"/>
      <c r="CN29" s="712"/>
      <c r="CO29" s="712"/>
      <c r="CP29" s="712"/>
      <c r="CQ29" s="713"/>
      <c r="CR29" s="678">
        <v>3220534</v>
      </c>
      <c r="CS29" s="697"/>
      <c r="CT29" s="697"/>
      <c r="CU29" s="697"/>
      <c r="CV29" s="697"/>
      <c r="CW29" s="697"/>
      <c r="CX29" s="697"/>
      <c r="CY29" s="698"/>
      <c r="CZ29" s="681">
        <v>6.6</v>
      </c>
      <c r="DA29" s="699"/>
      <c r="DB29" s="699"/>
      <c r="DC29" s="700"/>
      <c r="DD29" s="684">
        <v>3199614</v>
      </c>
      <c r="DE29" s="697"/>
      <c r="DF29" s="697"/>
      <c r="DG29" s="697"/>
      <c r="DH29" s="697"/>
      <c r="DI29" s="697"/>
      <c r="DJ29" s="697"/>
      <c r="DK29" s="698"/>
      <c r="DL29" s="684">
        <v>3198814</v>
      </c>
      <c r="DM29" s="697"/>
      <c r="DN29" s="697"/>
      <c r="DO29" s="697"/>
      <c r="DP29" s="697"/>
      <c r="DQ29" s="697"/>
      <c r="DR29" s="697"/>
      <c r="DS29" s="697"/>
      <c r="DT29" s="697"/>
      <c r="DU29" s="697"/>
      <c r="DV29" s="698"/>
      <c r="DW29" s="681">
        <v>10.6</v>
      </c>
      <c r="DX29" s="699"/>
      <c r="DY29" s="699"/>
      <c r="DZ29" s="699"/>
      <c r="EA29" s="699"/>
      <c r="EB29" s="699"/>
      <c r="EC29" s="714"/>
    </row>
    <row r="30" spans="2:133" ht="11.25" customHeight="1" x14ac:dyDescent="0.2">
      <c r="B30" s="675" t="s">
        <v>303</v>
      </c>
      <c r="C30" s="676"/>
      <c r="D30" s="676"/>
      <c r="E30" s="676"/>
      <c r="F30" s="676"/>
      <c r="G30" s="676"/>
      <c r="H30" s="676"/>
      <c r="I30" s="676"/>
      <c r="J30" s="676"/>
      <c r="K30" s="676"/>
      <c r="L30" s="676"/>
      <c r="M30" s="676"/>
      <c r="N30" s="676"/>
      <c r="O30" s="676"/>
      <c r="P30" s="676"/>
      <c r="Q30" s="677"/>
      <c r="R30" s="678">
        <v>154982</v>
      </c>
      <c r="S30" s="679"/>
      <c r="T30" s="679"/>
      <c r="U30" s="679"/>
      <c r="V30" s="679"/>
      <c r="W30" s="679"/>
      <c r="X30" s="679"/>
      <c r="Y30" s="680"/>
      <c r="Z30" s="715">
        <v>0.3</v>
      </c>
      <c r="AA30" s="715"/>
      <c r="AB30" s="715"/>
      <c r="AC30" s="715"/>
      <c r="AD30" s="716" t="s">
        <v>134</v>
      </c>
      <c r="AE30" s="716"/>
      <c r="AF30" s="716"/>
      <c r="AG30" s="716"/>
      <c r="AH30" s="716"/>
      <c r="AI30" s="716"/>
      <c r="AJ30" s="716"/>
      <c r="AK30" s="716"/>
      <c r="AL30" s="681" t="s">
        <v>180</v>
      </c>
      <c r="AM30" s="682"/>
      <c r="AN30" s="682"/>
      <c r="AO30" s="717"/>
      <c r="AP30" s="739" t="s">
        <v>218</v>
      </c>
      <c r="AQ30" s="740"/>
      <c r="AR30" s="740"/>
      <c r="AS30" s="740"/>
      <c r="AT30" s="740"/>
      <c r="AU30" s="740"/>
      <c r="AV30" s="740"/>
      <c r="AW30" s="740"/>
      <c r="AX30" s="740"/>
      <c r="AY30" s="740"/>
      <c r="AZ30" s="740"/>
      <c r="BA30" s="740"/>
      <c r="BB30" s="740"/>
      <c r="BC30" s="740"/>
      <c r="BD30" s="740"/>
      <c r="BE30" s="740"/>
      <c r="BF30" s="741"/>
      <c r="BG30" s="739" t="s">
        <v>304</v>
      </c>
      <c r="BH30" s="752"/>
      <c r="BI30" s="752"/>
      <c r="BJ30" s="752"/>
      <c r="BK30" s="752"/>
      <c r="BL30" s="752"/>
      <c r="BM30" s="752"/>
      <c r="BN30" s="752"/>
      <c r="BO30" s="752"/>
      <c r="BP30" s="752"/>
      <c r="BQ30" s="753"/>
      <c r="BR30" s="739" t="s">
        <v>305</v>
      </c>
      <c r="BS30" s="752"/>
      <c r="BT30" s="752"/>
      <c r="BU30" s="752"/>
      <c r="BV30" s="752"/>
      <c r="BW30" s="752"/>
      <c r="BX30" s="752"/>
      <c r="BY30" s="752"/>
      <c r="BZ30" s="752"/>
      <c r="CA30" s="752"/>
      <c r="CB30" s="753"/>
      <c r="CD30" s="765"/>
      <c r="CE30" s="766"/>
      <c r="CF30" s="711" t="s">
        <v>306</v>
      </c>
      <c r="CG30" s="712"/>
      <c r="CH30" s="712"/>
      <c r="CI30" s="712"/>
      <c r="CJ30" s="712"/>
      <c r="CK30" s="712"/>
      <c r="CL30" s="712"/>
      <c r="CM30" s="712"/>
      <c r="CN30" s="712"/>
      <c r="CO30" s="712"/>
      <c r="CP30" s="712"/>
      <c r="CQ30" s="713"/>
      <c r="CR30" s="678">
        <v>3071077</v>
      </c>
      <c r="CS30" s="679"/>
      <c r="CT30" s="679"/>
      <c r="CU30" s="679"/>
      <c r="CV30" s="679"/>
      <c r="CW30" s="679"/>
      <c r="CX30" s="679"/>
      <c r="CY30" s="680"/>
      <c r="CZ30" s="681">
        <v>6.3</v>
      </c>
      <c r="DA30" s="699"/>
      <c r="DB30" s="699"/>
      <c r="DC30" s="700"/>
      <c r="DD30" s="684">
        <v>3051502</v>
      </c>
      <c r="DE30" s="679"/>
      <c r="DF30" s="679"/>
      <c r="DG30" s="679"/>
      <c r="DH30" s="679"/>
      <c r="DI30" s="679"/>
      <c r="DJ30" s="679"/>
      <c r="DK30" s="680"/>
      <c r="DL30" s="684">
        <v>3050702</v>
      </c>
      <c r="DM30" s="679"/>
      <c r="DN30" s="679"/>
      <c r="DO30" s="679"/>
      <c r="DP30" s="679"/>
      <c r="DQ30" s="679"/>
      <c r="DR30" s="679"/>
      <c r="DS30" s="679"/>
      <c r="DT30" s="679"/>
      <c r="DU30" s="679"/>
      <c r="DV30" s="680"/>
      <c r="DW30" s="681">
        <v>10.1</v>
      </c>
      <c r="DX30" s="699"/>
      <c r="DY30" s="699"/>
      <c r="DZ30" s="699"/>
      <c r="EA30" s="699"/>
      <c r="EB30" s="699"/>
      <c r="EC30" s="714"/>
    </row>
    <row r="31" spans="2:133" ht="11.25" customHeight="1" x14ac:dyDescent="0.2">
      <c r="B31" s="675" t="s">
        <v>307</v>
      </c>
      <c r="C31" s="676"/>
      <c r="D31" s="676"/>
      <c r="E31" s="676"/>
      <c r="F31" s="676"/>
      <c r="G31" s="676"/>
      <c r="H31" s="676"/>
      <c r="I31" s="676"/>
      <c r="J31" s="676"/>
      <c r="K31" s="676"/>
      <c r="L31" s="676"/>
      <c r="M31" s="676"/>
      <c r="N31" s="676"/>
      <c r="O31" s="676"/>
      <c r="P31" s="676"/>
      <c r="Q31" s="677"/>
      <c r="R31" s="678">
        <v>8759500</v>
      </c>
      <c r="S31" s="679"/>
      <c r="T31" s="679"/>
      <c r="U31" s="679"/>
      <c r="V31" s="679"/>
      <c r="W31" s="679"/>
      <c r="X31" s="679"/>
      <c r="Y31" s="680"/>
      <c r="Z31" s="715">
        <v>17.5</v>
      </c>
      <c r="AA31" s="715"/>
      <c r="AB31" s="715"/>
      <c r="AC31" s="715"/>
      <c r="AD31" s="716" t="s">
        <v>134</v>
      </c>
      <c r="AE31" s="716"/>
      <c r="AF31" s="716"/>
      <c r="AG31" s="716"/>
      <c r="AH31" s="716"/>
      <c r="AI31" s="716"/>
      <c r="AJ31" s="716"/>
      <c r="AK31" s="716"/>
      <c r="AL31" s="681" t="s">
        <v>134</v>
      </c>
      <c r="AM31" s="682"/>
      <c r="AN31" s="682"/>
      <c r="AO31" s="717"/>
      <c r="AP31" s="754" t="s">
        <v>308</v>
      </c>
      <c r="AQ31" s="755"/>
      <c r="AR31" s="755"/>
      <c r="AS31" s="755"/>
      <c r="AT31" s="760" t="s">
        <v>309</v>
      </c>
      <c r="AU31" s="231"/>
      <c r="AV31" s="231"/>
      <c r="AW31" s="231"/>
      <c r="AX31" s="744" t="s">
        <v>183</v>
      </c>
      <c r="AY31" s="745"/>
      <c r="AZ31" s="745"/>
      <c r="BA31" s="745"/>
      <c r="BB31" s="745"/>
      <c r="BC31" s="745"/>
      <c r="BD31" s="745"/>
      <c r="BE31" s="745"/>
      <c r="BF31" s="746"/>
      <c r="BG31" s="747">
        <v>98.7</v>
      </c>
      <c r="BH31" s="748"/>
      <c r="BI31" s="748"/>
      <c r="BJ31" s="748"/>
      <c r="BK31" s="748"/>
      <c r="BL31" s="748"/>
      <c r="BM31" s="749">
        <v>96</v>
      </c>
      <c r="BN31" s="748"/>
      <c r="BO31" s="748"/>
      <c r="BP31" s="748"/>
      <c r="BQ31" s="750"/>
      <c r="BR31" s="747">
        <v>98.7</v>
      </c>
      <c r="BS31" s="748"/>
      <c r="BT31" s="748"/>
      <c r="BU31" s="748"/>
      <c r="BV31" s="748"/>
      <c r="BW31" s="748"/>
      <c r="BX31" s="749">
        <v>95.7</v>
      </c>
      <c r="BY31" s="748"/>
      <c r="BZ31" s="748"/>
      <c r="CA31" s="748"/>
      <c r="CB31" s="750"/>
      <c r="CD31" s="765"/>
      <c r="CE31" s="766"/>
      <c r="CF31" s="711" t="s">
        <v>310</v>
      </c>
      <c r="CG31" s="712"/>
      <c r="CH31" s="712"/>
      <c r="CI31" s="712"/>
      <c r="CJ31" s="712"/>
      <c r="CK31" s="712"/>
      <c r="CL31" s="712"/>
      <c r="CM31" s="712"/>
      <c r="CN31" s="712"/>
      <c r="CO31" s="712"/>
      <c r="CP31" s="712"/>
      <c r="CQ31" s="713"/>
      <c r="CR31" s="678">
        <v>149457</v>
      </c>
      <c r="CS31" s="697"/>
      <c r="CT31" s="697"/>
      <c r="CU31" s="697"/>
      <c r="CV31" s="697"/>
      <c r="CW31" s="697"/>
      <c r="CX31" s="697"/>
      <c r="CY31" s="698"/>
      <c r="CZ31" s="681">
        <v>0.3</v>
      </c>
      <c r="DA31" s="699"/>
      <c r="DB31" s="699"/>
      <c r="DC31" s="700"/>
      <c r="DD31" s="684">
        <v>148112</v>
      </c>
      <c r="DE31" s="697"/>
      <c r="DF31" s="697"/>
      <c r="DG31" s="697"/>
      <c r="DH31" s="697"/>
      <c r="DI31" s="697"/>
      <c r="DJ31" s="697"/>
      <c r="DK31" s="698"/>
      <c r="DL31" s="684">
        <v>148112</v>
      </c>
      <c r="DM31" s="697"/>
      <c r="DN31" s="697"/>
      <c r="DO31" s="697"/>
      <c r="DP31" s="697"/>
      <c r="DQ31" s="697"/>
      <c r="DR31" s="697"/>
      <c r="DS31" s="697"/>
      <c r="DT31" s="697"/>
      <c r="DU31" s="697"/>
      <c r="DV31" s="698"/>
      <c r="DW31" s="681">
        <v>0.5</v>
      </c>
      <c r="DX31" s="699"/>
      <c r="DY31" s="699"/>
      <c r="DZ31" s="699"/>
      <c r="EA31" s="699"/>
      <c r="EB31" s="699"/>
      <c r="EC31" s="714"/>
    </row>
    <row r="32" spans="2:133" ht="11.25" customHeight="1" x14ac:dyDescent="0.2">
      <c r="B32" s="769" t="s">
        <v>311</v>
      </c>
      <c r="C32" s="770"/>
      <c r="D32" s="770"/>
      <c r="E32" s="770"/>
      <c r="F32" s="770"/>
      <c r="G32" s="770"/>
      <c r="H32" s="770"/>
      <c r="I32" s="770"/>
      <c r="J32" s="770"/>
      <c r="K32" s="770"/>
      <c r="L32" s="770"/>
      <c r="M32" s="770"/>
      <c r="N32" s="770"/>
      <c r="O32" s="770"/>
      <c r="P32" s="770"/>
      <c r="Q32" s="771"/>
      <c r="R32" s="678" t="s">
        <v>134</v>
      </c>
      <c r="S32" s="679"/>
      <c r="T32" s="679"/>
      <c r="U32" s="679"/>
      <c r="V32" s="679"/>
      <c r="W32" s="679"/>
      <c r="X32" s="679"/>
      <c r="Y32" s="680"/>
      <c r="Z32" s="715" t="s">
        <v>235</v>
      </c>
      <c r="AA32" s="715"/>
      <c r="AB32" s="715"/>
      <c r="AC32" s="715"/>
      <c r="AD32" s="716" t="s">
        <v>180</v>
      </c>
      <c r="AE32" s="716"/>
      <c r="AF32" s="716"/>
      <c r="AG32" s="716"/>
      <c r="AH32" s="716"/>
      <c r="AI32" s="716"/>
      <c r="AJ32" s="716"/>
      <c r="AK32" s="716"/>
      <c r="AL32" s="681" t="s">
        <v>134</v>
      </c>
      <c r="AM32" s="682"/>
      <c r="AN32" s="682"/>
      <c r="AO32" s="717"/>
      <c r="AP32" s="756"/>
      <c r="AQ32" s="757"/>
      <c r="AR32" s="757"/>
      <c r="AS32" s="757"/>
      <c r="AT32" s="761"/>
      <c r="AU32" s="230" t="s">
        <v>312</v>
      </c>
      <c r="AV32" s="230"/>
      <c r="AW32" s="230"/>
      <c r="AX32" s="675" t="s">
        <v>313</v>
      </c>
      <c r="AY32" s="676"/>
      <c r="AZ32" s="676"/>
      <c r="BA32" s="676"/>
      <c r="BB32" s="676"/>
      <c r="BC32" s="676"/>
      <c r="BD32" s="676"/>
      <c r="BE32" s="676"/>
      <c r="BF32" s="677"/>
      <c r="BG32" s="751">
        <v>98.5</v>
      </c>
      <c r="BH32" s="697"/>
      <c r="BI32" s="697"/>
      <c r="BJ32" s="697"/>
      <c r="BK32" s="697"/>
      <c r="BL32" s="697"/>
      <c r="BM32" s="682">
        <v>95.6</v>
      </c>
      <c r="BN32" s="743"/>
      <c r="BO32" s="743"/>
      <c r="BP32" s="743"/>
      <c r="BQ32" s="721"/>
      <c r="BR32" s="751">
        <v>98.6</v>
      </c>
      <c r="BS32" s="697"/>
      <c r="BT32" s="697"/>
      <c r="BU32" s="697"/>
      <c r="BV32" s="697"/>
      <c r="BW32" s="697"/>
      <c r="BX32" s="682">
        <v>95.4</v>
      </c>
      <c r="BY32" s="743"/>
      <c r="BZ32" s="743"/>
      <c r="CA32" s="743"/>
      <c r="CB32" s="721"/>
      <c r="CD32" s="767"/>
      <c r="CE32" s="768"/>
      <c r="CF32" s="711" t="s">
        <v>314</v>
      </c>
      <c r="CG32" s="712"/>
      <c r="CH32" s="712"/>
      <c r="CI32" s="712"/>
      <c r="CJ32" s="712"/>
      <c r="CK32" s="712"/>
      <c r="CL32" s="712"/>
      <c r="CM32" s="712"/>
      <c r="CN32" s="712"/>
      <c r="CO32" s="712"/>
      <c r="CP32" s="712"/>
      <c r="CQ32" s="713"/>
      <c r="CR32" s="678">
        <v>21</v>
      </c>
      <c r="CS32" s="679"/>
      <c r="CT32" s="679"/>
      <c r="CU32" s="679"/>
      <c r="CV32" s="679"/>
      <c r="CW32" s="679"/>
      <c r="CX32" s="679"/>
      <c r="CY32" s="680"/>
      <c r="CZ32" s="681">
        <v>0</v>
      </c>
      <c r="DA32" s="699"/>
      <c r="DB32" s="699"/>
      <c r="DC32" s="700"/>
      <c r="DD32" s="684">
        <v>21</v>
      </c>
      <c r="DE32" s="679"/>
      <c r="DF32" s="679"/>
      <c r="DG32" s="679"/>
      <c r="DH32" s="679"/>
      <c r="DI32" s="679"/>
      <c r="DJ32" s="679"/>
      <c r="DK32" s="680"/>
      <c r="DL32" s="684">
        <v>21</v>
      </c>
      <c r="DM32" s="679"/>
      <c r="DN32" s="679"/>
      <c r="DO32" s="679"/>
      <c r="DP32" s="679"/>
      <c r="DQ32" s="679"/>
      <c r="DR32" s="679"/>
      <c r="DS32" s="679"/>
      <c r="DT32" s="679"/>
      <c r="DU32" s="679"/>
      <c r="DV32" s="680"/>
      <c r="DW32" s="681">
        <v>0</v>
      </c>
      <c r="DX32" s="699"/>
      <c r="DY32" s="699"/>
      <c r="DZ32" s="699"/>
      <c r="EA32" s="699"/>
      <c r="EB32" s="699"/>
      <c r="EC32" s="714"/>
    </row>
    <row r="33" spans="2:133" ht="11.25" customHeight="1" x14ac:dyDescent="0.2">
      <c r="B33" s="675" t="s">
        <v>315</v>
      </c>
      <c r="C33" s="676"/>
      <c r="D33" s="676"/>
      <c r="E33" s="676"/>
      <c r="F33" s="676"/>
      <c r="G33" s="676"/>
      <c r="H33" s="676"/>
      <c r="I33" s="676"/>
      <c r="J33" s="676"/>
      <c r="K33" s="676"/>
      <c r="L33" s="676"/>
      <c r="M33" s="676"/>
      <c r="N33" s="676"/>
      <c r="O33" s="676"/>
      <c r="P33" s="676"/>
      <c r="Q33" s="677"/>
      <c r="R33" s="678">
        <v>3697883</v>
      </c>
      <c r="S33" s="679"/>
      <c r="T33" s="679"/>
      <c r="U33" s="679"/>
      <c r="V33" s="679"/>
      <c r="W33" s="679"/>
      <c r="X33" s="679"/>
      <c r="Y33" s="680"/>
      <c r="Z33" s="715">
        <v>7.4</v>
      </c>
      <c r="AA33" s="715"/>
      <c r="AB33" s="715"/>
      <c r="AC33" s="715"/>
      <c r="AD33" s="716" t="s">
        <v>250</v>
      </c>
      <c r="AE33" s="716"/>
      <c r="AF33" s="716"/>
      <c r="AG33" s="716"/>
      <c r="AH33" s="716"/>
      <c r="AI33" s="716"/>
      <c r="AJ33" s="716"/>
      <c r="AK33" s="716"/>
      <c r="AL33" s="681" t="s">
        <v>134</v>
      </c>
      <c r="AM33" s="682"/>
      <c r="AN33" s="682"/>
      <c r="AO33" s="717"/>
      <c r="AP33" s="758"/>
      <c r="AQ33" s="759"/>
      <c r="AR33" s="759"/>
      <c r="AS33" s="759"/>
      <c r="AT33" s="762"/>
      <c r="AU33" s="232"/>
      <c r="AV33" s="232"/>
      <c r="AW33" s="232"/>
      <c r="AX33" s="659" t="s">
        <v>316</v>
      </c>
      <c r="AY33" s="660"/>
      <c r="AZ33" s="660"/>
      <c r="BA33" s="660"/>
      <c r="BB33" s="660"/>
      <c r="BC33" s="660"/>
      <c r="BD33" s="660"/>
      <c r="BE33" s="660"/>
      <c r="BF33" s="661"/>
      <c r="BG33" s="742">
        <v>98.9</v>
      </c>
      <c r="BH33" s="663"/>
      <c r="BI33" s="663"/>
      <c r="BJ33" s="663"/>
      <c r="BK33" s="663"/>
      <c r="BL33" s="663"/>
      <c r="BM33" s="706">
        <v>96.4</v>
      </c>
      <c r="BN33" s="663"/>
      <c r="BO33" s="663"/>
      <c r="BP33" s="663"/>
      <c r="BQ33" s="727"/>
      <c r="BR33" s="742">
        <v>98.9</v>
      </c>
      <c r="BS33" s="663"/>
      <c r="BT33" s="663"/>
      <c r="BU33" s="663"/>
      <c r="BV33" s="663"/>
      <c r="BW33" s="663"/>
      <c r="BX33" s="706">
        <v>96</v>
      </c>
      <c r="BY33" s="663"/>
      <c r="BZ33" s="663"/>
      <c r="CA33" s="663"/>
      <c r="CB33" s="727"/>
      <c r="CD33" s="711" t="s">
        <v>317</v>
      </c>
      <c r="CE33" s="712"/>
      <c r="CF33" s="712"/>
      <c r="CG33" s="712"/>
      <c r="CH33" s="712"/>
      <c r="CI33" s="712"/>
      <c r="CJ33" s="712"/>
      <c r="CK33" s="712"/>
      <c r="CL33" s="712"/>
      <c r="CM33" s="712"/>
      <c r="CN33" s="712"/>
      <c r="CO33" s="712"/>
      <c r="CP33" s="712"/>
      <c r="CQ33" s="713"/>
      <c r="CR33" s="678">
        <v>17884352</v>
      </c>
      <c r="CS33" s="697"/>
      <c r="CT33" s="697"/>
      <c r="CU33" s="697"/>
      <c r="CV33" s="697"/>
      <c r="CW33" s="697"/>
      <c r="CX33" s="697"/>
      <c r="CY33" s="698"/>
      <c r="CZ33" s="681">
        <v>36.9</v>
      </c>
      <c r="DA33" s="699"/>
      <c r="DB33" s="699"/>
      <c r="DC33" s="700"/>
      <c r="DD33" s="684">
        <v>14900384</v>
      </c>
      <c r="DE33" s="697"/>
      <c r="DF33" s="697"/>
      <c r="DG33" s="697"/>
      <c r="DH33" s="697"/>
      <c r="DI33" s="697"/>
      <c r="DJ33" s="697"/>
      <c r="DK33" s="698"/>
      <c r="DL33" s="684">
        <v>12762993</v>
      </c>
      <c r="DM33" s="697"/>
      <c r="DN33" s="697"/>
      <c r="DO33" s="697"/>
      <c r="DP33" s="697"/>
      <c r="DQ33" s="697"/>
      <c r="DR33" s="697"/>
      <c r="DS33" s="697"/>
      <c r="DT33" s="697"/>
      <c r="DU33" s="697"/>
      <c r="DV33" s="698"/>
      <c r="DW33" s="681">
        <v>42.3</v>
      </c>
      <c r="DX33" s="699"/>
      <c r="DY33" s="699"/>
      <c r="DZ33" s="699"/>
      <c r="EA33" s="699"/>
      <c r="EB33" s="699"/>
      <c r="EC33" s="714"/>
    </row>
    <row r="34" spans="2:133" ht="11.25" customHeight="1" x14ac:dyDescent="0.2">
      <c r="B34" s="675" t="s">
        <v>318</v>
      </c>
      <c r="C34" s="676"/>
      <c r="D34" s="676"/>
      <c r="E34" s="676"/>
      <c r="F34" s="676"/>
      <c r="G34" s="676"/>
      <c r="H34" s="676"/>
      <c r="I34" s="676"/>
      <c r="J34" s="676"/>
      <c r="K34" s="676"/>
      <c r="L34" s="676"/>
      <c r="M34" s="676"/>
      <c r="N34" s="676"/>
      <c r="O34" s="676"/>
      <c r="P34" s="676"/>
      <c r="Q34" s="677"/>
      <c r="R34" s="678">
        <v>70417</v>
      </c>
      <c r="S34" s="679"/>
      <c r="T34" s="679"/>
      <c r="U34" s="679"/>
      <c r="V34" s="679"/>
      <c r="W34" s="679"/>
      <c r="X34" s="679"/>
      <c r="Y34" s="680"/>
      <c r="Z34" s="715">
        <v>0.1</v>
      </c>
      <c r="AA34" s="715"/>
      <c r="AB34" s="715"/>
      <c r="AC34" s="715"/>
      <c r="AD34" s="716">
        <v>53537</v>
      </c>
      <c r="AE34" s="716"/>
      <c r="AF34" s="716"/>
      <c r="AG34" s="716"/>
      <c r="AH34" s="716"/>
      <c r="AI34" s="716"/>
      <c r="AJ34" s="716"/>
      <c r="AK34" s="716"/>
      <c r="AL34" s="681">
        <v>0.2</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319</v>
      </c>
      <c r="CE34" s="712"/>
      <c r="CF34" s="712"/>
      <c r="CG34" s="712"/>
      <c r="CH34" s="712"/>
      <c r="CI34" s="712"/>
      <c r="CJ34" s="712"/>
      <c r="CK34" s="712"/>
      <c r="CL34" s="712"/>
      <c r="CM34" s="712"/>
      <c r="CN34" s="712"/>
      <c r="CO34" s="712"/>
      <c r="CP34" s="712"/>
      <c r="CQ34" s="713"/>
      <c r="CR34" s="678">
        <v>6181252</v>
      </c>
      <c r="CS34" s="679"/>
      <c r="CT34" s="679"/>
      <c r="CU34" s="679"/>
      <c r="CV34" s="679"/>
      <c r="CW34" s="679"/>
      <c r="CX34" s="679"/>
      <c r="CY34" s="680"/>
      <c r="CZ34" s="681">
        <v>12.8</v>
      </c>
      <c r="DA34" s="699"/>
      <c r="DB34" s="699"/>
      <c r="DC34" s="700"/>
      <c r="DD34" s="684">
        <v>5051441</v>
      </c>
      <c r="DE34" s="679"/>
      <c r="DF34" s="679"/>
      <c r="DG34" s="679"/>
      <c r="DH34" s="679"/>
      <c r="DI34" s="679"/>
      <c r="DJ34" s="679"/>
      <c r="DK34" s="680"/>
      <c r="DL34" s="684">
        <v>4918555</v>
      </c>
      <c r="DM34" s="679"/>
      <c r="DN34" s="679"/>
      <c r="DO34" s="679"/>
      <c r="DP34" s="679"/>
      <c r="DQ34" s="679"/>
      <c r="DR34" s="679"/>
      <c r="DS34" s="679"/>
      <c r="DT34" s="679"/>
      <c r="DU34" s="679"/>
      <c r="DV34" s="680"/>
      <c r="DW34" s="681">
        <v>16.3</v>
      </c>
      <c r="DX34" s="699"/>
      <c r="DY34" s="699"/>
      <c r="DZ34" s="699"/>
      <c r="EA34" s="699"/>
      <c r="EB34" s="699"/>
      <c r="EC34" s="714"/>
    </row>
    <row r="35" spans="2:133" ht="11.25" customHeight="1" x14ac:dyDescent="0.2">
      <c r="B35" s="675" t="s">
        <v>320</v>
      </c>
      <c r="C35" s="676"/>
      <c r="D35" s="676"/>
      <c r="E35" s="676"/>
      <c r="F35" s="676"/>
      <c r="G35" s="676"/>
      <c r="H35" s="676"/>
      <c r="I35" s="676"/>
      <c r="J35" s="676"/>
      <c r="K35" s="676"/>
      <c r="L35" s="676"/>
      <c r="M35" s="676"/>
      <c r="N35" s="676"/>
      <c r="O35" s="676"/>
      <c r="P35" s="676"/>
      <c r="Q35" s="677"/>
      <c r="R35" s="678">
        <v>286027</v>
      </c>
      <c r="S35" s="679"/>
      <c r="T35" s="679"/>
      <c r="U35" s="679"/>
      <c r="V35" s="679"/>
      <c r="W35" s="679"/>
      <c r="X35" s="679"/>
      <c r="Y35" s="680"/>
      <c r="Z35" s="715">
        <v>0.6</v>
      </c>
      <c r="AA35" s="715"/>
      <c r="AB35" s="715"/>
      <c r="AC35" s="715"/>
      <c r="AD35" s="716" t="s">
        <v>134</v>
      </c>
      <c r="AE35" s="716"/>
      <c r="AF35" s="716"/>
      <c r="AG35" s="716"/>
      <c r="AH35" s="716"/>
      <c r="AI35" s="716"/>
      <c r="AJ35" s="716"/>
      <c r="AK35" s="716"/>
      <c r="AL35" s="681" t="s">
        <v>235</v>
      </c>
      <c r="AM35" s="682"/>
      <c r="AN35" s="682"/>
      <c r="AO35" s="717"/>
      <c r="AP35" s="235"/>
      <c r="AQ35" s="739" t="s">
        <v>321</v>
      </c>
      <c r="AR35" s="740"/>
      <c r="AS35" s="740"/>
      <c r="AT35" s="740"/>
      <c r="AU35" s="740"/>
      <c r="AV35" s="740"/>
      <c r="AW35" s="740"/>
      <c r="AX35" s="740"/>
      <c r="AY35" s="740"/>
      <c r="AZ35" s="740"/>
      <c r="BA35" s="740"/>
      <c r="BB35" s="740"/>
      <c r="BC35" s="740"/>
      <c r="BD35" s="740"/>
      <c r="BE35" s="740"/>
      <c r="BF35" s="741"/>
      <c r="BG35" s="739" t="s">
        <v>322</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323</v>
      </c>
      <c r="CE35" s="712"/>
      <c r="CF35" s="712"/>
      <c r="CG35" s="712"/>
      <c r="CH35" s="712"/>
      <c r="CI35" s="712"/>
      <c r="CJ35" s="712"/>
      <c r="CK35" s="712"/>
      <c r="CL35" s="712"/>
      <c r="CM35" s="712"/>
      <c r="CN35" s="712"/>
      <c r="CO35" s="712"/>
      <c r="CP35" s="712"/>
      <c r="CQ35" s="713"/>
      <c r="CR35" s="678">
        <v>422345</v>
      </c>
      <c r="CS35" s="697"/>
      <c r="CT35" s="697"/>
      <c r="CU35" s="697"/>
      <c r="CV35" s="697"/>
      <c r="CW35" s="697"/>
      <c r="CX35" s="697"/>
      <c r="CY35" s="698"/>
      <c r="CZ35" s="681">
        <v>0.9</v>
      </c>
      <c r="DA35" s="699"/>
      <c r="DB35" s="699"/>
      <c r="DC35" s="700"/>
      <c r="DD35" s="684">
        <v>367735</v>
      </c>
      <c r="DE35" s="697"/>
      <c r="DF35" s="697"/>
      <c r="DG35" s="697"/>
      <c r="DH35" s="697"/>
      <c r="DI35" s="697"/>
      <c r="DJ35" s="697"/>
      <c r="DK35" s="698"/>
      <c r="DL35" s="684">
        <v>273050</v>
      </c>
      <c r="DM35" s="697"/>
      <c r="DN35" s="697"/>
      <c r="DO35" s="697"/>
      <c r="DP35" s="697"/>
      <c r="DQ35" s="697"/>
      <c r="DR35" s="697"/>
      <c r="DS35" s="697"/>
      <c r="DT35" s="697"/>
      <c r="DU35" s="697"/>
      <c r="DV35" s="698"/>
      <c r="DW35" s="681">
        <v>0.9</v>
      </c>
      <c r="DX35" s="699"/>
      <c r="DY35" s="699"/>
      <c r="DZ35" s="699"/>
      <c r="EA35" s="699"/>
      <c r="EB35" s="699"/>
      <c r="EC35" s="714"/>
    </row>
    <row r="36" spans="2:133" ht="11.25" customHeight="1" x14ac:dyDescent="0.2">
      <c r="B36" s="675" t="s">
        <v>324</v>
      </c>
      <c r="C36" s="676"/>
      <c r="D36" s="676"/>
      <c r="E36" s="676"/>
      <c r="F36" s="676"/>
      <c r="G36" s="676"/>
      <c r="H36" s="676"/>
      <c r="I36" s="676"/>
      <c r="J36" s="676"/>
      <c r="K36" s="676"/>
      <c r="L36" s="676"/>
      <c r="M36" s="676"/>
      <c r="N36" s="676"/>
      <c r="O36" s="676"/>
      <c r="P36" s="676"/>
      <c r="Q36" s="677"/>
      <c r="R36" s="678">
        <v>340029</v>
      </c>
      <c r="S36" s="679"/>
      <c r="T36" s="679"/>
      <c r="U36" s="679"/>
      <c r="V36" s="679"/>
      <c r="W36" s="679"/>
      <c r="X36" s="679"/>
      <c r="Y36" s="680"/>
      <c r="Z36" s="715">
        <v>0.7</v>
      </c>
      <c r="AA36" s="715"/>
      <c r="AB36" s="715"/>
      <c r="AC36" s="715"/>
      <c r="AD36" s="716" t="s">
        <v>134</v>
      </c>
      <c r="AE36" s="716"/>
      <c r="AF36" s="716"/>
      <c r="AG36" s="716"/>
      <c r="AH36" s="716"/>
      <c r="AI36" s="716"/>
      <c r="AJ36" s="716"/>
      <c r="AK36" s="716"/>
      <c r="AL36" s="681" t="s">
        <v>134</v>
      </c>
      <c r="AM36" s="682"/>
      <c r="AN36" s="682"/>
      <c r="AO36" s="717"/>
      <c r="AP36" s="235"/>
      <c r="AQ36" s="730" t="s">
        <v>325</v>
      </c>
      <c r="AR36" s="731"/>
      <c r="AS36" s="731"/>
      <c r="AT36" s="731"/>
      <c r="AU36" s="731"/>
      <c r="AV36" s="731"/>
      <c r="AW36" s="731"/>
      <c r="AX36" s="731"/>
      <c r="AY36" s="732"/>
      <c r="AZ36" s="733">
        <v>7630636</v>
      </c>
      <c r="BA36" s="734"/>
      <c r="BB36" s="734"/>
      <c r="BC36" s="734"/>
      <c r="BD36" s="734"/>
      <c r="BE36" s="734"/>
      <c r="BF36" s="735"/>
      <c r="BG36" s="736" t="s">
        <v>326</v>
      </c>
      <c r="BH36" s="737"/>
      <c r="BI36" s="737"/>
      <c r="BJ36" s="737"/>
      <c r="BK36" s="737"/>
      <c r="BL36" s="737"/>
      <c r="BM36" s="737"/>
      <c r="BN36" s="737"/>
      <c r="BO36" s="737"/>
      <c r="BP36" s="737"/>
      <c r="BQ36" s="737"/>
      <c r="BR36" s="737"/>
      <c r="BS36" s="737"/>
      <c r="BT36" s="737"/>
      <c r="BU36" s="738"/>
      <c r="BV36" s="733">
        <v>14328</v>
      </c>
      <c r="BW36" s="734"/>
      <c r="BX36" s="734"/>
      <c r="BY36" s="734"/>
      <c r="BZ36" s="734"/>
      <c r="CA36" s="734"/>
      <c r="CB36" s="735"/>
      <c r="CD36" s="711" t="s">
        <v>327</v>
      </c>
      <c r="CE36" s="712"/>
      <c r="CF36" s="712"/>
      <c r="CG36" s="712"/>
      <c r="CH36" s="712"/>
      <c r="CI36" s="712"/>
      <c r="CJ36" s="712"/>
      <c r="CK36" s="712"/>
      <c r="CL36" s="712"/>
      <c r="CM36" s="712"/>
      <c r="CN36" s="712"/>
      <c r="CO36" s="712"/>
      <c r="CP36" s="712"/>
      <c r="CQ36" s="713"/>
      <c r="CR36" s="678">
        <v>5002167</v>
      </c>
      <c r="CS36" s="679"/>
      <c r="CT36" s="679"/>
      <c r="CU36" s="679"/>
      <c r="CV36" s="679"/>
      <c r="CW36" s="679"/>
      <c r="CX36" s="679"/>
      <c r="CY36" s="680"/>
      <c r="CZ36" s="681">
        <v>10.3</v>
      </c>
      <c r="DA36" s="699"/>
      <c r="DB36" s="699"/>
      <c r="DC36" s="700"/>
      <c r="DD36" s="684">
        <v>4622049</v>
      </c>
      <c r="DE36" s="679"/>
      <c r="DF36" s="679"/>
      <c r="DG36" s="679"/>
      <c r="DH36" s="679"/>
      <c r="DI36" s="679"/>
      <c r="DJ36" s="679"/>
      <c r="DK36" s="680"/>
      <c r="DL36" s="684">
        <v>3722925</v>
      </c>
      <c r="DM36" s="679"/>
      <c r="DN36" s="679"/>
      <c r="DO36" s="679"/>
      <c r="DP36" s="679"/>
      <c r="DQ36" s="679"/>
      <c r="DR36" s="679"/>
      <c r="DS36" s="679"/>
      <c r="DT36" s="679"/>
      <c r="DU36" s="679"/>
      <c r="DV36" s="680"/>
      <c r="DW36" s="681">
        <v>12.3</v>
      </c>
      <c r="DX36" s="699"/>
      <c r="DY36" s="699"/>
      <c r="DZ36" s="699"/>
      <c r="EA36" s="699"/>
      <c r="EB36" s="699"/>
      <c r="EC36" s="714"/>
    </row>
    <row r="37" spans="2:133" ht="11.25" customHeight="1" x14ac:dyDescent="0.2">
      <c r="B37" s="675" t="s">
        <v>328</v>
      </c>
      <c r="C37" s="676"/>
      <c r="D37" s="676"/>
      <c r="E37" s="676"/>
      <c r="F37" s="676"/>
      <c r="G37" s="676"/>
      <c r="H37" s="676"/>
      <c r="I37" s="676"/>
      <c r="J37" s="676"/>
      <c r="K37" s="676"/>
      <c r="L37" s="676"/>
      <c r="M37" s="676"/>
      <c r="N37" s="676"/>
      <c r="O37" s="676"/>
      <c r="P37" s="676"/>
      <c r="Q37" s="677"/>
      <c r="R37" s="678">
        <v>1284400</v>
      </c>
      <c r="S37" s="679"/>
      <c r="T37" s="679"/>
      <c r="U37" s="679"/>
      <c r="V37" s="679"/>
      <c r="W37" s="679"/>
      <c r="X37" s="679"/>
      <c r="Y37" s="680"/>
      <c r="Z37" s="715">
        <v>2.6</v>
      </c>
      <c r="AA37" s="715"/>
      <c r="AB37" s="715"/>
      <c r="AC37" s="715"/>
      <c r="AD37" s="716" t="s">
        <v>235</v>
      </c>
      <c r="AE37" s="716"/>
      <c r="AF37" s="716"/>
      <c r="AG37" s="716"/>
      <c r="AH37" s="716"/>
      <c r="AI37" s="716"/>
      <c r="AJ37" s="716"/>
      <c r="AK37" s="716"/>
      <c r="AL37" s="681" t="s">
        <v>134</v>
      </c>
      <c r="AM37" s="682"/>
      <c r="AN37" s="682"/>
      <c r="AO37" s="717"/>
      <c r="AQ37" s="718" t="s">
        <v>329</v>
      </c>
      <c r="AR37" s="719"/>
      <c r="AS37" s="719"/>
      <c r="AT37" s="719"/>
      <c r="AU37" s="719"/>
      <c r="AV37" s="719"/>
      <c r="AW37" s="719"/>
      <c r="AX37" s="719"/>
      <c r="AY37" s="720"/>
      <c r="AZ37" s="678">
        <v>2057342</v>
      </c>
      <c r="BA37" s="679"/>
      <c r="BB37" s="679"/>
      <c r="BC37" s="679"/>
      <c r="BD37" s="697"/>
      <c r="BE37" s="697"/>
      <c r="BF37" s="721"/>
      <c r="BG37" s="711" t="s">
        <v>330</v>
      </c>
      <c r="BH37" s="712"/>
      <c r="BI37" s="712"/>
      <c r="BJ37" s="712"/>
      <c r="BK37" s="712"/>
      <c r="BL37" s="712"/>
      <c r="BM37" s="712"/>
      <c r="BN37" s="712"/>
      <c r="BO37" s="712"/>
      <c r="BP37" s="712"/>
      <c r="BQ37" s="712"/>
      <c r="BR37" s="712"/>
      <c r="BS37" s="712"/>
      <c r="BT37" s="712"/>
      <c r="BU37" s="713"/>
      <c r="BV37" s="678">
        <v>-878929</v>
      </c>
      <c r="BW37" s="679"/>
      <c r="BX37" s="679"/>
      <c r="BY37" s="679"/>
      <c r="BZ37" s="679"/>
      <c r="CA37" s="679"/>
      <c r="CB37" s="722"/>
      <c r="CD37" s="711" t="s">
        <v>331</v>
      </c>
      <c r="CE37" s="712"/>
      <c r="CF37" s="712"/>
      <c r="CG37" s="712"/>
      <c r="CH37" s="712"/>
      <c r="CI37" s="712"/>
      <c r="CJ37" s="712"/>
      <c r="CK37" s="712"/>
      <c r="CL37" s="712"/>
      <c r="CM37" s="712"/>
      <c r="CN37" s="712"/>
      <c r="CO37" s="712"/>
      <c r="CP37" s="712"/>
      <c r="CQ37" s="713"/>
      <c r="CR37" s="678">
        <v>1055444</v>
      </c>
      <c r="CS37" s="697"/>
      <c r="CT37" s="697"/>
      <c r="CU37" s="697"/>
      <c r="CV37" s="697"/>
      <c r="CW37" s="697"/>
      <c r="CX37" s="697"/>
      <c r="CY37" s="698"/>
      <c r="CZ37" s="681">
        <v>2.2000000000000002</v>
      </c>
      <c r="DA37" s="699"/>
      <c r="DB37" s="699"/>
      <c r="DC37" s="700"/>
      <c r="DD37" s="684">
        <v>1055444</v>
      </c>
      <c r="DE37" s="697"/>
      <c r="DF37" s="697"/>
      <c r="DG37" s="697"/>
      <c r="DH37" s="697"/>
      <c r="DI37" s="697"/>
      <c r="DJ37" s="697"/>
      <c r="DK37" s="698"/>
      <c r="DL37" s="684">
        <v>889379</v>
      </c>
      <c r="DM37" s="697"/>
      <c r="DN37" s="697"/>
      <c r="DO37" s="697"/>
      <c r="DP37" s="697"/>
      <c r="DQ37" s="697"/>
      <c r="DR37" s="697"/>
      <c r="DS37" s="697"/>
      <c r="DT37" s="697"/>
      <c r="DU37" s="697"/>
      <c r="DV37" s="698"/>
      <c r="DW37" s="681">
        <v>2.9</v>
      </c>
      <c r="DX37" s="699"/>
      <c r="DY37" s="699"/>
      <c r="DZ37" s="699"/>
      <c r="EA37" s="699"/>
      <c r="EB37" s="699"/>
      <c r="EC37" s="714"/>
    </row>
    <row r="38" spans="2:133" ht="11.25" customHeight="1" x14ac:dyDescent="0.2">
      <c r="B38" s="675" t="s">
        <v>332</v>
      </c>
      <c r="C38" s="676"/>
      <c r="D38" s="676"/>
      <c r="E38" s="676"/>
      <c r="F38" s="676"/>
      <c r="G38" s="676"/>
      <c r="H38" s="676"/>
      <c r="I38" s="676"/>
      <c r="J38" s="676"/>
      <c r="K38" s="676"/>
      <c r="L38" s="676"/>
      <c r="M38" s="676"/>
      <c r="N38" s="676"/>
      <c r="O38" s="676"/>
      <c r="P38" s="676"/>
      <c r="Q38" s="677"/>
      <c r="R38" s="678">
        <v>935350</v>
      </c>
      <c r="S38" s="679"/>
      <c r="T38" s="679"/>
      <c r="U38" s="679"/>
      <c r="V38" s="679"/>
      <c r="W38" s="679"/>
      <c r="X38" s="679"/>
      <c r="Y38" s="680"/>
      <c r="Z38" s="715">
        <v>1.9</v>
      </c>
      <c r="AA38" s="715"/>
      <c r="AB38" s="715"/>
      <c r="AC38" s="715"/>
      <c r="AD38" s="716">
        <v>5228</v>
      </c>
      <c r="AE38" s="716"/>
      <c r="AF38" s="716"/>
      <c r="AG38" s="716"/>
      <c r="AH38" s="716"/>
      <c r="AI38" s="716"/>
      <c r="AJ38" s="716"/>
      <c r="AK38" s="716"/>
      <c r="AL38" s="681">
        <v>0</v>
      </c>
      <c r="AM38" s="682"/>
      <c r="AN38" s="682"/>
      <c r="AO38" s="717"/>
      <c r="AQ38" s="718" t="s">
        <v>333</v>
      </c>
      <c r="AR38" s="719"/>
      <c r="AS38" s="719"/>
      <c r="AT38" s="719"/>
      <c r="AU38" s="719"/>
      <c r="AV38" s="719"/>
      <c r="AW38" s="719"/>
      <c r="AX38" s="719"/>
      <c r="AY38" s="720"/>
      <c r="AZ38" s="678">
        <v>11334</v>
      </c>
      <c r="BA38" s="679"/>
      <c r="BB38" s="679"/>
      <c r="BC38" s="679"/>
      <c r="BD38" s="697"/>
      <c r="BE38" s="697"/>
      <c r="BF38" s="721"/>
      <c r="BG38" s="711" t="s">
        <v>334</v>
      </c>
      <c r="BH38" s="712"/>
      <c r="BI38" s="712"/>
      <c r="BJ38" s="712"/>
      <c r="BK38" s="712"/>
      <c r="BL38" s="712"/>
      <c r="BM38" s="712"/>
      <c r="BN38" s="712"/>
      <c r="BO38" s="712"/>
      <c r="BP38" s="712"/>
      <c r="BQ38" s="712"/>
      <c r="BR38" s="712"/>
      <c r="BS38" s="712"/>
      <c r="BT38" s="712"/>
      <c r="BU38" s="713"/>
      <c r="BV38" s="678">
        <v>24384</v>
      </c>
      <c r="BW38" s="679"/>
      <c r="BX38" s="679"/>
      <c r="BY38" s="679"/>
      <c r="BZ38" s="679"/>
      <c r="CA38" s="679"/>
      <c r="CB38" s="722"/>
      <c r="CD38" s="711" t="s">
        <v>335</v>
      </c>
      <c r="CE38" s="712"/>
      <c r="CF38" s="712"/>
      <c r="CG38" s="712"/>
      <c r="CH38" s="712"/>
      <c r="CI38" s="712"/>
      <c r="CJ38" s="712"/>
      <c r="CK38" s="712"/>
      <c r="CL38" s="712"/>
      <c r="CM38" s="712"/>
      <c r="CN38" s="712"/>
      <c r="CO38" s="712"/>
      <c r="CP38" s="712"/>
      <c r="CQ38" s="713"/>
      <c r="CR38" s="678">
        <v>5561960</v>
      </c>
      <c r="CS38" s="679"/>
      <c r="CT38" s="679"/>
      <c r="CU38" s="679"/>
      <c r="CV38" s="679"/>
      <c r="CW38" s="679"/>
      <c r="CX38" s="679"/>
      <c r="CY38" s="680"/>
      <c r="CZ38" s="681">
        <v>11.5</v>
      </c>
      <c r="DA38" s="699"/>
      <c r="DB38" s="699"/>
      <c r="DC38" s="700"/>
      <c r="DD38" s="684">
        <v>4768410</v>
      </c>
      <c r="DE38" s="679"/>
      <c r="DF38" s="679"/>
      <c r="DG38" s="679"/>
      <c r="DH38" s="679"/>
      <c r="DI38" s="679"/>
      <c r="DJ38" s="679"/>
      <c r="DK38" s="680"/>
      <c r="DL38" s="684">
        <v>3848463</v>
      </c>
      <c r="DM38" s="679"/>
      <c r="DN38" s="679"/>
      <c r="DO38" s="679"/>
      <c r="DP38" s="679"/>
      <c r="DQ38" s="679"/>
      <c r="DR38" s="679"/>
      <c r="DS38" s="679"/>
      <c r="DT38" s="679"/>
      <c r="DU38" s="679"/>
      <c r="DV38" s="680"/>
      <c r="DW38" s="681">
        <v>12.7</v>
      </c>
      <c r="DX38" s="699"/>
      <c r="DY38" s="699"/>
      <c r="DZ38" s="699"/>
      <c r="EA38" s="699"/>
      <c r="EB38" s="699"/>
      <c r="EC38" s="714"/>
    </row>
    <row r="39" spans="2:133" ht="11.25" customHeight="1" x14ac:dyDescent="0.2">
      <c r="B39" s="675" t="s">
        <v>336</v>
      </c>
      <c r="C39" s="676"/>
      <c r="D39" s="676"/>
      <c r="E39" s="676"/>
      <c r="F39" s="676"/>
      <c r="G39" s="676"/>
      <c r="H39" s="676"/>
      <c r="I39" s="676"/>
      <c r="J39" s="676"/>
      <c r="K39" s="676"/>
      <c r="L39" s="676"/>
      <c r="M39" s="676"/>
      <c r="N39" s="676"/>
      <c r="O39" s="676"/>
      <c r="P39" s="676"/>
      <c r="Q39" s="677"/>
      <c r="R39" s="678">
        <v>3742000</v>
      </c>
      <c r="S39" s="679"/>
      <c r="T39" s="679"/>
      <c r="U39" s="679"/>
      <c r="V39" s="679"/>
      <c r="W39" s="679"/>
      <c r="X39" s="679"/>
      <c r="Y39" s="680"/>
      <c r="Z39" s="715">
        <v>7.5</v>
      </c>
      <c r="AA39" s="715"/>
      <c r="AB39" s="715"/>
      <c r="AC39" s="715"/>
      <c r="AD39" s="716" t="s">
        <v>235</v>
      </c>
      <c r="AE39" s="716"/>
      <c r="AF39" s="716"/>
      <c r="AG39" s="716"/>
      <c r="AH39" s="716"/>
      <c r="AI39" s="716"/>
      <c r="AJ39" s="716"/>
      <c r="AK39" s="716"/>
      <c r="AL39" s="681" t="s">
        <v>134</v>
      </c>
      <c r="AM39" s="682"/>
      <c r="AN39" s="682"/>
      <c r="AO39" s="717"/>
      <c r="AQ39" s="718" t="s">
        <v>337</v>
      </c>
      <c r="AR39" s="719"/>
      <c r="AS39" s="719"/>
      <c r="AT39" s="719"/>
      <c r="AU39" s="719"/>
      <c r="AV39" s="719"/>
      <c r="AW39" s="719"/>
      <c r="AX39" s="719"/>
      <c r="AY39" s="720"/>
      <c r="AZ39" s="678" t="s">
        <v>134</v>
      </c>
      <c r="BA39" s="679"/>
      <c r="BB39" s="679"/>
      <c r="BC39" s="679"/>
      <c r="BD39" s="697"/>
      <c r="BE39" s="697"/>
      <c r="BF39" s="721"/>
      <c r="BG39" s="711" t="s">
        <v>338</v>
      </c>
      <c r="BH39" s="712"/>
      <c r="BI39" s="712"/>
      <c r="BJ39" s="712"/>
      <c r="BK39" s="712"/>
      <c r="BL39" s="712"/>
      <c r="BM39" s="712"/>
      <c r="BN39" s="712"/>
      <c r="BO39" s="712"/>
      <c r="BP39" s="712"/>
      <c r="BQ39" s="712"/>
      <c r="BR39" s="712"/>
      <c r="BS39" s="712"/>
      <c r="BT39" s="712"/>
      <c r="BU39" s="713"/>
      <c r="BV39" s="678">
        <v>37788</v>
      </c>
      <c r="BW39" s="679"/>
      <c r="BX39" s="679"/>
      <c r="BY39" s="679"/>
      <c r="BZ39" s="679"/>
      <c r="CA39" s="679"/>
      <c r="CB39" s="722"/>
      <c r="CD39" s="711" t="s">
        <v>339</v>
      </c>
      <c r="CE39" s="712"/>
      <c r="CF39" s="712"/>
      <c r="CG39" s="712"/>
      <c r="CH39" s="712"/>
      <c r="CI39" s="712"/>
      <c r="CJ39" s="712"/>
      <c r="CK39" s="712"/>
      <c r="CL39" s="712"/>
      <c r="CM39" s="712"/>
      <c r="CN39" s="712"/>
      <c r="CO39" s="712"/>
      <c r="CP39" s="712"/>
      <c r="CQ39" s="713"/>
      <c r="CR39" s="678">
        <v>399628</v>
      </c>
      <c r="CS39" s="697"/>
      <c r="CT39" s="697"/>
      <c r="CU39" s="697"/>
      <c r="CV39" s="697"/>
      <c r="CW39" s="697"/>
      <c r="CX39" s="697"/>
      <c r="CY39" s="698"/>
      <c r="CZ39" s="681">
        <v>0.8</v>
      </c>
      <c r="DA39" s="699"/>
      <c r="DB39" s="699"/>
      <c r="DC39" s="700"/>
      <c r="DD39" s="684">
        <v>90749</v>
      </c>
      <c r="DE39" s="697"/>
      <c r="DF39" s="697"/>
      <c r="DG39" s="697"/>
      <c r="DH39" s="697"/>
      <c r="DI39" s="697"/>
      <c r="DJ39" s="697"/>
      <c r="DK39" s="698"/>
      <c r="DL39" s="684" t="s">
        <v>180</v>
      </c>
      <c r="DM39" s="697"/>
      <c r="DN39" s="697"/>
      <c r="DO39" s="697"/>
      <c r="DP39" s="697"/>
      <c r="DQ39" s="697"/>
      <c r="DR39" s="697"/>
      <c r="DS39" s="697"/>
      <c r="DT39" s="697"/>
      <c r="DU39" s="697"/>
      <c r="DV39" s="698"/>
      <c r="DW39" s="681" t="s">
        <v>235</v>
      </c>
      <c r="DX39" s="699"/>
      <c r="DY39" s="699"/>
      <c r="DZ39" s="699"/>
      <c r="EA39" s="699"/>
      <c r="EB39" s="699"/>
      <c r="EC39" s="714"/>
    </row>
    <row r="40" spans="2:133" ht="11.25" customHeight="1" x14ac:dyDescent="0.2">
      <c r="B40" s="675" t="s">
        <v>340</v>
      </c>
      <c r="C40" s="676"/>
      <c r="D40" s="676"/>
      <c r="E40" s="676"/>
      <c r="F40" s="676"/>
      <c r="G40" s="676"/>
      <c r="H40" s="676"/>
      <c r="I40" s="676"/>
      <c r="J40" s="676"/>
      <c r="K40" s="676"/>
      <c r="L40" s="676"/>
      <c r="M40" s="676"/>
      <c r="N40" s="676"/>
      <c r="O40" s="676"/>
      <c r="P40" s="676"/>
      <c r="Q40" s="677"/>
      <c r="R40" s="678" t="s">
        <v>235</v>
      </c>
      <c r="S40" s="679"/>
      <c r="T40" s="679"/>
      <c r="U40" s="679"/>
      <c r="V40" s="679"/>
      <c r="W40" s="679"/>
      <c r="X40" s="679"/>
      <c r="Y40" s="680"/>
      <c r="Z40" s="715" t="s">
        <v>235</v>
      </c>
      <c r="AA40" s="715"/>
      <c r="AB40" s="715"/>
      <c r="AC40" s="715"/>
      <c r="AD40" s="716" t="s">
        <v>235</v>
      </c>
      <c r="AE40" s="716"/>
      <c r="AF40" s="716"/>
      <c r="AG40" s="716"/>
      <c r="AH40" s="716"/>
      <c r="AI40" s="716"/>
      <c r="AJ40" s="716"/>
      <c r="AK40" s="716"/>
      <c r="AL40" s="681" t="s">
        <v>134</v>
      </c>
      <c r="AM40" s="682"/>
      <c r="AN40" s="682"/>
      <c r="AO40" s="717"/>
      <c r="AQ40" s="718" t="s">
        <v>341</v>
      </c>
      <c r="AR40" s="719"/>
      <c r="AS40" s="719"/>
      <c r="AT40" s="719"/>
      <c r="AU40" s="719"/>
      <c r="AV40" s="719"/>
      <c r="AW40" s="719"/>
      <c r="AX40" s="719"/>
      <c r="AY40" s="720"/>
      <c r="AZ40" s="678" t="s">
        <v>235</v>
      </c>
      <c r="BA40" s="679"/>
      <c r="BB40" s="679"/>
      <c r="BC40" s="679"/>
      <c r="BD40" s="697"/>
      <c r="BE40" s="697"/>
      <c r="BF40" s="721"/>
      <c r="BG40" s="723" t="s">
        <v>342</v>
      </c>
      <c r="BH40" s="724"/>
      <c r="BI40" s="724"/>
      <c r="BJ40" s="724"/>
      <c r="BK40" s="724"/>
      <c r="BL40" s="236"/>
      <c r="BM40" s="712" t="s">
        <v>343</v>
      </c>
      <c r="BN40" s="712"/>
      <c r="BO40" s="712"/>
      <c r="BP40" s="712"/>
      <c r="BQ40" s="712"/>
      <c r="BR40" s="712"/>
      <c r="BS40" s="712"/>
      <c r="BT40" s="712"/>
      <c r="BU40" s="713"/>
      <c r="BV40" s="678">
        <v>85</v>
      </c>
      <c r="BW40" s="679"/>
      <c r="BX40" s="679"/>
      <c r="BY40" s="679"/>
      <c r="BZ40" s="679"/>
      <c r="CA40" s="679"/>
      <c r="CB40" s="722"/>
      <c r="CD40" s="711" t="s">
        <v>344</v>
      </c>
      <c r="CE40" s="712"/>
      <c r="CF40" s="712"/>
      <c r="CG40" s="712"/>
      <c r="CH40" s="712"/>
      <c r="CI40" s="712"/>
      <c r="CJ40" s="712"/>
      <c r="CK40" s="712"/>
      <c r="CL40" s="712"/>
      <c r="CM40" s="712"/>
      <c r="CN40" s="712"/>
      <c r="CO40" s="712"/>
      <c r="CP40" s="712"/>
      <c r="CQ40" s="713"/>
      <c r="CR40" s="678">
        <v>317000</v>
      </c>
      <c r="CS40" s="679"/>
      <c r="CT40" s="679"/>
      <c r="CU40" s="679"/>
      <c r="CV40" s="679"/>
      <c r="CW40" s="679"/>
      <c r="CX40" s="679"/>
      <c r="CY40" s="680"/>
      <c r="CZ40" s="681">
        <v>0.7</v>
      </c>
      <c r="DA40" s="699"/>
      <c r="DB40" s="699"/>
      <c r="DC40" s="700"/>
      <c r="DD40" s="684" t="s">
        <v>134</v>
      </c>
      <c r="DE40" s="679"/>
      <c r="DF40" s="679"/>
      <c r="DG40" s="679"/>
      <c r="DH40" s="679"/>
      <c r="DI40" s="679"/>
      <c r="DJ40" s="679"/>
      <c r="DK40" s="680"/>
      <c r="DL40" s="684" t="s">
        <v>134</v>
      </c>
      <c r="DM40" s="679"/>
      <c r="DN40" s="679"/>
      <c r="DO40" s="679"/>
      <c r="DP40" s="679"/>
      <c r="DQ40" s="679"/>
      <c r="DR40" s="679"/>
      <c r="DS40" s="679"/>
      <c r="DT40" s="679"/>
      <c r="DU40" s="679"/>
      <c r="DV40" s="680"/>
      <c r="DW40" s="681" t="s">
        <v>180</v>
      </c>
      <c r="DX40" s="699"/>
      <c r="DY40" s="699"/>
      <c r="DZ40" s="699"/>
      <c r="EA40" s="699"/>
      <c r="EB40" s="699"/>
      <c r="EC40" s="714"/>
    </row>
    <row r="41" spans="2:133" ht="11.25" customHeight="1" x14ac:dyDescent="0.2">
      <c r="B41" s="675" t="s">
        <v>345</v>
      </c>
      <c r="C41" s="676"/>
      <c r="D41" s="676"/>
      <c r="E41" s="676"/>
      <c r="F41" s="676"/>
      <c r="G41" s="676"/>
      <c r="H41" s="676"/>
      <c r="I41" s="676"/>
      <c r="J41" s="676"/>
      <c r="K41" s="676"/>
      <c r="L41" s="676"/>
      <c r="M41" s="676"/>
      <c r="N41" s="676"/>
      <c r="O41" s="676"/>
      <c r="P41" s="676"/>
      <c r="Q41" s="677"/>
      <c r="R41" s="678">
        <v>2007000</v>
      </c>
      <c r="S41" s="679"/>
      <c r="T41" s="679"/>
      <c r="U41" s="679"/>
      <c r="V41" s="679"/>
      <c r="W41" s="679"/>
      <c r="X41" s="679"/>
      <c r="Y41" s="680"/>
      <c r="Z41" s="715">
        <v>4</v>
      </c>
      <c r="AA41" s="715"/>
      <c r="AB41" s="715"/>
      <c r="AC41" s="715"/>
      <c r="AD41" s="716" t="s">
        <v>134</v>
      </c>
      <c r="AE41" s="716"/>
      <c r="AF41" s="716"/>
      <c r="AG41" s="716"/>
      <c r="AH41" s="716"/>
      <c r="AI41" s="716"/>
      <c r="AJ41" s="716"/>
      <c r="AK41" s="716"/>
      <c r="AL41" s="681" t="s">
        <v>134</v>
      </c>
      <c r="AM41" s="682"/>
      <c r="AN41" s="682"/>
      <c r="AO41" s="717"/>
      <c r="AQ41" s="718" t="s">
        <v>346</v>
      </c>
      <c r="AR41" s="719"/>
      <c r="AS41" s="719"/>
      <c r="AT41" s="719"/>
      <c r="AU41" s="719"/>
      <c r="AV41" s="719"/>
      <c r="AW41" s="719"/>
      <c r="AX41" s="719"/>
      <c r="AY41" s="720"/>
      <c r="AZ41" s="678">
        <v>1997331</v>
      </c>
      <c r="BA41" s="679"/>
      <c r="BB41" s="679"/>
      <c r="BC41" s="679"/>
      <c r="BD41" s="697"/>
      <c r="BE41" s="697"/>
      <c r="BF41" s="721"/>
      <c r="BG41" s="723"/>
      <c r="BH41" s="724"/>
      <c r="BI41" s="724"/>
      <c r="BJ41" s="724"/>
      <c r="BK41" s="724"/>
      <c r="BL41" s="236"/>
      <c r="BM41" s="712" t="s">
        <v>347</v>
      </c>
      <c r="BN41" s="712"/>
      <c r="BO41" s="712"/>
      <c r="BP41" s="712"/>
      <c r="BQ41" s="712"/>
      <c r="BR41" s="712"/>
      <c r="BS41" s="712"/>
      <c r="BT41" s="712"/>
      <c r="BU41" s="713"/>
      <c r="BV41" s="678" t="s">
        <v>134</v>
      </c>
      <c r="BW41" s="679"/>
      <c r="BX41" s="679"/>
      <c r="BY41" s="679"/>
      <c r="BZ41" s="679"/>
      <c r="CA41" s="679"/>
      <c r="CB41" s="722"/>
      <c r="CD41" s="711" t="s">
        <v>348</v>
      </c>
      <c r="CE41" s="712"/>
      <c r="CF41" s="712"/>
      <c r="CG41" s="712"/>
      <c r="CH41" s="712"/>
      <c r="CI41" s="712"/>
      <c r="CJ41" s="712"/>
      <c r="CK41" s="712"/>
      <c r="CL41" s="712"/>
      <c r="CM41" s="712"/>
      <c r="CN41" s="712"/>
      <c r="CO41" s="712"/>
      <c r="CP41" s="712"/>
      <c r="CQ41" s="713"/>
      <c r="CR41" s="678" t="s">
        <v>250</v>
      </c>
      <c r="CS41" s="697"/>
      <c r="CT41" s="697"/>
      <c r="CU41" s="697"/>
      <c r="CV41" s="697"/>
      <c r="CW41" s="697"/>
      <c r="CX41" s="697"/>
      <c r="CY41" s="698"/>
      <c r="CZ41" s="681" t="s">
        <v>235</v>
      </c>
      <c r="DA41" s="699"/>
      <c r="DB41" s="699"/>
      <c r="DC41" s="700"/>
      <c r="DD41" s="684" t="s">
        <v>134</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2">
      <c r="B42" s="659" t="s">
        <v>349</v>
      </c>
      <c r="C42" s="660"/>
      <c r="D42" s="660"/>
      <c r="E42" s="660"/>
      <c r="F42" s="660"/>
      <c r="G42" s="660"/>
      <c r="H42" s="660"/>
      <c r="I42" s="660"/>
      <c r="J42" s="660"/>
      <c r="K42" s="660"/>
      <c r="L42" s="660"/>
      <c r="M42" s="660"/>
      <c r="N42" s="660"/>
      <c r="O42" s="660"/>
      <c r="P42" s="660"/>
      <c r="Q42" s="661"/>
      <c r="R42" s="662">
        <v>50002530</v>
      </c>
      <c r="S42" s="701"/>
      <c r="T42" s="701"/>
      <c r="U42" s="701"/>
      <c r="V42" s="701"/>
      <c r="W42" s="701"/>
      <c r="X42" s="701"/>
      <c r="Y42" s="703"/>
      <c r="Z42" s="704">
        <v>100</v>
      </c>
      <c r="AA42" s="704"/>
      <c r="AB42" s="704"/>
      <c r="AC42" s="704"/>
      <c r="AD42" s="705">
        <v>28196942</v>
      </c>
      <c r="AE42" s="705"/>
      <c r="AF42" s="705"/>
      <c r="AG42" s="705"/>
      <c r="AH42" s="705"/>
      <c r="AI42" s="705"/>
      <c r="AJ42" s="705"/>
      <c r="AK42" s="705"/>
      <c r="AL42" s="665">
        <v>100</v>
      </c>
      <c r="AM42" s="706"/>
      <c r="AN42" s="706"/>
      <c r="AO42" s="707"/>
      <c r="AQ42" s="708" t="s">
        <v>350</v>
      </c>
      <c r="AR42" s="709"/>
      <c r="AS42" s="709"/>
      <c r="AT42" s="709"/>
      <c r="AU42" s="709"/>
      <c r="AV42" s="709"/>
      <c r="AW42" s="709"/>
      <c r="AX42" s="709"/>
      <c r="AY42" s="710"/>
      <c r="AZ42" s="662">
        <v>3564629</v>
      </c>
      <c r="BA42" s="701"/>
      <c r="BB42" s="701"/>
      <c r="BC42" s="701"/>
      <c r="BD42" s="663"/>
      <c r="BE42" s="663"/>
      <c r="BF42" s="727"/>
      <c r="BG42" s="725"/>
      <c r="BH42" s="726"/>
      <c r="BI42" s="726"/>
      <c r="BJ42" s="726"/>
      <c r="BK42" s="726"/>
      <c r="BL42" s="237"/>
      <c r="BM42" s="728" t="s">
        <v>351</v>
      </c>
      <c r="BN42" s="728"/>
      <c r="BO42" s="728"/>
      <c r="BP42" s="728"/>
      <c r="BQ42" s="728"/>
      <c r="BR42" s="728"/>
      <c r="BS42" s="728"/>
      <c r="BT42" s="728"/>
      <c r="BU42" s="729"/>
      <c r="BV42" s="662">
        <v>312</v>
      </c>
      <c r="BW42" s="701"/>
      <c r="BX42" s="701"/>
      <c r="BY42" s="701"/>
      <c r="BZ42" s="701"/>
      <c r="CA42" s="701"/>
      <c r="CB42" s="702"/>
      <c r="CD42" s="675" t="s">
        <v>352</v>
      </c>
      <c r="CE42" s="676"/>
      <c r="CF42" s="676"/>
      <c r="CG42" s="676"/>
      <c r="CH42" s="676"/>
      <c r="CI42" s="676"/>
      <c r="CJ42" s="676"/>
      <c r="CK42" s="676"/>
      <c r="CL42" s="676"/>
      <c r="CM42" s="676"/>
      <c r="CN42" s="676"/>
      <c r="CO42" s="676"/>
      <c r="CP42" s="676"/>
      <c r="CQ42" s="677"/>
      <c r="CR42" s="678">
        <v>3876772</v>
      </c>
      <c r="CS42" s="679"/>
      <c r="CT42" s="679"/>
      <c r="CU42" s="679"/>
      <c r="CV42" s="679"/>
      <c r="CW42" s="679"/>
      <c r="CX42" s="679"/>
      <c r="CY42" s="680"/>
      <c r="CZ42" s="681">
        <v>8</v>
      </c>
      <c r="DA42" s="682"/>
      <c r="DB42" s="682"/>
      <c r="DC42" s="683"/>
      <c r="DD42" s="684">
        <v>1181507</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2">
      <c r="BV43" s="238"/>
      <c r="BW43" s="238"/>
      <c r="BX43" s="238"/>
      <c r="BY43" s="238"/>
      <c r="BZ43" s="238"/>
      <c r="CA43" s="238"/>
      <c r="CB43" s="238"/>
      <c r="CD43" s="675" t="s">
        <v>353</v>
      </c>
      <c r="CE43" s="676"/>
      <c r="CF43" s="676"/>
      <c r="CG43" s="676"/>
      <c r="CH43" s="676"/>
      <c r="CI43" s="676"/>
      <c r="CJ43" s="676"/>
      <c r="CK43" s="676"/>
      <c r="CL43" s="676"/>
      <c r="CM43" s="676"/>
      <c r="CN43" s="676"/>
      <c r="CO43" s="676"/>
      <c r="CP43" s="676"/>
      <c r="CQ43" s="677"/>
      <c r="CR43" s="678">
        <v>97099</v>
      </c>
      <c r="CS43" s="697"/>
      <c r="CT43" s="697"/>
      <c r="CU43" s="697"/>
      <c r="CV43" s="697"/>
      <c r="CW43" s="697"/>
      <c r="CX43" s="697"/>
      <c r="CY43" s="698"/>
      <c r="CZ43" s="681">
        <v>0.2</v>
      </c>
      <c r="DA43" s="699"/>
      <c r="DB43" s="699"/>
      <c r="DC43" s="700"/>
      <c r="DD43" s="684">
        <v>97099</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2">
      <c r="CD44" s="691" t="s">
        <v>301</v>
      </c>
      <c r="CE44" s="692"/>
      <c r="CF44" s="675" t="s">
        <v>354</v>
      </c>
      <c r="CG44" s="676"/>
      <c r="CH44" s="676"/>
      <c r="CI44" s="676"/>
      <c r="CJ44" s="676"/>
      <c r="CK44" s="676"/>
      <c r="CL44" s="676"/>
      <c r="CM44" s="676"/>
      <c r="CN44" s="676"/>
      <c r="CO44" s="676"/>
      <c r="CP44" s="676"/>
      <c r="CQ44" s="677"/>
      <c r="CR44" s="678">
        <v>3866948</v>
      </c>
      <c r="CS44" s="679"/>
      <c r="CT44" s="679"/>
      <c r="CU44" s="679"/>
      <c r="CV44" s="679"/>
      <c r="CW44" s="679"/>
      <c r="CX44" s="679"/>
      <c r="CY44" s="680"/>
      <c r="CZ44" s="681">
        <v>8</v>
      </c>
      <c r="DA44" s="682"/>
      <c r="DB44" s="682"/>
      <c r="DC44" s="683"/>
      <c r="DD44" s="684">
        <v>1173415</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2">
      <c r="CD45" s="693"/>
      <c r="CE45" s="694"/>
      <c r="CF45" s="675" t="s">
        <v>355</v>
      </c>
      <c r="CG45" s="676"/>
      <c r="CH45" s="676"/>
      <c r="CI45" s="676"/>
      <c r="CJ45" s="676"/>
      <c r="CK45" s="676"/>
      <c r="CL45" s="676"/>
      <c r="CM45" s="676"/>
      <c r="CN45" s="676"/>
      <c r="CO45" s="676"/>
      <c r="CP45" s="676"/>
      <c r="CQ45" s="677"/>
      <c r="CR45" s="678">
        <v>1474330</v>
      </c>
      <c r="CS45" s="697"/>
      <c r="CT45" s="697"/>
      <c r="CU45" s="697"/>
      <c r="CV45" s="697"/>
      <c r="CW45" s="697"/>
      <c r="CX45" s="697"/>
      <c r="CY45" s="698"/>
      <c r="CZ45" s="681">
        <v>3</v>
      </c>
      <c r="DA45" s="699"/>
      <c r="DB45" s="699"/>
      <c r="DC45" s="700"/>
      <c r="DD45" s="684">
        <v>111767</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2">
      <c r="B46" s="230" t="s">
        <v>356</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357</v>
      </c>
      <c r="CG46" s="676"/>
      <c r="CH46" s="676"/>
      <c r="CI46" s="676"/>
      <c r="CJ46" s="676"/>
      <c r="CK46" s="676"/>
      <c r="CL46" s="676"/>
      <c r="CM46" s="676"/>
      <c r="CN46" s="676"/>
      <c r="CO46" s="676"/>
      <c r="CP46" s="676"/>
      <c r="CQ46" s="677"/>
      <c r="CR46" s="678">
        <v>2385876</v>
      </c>
      <c r="CS46" s="679"/>
      <c r="CT46" s="679"/>
      <c r="CU46" s="679"/>
      <c r="CV46" s="679"/>
      <c r="CW46" s="679"/>
      <c r="CX46" s="679"/>
      <c r="CY46" s="680"/>
      <c r="CZ46" s="681">
        <v>4.9000000000000004</v>
      </c>
      <c r="DA46" s="682"/>
      <c r="DB46" s="682"/>
      <c r="DC46" s="683"/>
      <c r="DD46" s="684">
        <v>1054906</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2">
      <c r="B47" s="240" t="s">
        <v>358</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359</v>
      </c>
      <c r="CG47" s="676"/>
      <c r="CH47" s="676"/>
      <c r="CI47" s="676"/>
      <c r="CJ47" s="676"/>
      <c r="CK47" s="676"/>
      <c r="CL47" s="676"/>
      <c r="CM47" s="676"/>
      <c r="CN47" s="676"/>
      <c r="CO47" s="676"/>
      <c r="CP47" s="676"/>
      <c r="CQ47" s="677"/>
      <c r="CR47" s="678">
        <v>9824</v>
      </c>
      <c r="CS47" s="697"/>
      <c r="CT47" s="697"/>
      <c r="CU47" s="697"/>
      <c r="CV47" s="697"/>
      <c r="CW47" s="697"/>
      <c r="CX47" s="697"/>
      <c r="CY47" s="698"/>
      <c r="CZ47" s="681">
        <v>0</v>
      </c>
      <c r="DA47" s="699"/>
      <c r="DB47" s="699"/>
      <c r="DC47" s="700"/>
      <c r="DD47" s="684">
        <v>8092</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ht="11" x14ac:dyDescent="0.2">
      <c r="B48" s="241" t="s">
        <v>360</v>
      </c>
      <c r="CD48" s="695"/>
      <c r="CE48" s="696"/>
      <c r="CF48" s="675" t="s">
        <v>361</v>
      </c>
      <c r="CG48" s="676"/>
      <c r="CH48" s="676"/>
      <c r="CI48" s="676"/>
      <c r="CJ48" s="676"/>
      <c r="CK48" s="676"/>
      <c r="CL48" s="676"/>
      <c r="CM48" s="676"/>
      <c r="CN48" s="676"/>
      <c r="CO48" s="676"/>
      <c r="CP48" s="676"/>
      <c r="CQ48" s="677"/>
      <c r="CR48" s="678" t="s">
        <v>134</v>
      </c>
      <c r="CS48" s="679"/>
      <c r="CT48" s="679"/>
      <c r="CU48" s="679"/>
      <c r="CV48" s="679"/>
      <c r="CW48" s="679"/>
      <c r="CX48" s="679"/>
      <c r="CY48" s="680"/>
      <c r="CZ48" s="681" t="s">
        <v>134</v>
      </c>
      <c r="DA48" s="682"/>
      <c r="DB48" s="682"/>
      <c r="DC48" s="683"/>
      <c r="DD48" s="684" t="s">
        <v>250</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2">
      <c r="CD49" s="659" t="s">
        <v>362</v>
      </c>
      <c r="CE49" s="660"/>
      <c r="CF49" s="660"/>
      <c r="CG49" s="660"/>
      <c r="CH49" s="660"/>
      <c r="CI49" s="660"/>
      <c r="CJ49" s="660"/>
      <c r="CK49" s="660"/>
      <c r="CL49" s="660"/>
      <c r="CM49" s="660"/>
      <c r="CN49" s="660"/>
      <c r="CO49" s="660"/>
      <c r="CP49" s="660"/>
      <c r="CQ49" s="661"/>
      <c r="CR49" s="662">
        <v>48443981</v>
      </c>
      <c r="CS49" s="663"/>
      <c r="CT49" s="663"/>
      <c r="CU49" s="663"/>
      <c r="CV49" s="663"/>
      <c r="CW49" s="663"/>
      <c r="CX49" s="663"/>
      <c r="CY49" s="664"/>
      <c r="CZ49" s="665">
        <v>100</v>
      </c>
      <c r="DA49" s="666"/>
      <c r="DB49" s="666"/>
      <c r="DC49" s="667"/>
      <c r="DD49" s="668">
        <v>32204394</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b/6rKW9lo6oqnXbJbQqlImlbYzzNID0WCjUs8IZy34fWSeQBC6CAMvq77ONPKuZnquvUsIKCPsBPBc6jT8ytzw==" saltValue="qDoEeUL5PdHRInNcflYE7w=="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 zeroHeight="1" x14ac:dyDescent="0.2"/>
  <cols>
    <col min="1" max="130" width="2.7265625" style="290" customWidth="1"/>
    <col min="131" max="131" width="1.6328125" style="290" customWidth="1"/>
    <col min="132" max="16384" width="9" style="290" hidden="1"/>
  </cols>
  <sheetData>
    <row r="1" spans="1:131" s="248" customFormat="1" ht="11.25" customHeight="1" thickBot="1" x14ac:dyDescent="0.25">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5">
      <c r="A2" s="249" t="s">
        <v>363</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364</v>
      </c>
      <c r="DK2" s="1204"/>
      <c r="DL2" s="1204"/>
      <c r="DM2" s="1204"/>
      <c r="DN2" s="1204"/>
      <c r="DO2" s="1205"/>
      <c r="DP2" s="250"/>
      <c r="DQ2" s="1203" t="s">
        <v>365</v>
      </c>
      <c r="DR2" s="1204"/>
      <c r="DS2" s="1204"/>
      <c r="DT2" s="1204"/>
      <c r="DU2" s="1204"/>
      <c r="DV2" s="1204"/>
      <c r="DW2" s="1204"/>
      <c r="DX2" s="1204"/>
      <c r="DY2" s="1204"/>
      <c r="DZ2" s="1205"/>
      <c r="EA2" s="251"/>
    </row>
    <row r="3" spans="1:131" s="248" customFormat="1" ht="11.25" customHeight="1" x14ac:dyDescent="0.2">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5">
      <c r="A4" s="1156" t="s">
        <v>366</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367</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2">
      <c r="A5" s="1088" t="s">
        <v>368</v>
      </c>
      <c r="B5" s="1089"/>
      <c r="C5" s="1089"/>
      <c r="D5" s="1089"/>
      <c r="E5" s="1089"/>
      <c r="F5" s="1089"/>
      <c r="G5" s="1089"/>
      <c r="H5" s="1089"/>
      <c r="I5" s="1089"/>
      <c r="J5" s="1089"/>
      <c r="K5" s="1089"/>
      <c r="L5" s="1089"/>
      <c r="M5" s="1089"/>
      <c r="N5" s="1089"/>
      <c r="O5" s="1089"/>
      <c r="P5" s="1090"/>
      <c r="Q5" s="1094" t="s">
        <v>369</v>
      </c>
      <c r="R5" s="1095"/>
      <c r="S5" s="1095"/>
      <c r="T5" s="1095"/>
      <c r="U5" s="1096"/>
      <c r="V5" s="1094" t="s">
        <v>370</v>
      </c>
      <c r="W5" s="1095"/>
      <c r="X5" s="1095"/>
      <c r="Y5" s="1095"/>
      <c r="Z5" s="1096"/>
      <c r="AA5" s="1094" t="s">
        <v>371</v>
      </c>
      <c r="AB5" s="1095"/>
      <c r="AC5" s="1095"/>
      <c r="AD5" s="1095"/>
      <c r="AE5" s="1095"/>
      <c r="AF5" s="1206" t="s">
        <v>372</v>
      </c>
      <c r="AG5" s="1095"/>
      <c r="AH5" s="1095"/>
      <c r="AI5" s="1095"/>
      <c r="AJ5" s="1110"/>
      <c r="AK5" s="1095" t="s">
        <v>373</v>
      </c>
      <c r="AL5" s="1095"/>
      <c r="AM5" s="1095"/>
      <c r="AN5" s="1095"/>
      <c r="AO5" s="1096"/>
      <c r="AP5" s="1094" t="s">
        <v>374</v>
      </c>
      <c r="AQ5" s="1095"/>
      <c r="AR5" s="1095"/>
      <c r="AS5" s="1095"/>
      <c r="AT5" s="1096"/>
      <c r="AU5" s="1094" t="s">
        <v>375</v>
      </c>
      <c r="AV5" s="1095"/>
      <c r="AW5" s="1095"/>
      <c r="AX5" s="1095"/>
      <c r="AY5" s="1110"/>
      <c r="AZ5" s="257"/>
      <c r="BA5" s="257"/>
      <c r="BB5" s="257"/>
      <c r="BC5" s="257"/>
      <c r="BD5" s="257"/>
      <c r="BE5" s="258"/>
      <c r="BF5" s="258"/>
      <c r="BG5" s="258"/>
      <c r="BH5" s="258"/>
      <c r="BI5" s="258"/>
      <c r="BJ5" s="258"/>
      <c r="BK5" s="258"/>
      <c r="BL5" s="258"/>
      <c r="BM5" s="258"/>
      <c r="BN5" s="258"/>
      <c r="BO5" s="258"/>
      <c r="BP5" s="258"/>
      <c r="BQ5" s="1088" t="s">
        <v>376</v>
      </c>
      <c r="BR5" s="1089"/>
      <c r="BS5" s="1089"/>
      <c r="BT5" s="1089"/>
      <c r="BU5" s="1089"/>
      <c r="BV5" s="1089"/>
      <c r="BW5" s="1089"/>
      <c r="BX5" s="1089"/>
      <c r="BY5" s="1089"/>
      <c r="BZ5" s="1089"/>
      <c r="CA5" s="1089"/>
      <c r="CB5" s="1089"/>
      <c r="CC5" s="1089"/>
      <c r="CD5" s="1089"/>
      <c r="CE5" s="1089"/>
      <c r="CF5" s="1089"/>
      <c r="CG5" s="1090"/>
      <c r="CH5" s="1094" t="s">
        <v>377</v>
      </c>
      <c r="CI5" s="1095"/>
      <c r="CJ5" s="1095"/>
      <c r="CK5" s="1095"/>
      <c r="CL5" s="1096"/>
      <c r="CM5" s="1094" t="s">
        <v>378</v>
      </c>
      <c r="CN5" s="1095"/>
      <c r="CO5" s="1095"/>
      <c r="CP5" s="1095"/>
      <c r="CQ5" s="1096"/>
      <c r="CR5" s="1094" t="s">
        <v>379</v>
      </c>
      <c r="CS5" s="1095"/>
      <c r="CT5" s="1095"/>
      <c r="CU5" s="1095"/>
      <c r="CV5" s="1096"/>
      <c r="CW5" s="1094" t="s">
        <v>380</v>
      </c>
      <c r="CX5" s="1095"/>
      <c r="CY5" s="1095"/>
      <c r="CZ5" s="1095"/>
      <c r="DA5" s="1096"/>
      <c r="DB5" s="1094" t="s">
        <v>381</v>
      </c>
      <c r="DC5" s="1095"/>
      <c r="DD5" s="1095"/>
      <c r="DE5" s="1095"/>
      <c r="DF5" s="1096"/>
      <c r="DG5" s="1191" t="s">
        <v>382</v>
      </c>
      <c r="DH5" s="1192"/>
      <c r="DI5" s="1192"/>
      <c r="DJ5" s="1192"/>
      <c r="DK5" s="1193"/>
      <c r="DL5" s="1191" t="s">
        <v>383</v>
      </c>
      <c r="DM5" s="1192"/>
      <c r="DN5" s="1192"/>
      <c r="DO5" s="1192"/>
      <c r="DP5" s="1193"/>
      <c r="DQ5" s="1094" t="s">
        <v>384</v>
      </c>
      <c r="DR5" s="1095"/>
      <c r="DS5" s="1095"/>
      <c r="DT5" s="1095"/>
      <c r="DU5" s="1096"/>
      <c r="DV5" s="1094" t="s">
        <v>375</v>
      </c>
      <c r="DW5" s="1095"/>
      <c r="DX5" s="1095"/>
      <c r="DY5" s="1095"/>
      <c r="DZ5" s="1110"/>
      <c r="EA5" s="255"/>
    </row>
    <row r="6" spans="1:131" s="256" customFormat="1" ht="26.25" customHeight="1" thickBot="1" x14ac:dyDescent="0.25">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2">
      <c r="A7" s="259">
        <v>1</v>
      </c>
      <c r="B7" s="1143" t="s">
        <v>385</v>
      </c>
      <c r="C7" s="1144"/>
      <c r="D7" s="1144"/>
      <c r="E7" s="1144"/>
      <c r="F7" s="1144"/>
      <c r="G7" s="1144"/>
      <c r="H7" s="1144"/>
      <c r="I7" s="1144"/>
      <c r="J7" s="1144"/>
      <c r="K7" s="1144"/>
      <c r="L7" s="1144"/>
      <c r="M7" s="1144"/>
      <c r="N7" s="1144"/>
      <c r="O7" s="1144"/>
      <c r="P7" s="1145"/>
      <c r="Q7" s="1197">
        <v>50070</v>
      </c>
      <c r="R7" s="1198"/>
      <c r="S7" s="1198"/>
      <c r="T7" s="1198"/>
      <c r="U7" s="1198"/>
      <c r="V7" s="1198">
        <v>48511</v>
      </c>
      <c r="W7" s="1198"/>
      <c r="X7" s="1198"/>
      <c r="Y7" s="1198"/>
      <c r="Z7" s="1198"/>
      <c r="AA7" s="1198">
        <v>1559</v>
      </c>
      <c r="AB7" s="1198"/>
      <c r="AC7" s="1198"/>
      <c r="AD7" s="1198"/>
      <c r="AE7" s="1199"/>
      <c r="AF7" s="1200">
        <v>986</v>
      </c>
      <c r="AG7" s="1201"/>
      <c r="AH7" s="1201"/>
      <c r="AI7" s="1201"/>
      <c r="AJ7" s="1202"/>
      <c r="AK7" s="1184">
        <v>340</v>
      </c>
      <c r="AL7" s="1185"/>
      <c r="AM7" s="1185"/>
      <c r="AN7" s="1185"/>
      <c r="AO7" s="1185"/>
      <c r="AP7" s="1185">
        <v>34658</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t="s">
        <v>591</v>
      </c>
      <c r="BS7" s="1188" t="s">
        <v>575</v>
      </c>
      <c r="BT7" s="1189"/>
      <c r="BU7" s="1189"/>
      <c r="BV7" s="1189"/>
      <c r="BW7" s="1189"/>
      <c r="BX7" s="1189"/>
      <c r="BY7" s="1189"/>
      <c r="BZ7" s="1189"/>
      <c r="CA7" s="1189"/>
      <c r="CB7" s="1189"/>
      <c r="CC7" s="1189"/>
      <c r="CD7" s="1189"/>
      <c r="CE7" s="1189"/>
      <c r="CF7" s="1189"/>
      <c r="CG7" s="1190"/>
      <c r="CH7" s="1181">
        <v>82</v>
      </c>
      <c r="CI7" s="1182"/>
      <c r="CJ7" s="1182"/>
      <c r="CK7" s="1182"/>
      <c r="CL7" s="1183"/>
      <c r="CM7" s="1181">
        <v>7</v>
      </c>
      <c r="CN7" s="1182"/>
      <c r="CO7" s="1182"/>
      <c r="CP7" s="1182"/>
      <c r="CQ7" s="1183"/>
      <c r="CR7" s="1181">
        <v>5</v>
      </c>
      <c r="CS7" s="1182"/>
      <c r="CT7" s="1182"/>
      <c r="CU7" s="1182"/>
      <c r="CV7" s="1183"/>
      <c r="CW7" s="1181">
        <v>63</v>
      </c>
      <c r="CX7" s="1182"/>
      <c r="CY7" s="1182"/>
      <c r="CZ7" s="1182"/>
      <c r="DA7" s="1183"/>
      <c r="DB7" s="1181" t="s">
        <v>590</v>
      </c>
      <c r="DC7" s="1182"/>
      <c r="DD7" s="1182"/>
      <c r="DE7" s="1182"/>
      <c r="DF7" s="1183"/>
      <c r="DG7" s="1181">
        <v>2060</v>
      </c>
      <c r="DH7" s="1182"/>
      <c r="DI7" s="1182"/>
      <c r="DJ7" s="1182"/>
      <c r="DK7" s="1183"/>
      <c r="DL7" s="1181" t="s">
        <v>590</v>
      </c>
      <c r="DM7" s="1182"/>
      <c r="DN7" s="1182"/>
      <c r="DO7" s="1182"/>
      <c r="DP7" s="1183"/>
      <c r="DQ7" s="1181">
        <v>1088</v>
      </c>
      <c r="DR7" s="1182"/>
      <c r="DS7" s="1182"/>
      <c r="DT7" s="1182"/>
      <c r="DU7" s="1183"/>
      <c r="DV7" s="1208"/>
      <c r="DW7" s="1209"/>
      <c r="DX7" s="1209"/>
      <c r="DY7" s="1209"/>
      <c r="DZ7" s="1210"/>
      <c r="EA7" s="255"/>
    </row>
    <row r="8" spans="1:131" s="256" customFormat="1" ht="26.25" customHeight="1" x14ac:dyDescent="0.2">
      <c r="A8" s="262">
        <v>2</v>
      </c>
      <c r="B8" s="1130"/>
      <c r="C8" s="1131"/>
      <c r="D8" s="1131"/>
      <c r="E8" s="1131"/>
      <c r="F8" s="1131"/>
      <c r="G8" s="1131"/>
      <c r="H8" s="1131"/>
      <c r="I8" s="1131"/>
      <c r="J8" s="1131"/>
      <c r="K8" s="1131"/>
      <c r="L8" s="1131"/>
      <c r="M8" s="1131"/>
      <c r="N8" s="1131"/>
      <c r="O8" s="1131"/>
      <c r="P8" s="1132"/>
      <c r="Q8" s="1136"/>
      <c r="R8" s="1137"/>
      <c r="S8" s="1137"/>
      <c r="T8" s="1137"/>
      <c r="U8" s="1137"/>
      <c r="V8" s="1137"/>
      <c r="W8" s="1137"/>
      <c r="X8" s="1137"/>
      <c r="Y8" s="1137"/>
      <c r="Z8" s="1137"/>
      <c r="AA8" s="1137"/>
      <c r="AB8" s="1137"/>
      <c r="AC8" s="1137"/>
      <c r="AD8" s="1137"/>
      <c r="AE8" s="1138"/>
      <c r="AF8" s="1112"/>
      <c r="AG8" s="1113"/>
      <c r="AH8" s="1113"/>
      <c r="AI8" s="1113"/>
      <c r="AJ8" s="1114"/>
      <c r="AK8" s="1179"/>
      <c r="AL8" s="1180"/>
      <c r="AM8" s="1180"/>
      <c r="AN8" s="1180"/>
      <c r="AO8" s="1180"/>
      <c r="AP8" s="1180"/>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t="s">
        <v>591</v>
      </c>
      <c r="BS8" s="1107" t="s">
        <v>576</v>
      </c>
      <c r="BT8" s="1108"/>
      <c r="BU8" s="1108"/>
      <c r="BV8" s="1108"/>
      <c r="BW8" s="1108"/>
      <c r="BX8" s="1108"/>
      <c r="BY8" s="1108"/>
      <c r="BZ8" s="1108"/>
      <c r="CA8" s="1108"/>
      <c r="CB8" s="1108"/>
      <c r="CC8" s="1108"/>
      <c r="CD8" s="1108"/>
      <c r="CE8" s="1108"/>
      <c r="CF8" s="1108"/>
      <c r="CG8" s="1109"/>
      <c r="CH8" s="1082">
        <v>0</v>
      </c>
      <c r="CI8" s="1083"/>
      <c r="CJ8" s="1083"/>
      <c r="CK8" s="1083"/>
      <c r="CL8" s="1084"/>
      <c r="CM8" s="1082">
        <v>6</v>
      </c>
      <c r="CN8" s="1083"/>
      <c r="CO8" s="1083"/>
      <c r="CP8" s="1083"/>
      <c r="CQ8" s="1084"/>
      <c r="CR8" s="1082">
        <v>5</v>
      </c>
      <c r="CS8" s="1083"/>
      <c r="CT8" s="1083"/>
      <c r="CU8" s="1083"/>
      <c r="CV8" s="1084"/>
      <c r="CW8" s="1082">
        <v>2</v>
      </c>
      <c r="CX8" s="1083"/>
      <c r="CY8" s="1083"/>
      <c r="CZ8" s="1083"/>
      <c r="DA8" s="1084"/>
      <c r="DB8" s="1082" t="s">
        <v>590</v>
      </c>
      <c r="DC8" s="1083"/>
      <c r="DD8" s="1083"/>
      <c r="DE8" s="1083"/>
      <c r="DF8" s="1084"/>
      <c r="DG8" s="1082" t="s">
        <v>590</v>
      </c>
      <c r="DH8" s="1083"/>
      <c r="DI8" s="1083"/>
      <c r="DJ8" s="1083"/>
      <c r="DK8" s="1084"/>
      <c r="DL8" s="1082">
        <v>183</v>
      </c>
      <c r="DM8" s="1083"/>
      <c r="DN8" s="1083"/>
      <c r="DO8" s="1083"/>
      <c r="DP8" s="1084"/>
      <c r="DQ8" s="1082">
        <v>183</v>
      </c>
      <c r="DR8" s="1083"/>
      <c r="DS8" s="1083"/>
      <c r="DT8" s="1083"/>
      <c r="DU8" s="1084"/>
      <c r="DV8" s="1085"/>
      <c r="DW8" s="1086"/>
      <c r="DX8" s="1086"/>
      <c r="DY8" s="1086"/>
      <c r="DZ8" s="1087"/>
      <c r="EA8" s="255"/>
    </row>
    <row r="9" spans="1:131" s="256" customFormat="1" ht="26.25" customHeight="1" x14ac:dyDescent="0.2">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t="s">
        <v>577</v>
      </c>
      <c r="BT9" s="1108"/>
      <c r="BU9" s="1108"/>
      <c r="BV9" s="1108"/>
      <c r="BW9" s="1108"/>
      <c r="BX9" s="1108"/>
      <c r="BY9" s="1108"/>
      <c r="BZ9" s="1108"/>
      <c r="CA9" s="1108"/>
      <c r="CB9" s="1108"/>
      <c r="CC9" s="1108"/>
      <c r="CD9" s="1108"/>
      <c r="CE9" s="1108"/>
      <c r="CF9" s="1108"/>
      <c r="CG9" s="1109"/>
      <c r="CH9" s="1082">
        <v>0</v>
      </c>
      <c r="CI9" s="1083"/>
      <c r="CJ9" s="1083"/>
      <c r="CK9" s="1083"/>
      <c r="CL9" s="1084"/>
      <c r="CM9" s="1082">
        <v>80</v>
      </c>
      <c r="CN9" s="1083"/>
      <c r="CO9" s="1083"/>
      <c r="CP9" s="1083"/>
      <c r="CQ9" s="1084"/>
      <c r="CR9" s="1082">
        <v>50</v>
      </c>
      <c r="CS9" s="1083"/>
      <c r="CT9" s="1083"/>
      <c r="CU9" s="1083"/>
      <c r="CV9" s="1084"/>
      <c r="CW9" s="1082">
        <v>41</v>
      </c>
      <c r="CX9" s="1083"/>
      <c r="CY9" s="1083"/>
      <c r="CZ9" s="1083"/>
      <c r="DA9" s="1084"/>
      <c r="DB9" s="1082" t="s">
        <v>590</v>
      </c>
      <c r="DC9" s="1083"/>
      <c r="DD9" s="1083"/>
      <c r="DE9" s="1083"/>
      <c r="DF9" s="1084"/>
      <c r="DG9" s="1082" t="s">
        <v>590</v>
      </c>
      <c r="DH9" s="1083"/>
      <c r="DI9" s="1083"/>
      <c r="DJ9" s="1083"/>
      <c r="DK9" s="1084"/>
      <c r="DL9" s="1082" t="s">
        <v>590</v>
      </c>
      <c r="DM9" s="1083"/>
      <c r="DN9" s="1083"/>
      <c r="DO9" s="1083"/>
      <c r="DP9" s="1084"/>
      <c r="DQ9" s="1135" t="s">
        <v>582</v>
      </c>
      <c r="DR9" s="1135"/>
      <c r="DS9" s="1135"/>
      <c r="DT9" s="1135"/>
      <c r="DU9" s="1135"/>
      <c r="DV9" s="1085"/>
      <c r="DW9" s="1086"/>
      <c r="DX9" s="1086"/>
      <c r="DY9" s="1086"/>
      <c r="DZ9" s="1087"/>
      <c r="EA9" s="255"/>
    </row>
    <row r="10" spans="1:131" s="256" customFormat="1" ht="26.25" customHeight="1" x14ac:dyDescent="0.2">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2">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2">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2">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2">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2">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2">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2">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2">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2">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2">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5">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2">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386</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5">
      <c r="A23" s="265" t="s">
        <v>387</v>
      </c>
      <c r="B23" s="1037" t="s">
        <v>388</v>
      </c>
      <c r="C23" s="1038"/>
      <c r="D23" s="1038"/>
      <c r="E23" s="1038"/>
      <c r="F23" s="1038"/>
      <c r="G23" s="1038"/>
      <c r="H23" s="1038"/>
      <c r="I23" s="1038"/>
      <c r="J23" s="1038"/>
      <c r="K23" s="1038"/>
      <c r="L23" s="1038"/>
      <c r="M23" s="1038"/>
      <c r="N23" s="1038"/>
      <c r="O23" s="1038"/>
      <c r="P23" s="1039"/>
      <c r="Q23" s="1161">
        <v>50070</v>
      </c>
      <c r="R23" s="1162"/>
      <c r="S23" s="1162"/>
      <c r="T23" s="1162"/>
      <c r="U23" s="1162"/>
      <c r="V23" s="1162">
        <v>48511</v>
      </c>
      <c r="W23" s="1162"/>
      <c r="X23" s="1162"/>
      <c r="Y23" s="1162"/>
      <c r="Z23" s="1162"/>
      <c r="AA23" s="1162">
        <v>1559</v>
      </c>
      <c r="AB23" s="1162"/>
      <c r="AC23" s="1162"/>
      <c r="AD23" s="1162"/>
      <c r="AE23" s="1163"/>
      <c r="AF23" s="1164">
        <v>986</v>
      </c>
      <c r="AG23" s="1162"/>
      <c r="AH23" s="1162"/>
      <c r="AI23" s="1162"/>
      <c r="AJ23" s="1165"/>
      <c r="AK23" s="1166"/>
      <c r="AL23" s="1167"/>
      <c r="AM23" s="1167"/>
      <c r="AN23" s="1167"/>
      <c r="AO23" s="1167"/>
      <c r="AP23" s="1162">
        <v>34658</v>
      </c>
      <c r="AQ23" s="1162"/>
      <c r="AR23" s="1162"/>
      <c r="AS23" s="1162"/>
      <c r="AT23" s="1162"/>
      <c r="AU23" s="1168"/>
      <c r="AV23" s="1168"/>
      <c r="AW23" s="1168"/>
      <c r="AX23" s="1168"/>
      <c r="AY23" s="1169"/>
      <c r="AZ23" s="1158" t="s">
        <v>389</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2">
      <c r="A24" s="1157" t="s">
        <v>390</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5">
      <c r="A25" s="1156" t="s">
        <v>391</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2">
      <c r="A26" s="1088" t="s">
        <v>368</v>
      </c>
      <c r="B26" s="1089"/>
      <c r="C26" s="1089"/>
      <c r="D26" s="1089"/>
      <c r="E26" s="1089"/>
      <c r="F26" s="1089"/>
      <c r="G26" s="1089"/>
      <c r="H26" s="1089"/>
      <c r="I26" s="1089"/>
      <c r="J26" s="1089"/>
      <c r="K26" s="1089"/>
      <c r="L26" s="1089"/>
      <c r="M26" s="1089"/>
      <c r="N26" s="1089"/>
      <c r="O26" s="1089"/>
      <c r="P26" s="1090"/>
      <c r="Q26" s="1094" t="s">
        <v>392</v>
      </c>
      <c r="R26" s="1095"/>
      <c r="S26" s="1095"/>
      <c r="T26" s="1095"/>
      <c r="U26" s="1096"/>
      <c r="V26" s="1094" t="s">
        <v>393</v>
      </c>
      <c r="W26" s="1095"/>
      <c r="X26" s="1095"/>
      <c r="Y26" s="1095"/>
      <c r="Z26" s="1096"/>
      <c r="AA26" s="1094" t="s">
        <v>394</v>
      </c>
      <c r="AB26" s="1095"/>
      <c r="AC26" s="1095"/>
      <c r="AD26" s="1095"/>
      <c r="AE26" s="1095"/>
      <c r="AF26" s="1152" t="s">
        <v>395</v>
      </c>
      <c r="AG26" s="1101"/>
      <c r="AH26" s="1101"/>
      <c r="AI26" s="1101"/>
      <c r="AJ26" s="1153"/>
      <c r="AK26" s="1095" t="s">
        <v>396</v>
      </c>
      <c r="AL26" s="1095"/>
      <c r="AM26" s="1095"/>
      <c r="AN26" s="1095"/>
      <c r="AO26" s="1096"/>
      <c r="AP26" s="1094" t="s">
        <v>397</v>
      </c>
      <c r="AQ26" s="1095"/>
      <c r="AR26" s="1095"/>
      <c r="AS26" s="1095"/>
      <c r="AT26" s="1096"/>
      <c r="AU26" s="1094" t="s">
        <v>398</v>
      </c>
      <c r="AV26" s="1095"/>
      <c r="AW26" s="1095"/>
      <c r="AX26" s="1095"/>
      <c r="AY26" s="1096"/>
      <c r="AZ26" s="1094" t="s">
        <v>399</v>
      </c>
      <c r="BA26" s="1095"/>
      <c r="BB26" s="1095"/>
      <c r="BC26" s="1095"/>
      <c r="BD26" s="1096"/>
      <c r="BE26" s="1094" t="s">
        <v>375</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5">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2">
      <c r="A28" s="267">
        <v>1</v>
      </c>
      <c r="B28" s="1143" t="s">
        <v>400</v>
      </c>
      <c r="C28" s="1144"/>
      <c r="D28" s="1144"/>
      <c r="E28" s="1144"/>
      <c r="F28" s="1144"/>
      <c r="G28" s="1144"/>
      <c r="H28" s="1144"/>
      <c r="I28" s="1144"/>
      <c r="J28" s="1144"/>
      <c r="K28" s="1144"/>
      <c r="L28" s="1144"/>
      <c r="M28" s="1144"/>
      <c r="N28" s="1144"/>
      <c r="O28" s="1144"/>
      <c r="P28" s="1145"/>
      <c r="Q28" s="1146">
        <v>17171</v>
      </c>
      <c r="R28" s="1147"/>
      <c r="S28" s="1147"/>
      <c r="T28" s="1147"/>
      <c r="U28" s="1147"/>
      <c r="V28" s="1147">
        <v>17157</v>
      </c>
      <c r="W28" s="1147"/>
      <c r="X28" s="1147"/>
      <c r="Y28" s="1147"/>
      <c r="Z28" s="1147"/>
      <c r="AA28" s="1147">
        <v>14</v>
      </c>
      <c r="AB28" s="1147"/>
      <c r="AC28" s="1147"/>
      <c r="AD28" s="1147"/>
      <c r="AE28" s="1148"/>
      <c r="AF28" s="1149">
        <v>14</v>
      </c>
      <c r="AG28" s="1147"/>
      <c r="AH28" s="1147"/>
      <c r="AI28" s="1147"/>
      <c r="AJ28" s="1150"/>
      <c r="AK28" s="1151">
        <v>1997</v>
      </c>
      <c r="AL28" s="1139"/>
      <c r="AM28" s="1139"/>
      <c r="AN28" s="1139"/>
      <c r="AO28" s="1139"/>
      <c r="AP28" s="1139" t="s">
        <v>582</v>
      </c>
      <c r="AQ28" s="1139"/>
      <c r="AR28" s="1139"/>
      <c r="AS28" s="1139"/>
      <c r="AT28" s="1139"/>
      <c r="AU28" s="1139" t="s">
        <v>582</v>
      </c>
      <c r="AV28" s="1139"/>
      <c r="AW28" s="1139"/>
      <c r="AX28" s="1139"/>
      <c r="AY28" s="1139"/>
      <c r="AZ28" s="1140" t="s">
        <v>582</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2">
      <c r="A29" s="267">
        <v>2</v>
      </c>
      <c r="B29" s="1130" t="s">
        <v>401</v>
      </c>
      <c r="C29" s="1131"/>
      <c r="D29" s="1131"/>
      <c r="E29" s="1131"/>
      <c r="F29" s="1131"/>
      <c r="G29" s="1131"/>
      <c r="H29" s="1131"/>
      <c r="I29" s="1131"/>
      <c r="J29" s="1131"/>
      <c r="K29" s="1131"/>
      <c r="L29" s="1131"/>
      <c r="M29" s="1131"/>
      <c r="N29" s="1131"/>
      <c r="O29" s="1131"/>
      <c r="P29" s="1132"/>
      <c r="Q29" s="1136">
        <v>12433</v>
      </c>
      <c r="R29" s="1137"/>
      <c r="S29" s="1137"/>
      <c r="T29" s="1137"/>
      <c r="U29" s="1137"/>
      <c r="V29" s="1137">
        <v>12316</v>
      </c>
      <c r="W29" s="1137"/>
      <c r="X29" s="1137"/>
      <c r="Y29" s="1137"/>
      <c r="Z29" s="1137"/>
      <c r="AA29" s="1137">
        <v>117</v>
      </c>
      <c r="AB29" s="1137"/>
      <c r="AC29" s="1137"/>
      <c r="AD29" s="1137"/>
      <c r="AE29" s="1138"/>
      <c r="AF29" s="1112">
        <v>117</v>
      </c>
      <c r="AG29" s="1113"/>
      <c r="AH29" s="1113"/>
      <c r="AI29" s="1113"/>
      <c r="AJ29" s="1114"/>
      <c r="AK29" s="1073">
        <v>1833</v>
      </c>
      <c r="AL29" s="1064"/>
      <c r="AM29" s="1064"/>
      <c r="AN29" s="1064"/>
      <c r="AO29" s="1064"/>
      <c r="AP29" s="1064" t="s">
        <v>583</v>
      </c>
      <c r="AQ29" s="1064"/>
      <c r="AR29" s="1064"/>
      <c r="AS29" s="1064"/>
      <c r="AT29" s="1064"/>
      <c r="AU29" s="1064" t="s">
        <v>582</v>
      </c>
      <c r="AV29" s="1064"/>
      <c r="AW29" s="1064"/>
      <c r="AX29" s="1064"/>
      <c r="AY29" s="1064"/>
      <c r="AZ29" s="1135" t="s">
        <v>582</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2">
      <c r="A30" s="267">
        <v>3</v>
      </c>
      <c r="B30" s="1130" t="s">
        <v>402</v>
      </c>
      <c r="C30" s="1131"/>
      <c r="D30" s="1131"/>
      <c r="E30" s="1131"/>
      <c r="F30" s="1131"/>
      <c r="G30" s="1131"/>
      <c r="H30" s="1131"/>
      <c r="I30" s="1131"/>
      <c r="J30" s="1131"/>
      <c r="K30" s="1131"/>
      <c r="L30" s="1131"/>
      <c r="M30" s="1131"/>
      <c r="N30" s="1131"/>
      <c r="O30" s="1131"/>
      <c r="P30" s="1132"/>
      <c r="Q30" s="1136">
        <v>2239</v>
      </c>
      <c r="R30" s="1137"/>
      <c r="S30" s="1137"/>
      <c r="T30" s="1137"/>
      <c r="U30" s="1137"/>
      <c r="V30" s="1137">
        <v>2131</v>
      </c>
      <c r="W30" s="1137"/>
      <c r="X30" s="1137"/>
      <c r="Y30" s="1137"/>
      <c r="Z30" s="1137"/>
      <c r="AA30" s="1137">
        <v>109</v>
      </c>
      <c r="AB30" s="1137"/>
      <c r="AC30" s="1137"/>
      <c r="AD30" s="1137"/>
      <c r="AE30" s="1138"/>
      <c r="AF30" s="1112">
        <v>109</v>
      </c>
      <c r="AG30" s="1113"/>
      <c r="AH30" s="1113"/>
      <c r="AI30" s="1113"/>
      <c r="AJ30" s="1114"/>
      <c r="AK30" s="1073">
        <v>347</v>
      </c>
      <c r="AL30" s="1064"/>
      <c r="AM30" s="1064"/>
      <c r="AN30" s="1064"/>
      <c r="AO30" s="1064"/>
      <c r="AP30" s="1064" t="s">
        <v>582</v>
      </c>
      <c r="AQ30" s="1064"/>
      <c r="AR30" s="1064"/>
      <c r="AS30" s="1064"/>
      <c r="AT30" s="1064"/>
      <c r="AU30" s="1064" t="s">
        <v>582</v>
      </c>
      <c r="AV30" s="1064"/>
      <c r="AW30" s="1064"/>
      <c r="AX30" s="1064"/>
      <c r="AY30" s="1064"/>
      <c r="AZ30" s="1135" t="s">
        <v>582</v>
      </c>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2">
      <c r="A31" s="267">
        <v>4</v>
      </c>
      <c r="B31" s="1130" t="s">
        <v>403</v>
      </c>
      <c r="C31" s="1131"/>
      <c r="D31" s="1131"/>
      <c r="E31" s="1131"/>
      <c r="F31" s="1131"/>
      <c r="G31" s="1131"/>
      <c r="H31" s="1131"/>
      <c r="I31" s="1131"/>
      <c r="J31" s="1131"/>
      <c r="K31" s="1131"/>
      <c r="L31" s="1131"/>
      <c r="M31" s="1131"/>
      <c r="N31" s="1131"/>
      <c r="O31" s="1131"/>
      <c r="P31" s="1132"/>
      <c r="Q31" s="1136">
        <v>2641</v>
      </c>
      <c r="R31" s="1137"/>
      <c r="S31" s="1137"/>
      <c r="T31" s="1137"/>
      <c r="U31" s="1137"/>
      <c r="V31" s="1137">
        <v>2438</v>
      </c>
      <c r="W31" s="1137"/>
      <c r="X31" s="1137"/>
      <c r="Y31" s="1137"/>
      <c r="Z31" s="1137"/>
      <c r="AA31" s="1137">
        <v>204</v>
      </c>
      <c r="AB31" s="1137"/>
      <c r="AC31" s="1137"/>
      <c r="AD31" s="1137"/>
      <c r="AE31" s="1138"/>
      <c r="AF31" s="1112">
        <v>2072</v>
      </c>
      <c r="AG31" s="1113"/>
      <c r="AH31" s="1113"/>
      <c r="AI31" s="1113"/>
      <c r="AJ31" s="1114"/>
      <c r="AK31" s="1073">
        <v>11</v>
      </c>
      <c r="AL31" s="1064"/>
      <c r="AM31" s="1064"/>
      <c r="AN31" s="1064"/>
      <c r="AO31" s="1064"/>
      <c r="AP31" s="1064">
        <v>6984</v>
      </c>
      <c r="AQ31" s="1064"/>
      <c r="AR31" s="1064"/>
      <c r="AS31" s="1064"/>
      <c r="AT31" s="1064"/>
      <c r="AU31" s="1064">
        <v>105</v>
      </c>
      <c r="AV31" s="1064"/>
      <c r="AW31" s="1064"/>
      <c r="AX31" s="1064"/>
      <c r="AY31" s="1064"/>
      <c r="AZ31" s="1135" t="s">
        <v>584</v>
      </c>
      <c r="BA31" s="1135"/>
      <c r="BB31" s="1135"/>
      <c r="BC31" s="1135"/>
      <c r="BD31" s="1135"/>
      <c r="BE31" s="1125" t="s">
        <v>404</v>
      </c>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2">
      <c r="A32" s="267">
        <v>5</v>
      </c>
      <c r="B32" s="1130" t="s">
        <v>405</v>
      </c>
      <c r="C32" s="1131"/>
      <c r="D32" s="1131"/>
      <c r="E32" s="1131"/>
      <c r="F32" s="1131"/>
      <c r="G32" s="1131"/>
      <c r="H32" s="1131"/>
      <c r="I32" s="1131"/>
      <c r="J32" s="1131"/>
      <c r="K32" s="1131"/>
      <c r="L32" s="1131"/>
      <c r="M32" s="1131"/>
      <c r="N32" s="1131"/>
      <c r="O32" s="1131"/>
      <c r="P32" s="1132"/>
      <c r="Q32" s="1136">
        <v>5273</v>
      </c>
      <c r="R32" s="1137"/>
      <c r="S32" s="1137"/>
      <c r="T32" s="1137"/>
      <c r="U32" s="1137"/>
      <c r="V32" s="1137">
        <v>4406</v>
      </c>
      <c r="W32" s="1137"/>
      <c r="X32" s="1137"/>
      <c r="Y32" s="1137"/>
      <c r="Z32" s="1137"/>
      <c r="AA32" s="1137">
        <v>867</v>
      </c>
      <c r="AB32" s="1137"/>
      <c r="AC32" s="1137"/>
      <c r="AD32" s="1137"/>
      <c r="AE32" s="1138"/>
      <c r="AF32" s="1112">
        <v>1033</v>
      </c>
      <c r="AG32" s="1113"/>
      <c r="AH32" s="1113"/>
      <c r="AI32" s="1113"/>
      <c r="AJ32" s="1114"/>
      <c r="AK32" s="1073">
        <v>2057</v>
      </c>
      <c r="AL32" s="1064"/>
      <c r="AM32" s="1064"/>
      <c r="AN32" s="1064"/>
      <c r="AO32" s="1064"/>
      <c r="AP32" s="1064">
        <v>31088</v>
      </c>
      <c r="AQ32" s="1064"/>
      <c r="AR32" s="1064"/>
      <c r="AS32" s="1064"/>
      <c r="AT32" s="1064"/>
      <c r="AU32" s="1064">
        <v>20083</v>
      </c>
      <c r="AV32" s="1064"/>
      <c r="AW32" s="1064"/>
      <c r="AX32" s="1064"/>
      <c r="AY32" s="1064"/>
      <c r="AZ32" s="1135" t="s">
        <v>585</v>
      </c>
      <c r="BA32" s="1135"/>
      <c r="BB32" s="1135"/>
      <c r="BC32" s="1135"/>
      <c r="BD32" s="1135"/>
      <c r="BE32" s="1125" t="s">
        <v>404</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2">
      <c r="A33" s="267">
        <v>6</v>
      </c>
      <c r="B33" s="1130"/>
      <c r="C33" s="1131"/>
      <c r="D33" s="1131"/>
      <c r="E33" s="1131"/>
      <c r="F33" s="1131"/>
      <c r="G33" s="1131"/>
      <c r="H33" s="1131"/>
      <c r="I33" s="1131"/>
      <c r="J33" s="1131"/>
      <c r="K33" s="1131"/>
      <c r="L33" s="1131"/>
      <c r="M33" s="1131"/>
      <c r="N33" s="1131"/>
      <c r="O33" s="1131"/>
      <c r="P33" s="1132"/>
      <c r="Q33" s="1136"/>
      <c r="R33" s="1137"/>
      <c r="S33" s="1137"/>
      <c r="T33" s="1137"/>
      <c r="U33" s="1137"/>
      <c r="V33" s="1137"/>
      <c r="W33" s="1137"/>
      <c r="X33" s="1137"/>
      <c r="Y33" s="1137"/>
      <c r="Z33" s="1137"/>
      <c r="AA33" s="1137"/>
      <c r="AB33" s="1137"/>
      <c r="AC33" s="1137"/>
      <c r="AD33" s="1137"/>
      <c r="AE33" s="1138"/>
      <c r="AF33" s="1112"/>
      <c r="AG33" s="1113"/>
      <c r="AH33" s="1113"/>
      <c r="AI33" s="1113"/>
      <c r="AJ33" s="1114"/>
      <c r="AK33" s="1073"/>
      <c r="AL33" s="1064"/>
      <c r="AM33" s="1064"/>
      <c r="AN33" s="1064"/>
      <c r="AO33" s="1064"/>
      <c r="AP33" s="1064"/>
      <c r="AQ33" s="1064"/>
      <c r="AR33" s="1064"/>
      <c r="AS33" s="1064"/>
      <c r="AT33" s="1064"/>
      <c r="AU33" s="1064"/>
      <c r="AV33" s="1064"/>
      <c r="AW33" s="1064"/>
      <c r="AX33" s="1064"/>
      <c r="AY33" s="1064"/>
      <c r="AZ33" s="1135"/>
      <c r="BA33" s="1135"/>
      <c r="BB33" s="1135"/>
      <c r="BC33" s="1135"/>
      <c r="BD33" s="1135"/>
      <c r="BE33" s="1125"/>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2">
      <c r="A34" s="267">
        <v>7</v>
      </c>
      <c r="B34" s="1130"/>
      <c r="C34" s="1131"/>
      <c r="D34" s="1131"/>
      <c r="E34" s="1131"/>
      <c r="F34" s="1131"/>
      <c r="G34" s="1131"/>
      <c r="H34" s="1131"/>
      <c r="I34" s="1131"/>
      <c r="J34" s="1131"/>
      <c r="K34" s="1131"/>
      <c r="L34" s="1131"/>
      <c r="M34" s="1131"/>
      <c r="N34" s="1131"/>
      <c r="O34" s="1131"/>
      <c r="P34" s="1132"/>
      <c r="Q34" s="1136"/>
      <c r="R34" s="1137"/>
      <c r="S34" s="1137"/>
      <c r="T34" s="1137"/>
      <c r="U34" s="1137"/>
      <c r="V34" s="1137"/>
      <c r="W34" s="1137"/>
      <c r="X34" s="1137"/>
      <c r="Y34" s="1137"/>
      <c r="Z34" s="1137"/>
      <c r="AA34" s="1137"/>
      <c r="AB34" s="1137"/>
      <c r="AC34" s="1137"/>
      <c r="AD34" s="1137"/>
      <c r="AE34" s="1138"/>
      <c r="AF34" s="1112"/>
      <c r="AG34" s="1113"/>
      <c r="AH34" s="1113"/>
      <c r="AI34" s="1113"/>
      <c r="AJ34" s="1114"/>
      <c r="AK34" s="1073"/>
      <c r="AL34" s="1064"/>
      <c r="AM34" s="1064"/>
      <c r="AN34" s="1064"/>
      <c r="AO34" s="1064"/>
      <c r="AP34" s="1064"/>
      <c r="AQ34" s="1064"/>
      <c r="AR34" s="1064"/>
      <c r="AS34" s="1064"/>
      <c r="AT34" s="1064"/>
      <c r="AU34" s="1064"/>
      <c r="AV34" s="1064"/>
      <c r="AW34" s="1064"/>
      <c r="AX34" s="1064"/>
      <c r="AY34" s="1064"/>
      <c r="AZ34" s="1135"/>
      <c r="BA34" s="1135"/>
      <c r="BB34" s="1135"/>
      <c r="BC34" s="1135"/>
      <c r="BD34" s="1135"/>
      <c r="BE34" s="1125"/>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2">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2">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2">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2">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2">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2">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2">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2">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2">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2">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2">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2">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2">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2">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2">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2">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2">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2">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2">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2">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2">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2">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2">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2">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2">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2">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5">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2">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406</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5">
      <c r="A63" s="265" t="s">
        <v>387</v>
      </c>
      <c r="B63" s="1037" t="s">
        <v>407</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3344</v>
      </c>
      <c r="AG63" s="1052"/>
      <c r="AH63" s="1052"/>
      <c r="AI63" s="1052"/>
      <c r="AJ63" s="1123"/>
      <c r="AK63" s="1124"/>
      <c r="AL63" s="1056"/>
      <c r="AM63" s="1056"/>
      <c r="AN63" s="1056"/>
      <c r="AO63" s="1056"/>
      <c r="AP63" s="1052">
        <v>38072</v>
      </c>
      <c r="AQ63" s="1052"/>
      <c r="AR63" s="1052"/>
      <c r="AS63" s="1052"/>
      <c r="AT63" s="1052"/>
      <c r="AU63" s="1052">
        <v>20188</v>
      </c>
      <c r="AV63" s="1052"/>
      <c r="AW63" s="1052"/>
      <c r="AX63" s="1052"/>
      <c r="AY63" s="1052"/>
      <c r="AZ63" s="1118"/>
      <c r="BA63" s="1118"/>
      <c r="BB63" s="1118"/>
      <c r="BC63" s="1118"/>
      <c r="BD63" s="1118"/>
      <c r="BE63" s="1053"/>
      <c r="BF63" s="1053"/>
      <c r="BG63" s="1053"/>
      <c r="BH63" s="1053"/>
      <c r="BI63" s="1054"/>
      <c r="BJ63" s="1119" t="s">
        <v>408</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2">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5">
      <c r="A65" s="253" t="s">
        <v>409</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2">
      <c r="A66" s="1088" t="s">
        <v>410</v>
      </c>
      <c r="B66" s="1089"/>
      <c r="C66" s="1089"/>
      <c r="D66" s="1089"/>
      <c r="E66" s="1089"/>
      <c r="F66" s="1089"/>
      <c r="G66" s="1089"/>
      <c r="H66" s="1089"/>
      <c r="I66" s="1089"/>
      <c r="J66" s="1089"/>
      <c r="K66" s="1089"/>
      <c r="L66" s="1089"/>
      <c r="M66" s="1089"/>
      <c r="N66" s="1089"/>
      <c r="O66" s="1089"/>
      <c r="P66" s="1090"/>
      <c r="Q66" s="1094" t="s">
        <v>411</v>
      </c>
      <c r="R66" s="1095"/>
      <c r="S66" s="1095"/>
      <c r="T66" s="1095"/>
      <c r="U66" s="1096"/>
      <c r="V66" s="1094" t="s">
        <v>412</v>
      </c>
      <c r="W66" s="1095"/>
      <c r="X66" s="1095"/>
      <c r="Y66" s="1095"/>
      <c r="Z66" s="1096"/>
      <c r="AA66" s="1094" t="s">
        <v>413</v>
      </c>
      <c r="AB66" s="1095"/>
      <c r="AC66" s="1095"/>
      <c r="AD66" s="1095"/>
      <c r="AE66" s="1096"/>
      <c r="AF66" s="1100" t="s">
        <v>414</v>
      </c>
      <c r="AG66" s="1101"/>
      <c r="AH66" s="1101"/>
      <c r="AI66" s="1101"/>
      <c r="AJ66" s="1102"/>
      <c r="AK66" s="1094" t="s">
        <v>415</v>
      </c>
      <c r="AL66" s="1089"/>
      <c r="AM66" s="1089"/>
      <c r="AN66" s="1089"/>
      <c r="AO66" s="1090"/>
      <c r="AP66" s="1094" t="s">
        <v>416</v>
      </c>
      <c r="AQ66" s="1095"/>
      <c r="AR66" s="1095"/>
      <c r="AS66" s="1095"/>
      <c r="AT66" s="1096"/>
      <c r="AU66" s="1094" t="s">
        <v>417</v>
      </c>
      <c r="AV66" s="1095"/>
      <c r="AW66" s="1095"/>
      <c r="AX66" s="1095"/>
      <c r="AY66" s="1096"/>
      <c r="AZ66" s="1094" t="s">
        <v>375</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5">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2">
      <c r="A68" s="259">
        <v>1</v>
      </c>
      <c r="B68" s="1078" t="s">
        <v>578</v>
      </c>
      <c r="C68" s="1079"/>
      <c r="D68" s="1079"/>
      <c r="E68" s="1079"/>
      <c r="F68" s="1079"/>
      <c r="G68" s="1079"/>
      <c r="H68" s="1079"/>
      <c r="I68" s="1079"/>
      <c r="J68" s="1079"/>
      <c r="K68" s="1079"/>
      <c r="L68" s="1079"/>
      <c r="M68" s="1079"/>
      <c r="N68" s="1079"/>
      <c r="O68" s="1079"/>
      <c r="P68" s="1080"/>
      <c r="Q68" s="1081">
        <v>2897</v>
      </c>
      <c r="R68" s="1075"/>
      <c r="S68" s="1075"/>
      <c r="T68" s="1075"/>
      <c r="U68" s="1075"/>
      <c r="V68" s="1075">
        <v>2767</v>
      </c>
      <c r="W68" s="1075"/>
      <c r="X68" s="1075"/>
      <c r="Y68" s="1075"/>
      <c r="Z68" s="1075"/>
      <c r="AA68" s="1075">
        <v>130</v>
      </c>
      <c r="AB68" s="1075"/>
      <c r="AC68" s="1075"/>
      <c r="AD68" s="1075"/>
      <c r="AE68" s="1075"/>
      <c r="AF68" s="1075">
        <v>130</v>
      </c>
      <c r="AG68" s="1075"/>
      <c r="AH68" s="1075"/>
      <c r="AI68" s="1075"/>
      <c r="AJ68" s="1075"/>
      <c r="AK68" s="1075">
        <v>374</v>
      </c>
      <c r="AL68" s="1075"/>
      <c r="AM68" s="1075"/>
      <c r="AN68" s="1075"/>
      <c r="AO68" s="1075"/>
      <c r="AP68" s="1075">
        <v>5567</v>
      </c>
      <c r="AQ68" s="1075"/>
      <c r="AR68" s="1075"/>
      <c r="AS68" s="1075"/>
      <c r="AT68" s="1075"/>
      <c r="AU68" s="1075">
        <v>3454</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2">
      <c r="A69" s="262">
        <v>2</v>
      </c>
      <c r="B69" s="1067" t="s">
        <v>580</v>
      </c>
      <c r="C69" s="1068"/>
      <c r="D69" s="1068"/>
      <c r="E69" s="1068"/>
      <c r="F69" s="1068"/>
      <c r="G69" s="1068"/>
      <c r="H69" s="1068"/>
      <c r="I69" s="1068"/>
      <c r="J69" s="1068"/>
      <c r="K69" s="1068"/>
      <c r="L69" s="1068"/>
      <c r="M69" s="1068"/>
      <c r="N69" s="1068"/>
      <c r="O69" s="1068"/>
      <c r="P69" s="1069"/>
      <c r="Q69" s="1070">
        <v>4886</v>
      </c>
      <c r="R69" s="1064"/>
      <c r="S69" s="1064"/>
      <c r="T69" s="1064"/>
      <c r="U69" s="1064"/>
      <c r="V69" s="1064">
        <v>3849</v>
      </c>
      <c r="W69" s="1064"/>
      <c r="X69" s="1064"/>
      <c r="Y69" s="1064"/>
      <c r="Z69" s="1064"/>
      <c r="AA69" s="1064">
        <v>1038</v>
      </c>
      <c r="AB69" s="1064"/>
      <c r="AC69" s="1064"/>
      <c r="AD69" s="1064"/>
      <c r="AE69" s="1064"/>
      <c r="AF69" s="1064">
        <v>1038</v>
      </c>
      <c r="AG69" s="1064"/>
      <c r="AH69" s="1064"/>
      <c r="AI69" s="1064"/>
      <c r="AJ69" s="1064"/>
      <c r="AK69" s="1064" t="s">
        <v>582</v>
      </c>
      <c r="AL69" s="1064"/>
      <c r="AM69" s="1064"/>
      <c r="AN69" s="1064"/>
      <c r="AO69" s="1064"/>
      <c r="AP69" s="1064" t="s">
        <v>582</v>
      </c>
      <c r="AQ69" s="1064"/>
      <c r="AR69" s="1064"/>
      <c r="AS69" s="1064"/>
      <c r="AT69" s="1064"/>
      <c r="AU69" s="1064" t="s">
        <v>582</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2">
      <c r="A70" s="262">
        <v>3</v>
      </c>
      <c r="B70" s="1067" t="s">
        <v>579</v>
      </c>
      <c r="C70" s="1068"/>
      <c r="D70" s="1068"/>
      <c r="E70" s="1068"/>
      <c r="F70" s="1068"/>
      <c r="G70" s="1068"/>
      <c r="H70" s="1068"/>
      <c r="I70" s="1068"/>
      <c r="J70" s="1068"/>
      <c r="K70" s="1068"/>
      <c r="L70" s="1068"/>
      <c r="M70" s="1068"/>
      <c r="N70" s="1068"/>
      <c r="O70" s="1068"/>
      <c r="P70" s="1069"/>
      <c r="Q70" s="1070">
        <v>943518</v>
      </c>
      <c r="R70" s="1064"/>
      <c r="S70" s="1064"/>
      <c r="T70" s="1064"/>
      <c r="U70" s="1064"/>
      <c r="V70" s="1064">
        <v>933423</v>
      </c>
      <c r="W70" s="1064"/>
      <c r="X70" s="1064"/>
      <c r="Y70" s="1064"/>
      <c r="Z70" s="1064"/>
      <c r="AA70" s="1064">
        <v>10095</v>
      </c>
      <c r="AB70" s="1064"/>
      <c r="AC70" s="1064"/>
      <c r="AD70" s="1064"/>
      <c r="AE70" s="1064"/>
      <c r="AF70" s="1064">
        <v>10095</v>
      </c>
      <c r="AG70" s="1064"/>
      <c r="AH70" s="1064"/>
      <c r="AI70" s="1064"/>
      <c r="AJ70" s="1064"/>
      <c r="AK70" s="1064">
        <v>4560</v>
      </c>
      <c r="AL70" s="1064"/>
      <c r="AM70" s="1064"/>
      <c r="AN70" s="1064"/>
      <c r="AO70" s="1064"/>
      <c r="AP70" s="1064" t="s">
        <v>586</v>
      </c>
      <c r="AQ70" s="1064"/>
      <c r="AR70" s="1064"/>
      <c r="AS70" s="1064"/>
      <c r="AT70" s="1064"/>
      <c r="AU70" s="1064" t="s">
        <v>588</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2">
      <c r="A71" s="262">
        <v>4</v>
      </c>
      <c r="B71" s="1067" t="s">
        <v>581</v>
      </c>
      <c r="C71" s="1068"/>
      <c r="D71" s="1068"/>
      <c r="E71" s="1068"/>
      <c r="F71" s="1068"/>
      <c r="G71" s="1068"/>
      <c r="H71" s="1068"/>
      <c r="I71" s="1068"/>
      <c r="J71" s="1068"/>
      <c r="K71" s="1068"/>
      <c r="L71" s="1068"/>
      <c r="M71" s="1068"/>
      <c r="N71" s="1068"/>
      <c r="O71" s="1068"/>
      <c r="P71" s="1069"/>
      <c r="Q71" s="1070">
        <v>7</v>
      </c>
      <c r="R71" s="1064"/>
      <c r="S71" s="1064"/>
      <c r="T71" s="1064"/>
      <c r="U71" s="1064"/>
      <c r="V71" s="1064">
        <v>6</v>
      </c>
      <c r="W71" s="1064"/>
      <c r="X71" s="1064"/>
      <c r="Y71" s="1064"/>
      <c r="Z71" s="1064"/>
      <c r="AA71" s="1064">
        <v>1</v>
      </c>
      <c r="AB71" s="1064"/>
      <c r="AC71" s="1064"/>
      <c r="AD71" s="1064"/>
      <c r="AE71" s="1064"/>
      <c r="AF71" s="1064">
        <v>1</v>
      </c>
      <c r="AG71" s="1064"/>
      <c r="AH71" s="1064"/>
      <c r="AI71" s="1064"/>
      <c r="AJ71" s="1064"/>
      <c r="AK71" s="1064" t="s">
        <v>587</v>
      </c>
      <c r="AL71" s="1064"/>
      <c r="AM71" s="1064"/>
      <c r="AN71" s="1064"/>
      <c r="AO71" s="1064"/>
      <c r="AP71" s="1064" t="s">
        <v>582</v>
      </c>
      <c r="AQ71" s="1064"/>
      <c r="AR71" s="1064"/>
      <c r="AS71" s="1064"/>
      <c r="AT71" s="1064"/>
      <c r="AU71" s="1064" t="s">
        <v>589</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2">
      <c r="A72" s="262">
        <v>5</v>
      </c>
      <c r="B72" s="1067"/>
      <c r="C72" s="1068"/>
      <c r="D72" s="1068"/>
      <c r="E72" s="1068"/>
      <c r="F72" s="1068"/>
      <c r="G72" s="1068"/>
      <c r="H72" s="1068"/>
      <c r="I72" s="1068"/>
      <c r="J72" s="1068"/>
      <c r="K72" s="1068"/>
      <c r="L72" s="1068"/>
      <c r="M72" s="1068"/>
      <c r="N72" s="1068"/>
      <c r="O72" s="1068"/>
      <c r="P72" s="1069"/>
      <c r="Q72" s="1070"/>
      <c r="R72" s="1064"/>
      <c r="S72" s="1064"/>
      <c r="T72" s="1064"/>
      <c r="U72" s="1064"/>
      <c r="V72" s="1064"/>
      <c r="W72" s="1064"/>
      <c r="X72" s="1064"/>
      <c r="Y72" s="1064"/>
      <c r="Z72" s="1064"/>
      <c r="AA72" s="1064"/>
      <c r="AB72" s="1064"/>
      <c r="AC72" s="1064"/>
      <c r="AD72" s="1064"/>
      <c r="AE72" s="1064"/>
      <c r="AF72" s="1064"/>
      <c r="AG72" s="1064"/>
      <c r="AH72" s="1064"/>
      <c r="AI72" s="1064"/>
      <c r="AJ72" s="1064"/>
      <c r="AK72" s="1064"/>
      <c r="AL72" s="1064"/>
      <c r="AM72" s="1064"/>
      <c r="AN72" s="1064"/>
      <c r="AO72" s="1064"/>
      <c r="AP72" s="1064"/>
      <c r="AQ72" s="1064"/>
      <c r="AR72" s="1064"/>
      <c r="AS72" s="1064"/>
      <c r="AT72" s="1064"/>
      <c r="AU72" s="1064"/>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2">
      <c r="A73" s="262">
        <v>6</v>
      </c>
      <c r="B73" s="1067"/>
      <c r="C73" s="1068"/>
      <c r="D73" s="1068"/>
      <c r="E73" s="1068"/>
      <c r="F73" s="1068"/>
      <c r="G73" s="1068"/>
      <c r="H73" s="1068"/>
      <c r="I73" s="1068"/>
      <c r="J73" s="1068"/>
      <c r="K73" s="1068"/>
      <c r="L73" s="1068"/>
      <c r="M73" s="1068"/>
      <c r="N73" s="1068"/>
      <c r="O73" s="1068"/>
      <c r="P73" s="1069"/>
      <c r="Q73" s="1070"/>
      <c r="R73" s="1064"/>
      <c r="S73" s="1064"/>
      <c r="T73" s="1064"/>
      <c r="U73" s="1064"/>
      <c r="V73" s="1064"/>
      <c r="W73" s="1064"/>
      <c r="X73" s="1064"/>
      <c r="Y73" s="1064"/>
      <c r="Z73" s="1064"/>
      <c r="AA73" s="1064"/>
      <c r="AB73" s="1064"/>
      <c r="AC73" s="1064"/>
      <c r="AD73" s="1064"/>
      <c r="AE73" s="1064"/>
      <c r="AF73" s="1064"/>
      <c r="AG73" s="1064"/>
      <c r="AH73" s="1064"/>
      <c r="AI73" s="1064"/>
      <c r="AJ73" s="1064"/>
      <c r="AK73" s="1064"/>
      <c r="AL73" s="1064"/>
      <c r="AM73" s="1064"/>
      <c r="AN73" s="1064"/>
      <c r="AO73" s="1064"/>
      <c r="AP73" s="1064"/>
      <c r="AQ73" s="1064"/>
      <c r="AR73" s="1064"/>
      <c r="AS73" s="1064"/>
      <c r="AT73" s="1064"/>
      <c r="AU73" s="1064"/>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2">
      <c r="A74" s="262">
        <v>7</v>
      </c>
      <c r="B74" s="1067"/>
      <c r="C74" s="1068"/>
      <c r="D74" s="1068"/>
      <c r="E74" s="1068"/>
      <c r="F74" s="1068"/>
      <c r="G74" s="1068"/>
      <c r="H74" s="1068"/>
      <c r="I74" s="1068"/>
      <c r="J74" s="1068"/>
      <c r="K74" s="1068"/>
      <c r="L74" s="1068"/>
      <c r="M74" s="1068"/>
      <c r="N74" s="1068"/>
      <c r="O74" s="1068"/>
      <c r="P74" s="1069"/>
      <c r="Q74" s="1070"/>
      <c r="R74" s="1064"/>
      <c r="S74" s="1064"/>
      <c r="T74" s="1064"/>
      <c r="U74" s="1064"/>
      <c r="V74" s="1064"/>
      <c r="W74" s="1064"/>
      <c r="X74" s="1064"/>
      <c r="Y74" s="1064"/>
      <c r="Z74" s="1064"/>
      <c r="AA74" s="1064"/>
      <c r="AB74" s="1064"/>
      <c r="AC74" s="1064"/>
      <c r="AD74" s="1064"/>
      <c r="AE74" s="1064"/>
      <c r="AF74" s="1064"/>
      <c r="AG74" s="1064"/>
      <c r="AH74" s="1064"/>
      <c r="AI74" s="1064"/>
      <c r="AJ74" s="1064"/>
      <c r="AK74" s="1064"/>
      <c r="AL74" s="1064"/>
      <c r="AM74" s="1064"/>
      <c r="AN74" s="1064"/>
      <c r="AO74" s="1064"/>
      <c r="AP74" s="1064"/>
      <c r="AQ74" s="1064"/>
      <c r="AR74" s="1064"/>
      <c r="AS74" s="1064"/>
      <c r="AT74" s="1064"/>
      <c r="AU74" s="1064"/>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2">
      <c r="A75" s="262">
        <v>8</v>
      </c>
      <c r="B75" s="1067"/>
      <c r="C75" s="1068"/>
      <c r="D75" s="1068"/>
      <c r="E75" s="1068"/>
      <c r="F75" s="1068"/>
      <c r="G75" s="1068"/>
      <c r="H75" s="1068"/>
      <c r="I75" s="1068"/>
      <c r="J75" s="1068"/>
      <c r="K75" s="1068"/>
      <c r="L75" s="1068"/>
      <c r="M75" s="1068"/>
      <c r="N75" s="1068"/>
      <c r="O75" s="1068"/>
      <c r="P75" s="1069"/>
      <c r="Q75" s="1071"/>
      <c r="R75" s="1072"/>
      <c r="S75" s="1072"/>
      <c r="T75" s="1072"/>
      <c r="U75" s="1073"/>
      <c r="V75" s="1074"/>
      <c r="W75" s="1072"/>
      <c r="X75" s="1072"/>
      <c r="Y75" s="1072"/>
      <c r="Z75" s="1073"/>
      <c r="AA75" s="1074"/>
      <c r="AB75" s="1072"/>
      <c r="AC75" s="1072"/>
      <c r="AD75" s="1072"/>
      <c r="AE75" s="1073"/>
      <c r="AF75" s="1074"/>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2">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2">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2">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2">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2">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2">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2">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2">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2">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2">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2">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2">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5">
      <c r="A88" s="265" t="s">
        <v>387</v>
      </c>
      <c r="B88" s="1037" t="s">
        <v>418</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11264</v>
      </c>
      <c r="AG88" s="1052"/>
      <c r="AH88" s="1052"/>
      <c r="AI88" s="1052"/>
      <c r="AJ88" s="1052"/>
      <c r="AK88" s="1056"/>
      <c r="AL88" s="1056"/>
      <c r="AM88" s="1056"/>
      <c r="AN88" s="1056"/>
      <c r="AO88" s="1056"/>
      <c r="AP88" s="1052">
        <v>5567</v>
      </c>
      <c r="AQ88" s="1052"/>
      <c r="AR88" s="1052"/>
      <c r="AS88" s="1052"/>
      <c r="AT88" s="1052"/>
      <c r="AU88" s="1052">
        <v>3454</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2">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2">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2">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2">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2">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2">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2">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2">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2">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2">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2">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2">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2">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5">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387</v>
      </c>
      <c r="BR102" s="1037" t="s">
        <v>419</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60</v>
      </c>
      <c r="CS102" s="1044"/>
      <c r="CT102" s="1044"/>
      <c r="CU102" s="1044"/>
      <c r="CV102" s="1045"/>
      <c r="CW102" s="1043">
        <v>106</v>
      </c>
      <c r="CX102" s="1044"/>
      <c r="CY102" s="1044"/>
      <c r="CZ102" s="1044"/>
      <c r="DA102" s="1045"/>
      <c r="DB102" s="1043" t="s">
        <v>590</v>
      </c>
      <c r="DC102" s="1044"/>
      <c r="DD102" s="1044"/>
      <c r="DE102" s="1044"/>
      <c r="DF102" s="1045"/>
      <c r="DG102" s="1043">
        <v>2060</v>
      </c>
      <c r="DH102" s="1044"/>
      <c r="DI102" s="1044"/>
      <c r="DJ102" s="1044"/>
      <c r="DK102" s="1045"/>
      <c r="DL102" s="1043">
        <v>183</v>
      </c>
      <c r="DM102" s="1044"/>
      <c r="DN102" s="1044"/>
      <c r="DO102" s="1044"/>
      <c r="DP102" s="1045"/>
      <c r="DQ102" s="1043">
        <v>1271</v>
      </c>
      <c r="DR102" s="1044"/>
      <c r="DS102" s="1044"/>
      <c r="DT102" s="1044"/>
      <c r="DU102" s="1045"/>
      <c r="DV102" s="1026"/>
      <c r="DW102" s="1027"/>
      <c r="DX102" s="1027"/>
      <c r="DY102" s="1027"/>
      <c r="DZ102" s="1028"/>
      <c r="EA102" s="247"/>
    </row>
    <row r="103" spans="1:131" s="248" customFormat="1" ht="26.25" customHeight="1" x14ac:dyDescent="0.2">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420</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2">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421</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2">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2">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5">
      <c r="A107" s="276" t="s">
        <v>422</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423</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2">
      <c r="A108" s="1031" t="s">
        <v>424</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425</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2">
      <c r="A109" s="986" t="s">
        <v>426</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427</v>
      </c>
      <c r="AB109" s="987"/>
      <c r="AC109" s="987"/>
      <c r="AD109" s="987"/>
      <c r="AE109" s="988"/>
      <c r="AF109" s="989" t="s">
        <v>305</v>
      </c>
      <c r="AG109" s="987"/>
      <c r="AH109" s="987"/>
      <c r="AI109" s="987"/>
      <c r="AJ109" s="988"/>
      <c r="AK109" s="989" t="s">
        <v>304</v>
      </c>
      <c r="AL109" s="987"/>
      <c r="AM109" s="987"/>
      <c r="AN109" s="987"/>
      <c r="AO109" s="988"/>
      <c r="AP109" s="989" t="s">
        <v>428</v>
      </c>
      <c r="AQ109" s="987"/>
      <c r="AR109" s="987"/>
      <c r="AS109" s="987"/>
      <c r="AT109" s="1018"/>
      <c r="AU109" s="986" t="s">
        <v>426</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427</v>
      </c>
      <c r="BR109" s="987"/>
      <c r="BS109" s="987"/>
      <c r="BT109" s="987"/>
      <c r="BU109" s="988"/>
      <c r="BV109" s="989" t="s">
        <v>305</v>
      </c>
      <c r="BW109" s="987"/>
      <c r="BX109" s="987"/>
      <c r="BY109" s="987"/>
      <c r="BZ109" s="988"/>
      <c r="CA109" s="989" t="s">
        <v>304</v>
      </c>
      <c r="CB109" s="987"/>
      <c r="CC109" s="987"/>
      <c r="CD109" s="987"/>
      <c r="CE109" s="988"/>
      <c r="CF109" s="1025" t="s">
        <v>428</v>
      </c>
      <c r="CG109" s="1025"/>
      <c r="CH109" s="1025"/>
      <c r="CI109" s="1025"/>
      <c r="CJ109" s="1025"/>
      <c r="CK109" s="989" t="s">
        <v>429</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427</v>
      </c>
      <c r="DH109" s="987"/>
      <c r="DI109" s="987"/>
      <c r="DJ109" s="987"/>
      <c r="DK109" s="988"/>
      <c r="DL109" s="989" t="s">
        <v>305</v>
      </c>
      <c r="DM109" s="987"/>
      <c r="DN109" s="987"/>
      <c r="DO109" s="987"/>
      <c r="DP109" s="988"/>
      <c r="DQ109" s="989" t="s">
        <v>304</v>
      </c>
      <c r="DR109" s="987"/>
      <c r="DS109" s="987"/>
      <c r="DT109" s="987"/>
      <c r="DU109" s="988"/>
      <c r="DV109" s="989" t="s">
        <v>428</v>
      </c>
      <c r="DW109" s="987"/>
      <c r="DX109" s="987"/>
      <c r="DY109" s="987"/>
      <c r="DZ109" s="1018"/>
    </row>
    <row r="110" spans="1:131" s="247" customFormat="1" ht="26.25" customHeight="1" x14ac:dyDescent="0.2">
      <c r="A110" s="889" t="s">
        <v>430</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3345305</v>
      </c>
      <c r="AB110" s="980"/>
      <c r="AC110" s="980"/>
      <c r="AD110" s="980"/>
      <c r="AE110" s="981"/>
      <c r="AF110" s="982">
        <v>3266477</v>
      </c>
      <c r="AG110" s="980"/>
      <c r="AH110" s="980"/>
      <c r="AI110" s="980"/>
      <c r="AJ110" s="981"/>
      <c r="AK110" s="982">
        <v>3219734</v>
      </c>
      <c r="AL110" s="980"/>
      <c r="AM110" s="980"/>
      <c r="AN110" s="980"/>
      <c r="AO110" s="981"/>
      <c r="AP110" s="983">
        <v>12.3</v>
      </c>
      <c r="AQ110" s="984"/>
      <c r="AR110" s="984"/>
      <c r="AS110" s="984"/>
      <c r="AT110" s="985"/>
      <c r="AU110" s="1019" t="s">
        <v>72</v>
      </c>
      <c r="AV110" s="1020"/>
      <c r="AW110" s="1020"/>
      <c r="AX110" s="1020"/>
      <c r="AY110" s="1020"/>
      <c r="AZ110" s="945" t="s">
        <v>431</v>
      </c>
      <c r="BA110" s="890"/>
      <c r="BB110" s="890"/>
      <c r="BC110" s="890"/>
      <c r="BD110" s="890"/>
      <c r="BE110" s="890"/>
      <c r="BF110" s="890"/>
      <c r="BG110" s="890"/>
      <c r="BH110" s="890"/>
      <c r="BI110" s="890"/>
      <c r="BJ110" s="890"/>
      <c r="BK110" s="890"/>
      <c r="BL110" s="890"/>
      <c r="BM110" s="890"/>
      <c r="BN110" s="890"/>
      <c r="BO110" s="890"/>
      <c r="BP110" s="891"/>
      <c r="BQ110" s="946">
        <v>33820114</v>
      </c>
      <c r="BR110" s="927"/>
      <c r="BS110" s="927"/>
      <c r="BT110" s="927"/>
      <c r="BU110" s="927"/>
      <c r="BV110" s="927">
        <v>33987393</v>
      </c>
      <c r="BW110" s="927"/>
      <c r="BX110" s="927"/>
      <c r="BY110" s="927"/>
      <c r="BZ110" s="927"/>
      <c r="CA110" s="927">
        <v>34658316</v>
      </c>
      <c r="CB110" s="927"/>
      <c r="CC110" s="927"/>
      <c r="CD110" s="927"/>
      <c r="CE110" s="927"/>
      <c r="CF110" s="951">
        <v>132.5</v>
      </c>
      <c r="CG110" s="952"/>
      <c r="CH110" s="952"/>
      <c r="CI110" s="952"/>
      <c r="CJ110" s="952"/>
      <c r="CK110" s="1015" t="s">
        <v>432</v>
      </c>
      <c r="CL110" s="901"/>
      <c r="CM110" s="976" t="s">
        <v>433</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134</v>
      </c>
      <c r="DH110" s="927"/>
      <c r="DI110" s="927"/>
      <c r="DJ110" s="927"/>
      <c r="DK110" s="927"/>
      <c r="DL110" s="927" t="s">
        <v>134</v>
      </c>
      <c r="DM110" s="927"/>
      <c r="DN110" s="927"/>
      <c r="DO110" s="927"/>
      <c r="DP110" s="927"/>
      <c r="DQ110" s="927" t="s">
        <v>134</v>
      </c>
      <c r="DR110" s="927"/>
      <c r="DS110" s="927"/>
      <c r="DT110" s="927"/>
      <c r="DU110" s="927"/>
      <c r="DV110" s="928" t="s">
        <v>134</v>
      </c>
      <c r="DW110" s="928"/>
      <c r="DX110" s="928"/>
      <c r="DY110" s="928"/>
      <c r="DZ110" s="929"/>
    </row>
    <row r="111" spans="1:131" s="247" customFormat="1" ht="26.25" customHeight="1" x14ac:dyDescent="0.2">
      <c r="A111" s="856" t="s">
        <v>434</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134</v>
      </c>
      <c r="AB111" s="1008"/>
      <c r="AC111" s="1008"/>
      <c r="AD111" s="1008"/>
      <c r="AE111" s="1009"/>
      <c r="AF111" s="1010" t="s">
        <v>435</v>
      </c>
      <c r="AG111" s="1008"/>
      <c r="AH111" s="1008"/>
      <c r="AI111" s="1008"/>
      <c r="AJ111" s="1009"/>
      <c r="AK111" s="1010" t="s">
        <v>134</v>
      </c>
      <c r="AL111" s="1008"/>
      <c r="AM111" s="1008"/>
      <c r="AN111" s="1008"/>
      <c r="AO111" s="1009"/>
      <c r="AP111" s="1011" t="s">
        <v>134</v>
      </c>
      <c r="AQ111" s="1012"/>
      <c r="AR111" s="1012"/>
      <c r="AS111" s="1012"/>
      <c r="AT111" s="1013"/>
      <c r="AU111" s="1021"/>
      <c r="AV111" s="1022"/>
      <c r="AW111" s="1022"/>
      <c r="AX111" s="1022"/>
      <c r="AY111" s="1022"/>
      <c r="AZ111" s="897" t="s">
        <v>436</v>
      </c>
      <c r="BA111" s="832"/>
      <c r="BB111" s="832"/>
      <c r="BC111" s="832"/>
      <c r="BD111" s="832"/>
      <c r="BE111" s="832"/>
      <c r="BF111" s="832"/>
      <c r="BG111" s="832"/>
      <c r="BH111" s="832"/>
      <c r="BI111" s="832"/>
      <c r="BJ111" s="832"/>
      <c r="BK111" s="832"/>
      <c r="BL111" s="832"/>
      <c r="BM111" s="832"/>
      <c r="BN111" s="832"/>
      <c r="BO111" s="832"/>
      <c r="BP111" s="833"/>
      <c r="BQ111" s="898">
        <v>1944155</v>
      </c>
      <c r="BR111" s="899"/>
      <c r="BS111" s="899"/>
      <c r="BT111" s="899"/>
      <c r="BU111" s="899"/>
      <c r="BV111" s="899">
        <v>1829391</v>
      </c>
      <c r="BW111" s="899"/>
      <c r="BX111" s="899"/>
      <c r="BY111" s="899"/>
      <c r="BZ111" s="899"/>
      <c r="CA111" s="899">
        <v>1714627</v>
      </c>
      <c r="CB111" s="899"/>
      <c r="CC111" s="899"/>
      <c r="CD111" s="899"/>
      <c r="CE111" s="899"/>
      <c r="CF111" s="960">
        <v>6.6</v>
      </c>
      <c r="CG111" s="961"/>
      <c r="CH111" s="961"/>
      <c r="CI111" s="961"/>
      <c r="CJ111" s="961"/>
      <c r="CK111" s="1016"/>
      <c r="CL111" s="903"/>
      <c r="CM111" s="906" t="s">
        <v>437</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134</v>
      </c>
      <c r="DH111" s="899"/>
      <c r="DI111" s="899"/>
      <c r="DJ111" s="899"/>
      <c r="DK111" s="899"/>
      <c r="DL111" s="899" t="s">
        <v>134</v>
      </c>
      <c r="DM111" s="899"/>
      <c r="DN111" s="899"/>
      <c r="DO111" s="899"/>
      <c r="DP111" s="899"/>
      <c r="DQ111" s="899" t="s">
        <v>134</v>
      </c>
      <c r="DR111" s="899"/>
      <c r="DS111" s="899"/>
      <c r="DT111" s="899"/>
      <c r="DU111" s="899"/>
      <c r="DV111" s="876" t="s">
        <v>134</v>
      </c>
      <c r="DW111" s="876"/>
      <c r="DX111" s="876"/>
      <c r="DY111" s="876"/>
      <c r="DZ111" s="877"/>
    </row>
    <row r="112" spans="1:131" s="247" customFormat="1" ht="26.25" customHeight="1" x14ac:dyDescent="0.2">
      <c r="A112" s="1001" t="s">
        <v>438</v>
      </c>
      <c r="B112" s="1002"/>
      <c r="C112" s="832" t="s">
        <v>439</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134</v>
      </c>
      <c r="AB112" s="862"/>
      <c r="AC112" s="862"/>
      <c r="AD112" s="862"/>
      <c r="AE112" s="863"/>
      <c r="AF112" s="864" t="s">
        <v>435</v>
      </c>
      <c r="AG112" s="862"/>
      <c r="AH112" s="862"/>
      <c r="AI112" s="862"/>
      <c r="AJ112" s="863"/>
      <c r="AK112" s="864" t="s">
        <v>134</v>
      </c>
      <c r="AL112" s="862"/>
      <c r="AM112" s="862"/>
      <c r="AN112" s="862"/>
      <c r="AO112" s="863"/>
      <c r="AP112" s="909" t="s">
        <v>134</v>
      </c>
      <c r="AQ112" s="910"/>
      <c r="AR112" s="910"/>
      <c r="AS112" s="910"/>
      <c r="AT112" s="911"/>
      <c r="AU112" s="1021"/>
      <c r="AV112" s="1022"/>
      <c r="AW112" s="1022"/>
      <c r="AX112" s="1022"/>
      <c r="AY112" s="1022"/>
      <c r="AZ112" s="897" t="s">
        <v>440</v>
      </c>
      <c r="BA112" s="832"/>
      <c r="BB112" s="832"/>
      <c r="BC112" s="832"/>
      <c r="BD112" s="832"/>
      <c r="BE112" s="832"/>
      <c r="BF112" s="832"/>
      <c r="BG112" s="832"/>
      <c r="BH112" s="832"/>
      <c r="BI112" s="832"/>
      <c r="BJ112" s="832"/>
      <c r="BK112" s="832"/>
      <c r="BL112" s="832"/>
      <c r="BM112" s="832"/>
      <c r="BN112" s="832"/>
      <c r="BO112" s="832"/>
      <c r="BP112" s="833"/>
      <c r="BQ112" s="898">
        <v>23577112</v>
      </c>
      <c r="BR112" s="899"/>
      <c r="BS112" s="899"/>
      <c r="BT112" s="899"/>
      <c r="BU112" s="899"/>
      <c r="BV112" s="899">
        <v>22051841</v>
      </c>
      <c r="BW112" s="899"/>
      <c r="BX112" s="899"/>
      <c r="BY112" s="899"/>
      <c r="BZ112" s="899"/>
      <c r="CA112" s="899">
        <v>20187848</v>
      </c>
      <c r="CB112" s="899"/>
      <c r="CC112" s="899"/>
      <c r="CD112" s="899"/>
      <c r="CE112" s="899"/>
      <c r="CF112" s="960">
        <v>77.2</v>
      </c>
      <c r="CG112" s="961"/>
      <c r="CH112" s="961"/>
      <c r="CI112" s="961"/>
      <c r="CJ112" s="961"/>
      <c r="CK112" s="1016"/>
      <c r="CL112" s="903"/>
      <c r="CM112" s="906" t="s">
        <v>441</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134</v>
      </c>
      <c r="DH112" s="899"/>
      <c r="DI112" s="899"/>
      <c r="DJ112" s="899"/>
      <c r="DK112" s="899"/>
      <c r="DL112" s="899" t="s">
        <v>435</v>
      </c>
      <c r="DM112" s="899"/>
      <c r="DN112" s="899"/>
      <c r="DO112" s="899"/>
      <c r="DP112" s="899"/>
      <c r="DQ112" s="899" t="s">
        <v>134</v>
      </c>
      <c r="DR112" s="899"/>
      <c r="DS112" s="899"/>
      <c r="DT112" s="899"/>
      <c r="DU112" s="899"/>
      <c r="DV112" s="876" t="s">
        <v>134</v>
      </c>
      <c r="DW112" s="876"/>
      <c r="DX112" s="876"/>
      <c r="DY112" s="876"/>
      <c r="DZ112" s="877"/>
    </row>
    <row r="113" spans="1:130" s="247" customFormat="1" ht="26.25" customHeight="1" x14ac:dyDescent="0.2">
      <c r="A113" s="1003"/>
      <c r="B113" s="1004"/>
      <c r="C113" s="832" t="s">
        <v>442</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1822339</v>
      </c>
      <c r="AB113" s="1008"/>
      <c r="AC113" s="1008"/>
      <c r="AD113" s="1008"/>
      <c r="AE113" s="1009"/>
      <c r="AF113" s="1010">
        <v>1764786</v>
      </c>
      <c r="AG113" s="1008"/>
      <c r="AH113" s="1008"/>
      <c r="AI113" s="1008"/>
      <c r="AJ113" s="1009"/>
      <c r="AK113" s="1010">
        <v>1680858</v>
      </c>
      <c r="AL113" s="1008"/>
      <c r="AM113" s="1008"/>
      <c r="AN113" s="1008"/>
      <c r="AO113" s="1009"/>
      <c r="AP113" s="1011">
        <v>6.4</v>
      </c>
      <c r="AQ113" s="1012"/>
      <c r="AR113" s="1012"/>
      <c r="AS113" s="1012"/>
      <c r="AT113" s="1013"/>
      <c r="AU113" s="1021"/>
      <c r="AV113" s="1022"/>
      <c r="AW113" s="1022"/>
      <c r="AX113" s="1022"/>
      <c r="AY113" s="1022"/>
      <c r="AZ113" s="897" t="s">
        <v>443</v>
      </c>
      <c r="BA113" s="832"/>
      <c r="BB113" s="832"/>
      <c r="BC113" s="832"/>
      <c r="BD113" s="832"/>
      <c r="BE113" s="832"/>
      <c r="BF113" s="832"/>
      <c r="BG113" s="832"/>
      <c r="BH113" s="832"/>
      <c r="BI113" s="832"/>
      <c r="BJ113" s="832"/>
      <c r="BK113" s="832"/>
      <c r="BL113" s="832"/>
      <c r="BM113" s="832"/>
      <c r="BN113" s="832"/>
      <c r="BO113" s="832"/>
      <c r="BP113" s="833"/>
      <c r="BQ113" s="898">
        <v>3867558</v>
      </c>
      <c r="BR113" s="899"/>
      <c r="BS113" s="899"/>
      <c r="BT113" s="899"/>
      <c r="BU113" s="899"/>
      <c r="BV113" s="899">
        <v>3757864</v>
      </c>
      <c r="BW113" s="899"/>
      <c r="BX113" s="899"/>
      <c r="BY113" s="899"/>
      <c r="BZ113" s="899"/>
      <c r="CA113" s="899">
        <v>3453545</v>
      </c>
      <c r="CB113" s="899"/>
      <c r="CC113" s="899"/>
      <c r="CD113" s="899"/>
      <c r="CE113" s="899"/>
      <c r="CF113" s="960">
        <v>13.2</v>
      </c>
      <c r="CG113" s="961"/>
      <c r="CH113" s="961"/>
      <c r="CI113" s="961"/>
      <c r="CJ113" s="961"/>
      <c r="CK113" s="1016"/>
      <c r="CL113" s="903"/>
      <c r="CM113" s="906" t="s">
        <v>444</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134</v>
      </c>
      <c r="DH113" s="862"/>
      <c r="DI113" s="862"/>
      <c r="DJ113" s="862"/>
      <c r="DK113" s="863"/>
      <c r="DL113" s="864" t="s">
        <v>134</v>
      </c>
      <c r="DM113" s="862"/>
      <c r="DN113" s="862"/>
      <c r="DO113" s="862"/>
      <c r="DP113" s="863"/>
      <c r="DQ113" s="864" t="s">
        <v>134</v>
      </c>
      <c r="DR113" s="862"/>
      <c r="DS113" s="862"/>
      <c r="DT113" s="862"/>
      <c r="DU113" s="863"/>
      <c r="DV113" s="909" t="s">
        <v>134</v>
      </c>
      <c r="DW113" s="910"/>
      <c r="DX113" s="910"/>
      <c r="DY113" s="910"/>
      <c r="DZ113" s="911"/>
    </row>
    <row r="114" spans="1:130" s="247" customFormat="1" ht="26.25" customHeight="1" x14ac:dyDescent="0.2">
      <c r="A114" s="1003"/>
      <c r="B114" s="1004"/>
      <c r="C114" s="832" t="s">
        <v>445</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304798</v>
      </c>
      <c r="AB114" s="862"/>
      <c r="AC114" s="862"/>
      <c r="AD114" s="862"/>
      <c r="AE114" s="863"/>
      <c r="AF114" s="864">
        <v>304230</v>
      </c>
      <c r="AG114" s="862"/>
      <c r="AH114" s="862"/>
      <c r="AI114" s="862"/>
      <c r="AJ114" s="863"/>
      <c r="AK114" s="864">
        <v>319707</v>
      </c>
      <c r="AL114" s="862"/>
      <c r="AM114" s="862"/>
      <c r="AN114" s="862"/>
      <c r="AO114" s="863"/>
      <c r="AP114" s="909">
        <v>1.2</v>
      </c>
      <c r="AQ114" s="910"/>
      <c r="AR114" s="910"/>
      <c r="AS114" s="910"/>
      <c r="AT114" s="911"/>
      <c r="AU114" s="1021"/>
      <c r="AV114" s="1022"/>
      <c r="AW114" s="1022"/>
      <c r="AX114" s="1022"/>
      <c r="AY114" s="1022"/>
      <c r="AZ114" s="897" t="s">
        <v>446</v>
      </c>
      <c r="BA114" s="832"/>
      <c r="BB114" s="832"/>
      <c r="BC114" s="832"/>
      <c r="BD114" s="832"/>
      <c r="BE114" s="832"/>
      <c r="BF114" s="832"/>
      <c r="BG114" s="832"/>
      <c r="BH114" s="832"/>
      <c r="BI114" s="832"/>
      <c r="BJ114" s="832"/>
      <c r="BK114" s="832"/>
      <c r="BL114" s="832"/>
      <c r="BM114" s="832"/>
      <c r="BN114" s="832"/>
      <c r="BO114" s="832"/>
      <c r="BP114" s="833"/>
      <c r="BQ114" s="898">
        <v>6438511</v>
      </c>
      <c r="BR114" s="899"/>
      <c r="BS114" s="899"/>
      <c r="BT114" s="899"/>
      <c r="BU114" s="899"/>
      <c r="BV114" s="899">
        <v>6200669</v>
      </c>
      <c r="BW114" s="899"/>
      <c r="BX114" s="899"/>
      <c r="BY114" s="899"/>
      <c r="BZ114" s="899"/>
      <c r="CA114" s="899">
        <v>6464877</v>
      </c>
      <c r="CB114" s="899"/>
      <c r="CC114" s="899"/>
      <c r="CD114" s="899"/>
      <c r="CE114" s="899"/>
      <c r="CF114" s="960">
        <v>24.7</v>
      </c>
      <c r="CG114" s="961"/>
      <c r="CH114" s="961"/>
      <c r="CI114" s="961"/>
      <c r="CJ114" s="961"/>
      <c r="CK114" s="1016"/>
      <c r="CL114" s="903"/>
      <c r="CM114" s="906" t="s">
        <v>447</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134</v>
      </c>
      <c r="DH114" s="862"/>
      <c r="DI114" s="862"/>
      <c r="DJ114" s="862"/>
      <c r="DK114" s="863"/>
      <c r="DL114" s="864" t="s">
        <v>134</v>
      </c>
      <c r="DM114" s="862"/>
      <c r="DN114" s="862"/>
      <c r="DO114" s="862"/>
      <c r="DP114" s="863"/>
      <c r="DQ114" s="864" t="s">
        <v>134</v>
      </c>
      <c r="DR114" s="862"/>
      <c r="DS114" s="862"/>
      <c r="DT114" s="862"/>
      <c r="DU114" s="863"/>
      <c r="DV114" s="909" t="s">
        <v>134</v>
      </c>
      <c r="DW114" s="910"/>
      <c r="DX114" s="910"/>
      <c r="DY114" s="910"/>
      <c r="DZ114" s="911"/>
    </row>
    <row r="115" spans="1:130" s="247" customFormat="1" ht="26.25" customHeight="1" x14ac:dyDescent="0.2">
      <c r="A115" s="1003"/>
      <c r="B115" s="1004"/>
      <c r="C115" s="832" t="s">
        <v>448</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136454</v>
      </c>
      <c r="AB115" s="1008"/>
      <c r="AC115" s="1008"/>
      <c r="AD115" s="1008"/>
      <c r="AE115" s="1009"/>
      <c r="AF115" s="1010">
        <v>134419</v>
      </c>
      <c r="AG115" s="1008"/>
      <c r="AH115" s="1008"/>
      <c r="AI115" s="1008"/>
      <c r="AJ115" s="1009"/>
      <c r="AK115" s="1010">
        <v>132443</v>
      </c>
      <c r="AL115" s="1008"/>
      <c r="AM115" s="1008"/>
      <c r="AN115" s="1008"/>
      <c r="AO115" s="1009"/>
      <c r="AP115" s="1011">
        <v>0.5</v>
      </c>
      <c r="AQ115" s="1012"/>
      <c r="AR115" s="1012"/>
      <c r="AS115" s="1012"/>
      <c r="AT115" s="1013"/>
      <c r="AU115" s="1021"/>
      <c r="AV115" s="1022"/>
      <c r="AW115" s="1022"/>
      <c r="AX115" s="1022"/>
      <c r="AY115" s="1022"/>
      <c r="AZ115" s="897" t="s">
        <v>449</v>
      </c>
      <c r="BA115" s="832"/>
      <c r="BB115" s="832"/>
      <c r="BC115" s="832"/>
      <c r="BD115" s="832"/>
      <c r="BE115" s="832"/>
      <c r="BF115" s="832"/>
      <c r="BG115" s="832"/>
      <c r="BH115" s="832"/>
      <c r="BI115" s="832"/>
      <c r="BJ115" s="832"/>
      <c r="BK115" s="832"/>
      <c r="BL115" s="832"/>
      <c r="BM115" s="832"/>
      <c r="BN115" s="832"/>
      <c r="BO115" s="832"/>
      <c r="BP115" s="833"/>
      <c r="BQ115" s="898">
        <v>1830194</v>
      </c>
      <c r="BR115" s="899"/>
      <c r="BS115" s="899"/>
      <c r="BT115" s="899"/>
      <c r="BU115" s="899"/>
      <c r="BV115" s="899">
        <v>1539708</v>
      </c>
      <c r="BW115" s="899"/>
      <c r="BX115" s="899"/>
      <c r="BY115" s="899"/>
      <c r="BZ115" s="899"/>
      <c r="CA115" s="899">
        <v>1270991</v>
      </c>
      <c r="CB115" s="899"/>
      <c r="CC115" s="899"/>
      <c r="CD115" s="899"/>
      <c r="CE115" s="899"/>
      <c r="CF115" s="960">
        <v>4.9000000000000004</v>
      </c>
      <c r="CG115" s="961"/>
      <c r="CH115" s="961"/>
      <c r="CI115" s="961"/>
      <c r="CJ115" s="961"/>
      <c r="CK115" s="1016"/>
      <c r="CL115" s="903"/>
      <c r="CM115" s="897" t="s">
        <v>450</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v>961415</v>
      </c>
      <c r="DH115" s="862"/>
      <c r="DI115" s="862"/>
      <c r="DJ115" s="862"/>
      <c r="DK115" s="863"/>
      <c r="DL115" s="864">
        <v>961415</v>
      </c>
      <c r="DM115" s="862"/>
      <c r="DN115" s="862"/>
      <c r="DO115" s="862"/>
      <c r="DP115" s="863"/>
      <c r="DQ115" s="864">
        <v>961415</v>
      </c>
      <c r="DR115" s="862"/>
      <c r="DS115" s="862"/>
      <c r="DT115" s="862"/>
      <c r="DU115" s="863"/>
      <c r="DV115" s="909">
        <v>3.7</v>
      </c>
      <c r="DW115" s="910"/>
      <c r="DX115" s="910"/>
      <c r="DY115" s="910"/>
      <c r="DZ115" s="911"/>
    </row>
    <row r="116" spans="1:130" s="247" customFormat="1" ht="26.25" customHeight="1" x14ac:dyDescent="0.2">
      <c r="A116" s="1005"/>
      <c r="B116" s="1006"/>
      <c r="C116" s="965" t="s">
        <v>451</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435</v>
      </c>
      <c r="AB116" s="862"/>
      <c r="AC116" s="862"/>
      <c r="AD116" s="862"/>
      <c r="AE116" s="863"/>
      <c r="AF116" s="864" t="s">
        <v>134</v>
      </c>
      <c r="AG116" s="862"/>
      <c r="AH116" s="862"/>
      <c r="AI116" s="862"/>
      <c r="AJ116" s="863"/>
      <c r="AK116" s="864" t="s">
        <v>134</v>
      </c>
      <c r="AL116" s="862"/>
      <c r="AM116" s="862"/>
      <c r="AN116" s="862"/>
      <c r="AO116" s="863"/>
      <c r="AP116" s="909" t="s">
        <v>435</v>
      </c>
      <c r="AQ116" s="910"/>
      <c r="AR116" s="910"/>
      <c r="AS116" s="910"/>
      <c r="AT116" s="911"/>
      <c r="AU116" s="1021"/>
      <c r="AV116" s="1022"/>
      <c r="AW116" s="1022"/>
      <c r="AX116" s="1022"/>
      <c r="AY116" s="1022"/>
      <c r="AZ116" s="948" t="s">
        <v>452</v>
      </c>
      <c r="BA116" s="949"/>
      <c r="BB116" s="949"/>
      <c r="BC116" s="949"/>
      <c r="BD116" s="949"/>
      <c r="BE116" s="949"/>
      <c r="BF116" s="949"/>
      <c r="BG116" s="949"/>
      <c r="BH116" s="949"/>
      <c r="BI116" s="949"/>
      <c r="BJ116" s="949"/>
      <c r="BK116" s="949"/>
      <c r="BL116" s="949"/>
      <c r="BM116" s="949"/>
      <c r="BN116" s="949"/>
      <c r="BO116" s="949"/>
      <c r="BP116" s="950"/>
      <c r="BQ116" s="898" t="s">
        <v>435</v>
      </c>
      <c r="BR116" s="899"/>
      <c r="BS116" s="899"/>
      <c r="BT116" s="899"/>
      <c r="BU116" s="899"/>
      <c r="BV116" s="899" t="s">
        <v>134</v>
      </c>
      <c r="BW116" s="899"/>
      <c r="BX116" s="899"/>
      <c r="BY116" s="899"/>
      <c r="BZ116" s="899"/>
      <c r="CA116" s="899" t="s">
        <v>435</v>
      </c>
      <c r="CB116" s="899"/>
      <c r="CC116" s="899"/>
      <c r="CD116" s="899"/>
      <c r="CE116" s="899"/>
      <c r="CF116" s="960" t="s">
        <v>435</v>
      </c>
      <c r="CG116" s="961"/>
      <c r="CH116" s="961"/>
      <c r="CI116" s="961"/>
      <c r="CJ116" s="961"/>
      <c r="CK116" s="1016"/>
      <c r="CL116" s="903"/>
      <c r="CM116" s="906" t="s">
        <v>453</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435</v>
      </c>
      <c r="DH116" s="862"/>
      <c r="DI116" s="862"/>
      <c r="DJ116" s="862"/>
      <c r="DK116" s="863"/>
      <c r="DL116" s="864" t="s">
        <v>134</v>
      </c>
      <c r="DM116" s="862"/>
      <c r="DN116" s="862"/>
      <c r="DO116" s="862"/>
      <c r="DP116" s="863"/>
      <c r="DQ116" s="864" t="s">
        <v>134</v>
      </c>
      <c r="DR116" s="862"/>
      <c r="DS116" s="862"/>
      <c r="DT116" s="862"/>
      <c r="DU116" s="863"/>
      <c r="DV116" s="909" t="s">
        <v>134</v>
      </c>
      <c r="DW116" s="910"/>
      <c r="DX116" s="910"/>
      <c r="DY116" s="910"/>
      <c r="DZ116" s="911"/>
    </row>
    <row r="117" spans="1:130" s="247" customFormat="1" ht="26.25" customHeight="1" x14ac:dyDescent="0.2">
      <c r="A117" s="986" t="s">
        <v>183</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454</v>
      </c>
      <c r="Z117" s="988"/>
      <c r="AA117" s="993">
        <v>5608896</v>
      </c>
      <c r="AB117" s="994"/>
      <c r="AC117" s="994"/>
      <c r="AD117" s="994"/>
      <c r="AE117" s="995"/>
      <c r="AF117" s="996">
        <v>5469912</v>
      </c>
      <c r="AG117" s="994"/>
      <c r="AH117" s="994"/>
      <c r="AI117" s="994"/>
      <c r="AJ117" s="995"/>
      <c r="AK117" s="996">
        <v>5352742</v>
      </c>
      <c r="AL117" s="994"/>
      <c r="AM117" s="994"/>
      <c r="AN117" s="994"/>
      <c r="AO117" s="995"/>
      <c r="AP117" s="997"/>
      <c r="AQ117" s="998"/>
      <c r="AR117" s="998"/>
      <c r="AS117" s="998"/>
      <c r="AT117" s="999"/>
      <c r="AU117" s="1021"/>
      <c r="AV117" s="1022"/>
      <c r="AW117" s="1022"/>
      <c r="AX117" s="1022"/>
      <c r="AY117" s="1022"/>
      <c r="AZ117" s="948" t="s">
        <v>455</v>
      </c>
      <c r="BA117" s="949"/>
      <c r="BB117" s="949"/>
      <c r="BC117" s="949"/>
      <c r="BD117" s="949"/>
      <c r="BE117" s="949"/>
      <c r="BF117" s="949"/>
      <c r="BG117" s="949"/>
      <c r="BH117" s="949"/>
      <c r="BI117" s="949"/>
      <c r="BJ117" s="949"/>
      <c r="BK117" s="949"/>
      <c r="BL117" s="949"/>
      <c r="BM117" s="949"/>
      <c r="BN117" s="949"/>
      <c r="BO117" s="949"/>
      <c r="BP117" s="950"/>
      <c r="BQ117" s="898" t="s">
        <v>134</v>
      </c>
      <c r="BR117" s="899"/>
      <c r="BS117" s="899"/>
      <c r="BT117" s="899"/>
      <c r="BU117" s="899"/>
      <c r="BV117" s="899" t="s">
        <v>134</v>
      </c>
      <c r="BW117" s="899"/>
      <c r="BX117" s="899"/>
      <c r="BY117" s="899"/>
      <c r="BZ117" s="899"/>
      <c r="CA117" s="899" t="s">
        <v>134</v>
      </c>
      <c r="CB117" s="899"/>
      <c r="CC117" s="899"/>
      <c r="CD117" s="899"/>
      <c r="CE117" s="899"/>
      <c r="CF117" s="960" t="s">
        <v>134</v>
      </c>
      <c r="CG117" s="961"/>
      <c r="CH117" s="961"/>
      <c r="CI117" s="961"/>
      <c r="CJ117" s="961"/>
      <c r="CK117" s="1016"/>
      <c r="CL117" s="903"/>
      <c r="CM117" s="906" t="s">
        <v>456</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134</v>
      </c>
      <c r="DH117" s="862"/>
      <c r="DI117" s="862"/>
      <c r="DJ117" s="862"/>
      <c r="DK117" s="863"/>
      <c r="DL117" s="864" t="s">
        <v>134</v>
      </c>
      <c r="DM117" s="862"/>
      <c r="DN117" s="862"/>
      <c r="DO117" s="862"/>
      <c r="DP117" s="863"/>
      <c r="DQ117" s="864" t="s">
        <v>134</v>
      </c>
      <c r="DR117" s="862"/>
      <c r="DS117" s="862"/>
      <c r="DT117" s="862"/>
      <c r="DU117" s="863"/>
      <c r="DV117" s="909" t="s">
        <v>134</v>
      </c>
      <c r="DW117" s="910"/>
      <c r="DX117" s="910"/>
      <c r="DY117" s="910"/>
      <c r="DZ117" s="911"/>
    </row>
    <row r="118" spans="1:130" s="247" customFormat="1" ht="26.25" customHeight="1" x14ac:dyDescent="0.2">
      <c r="A118" s="986" t="s">
        <v>429</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427</v>
      </c>
      <c r="AB118" s="987"/>
      <c r="AC118" s="987"/>
      <c r="AD118" s="987"/>
      <c r="AE118" s="988"/>
      <c r="AF118" s="989" t="s">
        <v>305</v>
      </c>
      <c r="AG118" s="987"/>
      <c r="AH118" s="987"/>
      <c r="AI118" s="987"/>
      <c r="AJ118" s="988"/>
      <c r="AK118" s="989" t="s">
        <v>304</v>
      </c>
      <c r="AL118" s="987"/>
      <c r="AM118" s="987"/>
      <c r="AN118" s="987"/>
      <c r="AO118" s="988"/>
      <c r="AP118" s="990" t="s">
        <v>428</v>
      </c>
      <c r="AQ118" s="991"/>
      <c r="AR118" s="991"/>
      <c r="AS118" s="991"/>
      <c r="AT118" s="992"/>
      <c r="AU118" s="1021"/>
      <c r="AV118" s="1022"/>
      <c r="AW118" s="1022"/>
      <c r="AX118" s="1022"/>
      <c r="AY118" s="1022"/>
      <c r="AZ118" s="964" t="s">
        <v>457</v>
      </c>
      <c r="BA118" s="965"/>
      <c r="BB118" s="965"/>
      <c r="BC118" s="965"/>
      <c r="BD118" s="965"/>
      <c r="BE118" s="965"/>
      <c r="BF118" s="965"/>
      <c r="BG118" s="965"/>
      <c r="BH118" s="965"/>
      <c r="BI118" s="965"/>
      <c r="BJ118" s="965"/>
      <c r="BK118" s="965"/>
      <c r="BL118" s="965"/>
      <c r="BM118" s="965"/>
      <c r="BN118" s="965"/>
      <c r="BO118" s="965"/>
      <c r="BP118" s="966"/>
      <c r="BQ118" s="967" t="s">
        <v>134</v>
      </c>
      <c r="BR118" s="930"/>
      <c r="BS118" s="930"/>
      <c r="BT118" s="930"/>
      <c r="BU118" s="930"/>
      <c r="BV118" s="930" t="s">
        <v>134</v>
      </c>
      <c r="BW118" s="930"/>
      <c r="BX118" s="930"/>
      <c r="BY118" s="930"/>
      <c r="BZ118" s="930"/>
      <c r="CA118" s="930" t="s">
        <v>134</v>
      </c>
      <c r="CB118" s="930"/>
      <c r="CC118" s="930"/>
      <c r="CD118" s="930"/>
      <c r="CE118" s="930"/>
      <c r="CF118" s="960" t="s">
        <v>134</v>
      </c>
      <c r="CG118" s="961"/>
      <c r="CH118" s="961"/>
      <c r="CI118" s="961"/>
      <c r="CJ118" s="961"/>
      <c r="CK118" s="1016"/>
      <c r="CL118" s="903"/>
      <c r="CM118" s="906" t="s">
        <v>458</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134</v>
      </c>
      <c r="DH118" s="862"/>
      <c r="DI118" s="862"/>
      <c r="DJ118" s="862"/>
      <c r="DK118" s="863"/>
      <c r="DL118" s="864" t="s">
        <v>134</v>
      </c>
      <c r="DM118" s="862"/>
      <c r="DN118" s="862"/>
      <c r="DO118" s="862"/>
      <c r="DP118" s="863"/>
      <c r="DQ118" s="864" t="s">
        <v>134</v>
      </c>
      <c r="DR118" s="862"/>
      <c r="DS118" s="862"/>
      <c r="DT118" s="862"/>
      <c r="DU118" s="863"/>
      <c r="DV118" s="909" t="s">
        <v>134</v>
      </c>
      <c r="DW118" s="910"/>
      <c r="DX118" s="910"/>
      <c r="DY118" s="910"/>
      <c r="DZ118" s="911"/>
    </row>
    <row r="119" spans="1:130" s="247" customFormat="1" ht="26.25" customHeight="1" x14ac:dyDescent="0.2">
      <c r="A119" s="900" t="s">
        <v>432</v>
      </c>
      <c r="B119" s="901"/>
      <c r="C119" s="976" t="s">
        <v>433</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134</v>
      </c>
      <c r="AB119" s="980"/>
      <c r="AC119" s="980"/>
      <c r="AD119" s="980"/>
      <c r="AE119" s="981"/>
      <c r="AF119" s="982" t="s">
        <v>134</v>
      </c>
      <c r="AG119" s="980"/>
      <c r="AH119" s="980"/>
      <c r="AI119" s="980"/>
      <c r="AJ119" s="981"/>
      <c r="AK119" s="982" t="s">
        <v>134</v>
      </c>
      <c r="AL119" s="980"/>
      <c r="AM119" s="980"/>
      <c r="AN119" s="980"/>
      <c r="AO119" s="981"/>
      <c r="AP119" s="983" t="s">
        <v>134</v>
      </c>
      <c r="AQ119" s="984"/>
      <c r="AR119" s="984"/>
      <c r="AS119" s="984"/>
      <c r="AT119" s="985"/>
      <c r="AU119" s="1023"/>
      <c r="AV119" s="1024"/>
      <c r="AW119" s="1024"/>
      <c r="AX119" s="1024"/>
      <c r="AY119" s="1024"/>
      <c r="AZ119" s="278" t="s">
        <v>183</v>
      </c>
      <c r="BA119" s="278"/>
      <c r="BB119" s="278"/>
      <c r="BC119" s="278"/>
      <c r="BD119" s="278"/>
      <c r="BE119" s="278"/>
      <c r="BF119" s="278"/>
      <c r="BG119" s="278"/>
      <c r="BH119" s="278"/>
      <c r="BI119" s="278"/>
      <c r="BJ119" s="278"/>
      <c r="BK119" s="278"/>
      <c r="BL119" s="278"/>
      <c r="BM119" s="278"/>
      <c r="BN119" s="278"/>
      <c r="BO119" s="962" t="s">
        <v>459</v>
      </c>
      <c r="BP119" s="963"/>
      <c r="BQ119" s="967">
        <v>71477644</v>
      </c>
      <c r="BR119" s="930"/>
      <c r="BS119" s="930"/>
      <c r="BT119" s="930"/>
      <c r="BU119" s="930"/>
      <c r="BV119" s="930">
        <v>69366866</v>
      </c>
      <c r="BW119" s="930"/>
      <c r="BX119" s="930"/>
      <c r="BY119" s="930"/>
      <c r="BZ119" s="930"/>
      <c r="CA119" s="930">
        <v>67750204</v>
      </c>
      <c r="CB119" s="930"/>
      <c r="CC119" s="930"/>
      <c r="CD119" s="930"/>
      <c r="CE119" s="930"/>
      <c r="CF119" s="828"/>
      <c r="CG119" s="829"/>
      <c r="CH119" s="829"/>
      <c r="CI119" s="829"/>
      <c r="CJ119" s="919"/>
      <c r="CK119" s="1017"/>
      <c r="CL119" s="905"/>
      <c r="CM119" s="923" t="s">
        <v>460</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v>982740</v>
      </c>
      <c r="DH119" s="845"/>
      <c r="DI119" s="845"/>
      <c r="DJ119" s="845"/>
      <c r="DK119" s="846"/>
      <c r="DL119" s="847">
        <v>867976</v>
      </c>
      <c r="DM119" s="845"/>
      <c r="DN119" s="845"/>
      <c r="DO119" s="845"/>
      <c r="DP119" s="846"/>
      <c r="DQ119" s="847">
        <v>753212</v>
      </c>
      <c r="DR119" s="845"/>
      <c r="DS119" s="845"/>
      <c r="DT119" s="845"/>
      <c r="DU119" s="846"/>
      <c r="DV119" s="933">
        <v>2.9</v>
      </c>
      <c r="DW119" s="934"/>
      <c r="DX119" s="934"/>
      <c r="DY119" s="934"/>
      <c r="DZ119" s="935"/>
    </row>
    <row r="120" spans="1:130" s="247" customFormat="1" ht="26.25" customHeight="1" x14ac:dyDescent="0.2">
      <c r="A120" s="902"/>
      <c r="B120" s="903"/>
      <c r="C120" s="906" t="s">
        <v>437</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134</v>
      </c>
      <c r="AB120" s="862"/>
      <c r="AC120" s="862"/>
      <c r="AD120" s="862"/>
      <c r="AE120" s="863"/>
      <c r="AF120" s="864" t="s">
        <v>134</v>
      </c>
      <c r="AG120" s="862"/>
      <c r="AH120" s="862"/>
      <c r="AI120" s="862"/>
      <c r="AJ120" s="863"/>
      <c r="AK120" s="864" t="s">
        <v>134</v>
      </c>
      <c r="AL120" s="862"/>
      <c r="AM120" s="862"/>
      <c r="AN120" s="862"/>
      <c r="AO120" s="863"/>
      <c r="AP120" s="909" t="s">
        <v>134</v>
      </c>
      <c r="AQ120" s="910"/>
      <c r="AR120" s="910"/>
      <c r="AS120" s="910"/>
      <c r="AT120" s="911"/>
      <c r="AU120" s="968" t="s">
        <v>461</v>
      </c>
      <c r="AV120" s="969"/>
      <c r="AW120" s="969"/>
      <c r="AX120" s="969"/>
      <c r="AY120" s="970"/>
      <c r="AZ120" s="945" t="s">
        <v>462</v>
      </c>
      <c r="BA120" s="890"/>
      <c r="BB120" s="890"/>
      <c r="BC120" s="890"/>
      <c r="BD120" s="890"/>
      <c r="BE120" s="890"/>
      <c r="BF120" s="890"/>
      <c r="BG120" s="890"/>
      <c r="BH120" s="890"/>
      <c r="BI120" s="890"/>
      <c r="BJ120" s="890"/>
      <c r="BK120" s="890"/>
      <c r="BL120" s="890"/>
      <c r="BM120" s="890"/>
      <c r="BN120" s="890"/>
      <c r="BO120" s="890"/>
      <c r="BP120" s="891"/>
      <c r="BQ120" s="946">
        <v>4078189</v>
      </c>
      <c r="BR120" s="927"/>
      <c r="BS120" s="927"/>
      <c r="BT120" s="927"/>
      <c r="BU120" s="927"/>
      <c r="BV120" s="927">
        <v>4667083</v>
      </c>
      <c r="BW120" s="927"/>
      <c r="BX120" s="927"/>
      <c r="BY120" s="927"/>
      <c r="BZ120" s="927"/>
      <c r="CA120" s="927">
        <v>5457398</v>
      </c>
      <c r="CB120" s="927"/>
      <c r="CC120" s="927"/>
      <c r="CD120" s="927"/>
      <c r="CE120" s="927"/>
      <c r="CF120" s="951">
        <v>20.9</v>
      </c>
      <c r="CG120" s="952"/>
      <c r="CH120" s="952"/>
      <c r="CI120" s="952"/>
      <c r="CJ120" s="952"/>
      <c r="CK120" s="953" t="s">
        <v>463</v>
      </c>
      <c r="CL120" s="937"/>
      <c r="CM120" s="937"/>
      <c r="CN120" s="937"/>
      <c r="CO120" s="938"/>
      <c r="CP120" s="957" t="s">
        <v>464</v>
      </c>
      <c r="CQ120" s="958"/>
      <c r="CR120" s="958"/>
      <c r="CS120" s="958"/>
      <c r="CT120" s="958"/>
      <c r="CU120" s="958"/>
      <c r="CV120" s="958"/>
      <c r="CW120" s="958"/>
      <c r="CX120" s="958"/>
      <c r="CY120" s="958"/>
      <c r="CZ120" s="958"/>
      <c r="DA120" s="958"/>
      <c r="DB120" s="958"/>
      <c r="DC120" s="958"/>
      <c r="DD120" s="958"/>
      <c r="DE120" s="958"/>
      <c r="DF120" s="959"/>
      <c r="DG120" s="946">
        <v>23525670</v>
      </c>
      <c r="DH120" s="927"/>
      <c r="DI120" s="927"/>
      <c r="DJ120" s="927"/>
      <c r="DK120" s="927"/>
      <c r="DL120" s="927">
        <v>21995391</v>
      </c>
      <c r="DM120" s="927"/>
      <c r="DN120" s="927"/>
      <c r="DO120" s="927"/>
      <c r="DP120" s="927"/>
      <c r="DQ120" s="927">
        <v>20083095</v>
      </c>
      <c r="DR120" s="927"/>
      <c r="DS120" s="927"/>
      <c r="DT120" s="927"/>
      <c r="DU120" s="927"/>
      <c r="DV120" s="928">
        <v>76.8</v>
      </c>
      <c r="DW120" s="928"/>
      <c r="DX120" s="928"/>
      <c r="DY120" s="928"/>
      <c r="DZ120" s="929"/>
    </row>
    <row r="121" spans="1:130" s="247" customFormat="1" ht="26.25" customHeight="1" x14ac:dyDescent="0.2">
      <c r="A121" s="902"/>
      <c r="B121" s="903"/>
      <c r="C121" s="948" t="s">
        <v>465</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134</v>
      </c>
      <c r="AB121" s="862"/>
      <c r="AC121" s="862"/>
      <c r="AD121" s="862"/>
      <c r="AE121" s="863"/>
      <c r="AF121" s="864" t="s">
        <v>134</v>
      </c>
      <c r="AG121" s="862"/>
      <c r="AH121" s="862"/>
      <c r="AI121" s="862"/>
      <c r="AJ121" s="863"/>
      <c r="AK121" s="864" t="s">
        <v>435</v>
      </c>
      <c r="AL121" s="862"/>
      <c r="AM121" s="862"/>
      <c r="AN121" s="862"/>
      <c r="AO121" s="863"/>
      <c r="AP121" s="909" t="s">
        <v>134</v>
      </c>
      <c r="AQ121" s="910"/>
      <c r="AR121" s="910"/>
      <c r="AS121" s="910"/>
      <c r="AT121" s="911"/>
      <c r="AU121" s="971"/>
      <c r="AV121" s="972"/>
      <c r="AW121" s="972"/>
      <c r="AX121" s="972"/>
      <c r="AY121" s="973"/>
      <c r="AZ121" s="897" t="s">
        <v>466</v>
      </c>
      <c r="BA121" s="832"/>
      <c r="BB121" s="832"/>
      <c r="BC121" s="832"/>
      <c r="BD121" s="832"/>
      <c r="BE121" s="832"/>
      <c r="BF121" s="832"/>
      <c r="BG121" s="832"/>
      <c r="BH121" s="832"/>
      <c r="BI121" s="832"/>
      <c r="BJ121" s="832"/>
      <c r="BK121" s="832"/>
      <c r="BL121" s="832"/>
      <c r="BM121" s="832"/>
      <c r="BN121" s="832"/>
      <c r="BO121" s="832"/>
      <c r="BP121" s="833"/>
      <c r="BQ121" s="898">
        <v>15425622</v>
      </c>
      <c r="BR121" s="899"/>
      <c r="BS121" s="899"/>
      <c r="BT121" s="899"/>
      <c r="BU121" s="899"/>
      <c r="BV121" s="899">
        <v>15454370</v>
      </c>
      <c r="BW121" s="899"/>
      <c r="BX121" s="899"/>
      <c r="BY121" s="899"/>
      <c r="BZ121" s="899"/>
      <c r="CA121" s="899">
        <v>15686496</v>
      </c>
      <c r="CB121" s="899"/>
      <c r="CC121" s="899"/>
      <c r="CD121" s="899"/>
      <c r="CE121" s="899"/>
      <c r="CF121" s="960">
        <v>60</v>
      </c>
      <c r="CG121" s="961"/>
      <c r="CH121" s="961"/>
      <c r="CI121" s="961"/>
      <c r="CJ121" s="961"/>
      <c r="CK121" s="954"/>
      <c r="CL121" s="940"/>
      <c r="CM121" s="940"/>
      <c r="CN121" s="940"/>
      <c r="CO121" s="941"/>
      <c r="CP121" s="920" t="s">
        <v>467</v>
      </c>
      <c r="CQ121" s="921"/>
      <c r="CR121" s="921"/>
      <c r="CS121" s="921"/>
      <c r="CT121" s="921"/>
      <c r="CU121" s="921"/>
      <c r="CV121" s="921"/>
      <c r="CW121" s="921"/>
      <c r="CX121" s="921"/>
      <c r="CY121" s="921"/>
      <c r="CZ121" s="921"/>
      <c r="DA121" s="921"/>
      <c r="DB121" s="921"/>
      <c r="DC121" s="921"/>
      <c r="DD121" s="921"/>
      <c r="DE121" s="921"/>
      <c r="DF121" s="922"/>
      <c r="DG121" s="898">
        <v>51442</v>
      </c>
      <c r="DH121" s="899"/>
      <c r="DI121" s="899"/>
      <c r="DJ121" s="899"/>
      <c r="DK121" s="899"/>
      <c r="DL121" s="899">
        <v>56450</v>
      </c>
      <c r="DM121" s="899"/>
      <c r="DN121" s="899"/>
      <c r="DO121" s="899"/>
      <c r="DP121" s="899"/>
      <c r="DQ121" s="899">
        <v>104753</v>
      </c>
      <c r="DR121" s="899"/>
      <c r="DS121" s="899"/>
      <c r="DT121" s="899"/>
      <c r="DU121" s="899"/>
      <c r="DV121" s="876">
        <v>0.4</v>
      </c>
      <c r="DW121" s="876"/>
      <c r="DX121" s="876"/>
      <c r="DY121" s="876"/>
      <c r="DZ121" s="877"/>
    </row>
    <row r="122" spans="1:130" s="247" customFormat="1" ht="26.25" customHeight="1" x14ac:dyDescent="0.2">
      <c r="A122" s="902"/>
      <c r="B122" s="903"/>
      <c r="C122" s="906" t="s">
        <v>447</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134</v>
      </c>
      <c r="AB122" s="862"/>
      <c r="AC122" s="862"/>
      <c r="AD122" s="862"/>
      <c r="AE122" s="863"/>
      <c r="AF122" s="864" t="s">
        <v>134</v>
      </c>
      <c r="AG122" s="862"/>
      <c r="AH122" s="862"/>
      <c r="AI122" s="862"/>
      <c r="AJ122" s="863"/>
      <c r="AK122" s="864" t="s">
        <v>134</v>
      </c>
      <c r="AL122" s="862"/>
      <c r="AM122" s="862"/>
      <c r="AN122" s="862"/>
      <c r="AO122" s="863"/>
      <c r="AP122" s="909" t="s">
        <v>134</v>
      </c>
      <c r="AQ122" s="910"/>
      <c r="AR122" s="910"/>
      <c r="AS122" s="910"/>
      <c r="AT122" s="911"/>
      <c r="AU122" s="971"/>
      <c r="AV122" s="972"/>
      <c r="AW122" s="972"/>
      <c r="AX122" s="972"/>
      <c r="AY122" s="973"/>
      <c r="AZ122" s="964" t="s">
        <v>468</v>
      </c>
      <c r="BA122" s="965"/>
      <c r="BB122" s="965"/>
      <c r="BC122" s="965"/>
      <c r="BD122" s="965"/>
      <c r="BE122" s="965"/>
      <c r="BF122" s="965"/>
      <c r="BG122" s="965"/>
      <c r="BH122" s="965"/>
      <c r="BI122" s="965"/>
      <c r="BJ122" s="965"/>
      <c r="BK122" s="965"/>
      <c r="BL122" s="965"/>
      <c r="BM122" s="965"/>
      <c r="BN122" s="965"/>
      <c r="BO122" s="965"/>
      <c r="BP122" s="966"/>
      <c r="BQ122" s="967">
        <v>42719892</v>
      </c>
      <c r="BR122" s="930"/>
      <c r="BS122" s="930"/>
      <c r="BT122" s="930"/>
      <c r="BU122" s="930"/>
      <c r="BV122" s="930">
        <v>42332833</v>
      </c>
      <c r="BW122" s="930"/>
      <c r="BX122" s="930"/>
      <c r="BY122" s="930"/>
      <c r="BZ122" s="930"/>
      <c r="CA122" s="930">
        <v>42002642</v>
      </c>
      <c r="CB122" s="930"/>
      <c r="CC122" s="930"/>
      <c r="CD122" s="930"/>
      <c r="CE122" s="930"/>
      <c r="CF122" s="931">
        <v>160.6</v>
      </c>
      <c r="CG122" s="932"/>
      <c r="CH122" s="932"/>
      <c r="CI122" s="932"/>
      <c r="CJ122" s="932"/>
      <c r="CK122" s="954"/>
      <c r="CL122" s="940"/>
      <c r="CM122" s="940"/>
      <c r="CN122" s="940"/>
      <c r="CO122" s="941"/>
      <c r="CP122" s="920" t="s">
        <v>469</v>
      </c>
      <c r="CQ122" s="921"/>
      <c r="CR122" s="921"/>
      <c r="CS122" s="921"/>
      <c r="CT122" s="921"/>
      <c r="CU122" s="921"/>
      <c r="CV122" s="921"/>
      <c r="CW122" s="921"/>
      <c r="CX122" s="921"/>
      <c r="CY122" s="921"/>
      <c r="CZ122" s="921"/>
      <c r="DA122" s="921"/>
      <c r="DB122" s="921"/>
      <c r="DC122" s="921"/>
      <c r="DD122" s="921"/>
      <c r="DE122" s="921"/>
      <c r="DF122" s="922"/>
      <c r="DG122" s="898" t="s">
        <v>134</v>
      </c>
      <c r="DH122" s="899"/>
      <c r="DI122" s="899"/>
      <c r="DJ122" s="899"/>
      <c r="DK122" s="899"/>
      <c r="DL122" s="899" t="s">
        <v>134</v>
      </c>
      <c r="DM122" s="899"/>
      <c r="DN122" s="899"/>
      <c r="DO122" s="899"/>
      <c r="DP122" s="899"/>
      <c r="DQ122" s="899" t="s">
        <v>435</v>
      </c>
      <c r="DR122" s="899"/>
      <c r="DS122" s="899"/>
      <c r="DT122" s="899"/>
      <c r="DU122" s="899"/>
      <c r="DV122" s="876" t="s">
        <v>134</v>
      </c>
      <c r="DW122" s="876"/>
      <c r="DX122" s="876"/>
      <c r="DY122" s="876"/>
      <c r="DZ122" s="877"/>
    </row>
    <row r="123" spans="1:130" s="247" customFormat="1" ht="26.25" customHeight="1" x14ac:dyDescent="0.2">
      <c r="A123" s="902"/>
      <c r="B123" s="903"/>
      <c r="C123" s="906" t="s">
        <v>453</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134</v>
      </c>
      <c r="AB123" s="862"/>
      <c r="AC123" s="862"/>
      <c r="AD123" s="862"/>
      <c r="AE123" s="863"/>
      <c r="AF123" s="864" t="s">
        <v>134</v>
      </c>
      <c r="AG123" s="862"/>
      <c r="AH123" s="862"/>
      <c r="AI123" s="862"/>
      <c r="AJ123" s="863"/>
      <c r="AK123" s="864" t="s">
        <v>134</v>
      </c>
      <c r="AL123" s="862"/>
      <c r="AM123" s="862"/>
      <c r="AN123" s="862"/>
      <c r="AO123" s="863"/>
      <c r="AP123" s="909" t="s">
        <v>435</v>
      </c>
      <c r="AQ123" s="910"/>
      <c r="AR123" s="910"/>
      <c r="AS123" s="910"/>
      <c r="AT123" s="911"/>
      <c r="AU123" s="974"/>
      <c r="AV123" s="975"/>
      <c r="AW123" s="975"/>
      <c r="AX123" s="975"/>
      <c r="AY123" s="975"/>
      <c r="AZ123" s="278" t="s">
        <v>183</v>
      </c>
      <c r="BA123" s="278"/>
      <c r="BB123" s="278"/>
      <c r="BC123" s="278"/>
      <c r="BD123" s="278"/>
      <c r="BE123" s="278"/>
      <c r="BF123" s="278"/>
      <c r="BG123" s="278"/>
      <c r="BH123" s="278"/>
      <c r="BI123" s="278"/>
      <c r="BJ123" s="278"/>
      <c r="BK123" s="278"/>
      <c r="BL123" s="278"/>
      <c r="BM123" s="278"/>
      <c r="BN123" s="278"/>
      <c r="BO123" s="962" t="s">
        <v>470</v>
      </c>
      <c r="BP123" s="963"/>
      <c r="BQ123" s="917">
        <v>62223703</v>
      </c>
      <c r="BR123" s="918"/>
      <c r="BS123" s="918"/>
      <c r="BT123" s="918"/>
      <c r="BU123" s="918"/>
      <c r="BV123" s="918">
        <v>62454286</v>
      </c>
      <c r="BW123" s="918"/>
      <c r="BX123" s="918"/>
      <c r="BY123" s="918"/>
      <c r="BZ123" s="918"/>
      <c r="CA123" s="918">
        <v>63146536</v>
      </c>
      <c r="CB123" s="918"/>
      <c r="CC123" s="918"/>
      <c r="CD123" s="918"/>
      <c r="CE123" s="918"/>
      <c r="CF123" s="828"/>
      <c r="CG123" s="829"/>
      <c r="CH123" s="829"/>
      <c r="CI123" s="829"/>
      <c r="CJ123" s="919"/>
      <c r="CK123" s="954"/>
      <c r="CL123" s="940"/>
      <c r="CM123" s="940"/>
      <c r="CN123" s="940"/>
      <c r="CO123" s="941"/>
      <c r="CP123" s="920" t="s">
        <v>471</v>
      </c>
      <c r="CQ123" s="921"/>
      <c r="CR123" s="921"/>
      <c r="CS123" s="921"/>
      <c r="CT123" s="921"/>
      <c r="CU123" s="921"/>
      <c r="CV123" s="921"/>
      <c r="CW123" s="921"/>
      <c r="CX123" s="921"/>
      <c r="CY123" s="921"/>
      <c r="CZ123" s="921"/>
      <c r="DA123" s="921"/>
      <c r="DB123" s="921"/>
      <c r="DC123" s="921"/>
      <c r="DD123" s="921"/>
      <c r="DE123" s="921"/>
      <c r="DF123" s="922"/>
      <c r="DG123" s="861" t="s">
        <v>134</v>
      </c>
      <c r="DH123" s="862"/>
      <c r="DI123" s="862"/>
      <c r="DJ123" s="862"/>
      <c r="DK123" s="863"/>
      <c r="DL123" s="864" t="s">
        <v>134</v>
      </c>
      <c r="DM123" s="862"/>
      <c r="DN123" s="862"/>
      <c r="DO123" s="862"/>
      <c r="DP123" s="863"/>
      <c r="DQ123" s="864" t="s">
        <v>134</v>
      </c>
      <c r="DR123" s="862"/>
      <c r="DS123" s="862"/>
      <c r="DT123" s="862"/>
      <c r="DU123" s="863"/>
      <c r="DV123" s="909" t="s">
        <v>134</v>
      </c>
      <c r="DW123" s="910"/>
      <c r="DX123" s="910"/>
      <c r="DY123" s="910"/>
      <c r="DZ123" s="911"/>
    </row>
    <row r="124" spans="1:130" s="247" customFormat="1" ht="26.25" customHeight="1" thickBot="1" x14ac:dyDescent="0.25">
      <c r="A124" s="902"/>
      <c r="B124" s="903"/>
      <c r="C124" s="906" t="s">
        <v>456</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134</v>
      </c>
      <c r="AB124" s="862"/>
      <c r="AC124" s="862"/>
      <c r="AD124" s="862"/>
      <c r="AE124" s="863"/>
      <c r="AF124" s="864" t="s">
        <v>134</v>
      </c>
      <c r="AG124" s="862"/>
      <c r="AH124" s="862"/>
      <c r="AI124" s="862"/>
      <c r="AJ124" s="863"/>
      <c r="AK124" s="864" t="s">
        <v>134</v>
      </c>
      <c r="AL124" s="862"/>
      <c r="AM124" s="862"/>
      <c r="AN124" s="862"/>
      <c r="AO124" s="863"/>
      <c r="AP124" s="909" t="s">
        <v>134</v>
      </c>
      <c r="AQ124" s="910"/>
      <c r="AR124" s="910"/>
      <c r="AS124" s="910"/>
      <c r="AT124" s="911"/>
      <c r="AU124" s="912" t="s">
        <v>472</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36</v>
      </c>
      <c r="BR124" s="916"/>
      <c r="BS124" s="916"/>
      <c r="BT124" s="916"/>
      <c r="BU124" s="916"/>
      <c r="BV124" s="916">
        <v>26.7</v>
      </c>
      <c r="BW124" s="916"/>
      <c r="BX124" s="916"/>
      <c r="BY124" s="916"/>
      <c r="BZ124" s="916"/>
      <c r="CA124" s="916">
        <v>17.600000000000001</v>
      </c>
      <c r="CB124" s="916"/>
      <c r="CC124" s="916"/>
      <c r="CD124" s="916"/>
      <c r="CE124" s="916"/>
      <c r="CF124" s="806"/>
      <c r="CG124" s="807"/>
      <c r="CH124" s="807"/>
      <c r="CI124" s="807"/>
      <c r="CJ124" s="947"/>
      <c r="CK124" s="955"/>
      <c r="CL124" s="955"/>
      <c r="CM124" s="955"/>
      <c r="CN124" s="955"/>
      <c r="CO124" s="956"/>
      <c r="CP124" s="920" t="s">
        <v>473</v>
      </c>
      <c r="CQ124" s="921"/>
      <c r="CR124" s="921"/>
      <c r="CS124" s="921"/>
      <c r="CT124" s="921"/>
      <c r="CU124" s="921"/>
      <c r="CV124" s="921"/>
      <c r="CW124" s="921"/>
      <c r="CX124" s="921"/>
      <c r="CY124" s="921"/>
      <c r="CZ124" s="921"/>
      <c r="DA124" s="921"/>
      <c r="DB124" s="921"/>
      <c r="DC124" s="921"/>
      <c r="DD124" s="921"/>
      <c r="DE124" s="921"/>
      <c r="DF124" s="922"/>
      <c r="DG124" s="844" t="s">
        <v>134</v>
      </c>
      <c r="DH124" s="845"/>
      <c r="DI124" s="845"/>
      <c r="DJ124" s="845"/>
      <c r="DK124" s="846"/>
      <c r="DL124" s="847" t="s">
        <v>134</v>
      </c>
      <c r="DM124" s="845"/>
      <c r="DN124" s="845"/>
      <c r="DO124" s="845"/>
      <c r="DP124" s="846"/>
      <c r="DQ124" s="847" t="s">
        <v>134</v>
      </c>
      <c r="DR124" s="845"/>
      <c r="DS124" s="845"/>
      <c r="DT124" s="845"/>
      <c r="DU124" s="846"/>
      <c r="DV124" s="933" t="s">
        <v>134</v>
      </c>
      <c r="DW124" s="934"/>
      <c r="DX124" s="934"/>
      <c r="DY124" s="934"/>
      <c r="DZ124" s="935"/>
    </row>
    <row r="125" spans="1:130" s="247" customFormat="1" ht="26.25" customHeight="1" x14ac:dyDescent="0.2">
      <c r="A125" s="902"/>
      <c r="B125" s="903"/>
      <c r="C125" s="906" t="s">
        <v>458</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134</v>
      </c>
      <c r="AB125" s="862"/>
      <c r="AC125" s="862"/>
      <c r="AD125" s="862"/>
      <c r="AE125" s="863"/>
      <c r="AF125" s="864" t="s">
        <v>435</v>
      </c>
      <c r="AG125" s="862"/>
      <c r="AH125" s="862"/>
      <c r="AI125" s="862"/>
      <c r="AJ125" s="863"/>
      <c r="AK125" s="864" t="s">
        <v>134</v>
      </c>
      <c r="AL125" s="862"/>
      <c r="AM125" s="862"/>
      <c r="AN125" s="862"/>
      <c r="AO125" s="863"/>
      <c r="AP125" s="909" t="s">
        <v>134</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474</v>
      </c>
      <c r="CL125" s="937"/>
      <c r="CM125" s="937"/>
      <c r="CN125" s="937"/>
      <c r="CO125" s="938"/>
      <c r="CP125" s="945" t="s">
        <v>475</v>
      </c>
      <c r="CQ125" s="890"/>
      <c r="CR125" s="890"/>
      <c r="CS125" s="890"/>
      <c r="CT125" s="890"/>
      <c r="CU125" s="890"/>
      <c r="CV125" s="890"/>
      <c r="CW125" s="890"/>
      <c r="CX125" s="890"/>
      <c r="CY125" s="890"/>
      <c r="CZ125" s="890"/>
      <c r="DA125" s="890"/>
      <c r="DB125" s="890"/>
      <c r="DC125" s="890"/>
      <c r="DD125" s="890"/>
      <c r="DE125" s="890"/>
      <c r="DF125" s="891"/>
      <c r="DG125" s="946" t="s">
        <v>435</v>
      </c>
      <c r="DH125" s="927"/>
      <c r="DI125" s="927"/>
      <c r="DJ125" s="927"/>
      <c r="DK125" s="927"/>
      <c r="DL125" s="927" t="s">
        <v>134</v>
      </c>
      <c r="DM125" s="927"/>
      <c r="DN125" s="927"/>
      <c r="DO125" s="927"/>
      <c r="DP125" s="927"/>
      <c r="DQ125" s="927" t="s">
        <v>435</v>
      </c>
      <c r="DR125" s="927"/>
      <c r="DS125" s="927"/>
      <c r="DT125" s="927"/>
      <c r="DU125" s="927"/>
      <c r="DV125" s="928" t="s">
        <v>134</v>
      </c>
      <c r="DW125" s="928"/>
      <c r="DX125" s="928"/>
      <c r="DY125" s="928"/>
      <c r="DZ125" s="929"/>
    </row>
    <row r="126" spans="1:130" s="247" customFormat="1" ht="26.25" customHeight="1" thickBot="1" x14ac:dyDescent="0.25">
      <c r="A126" s="902"/>
      <c r="B126" s="903"/>
      <c r="C126" s="906" t="s">
        <v>460</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v>136454</v>
      </c>
      <c r="AB126" s="862"/>
      <c r="AC126" s="862"/>
      <c r="AD126" s="862"/>
      <c r="AE126" s="863"/>
      <c r="AF126" s="864">
        <v>134419</v>
      </c>
      <c r="AG126" s="862"/>
      <c r="AH126" s="862"/>
      <c r="AI126" s="862"/>
      <c r="AJ126" s="863"/>
      <c r="AK126" s="864">
        <v>132443</v>
      </c>
      <c r="AL126" s="862"/>
      <c r="AM126" s="862"/>
      <c r="AN126" s="862"/>
      <c r="AO126" s="863"/>
      <c r="AP126" s="909">
        <v>0.5</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476</v>
      </c>
      <c r="CQ126" s="832"/>
      <c r="CR126" s="832"/>
      <c r="CS126" s="832"/>
      <c r="CT126" s="832"/>
      <c r="CU126" s="832"/>
      <c r="CV126" s="832"/>
      <c r="CW126" s="832"/>
      <c r="CX126" s="832"/>
      <c r="CY126" s="832"/>
      <c r="CZ126" s="832"/>
      <c r="DA126" s="832"/>
      <c r="DB126" s="832"/>
      <c r="DC126" s="832"/>
      <c r="DD126" s="832"/>
      <c r="DE126" s="832"/>
      <c r="DF126" s="833"/>
      <c r="DG126" s="898">
        <v>1354403</v>
      </c>
      <c r="DH126" s="899"/>
      <c r="DI126" s="899"/>
      <c r="DJ126" s="899"/>
      <c r="DK126" s="899"/>
      <c r="DL126" s="899">
        <v>1223372</v>
      </c>
      <c r="DM126" s="899"/>
      <c r="DN126" s="899"/>
      <c r="DO126" s="899"/>
      <c r="DP126" s="899"/>
      <c r="DQ126" s="899">
        <v>1087952</v>
      </c>
      <c r="DR126" s="899"/>
      <c r="DS126" s="899"/>
      <c r="DT126" s="899"/>
      <c r="DU126" s="899"/>
      <c r="DV126" s="876">
        <v>4.2</v>
      </c>
      <c r="DW126" s="876"/>
      <c r="DX126" s="876"/>
      <c r="DY126" s="876"/>
      <c r="DZ126" s="877"/>
    </row>
    <row r="127" spans="1:130" s="247" customFormat="1" ht="26.25" customHeight="1" x14ac:dyDescent="0.2">
      <c r="A127" s="904"/>
      <c r="B127" s="905"/>
      <c r="C127" s="923" t="s">
        <v>477</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435</v>
      </c>
      <c r="AB127" s="862"/>
      <c r="AC127" s="862"/>
      <c r="AD127" s="862"/>
      <c r="AE127" s="863"/>
      <c r="AF127" s="864" t="s">
        <v>134</v>
      </c>
      <c r="AG127" s="862"/>
      <c r="AH127" s="862"/>
      <c r="AI127" s="862"/>
      <c r="AJ127" s="863"/>
      <c r="AK127" s="864" t="s">
        <v>435</v>
      </c>
      <c r="AL127" s="862"/>
      <c r="AM127" s="862"/>
      <c r="AN127" s="862"/>
      <c r="AO127" s="863"/>
      <c r="AP127" s="909" t="s">
        <v>134</v>
      </c>
      <c r="AQ127" s="910"/>
      <c r="AR127" s="910"/>
      <c r="AS127" s="910"/>
      <c r="AT127" s="911"/>
      <c r="AU127" s="283"/>
      <c r="AV127" s="283"/>
      <c r="AW127" s="283"/>
      <c r="AX127" s="926" t="s">
        <v>478</v>
      </c>
      <c r="AY127" s="894"/>
      <c r="AZ127" s="894"/>
      <c r="BA127" s="894"/>
      <c r="BB127" s="894"/>
      <c r="BC127" s="894"/>
      <c r="BD127" s="894"/>
      <c r="BE127" s="895"/>
      <c r="BF127" s="893" t="s">
        <v>479</v>
      </c>
      <c r="BG127" s="894"/>
      <c r="BH127" s="894"/>
      <c r="BI127" s="894"/>
      <c r="BJ127" s="894"/>
      <c r="BK127" s="894"/>
      <c r="BL127" s="895"/>
      <c r="BM127" s="893" t="s">
        <v>480</v>
      </c>
      <c r="BN127" s="894"/>
      <c r="BO127" s="894"/>
      <c r="BP127" s="894"/>
      <c r="BQ127" s="894"/>
      <c r="BR127" s="894"/>
      <c r="BS127" s="895"/>
      <c r="BT127" s="893" t="s">
        <v>481</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482</v>
      </c>
      <c r="CQ127" s="832"/>
      <c r="CR127" s="832"/>
      <c r="CS127" s="832"/>
      <c r="CT127" s="832"/>
      <c r="CU127" s="832"/>
      <c r="CV127" s="832"/>
      <c r="CW127" s="832"/>
      <c r="CX127" s="832"/>
      <c r="CY127" s="832"/>
      <c r="CZ127" s="832"/>
      <c r="DA127" s="832"/>
      <c r="DB127" s="832"/>
      <c r="DC127" s="832"/>
      <c r="DD127" s="832"/>
      <c r="DE127" s="832"/>
      <c r="DF127" s="833"/>
      <c r="DG127" s="898" t="s">
        <v>134</v>
      </c>
      <c r="DH127" s="899"/>
      <c r="DI127" s="899"/>
      <c r="DJ127" s="899"/>
      <c r="DK127" s="899"/>
      <c r="DL127" s="899" t="s">
        <v>134</v>
      </c>
      <c r="DM127" s="899"/>
      <c r="DN127" s="899"/>
      <c r="DO127" s="899"/>
      <c r="DP127" s="899"/>
      <c r="DQ127" s="899" t="s">
        <v>134</v>
      </c>
      <c r="DR127" s="899"/>
      <c r="DS127" s="899"/>
      <c r="DT127" s="899"/>
      <c r="DU127" s="899"/>
      <c r="DV127" s="876" t="s">
        <v>134</v>
      </c>
      <c r="DW127" s="876"/>
      <c r="DX127" s="876"/>
      <c r="DY127" s="876"/>
      <c r="DZ127" s="877"/>
    </row>
    <row r="128" spans="1:130" s="247" customFormat="1" ht="26.25" customHeight="1" thickBot="1" x14ac:dyDescent="0.25">
      <c r="A128" s="878" t="s">
        <v>483</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484</v>
      </c>
      <c r="X128" s="880"/>
      <c r="Y128" s="880"/>
      <c r="Z128" s="881"/>
      <c r="AA128" s="882">
        <v>1502488</v>
      </c>
      <c r="AB128" s="883"/>
      <c r="AC128" s="883"/>
      <c r="AD128" s="883"/>
      <c r="AE128" s="884"/>
      <c r="AF128" s="885">
        <v>1475989</v>
      </c>
      <c r="AG128" s="883"/>
      <c r="AH128" s="883"/>
      <c r="AI128" s="883"/>
      <c r="AJ128" s="884"/>
      <c r="AK128" s="885">
        <v>1572898</v>
      </c>
      <c r="AL128" s="883"/>
      <c r="AM128" s="883"/>
      <c r="AN128" s="883"/>
      <c r="AO128" s="884"/>
      <c r="AP128" s="886"/>
      <c r="AQ128" s="887"/>
      <c r="AR128" s="887"/>
      <c r="AS128" s="887"/>
      <c r="AT128" s="888"/>
      <c r="AU128" s="283"/>
      <c r="AV128" s="283"/>
      <c r="AW128" s="283"/>
      <c r="AX128" s="889" t="s">
        <v>485</v>
      </c>
      <c r="AY128" s="890"/>
      <c r="AZ128" s="890"/>
      <c r="BA128" s="890"/>
      <c r="BB128" s="890"/>
      <c r="BC128" s="890"/>
      <c r="BD128" s="890"/>
      <c r="BE128" s="891"/>
      <c r="BF128" s="868" t="s">
        <v>134</v>
      </c>
      <c r="BG128" s="869"/>
      <c r="BH128" s="869"/>
      <c r="BI128" s="869"/>
      <c r="BJ128" s="869"/>
      <c r="BK128" s="869"/>
      <c r="BL128" s="892"/>
      <c r="BM128" s="868">
        <v>11.82</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486</v>
      </c>
      <c r="CQ128" s="810"/>
      <c r="CR128" s="810"/>
      <c r="CS128" s="810"/>
      <c r="CT128" s="810"/>
      <c r="CU128" s="810"/>
      <c r="CV128" s="810"/>
      <c r="CW128" s="810"/>
      <c r="CX128" s="810"/>
      <c r="CY128" s="810"/>
      <c r="CZ128" s="810"/>
      <c r="DA128" s="810"/>
      <c r="DB128" s="810"/>
      <c r="DC128" s="810"/>
      <c r="DD128" s="810"/>
      <c r="DE128" s="810"/>
      <c r="DF128" s="811"/>
      <c r="DG128" s="872">
        <v>475791</v>
      </c>
      <c r="DH128" s="873"/>
      <c r="DI128" s="873"/>
      <c r="DJ128" s="873"/>
      <c r="DK128" s="873"/>
      <c r="DL128" s="873">
        <v>316336</v>
      </c>
      <c r="DM128" s="873"/>
      <c r="DN128" s="873"/>
      <c r="DO128" s="873"/>
      <c r="DP128" s="873"/>
      <c r="DQ128" s="873">
        <v>183039</v>
      </c>
      <c r="DR128" s="873"/>
      <c r="DS128" s="873"/>
      <c r="DT128" s="873"/>
      <c r="DU128" s="873"/>
      <c r="DV128" s="874">
        <v>0.7</v>
      </c>
      <c r="DW128" s="874"/>
      <c r="DX128" s="874"/>
      <c r="DY128" s="874"/>
      <c r="DZ128" s="875"/>
    </row>
    <row r="129" spans="1:131" s="247" customFormat="1" ht="26.25" customHeight="1" x14ac:dyDescent="0.2">
      <c r="A129" s="856" t="s">
        <v>106</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487</v>
      </c>
      <c r="X129" s="859"/>
      <c r="Y129" s="859"/>
      <c r="Z129" s="860"/>
      <c r="AA129" s="861">
        <v>29276149</v>
      </c>
      <c r="AB129" s="862"/>
      <c r="AC129" s="862"/>
      <c r="AD129" s="862"/>
      <c r="AE129" s="863"/>
      <c r="AF129" s="864">
        <v>29536377</v>
      </c>
      <c r="AG129" s="862"/>
      <c r="AH129" s="862"/>
      <c r="AI129" s="862"/>
      <c r="AJ129" s="863"/>
      <c r="AK129" s="864">
        <v>29769138</v>
      </c>
      <c r="AL129" s="862"/>
      <c r="AM129" s="862"/>
      <c r="AN129" s="862"/>
      <c r="AO129" s="863"/>
      <c r="AP129" s="865"/>
      <c r="AQ129" s="866"/>
      <c r="AR129" s="866"/>
      <c r="AS129" s="866"/>
      <c r="AT129" s="867"/>
      <c r="AU129" s="285"/>
      <c r="AV129" s="285"/>
      <c r="AW129" s="285"/>
      <c r="AX129" s="831" t="s">
        <v>488</v>
      </c>
      <c r="AY129" s="832"/>
      <c r="AZ129" s="832"/>
      <c r="BA129" s="832"/>
      <c r="BB129" s="832"/>
      <c r="BC129" s="832"/>
      <c r="BD129" s="832"/>
      <c r="BE129" s="833"/>
      <c r="BF129" s="851" t="s">
        <v>134</v>
      </c>
      <c r="BG129" s="852"/>
      <c r="BH129" s="852"/>
      <c r="BI129" s="852"/>
      <c r="BJ129" s="852"/>
      <c r="BK129" s="852"/>
      <c r="BL129" s="853"/>
      <c r="BM129" s="851">
        <v>16.82</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2">
      <c r="A130" s="856" t="s">
        <v>489</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490</v>
      </c>
      <c r="X130" s="859"/>
      <c r="Y130" s="859"/>
      <c r="Z130" s="860"/>
      <c r="AA130" s="861">
        <v>3615831</v>
      </c>
      <c r="AB130" s="862"/>
      <c r="AC130" s="862"/>
      <c r="AD130" s="862"/>
      <c r="AE130" s="863"/>
      <c r="AF130" s="864">
        <v>3663997</v>
      </c>
      <c r="AG130" s="862"/>
      <c r="AH130" s="862"/>
      <c r="AI130" s="862"/>
      <c r="AJ130" s="863"/>
      <c r="AK130" s="864">
        <v>3613441</v>
      </c>
      <c r="AL130" s="862"/>
      <c r="AM130" s="862"/>
      <c r="AN130" s="862"/>
      <c r="AO130" s="863"/>
      <c r="AP130" s="865"/>
      <c r="AQ130" s="866"/>
      <c r="AR130" s="866"/>
      <c r="AS130" s="866"/>
      <c r="AT130" s="867"/>
      <c r="AU130" s="285"/>
      <c r="AV130" s="285"/>
      <c r="AW130" s="285"/>
      <c r="AX130" s="831" t="s">
        <v>491</v>
      </c>
      <c r="AY130" s="832"/>
      <c r="AZ130" s="832"/>
      <c r="BA130" s="832"/>
      <c r="BB130" s="832"/>
      <c r="BC130" s="832"/>
      <c r="BD130" s="832"/>
      <c r="BE130" s="833"/>
      <c r="BF130" s="834">
        <v>1.2</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5">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492</v>
      </c>
      <c r="X131" s="842"/>
      <c r="Y131" s="842"/>
      <c r="Z131" s="843"/>
      <c r="AA131" s="844">
        <v>25660318</v>
      </c>
      <c r="AB131" s="845"/>
      <c r="AC131" s="845"/>
      <c r="AD131" s="845"/>
      <c r="AE131" s="846"/>
      <c r="AF131" s="847">
        <v>25872380</v>
      </c>
      <c r="AG131" s="845"/>
      <c r="AH131" s="845"/>
      <c r="AI131" s="845"/>
      <c r="AJ131" s="846"/>
      <c r="AK131" s="847">
        <v>26155697</v>
      </c>
      <c r="AL131" s="845"/>
      <c r="AM131" s="845"/>
      <c r="AN131" s="845"/>
      <c r="AO131" s="846"/>
      <c r="AP131" s="848"/>
      <c r="AQ131" s="849"/>
      <c r="AR131" s="849"/>
      <c r="AS131" s="849"/>
      <c r="AT131" s="850"/>
      <c r="AU131" s="285"/>
      <c r="AV131" s="285"/>
      <c r="AW131" s="285"/>
      <c r="AX131" s="809" t="s">
        <v>493</v>
      </c>
      <c r="AY131" s="810"/>
      <c r="AZ131" s="810"/>
      <c r="BA131" s="810"/>
      <c r="BB131" s="810"/>
      <c r="BC131" s="810"/>
      <c r="BD131" s="810"/>
      <c r="BE131" s="811"/>
      <c r="BF131" s="812">
        <v>17.600000000000001</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2">
      <c r="A132" s="818" t="s">
        <v>494</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495</v>
      </c>
      <c r="W132" s="822"/>
      <c r="X132" s="822"/>
      <c r="Y132" s="822"/>
      <c r="Z132" s="823"/>
      <c r="AA132" s="824">
        <v>1.911811849</v>
      </c>
      <c r="AB132" s="825"/>
      <c r="AC132" s="825"/>
      <c r="AD132" s="825"/>
      <c r="AE132" s="826"/>
      <c r="AF132" s="827">
        <v>1.2752054509999999</v>
      </c>
      <c r="AG132" s="825"/>
      <c r="AH132" s="825"/>
      <c r="AI132" s="825"/>
      <c r="AJ132" s="826"/>
      <c r="AK132" s="827">
        <v>0.63620174200000001</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5">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496</v>
      </c>
      <c r="W133" s="801"/>
      <c r="X133" s="801"/>
      <c r="Y133" s="801"/>
      <c r="Z133" s="802"/>
      <c r="AA133" s="803">
        <v>3.1</v>
      </c>
      <c r="AB133" s="804"/>
      <c r="AC133" s="804"/>
      <c r="AD133" s="804"/>
      <c r="AE133" s="805"/>
      <c r="AF133" s="803">
        <v>2.2000000000000002</v>
      </c>
      <c r="AG133" s="804"/>
      <c r="AH133" s="804"/>
      <c r="AI133" s="804"/>
      <c r="AJ133" s="805"/>
      <c r="AK133" s="803">
        <v>1.2</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2">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 hidden="1" x14ac:dyDescent="0.2">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2"/>
  </sheetData>
  <sheetProtection algorithmName="SHA-512" hashValue="6Dq+//q8qpUUEshjIWU6BRWLexgAONqjG03HA65rb+25MXPi7U9jK7f7s6LaOi0mWn/aI+XcBuM2zR4wE8vWXg==" saltValue="1L3fGb/FTcSRmN6Oc2mAU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92" customWidth="1"/>
    <col min="121" max="121" width="0" style="291" hidden="1" customWidth="1"/>
    <col min="122" max="16384" width="9" style="291" hidden="1"/>
  </cols>
  <sheetData>
    <row r="1" spans="1:120" ht="13"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91"/>
    </row>
    <row r="17" spans="119:120" ht="13" x14ac:dyDescent="0.2">
      <c r="DP17" s="291"/>
    </row>
    <row r="18" spans="119:120" ht="13" x14ac:dyDescent="0.2"/>
    <row r="19" spans="119:120" ht="13" x14ac:dyDescent="0.2"/>
    <row r="20" spans="119:120" ht="13" x14ac:dyDescent="0.2">
      <c r="DO20" s="291"/>
      <c r="DP20" s="291"/>
    </row>
    <row r="21" spans="119:120" ht="13" x14ac:dyDescent="0.2">
      <c r="DP21" s="291"/>
    </row>
    <row r="22" spans="119:120" ht="13" x14ac:dyDescent="0.2"/>
    <row r="23" spans="119:120" ht="13" x14ac:dyDescent="0.2">
      <c r="DO23" s="291"/>
      <c r="DP23" s="291"/>
    </row>
    <row r="24" spans="119:120" ht="13" x14ac:dyDescent="0.2">
      <c r="DP24" s="291"/>
    </row>
    <row r="25" spans="119:120" ht="13" x14ac:dyDescent="0.2">
      <c r="DP25" s="291"/>
    </row>
    <row r="26" spans="119:120" ht="13" x14ac:dyDescent="0.2">
      <c r="DO26" s="291"/>
      <c r="DP26" s="291"/>
    </row>
    <row r="27" spans="119:120" ht="13" x14ac:dyDescent="0.2"/>
    <row r="28" spans="119:120" ht="13" x14ac:dyDescent="0.2">
      <c r="DO28" s="291"/>
      <c r="DP28" s="291"/>
    </row>
    <row r="29" spans="119:120" ht="13" x14ac:dyDescent="0.2">
      <c r="DP29" s="291"/>
    </row>
    <row r="30" spans="119:120" ht="13" x14ac:dyDescent="0.2"/>
    <row r="31" spans="119:120" ht="13" x14ac:dyDescent="0.2">
      <c r="DO31" s="291"/>
      <c r="DP31" s="291"/>
    </row>
    <row r="32" spans="119:120" ht="13" x14ac:dyDescent="0.2"/>
    <row r="33" spans="98:120" ht="13" x14ac:dyDescent="0.2">
      <c r="DO33" s="291"/>
      <c r="DP33" s="291"/>
    </row>
    <row r="34" spans="98:120" ht="13" x14ac:dyDescent="0.2">
      <c r="DM34" s="291"/>
    </row>
    <row r="35" spans="98:120" ht="13" x14ac:dyDescent="0.2">
      <c r="CT35" s="291"/>
      <c r="CU35" s="291"/>
      <c r="CV35" s="291"/>
      <c r="CY35" s="291"/>
      <c r="CZ35" s="291"/>
      <c r="DA35" s="291"/>
      <c r="DD35" s="291"/>
      <c r="DE35" s="291"/>
      <c r="DF35" s="291"/>
      <c r="DI35" s="291"/>
      <c r="DJ35" s="291"/>
      <c r="DK35" s="291"/>
      <c r="DM35" s="291"/>
      <c r="DN35" s="291"/>
      <c r="DO35" s="291"/>
      <c r="DP35" s="291"/>
    </row>
    <row r="36" spans="98:120" ht="13" x14ac:dyDescent="0.2"/>
    <row r="37" spans="98:120" ht="13" x14ac:dyDescent="0.2">
      <c r="CW37" s="291"/>
      <c r="DB37" s="291"/>
      <c r="DG37" s="291"/>
      <c r="DL37" s="291"/>
      <c r="DP37" s="291"/>
    </row>
    <row r="38" spans="98:120" ht="13" x14ac:dyDescent="0.2">
      <c r="CT38" s="291"/>
      <c r="CU38" s="291"/>
      <c r="CV38" s="291"/>
      <c r="CW38" s="291"/>
      <c r="CY38" s="291"/>
      <c r="CZ38" s="291"/>
      <c r="DA38" s="291"/>
      <c r="DB38" s="291"/>
      <c r="DD38" s="291"/>
      <c r="DE38" s="291"/>
      <c r="DF38" s="291"/>
      <c r="DG38" s="291"/>
      <c r="DI38" s="291"/>
      <c r="DJ38" s="291"/>
      <c r="DK38" s="291"/>
      <c r="DL38" s="291"/>
      <c r="DN38" s="291"/>
      <c r="DO38" s="291"/>
      <c r="DP38" s="291"/>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91"/>
      <c r="DO49" s="291"/>
      <c r="DP49" s="291"/>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91"/>
      <c r="CS63" s="291"/>
      <c r="CX63" s="291"/>
      <c r="DC63" s="291"/>
      <c r="DH63" s="291"/>
    </row>
    <row r="64" spans="22:120" ht="13" x14ac:dyDescent="0.2">
      <c r="V64" s="291"/>
    </row>
    <row r="65" spans="15:120" ht="13" x14ac:dyDescent="0.2">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ht="13" x14ac:dyDescent="0.2">
      <c r="Q66" s="291"/>
      <c r="S66" s="291"/>
      <c r="U66" s="291"/>
      <c r="DM66" s="291"/>
    </row>
    <row r="67" spans="15:120" ht="13" x14ac:dyDescent="0.2">
      <c r="O67" s="291"/>
      <c r="P67" s="291"/>
      <c r="R67" s="291"/>
      <c r="T67" s="291"/>
      <c r="Y67" s="291"/>
      <c r="CT67" s="291"/>
      <c r="CV67" s="291"/>
      <c r="CW67" s="291"/>
      <c r="CY67" s="291"/>
      <c r="DA67" s="291"/>
      <c r="DB67" s="291"/>
      <c r="DD67" s="291"/>
      <c r="DF67" s="291"/>
      <c r="DG67" s="291"/>
      <c r="DI67" s="291"/>
      <c r="DK67" s="291"/>
      <c r="DL67" s="291"/>
      <c r="DN67" s="291"/>
      <c r="DO67" s="291"/>
      <c r="DP67" s="291"/>
    </row>
    <row r="68" spans="15:120" ht="13" x14ac:dyDescent="0.2"/>
    <row r="69" spans="15:120" ht="13" x14ac:dyDescent="0.2"/>
    <row r="70" spans="15:120" ht="13" x14ac:dyDescent="0.2"/>
    <row r="71" spans="15:120" ht="13" x14ac:dyDescent="0.2"/>
    <row r="72" spans="15:120" ht="13" x14ac:dyDescent="0.2">
      <c r="DP72" s="291"/>
    </row>
    <row r="73" spans="15:120" ht="13" x14ac:dyDescent="0.2">
      <c r="DP73" s="291"/>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91"/>
      <c r="CX96" s="291"/>
      <c r="DC96" s="291"/>
      <c r="DH96" s="291"/>
    </row>
    <row r="97" spans="24:120" ht="13" x14ac:dyDescent="0.2">
      <c r="CS97" s="291"/>
      <c r="CX97" s="291"/>
      <c r="DC97" s="291"/>
      <c r="DH97" s="291"/>
      <c r="DP97" s="292" t="s">
        <v>497</v>
      </c>
    </row>
    <row r="98" spans="24:120" ht="13" hidden="1" x14ac:dyDescent="0.2">
      <c r="CS98" s="291"/>
      <c r="CX98" s="291"/>
      <c r="DC98" s="291"/>
      <c r="DH98" s="291"/>
    </row>
    <row r="99" spans="24:120" ht="13" hidden="1" x14ac:dyDescent="0.2">
      <c r="CS99" s="291"/>
      <c r="CX99" s="291"/>
      <c r="DC99" s="291"/>
      <c r="DH99" s="291"/>
    </row>
    <row r="101" spans="24:120" ht="12" hidden="1" customHeight="1" x14ac:dyDescent="0.2">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2">
      <c r="CU102" s="291"/>
      <c r="CZ102" s="291"/>
      <c r="DE102" s="291"/>
      <c r="DJ102" s="291"/>
      <c r="DM102" s="291"/>
    </row>
    <row r="103" spans="24:120" ht="13" hidden="1" x14ac:dyDescent="0.2">
      <c r="CT103" s="291"/>
      <c r="CV103" s="291"/>
      <c r="CW103" s="291"/>
      <c r="CY103" s="291"/>
      <c r="DA103" s="291"/>
      <c r="DB103" s="291"/>
      <c r="DD103" s="291"/>
      <c r="DF103" s="291"/>
      <c r="DG103" s="291"/>
      <c r="DI103" s="291"/>
      <c r="DK103" s="291"/>
      <c r="DL103" s="291"/>
      <c r="DM103" s="291"/>
      <c r="DN103" s="291"/>
      <c r="DO103" s="291"/>
      <c r="DP103" s="291"/>
    </row>
    <row r="104" spans="24:120" ht="13" hidden="1" x14ac:dyDescent="0.2">
      <c r="CV104" s="291"/>
      <c r="CW104" s="291"/>
      <c r="DA104" s="291"/>
      <c r="DB104" s="291"/>
      <c r="DF104" s="291"/>
      <c r="DG104" s="291"/>
      <c r="DK104" s="291"/>
      <c r="DL104" s="291"/>
      <c r="DN104" s="291"/>
      <c r="DO104" s="291"/>
      <c r="DP104" s="291"/>
    </row>
    <row r="105" spans="24:120" ht="12.75" hidden="1" customHeight="1" x14ac:dyDescent="0.2"/>
  </sheetData>
  <sheetProtection algorithmName="SHA-512" hashValue="QIKOCojFkt+rAiczL9N27kIghVaGWK7/xwmkvIjTTqAWeGeFDHnn+ItIz5/c9/x0XNnMS7bmOCncPx62tBvjyw==" saltValue="A4TlAojxvZVzVd5/nFEzEw=="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92" customWidth="1"/>
    <col min="117" max="16384" width="9" style="291" hidden="1"/>
  </cols>
  <sheetData>
    <row r="1" spans="2:116" ht="13"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ht="13" x14ac:dyDescent="0.2"/>
    <row r="3" spans="2:116" ht="13" x14ac:dyDescent="0.2"/>
    <row r="4" spans="2:116" ht="13" x14ac:dyDescent="0.2">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ht="13" x14ac:dyDescent="0.2">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ht="13" x14ac:dyDescent="0.2"/>
    <row r="20" spans="9:116" ht="13" x14ac:dyDescent="0.2"/>
    <row r="21" spans="9:116" ht="13" x14ac:dyDescent="0.2">
      <c r="DL21" s="291"/>
    </row>
    <row r="22" spans="9:116" ht="13" x14ac:dyDescent="0.2">
      <c r="DI22" s="291"/>
      <c r="DJ22" s="291"/>
      <c r="DK22" s="291"/>
      <c r="DL22" s="291"/>
    </row>
    <row r="23" spans="9:116" ht="13" x14ac:dyDescent="0.2">
      <c r="CY23" s="291"/>
      <c r="CZ23" s="291"/>
      <c r="DA23" s="291"/>
      <c r="DB23" s="291"/>
      <c r="DC23" s="291"/>
      <c r="DD23" s="291"/>
      <c r="DE23" s="291"/>
      <c r="DF23" s="291"/>
      <c r="DG23" s="291"/>
      <c r="DH23" s="291"/>
      <c r="DI23" s="291"/>
      <c r="DJ23" s="291"/>
      <c r="DK23" s="291"/>
      <c r="DL23" s="291"/>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91"/>
      <c r="DA35" s="291"/>
      <c r="DB35" s="291"/>
      <c r="DC35" s="291"/>
      <c r="DD35" s="291"/>
      <c r="DE35" s="291"/>
      <c r="DF35" s="291"/>
      <c r="DG35" s="291"/>
      <c r="DH35" s="291"/>
      <c r="DI35" s="291"/>
      <c r="DJ35" s="291"/>
      <c r="DK35" s="291"/>
      <c r="DL35" s="291"/>
    </row>
    <row r="36" spans="15:116" ht="13" x14ac:dyDescent="0.2"/>
    <row r="37" spans="15:116" ht="13" x14ac:dyDescent="0.2">
      <c r="DL37" s="291"/>
    </row>
    <row r="38" spans="15:116" ht="13" x14ac:dyDescent="0.2">
      <c r="DI38" s="291"/>
      <c r="DJ38" s="291"/>
      <c r="DK38" s="291"/>
      <c r="DL38" s="291"/>
    </row>
    <row r="39" spans="15:116" ht="13" x14ac:dyDescent="0.2"/>
    <row r="40" spans="15:116" ht="13" x14ac:dyDescent="0.2"/>
    <row r="41" spans="15:116" ht="13" x14ac:dyDescent="0.2"/>
    <row r="42" spans="15:116" ht="13" x14ac:dyDescent="0.2"/>
    <row r="43" spans="15:116" ht="13" x14ac:dyDescent="0.2">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ht="13" x14ac:dyDescent="0.2">
      <c r="DL44" s="291"/>
    </row>
    <row r="45" spans="15:116" ht="13" x14ac:dyDescent="0.2"/>
    <row r="46" spans="15:116" ht="13" x14ac:dyDescent="0.2">
      <c r="DA46" s="291"/>
      <c r="DB46" s="291"/>
      <c r="DC46" s="291"/>
      <c r="DD46" s="291"/>
      <c r="DE46" s="291"/>
      <c r="DF46" s="291"/>
      <c r="DG46" s="291"/>
      <c r="DH46" s="291"/>
      <c r="DI46" s="291"/>
      <c r="DJ46" s="291"/>
      <c r="DK46" s="291"/>
      <c r="DL46" s="291"/>
    </row>
    <row r="47" spans="15:116" ht="13" x14ac:dyDescent="0.2"/>
    <row r="48" spans="15:116" ht="13" x14ac:dyDescent="0.2"/>
    <row r="49" spans="104:116" ht="13" x14ac:dyDescent="0.2"/>
    <row r="50" spans="104:116" ht="13" x14ac:dyDescent="0.2">
      <c r="CZ50" s="291"/>
      <c r="DA50" s="291"/>
      <c r="DB50" s="291"/>
      <c r="DC50" s="291"/>
      <c r="DD50" s="291"/>
      <c r="DE50" s="291"/>
      <c r="DF50" s="291"/>
      <c r="DG50" s="291"/>
      <c r="DH50" s="291"/>
      <c r="DI50" s="291"/>
      <c r="DJ50" s="291"/>
      <c r="DK50" s="291"/>
      <c r="DL50" s="291"/>
    </row>
    <row r="51" spans="104:116" ht="13" x14ac:dyDescent="0.2"/>
    <row r="52" spans="104:116" ht="13" x14ac:dyDescent="0.2"/>
    <row r="53" spans="104:116" ht="13" x14ac:dyDescent="0.2">
      <c r="DL53" s="291"/>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91"/>
      <c r="DD67" s="291"/>
      <c r="DE67" s="291"/>
      <c r="DF67" s="291"/>
      <c r="DG67" s="291"/>
      <c r="DH67" s="291"/>
      <c r="DI67" s="291"/>
      <c r="DJ67" s="291"/>
      <c r="DK67" s="291"/>
      <c r="DL67" s="291"/>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kb3MVDxOrrZbuSe/zT8302PgIan22R7iHGoFZDMguqgkljoQQfjql9qL9yty88wG+TeKhh0YfcNAOHCQpJ2cNg==" saltValue="zYBVF40fWRGqz1BCqWmMJA=="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2"/>
  <cols>
    <col min="1" max="36" width="2.453125" style="293" customWidth="1"/>
    <col min="37" max="44" width="17" style="293" customWidth="1"/>
    <col min="45" max="45" width="6.08984375" style="300" customWidth="1"/>
    <col min="46" max="46" width="3" style="298" customWidth="1"/>
    <col min="47" max="47" width="19.08984375" style="293" hidden="1" customWidth="1"/>
    <col min="48" max="52" width="12.6328125" style="293" hidden="1" customWidth="1"/>
    <col min="53" max="16384" width="8.6328125" style="293" hidden="1"/>
  </cols>
  <sheetData>
    <row r="1" spans="1:46" ht="13" x14ac:dyDescent="0.2">
      <c r="AS1" s="294"/>
      <c r="AT1" s="294"/>
    </row>
    <row r="2" spans="1:46" ht="13" x14ac:dyDescent="0.2">
      <c r="AS2" s="294"/>
      <c r="AT2" s="294"/>
    </row>
    <row r="3" spans="1:46" ht="13" x14ac:dyDescent="0.2">
      <c r="AS3" s="294"/>
      <c r="AT3" s="294"/>
    </row>
    <row r="4" spans="1:46" ht="13" x14ac:dyDescent="0.2">
      <c r="AS4" s="294"/>
      <c r="AT4" s="294"/>
    </row>
    <row r="5" spans="1:46" ht="16.5" x14ac:dyDescent="0.2">
      <c r="A5" s="295" t="s">
        <v>498</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ht="13" x14ac:dyDescent="0.2">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499</v>
      </c>
      <c r="AL6" s="299"/>
      <c r="AM6" s="299"/>
      <c r="AN6" s="299"/>
      <c r="AO6" s="294"/>
      <c r="AP6" s="294"/>
      <c r="AQ6" s="294"/>
      <c r="AR6" s="294"/>
    </row>
    <row r="7" spans="1:46" ht="13" x14ac:dyDescent="0.2">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500</v>
      </c>
      <c r="AP7" s="304"/>
      <c r="AQ7" s="305" t="s">
        <v>501</v>
      </c>
      <c r="AR7" s="306"/>
    </row>
    <row r="8" spans="1:46" ht="13" x14ac:dyDescent="0.2">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502</v>
      </c>
      <c r="AQ8" s="311" t="s">
        <v>503</v>
      </c>
      <c r="AR8" s="312" t="s">
        <v>504</v>
      </c>
    </row>
    <row r="9" spans="1:46" ht="13" x14ac:dyDescent="0.2">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505</v>
      </c>
      <c r="AL9" s="1231"/>
      <c r="AM9" s="1231"/>
      <c r="AN9" s="1232"/>
      <c r="AO9" s="313">
        <v>8956660</v>
      </c>
      <c r="AP9" s="313">
        <v>55565</v>
      </c>
      <c r="AQ9" s="314">
        <v>56205</v>
      </c>
      <c r="AR9" s="315">
        <v>-1.1000000000000001</v>
      </c>
    </row>
    <row r="10" spans="1:46" ht="13" x14ac:dyDescent="0.2">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506</v>
      </c>
      <c r="AL10" s="1231"/>
      <c r="AM10" s="1231"/>
      <c r="AN10" s="1232"/>
      <c r="AO10" s="316">
        <v>374723</v>
      </c>
      <c r="AP10" s="316">
        <v>2325</v>
      </c>
      <c r="AQ10" s="317">
        <v>3535</v>
      </c>
      <c r="AR10" s="318">
        <v>-34.200000000000003</v>
      </c>
    </row>
    <row r="11" spans="1:46" ht="13.5" customHeight="1" x14ac:dyDescent="0.2">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507</v>
      </c>
      <c r="AL11" s="1231"/>
      <c r="AM11" s="1231"/>
      <c r="AN11" s="1232"/>
      <c r="AO11" s="316">
        <v>114608</v>
      </c>
      <c r="AP11" s="316">
        <v>711</v>
      </c>
      <c r="AQ11" s="317">
        <v>1601</v>
      </c>
      <c r="AR11" s="318">
        <v>-55.6</v>
      </c>
    </row>
    <row r="12" spans="1:46" ht="13.5" customHeight="1" x14ac:dyDescent="0.2">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508</v>
      </c>
      <c r="AL12" s="1231"/>
      <c r="AM12" s="1231"/>
      <c r="AN12" s="1232"/>
      <c r="AO12" s="316">
        <v>62470</v>
      </c>
      <c r="AP12" s="316">
        <v>388</v>
      </c>
      <c r="AQ12" s="317">
        <v>977</v>
      </c>
      <c r="AR12" s="318">
        <v>-60.3</v>
      </c>
    </row>
    <row r="13" spans="1:46" ht="13.5" customHeight="1" x14ac:dyDescent="0.2">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509</v>
      </c>
      <c r="AL13" s="1231"/>
      <c r="AM13" s="1231"/>
      <c r="AN13" s="1232"/>
      <c r="AO13" s="316" t="s">
        <v>510</v>
      </c>
      <c r="AP13" s="316" t="s">
        <v>510</v>
      </c>
      <c r="AQ13" s="317">
        <v>14</v>
      </c>
      <c r="AR13" s="318" t="s">
        <v>510</v>
      </c>
    </row>
    <row r="14" spans="1:46" ht="13.5" customHeight="1" x14ac:dyDescent="0.2">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511</v>
      </c>
      <c r="AL14" s="1231"/>
      <c r="AM14" s="1231"/>
      <c r="AN14" s="1232"/>
      <c r="AO14" s="316">
        <v>258212</v>
      </c>
      <c r="AP14" s="316">
        <v>1602</v>
      </c>
      <c r="AQ14" s="317">
        <v>2086</v>
      </c>
      <c r="AR14" s="318">
        <v>-23.2</v>
      </c>
    </row>
    <row r="15" spans="1:46" ht="13.5" customHeight="1" x14ac:dyDescent="0.2">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512</v>
      </c>
      <c r="AL15" s="1231"/>
      <c r="AM15" s="1231"/>
      <c r="AN15" s="1232"/>
      <c r="AO15" s="316">
        <v>97099</v>
      </c>
      <c r="AP15" s="316">
        <v>602</v>
      </c>
      <c r="AQ15" s="317">
        <v>1354</v>
      </c>
      <c r="AR15" s="318">
        <v>-55.5</v>
      </c>
    </row>
    <row r="16" spans="1:46" ht="13" x14ac:dyDescent="0.2">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513</v>
      </c>
      <c r="AL16" s="1234"/>
      <c r="AM16" s="1234"/>
      <c r="AN16" s="1235"/>
      <c r="AO16" s="316">
        <v>-289265</v>
      </c>
      <c r="AP16" s="316">
        <v>-1795</v>
      </c>
      <c r="AQ16" s="317">
        <v>-3936</v>
      </c>
      <c r="AR16" s="318">
        <v>-54.4</v>
      </c>
    </row>
    <row r="17" spans="1:46" ht="13" x14ac:dyDescent="0.2">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183</v>
      </c>
      <c r="AL17" s="1234"/>
      <c r="AM17" s="1234"/>
      <c r="AN17" s="1235"/>
      <c r="AO17" s="316">
        <v>9574507</v>
      </c>
      <c r="AP17" s="316">
        <v>59398</v>
      </c>
      <c r="AQ17" s="317">
        <v>61836</v>
      </c>
      <c r="AR17" s="318">
        <v>-3.9</v>
      </c>
    </row>
    <row r="18" spans="1:46" ht="13" x14ac:dyDescent="0.2">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ht="13" x14ac:dyDescent="0.2">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514</v>
      </c>
      <c r="AL19" s="294"/>
      <c r="AM19" s="294"/>
      <c r="AN19" s="294"/>
      <c r="AO19" s="294"/>
      <c r="AP19" s="294"/>
      <c r="AQ19" s="294"/>
      <c r="AR19" s="294"/>
    </row>
    <row r="20" spans="1:46" ht="13" x14ac:dyDescent="0.2">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515</v>
      </c>
      <c r="AP20" s="324" t="s">
        <v>516</v>
      </c>
      <c r="AQ20" s="325" t="s">
        <v>517</v>
      </c>
      <c r="AR20" s="326"/>
    </row>
    <row r="21" spans="1:46" s="332" customFormat="1" ht="13" x14ac:dyDescent="0.2">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518</v>
      </c>
      <c r="AL21" s="1228"/>
      <c r="AM21" s="1228"/>
      <c r="AN21" s="1229"/>
      <c r="AO21" s="328">
        <v>6.14</v>
      </c>
      <c r="AP21" s="329">
        <v>6.05</v>
      </c>
      <c r="AQ21" s="330">
        <v>0.09</v>
      </c>
      <c r="AR21" s="299"/>
      <c r="AS21" s="331"/>
      <c r="AT21" s="327"/>
    </row>
    <row r="22" spans="1:46" s="332" customFormat="1" ht="13" x14ac:dyDescent="0.2">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519</v>
      </c>
      <c r="AL22" s="1228"/>
      <c r="AM22" s="1228"/>
      <c r="AN22" s="1229"/>
      <c r="AO22" s="333">
        <v>101.3</v>
      </c>
      <c r="AP22" s="334">
        <v>100</v>
      </c>
      <c r="AQ22" s="335">
        <v>1.3</v>
      </c>
      <c r="AR22" s="319"/>
      <c r="AS22" s="331"/>
      <c r="AT22" s="327"/>
    </row>
    <row r="23" spans="1:46" s="332" customFormat="1" ht="13" x14ac:dyDescent="0.2">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ht="13" x14ac:dyDescent="0.2">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ht="13" x14ac:dyDescent="0.2">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ht="13" x14ac:dyDescent="0.2">
      <c r="A26" s="299" t="s">
        <v>520</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ht="13" x14ac:dyDescent="0.2">
      <c r="A27" s="340"/>
      <c r="AO27" s="294"/>
      <c r="AP27" s="294"/>
      <c r="AQ27" s="294"/>
      <c r="AR27" s="294"/>
      <c r="AS27" s="294"/>
      <c r="AT27" s="294"/>
    </row>
    <row r="28" spans="1:46" ht="16.5" x14ac:dyDescent="0.2">
      <c r="A28" s="295" t="s">
        <v>521</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ht="13" x14ac:dyDescent="0.2">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522</v>
      </c>
      <c r="AL29" s="299"/>
      <c r="AM29" s="299"/>
      <c r="AN29" s="299"/>
      <c r="AO29" s="294"/>
      <c r="AP29" s="294"/>
      <c r="AQ29" s="294"/>
      <c r="AR29" s="294"/>
      <c r="AS29" s="342"/>
    </row>
    <row r="30" spans="1:46" ht="13" x14ac:dyDescent="0.2">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500</v>
      </c>
      <c r="AP30" s="304"/>
      <c r="AQ30" s="305" t="s">
        <v>501</v>
      </c>
      <c r="AR30" s="306"/>
    </row>
    <row r="31" spans="1:46" ht="13" x14ac:dyDescent="0.2">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502</v>
      </c>
      <c r="AQ31" s="311" t="s">
        <v>503</v>
      </c>
      <c r="AR31" s="312" t="s">
        <v>504</v>
      </c>
    </row>
    <row r="32" spans="1:46" ht="27" customHeight="1" x14ac:dyDescent="0.2">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523</v>
      </c>
      <c r="AL32" s="1219"/>
      <c r="AM32" s="1219"/>
      <c r="AN32" s="1220"/>
      <c r="AO32" s="343">
        <v>3219734</v>
      </c>
      <c r="AP32" s="343">
        <v>19974</v>
      </c>
      <c r="AQ32" s="344">
        <v>27026</v>
      </c>
      <c r="AR32" s="345">
        <v>-26.1</v>
      </c>
    </row>
    <row r="33" spans="1:46" ht="13.5" customHeight="1" x14ac:dyDescent="0.2">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524</v>
      </c>
      <c r="AL33" s="1219"/>
      <c r="AM33" s="1219"/>
      <c r="AN33" s="1220"/>
      <c r="AO33" s="343" t="s">
        <v>510</v>
      </c>
      <c r="AP33" s="343" t="s">
        <v>510</v>
      </c>
      <c r="AQ33" s="344" t="s">
        <v>510</v>
      </c>
      <c r="AR33" s="345" t="s">
        <v>510</v>
      </c>
    </row>
    <row r="34" spans="1:46" ht="27" customHeight="1" x14ac:dyDescent="0.2">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525</v>
      </c>
      <c r="AL34" s="1219"/>
      <c r="AM34" s="1219"/>
      <c r="AN34" s="1220"/>
      <c r="AO34" s="343" t="s">
        <v>510</v>
      </c>
      <c r="AP34" s="343" t="s">
        <v>510</v>
      </c>
      <c r="AQ34" s="344">
        <v>25</v>
      </c>
      <c r="AR34" s="345" t="s">
        <v>510</v>
      </c>
    </row>
    <row r="35" spans="1:46" ht="27" customHeight="1" x14ac:dyDescent="0.2">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526</v>
      </c>
      <c r="AL35" s="1219"/>
      <c r="AM35" s="1219"/>
      <c r="AN35" s="1220"/>
      <c r="AO35" s="343">
        <v>1680858</v>
      </c>
      <c r="AP35" s="343">
        <v>10428</v>
      </c>
      <c r="AQ35" s="344">
        <v>6128</v>
      </c>
      <c r="AR35" s="345">
        <v>70.2</v>
      </c>
    </row>
    <row r="36" spans="1:46" ht="27" customHeight="1" x14ac:dyDescent="0.2">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527</v>
      </c>
      <c r="AL36" s="1219"/>
      <c r="AM36" s="1219"/>
      <c r="AN36" s="1220"/>
      <c r="AO36" s="343">
        <v>319707</v>
      </c>
      <c r="AP36" s="343">
        <v>1983</v>
      </c>
      <c r="AQ36" s="344">
        <v>667</v>
      </c>
      <c r="AR36" s="345">
        <v>197.3</v>
      </c>
    </row>
    <row r="37" spans="1:46" ht="13.5" customHeight="1" x14ac:dyDescent="0.2">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528</v>
      </c>
      <c r="AL37" s="1219"/>
      <c r="AM37" s="1219"/>
      <c r="AN37" s="1220"/>
      <c r="AO37" s="343">
        <v>132443</v>
      </c>
      <c r="AP37" s="343">
        <v>822</v>
      </c>
      <c r="AQ37" s="344">
        <v>1499</v>
      </c>
      <c r="AR37" s="345">
        <v>-45.2</v>
      </c>
    </row>
    <row r="38" spans="1:46" ht="27" customHeight="1" x14ac:dyDescent="0.2">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529</v>
      </c>
      <c r="AL38" s="1222"/>
      <c r="AM38" s="1222"/>
      <c r="AN38" s="1223"/>
      <c r="AO38" s="346" t="s">
        <v>510</v>
      </c>
      <c r="AP38" s="346" t="s">
        <v>510</v>
      </c>
      <c r="AQ38" s="347">
        <v>0</v>
      </c>
      <c r="AR38" s="335" t="s">
        <v>510</v>
      </c>
      <c r="AS38" s="342"/>
    </row>
    <row r="39" spans="1:46" ht="13" x14ac:dyDescent="0.2">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530</v>
      </c>
      <c r="AL39" s="1222"/>
      <c r="AM39" s="1222"/>
      <c r="AN39" s="1223"/>
      <c r="AO39" s="343">
        <v>-1572898</v>
      </c>
      <c r="AP39" s="343">
        <v>-9758</v>
      </c>
      <c r="AQ39" s="344">
        <v>-7805</v>
      </c>
      <c r="AR39" s="345">
        <v>25</v>
      </c>
      <c r="AS39" s="342"/>
    </row>
    <row r="40" spans="1:46" ht="27" customHeight="1" x14ac:dyDescent="0.2">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531</v>
      </c>
      <c r="AL40" s="1219"/>
      <c r="AM40" s="1219"/>
      <c r="AN40" s="1220"/>
      <c r="AO40" s="343">
        <v>-3613441</v>
      </c>
      <c r="AP40" s="343">
        <v>-22417</v>
      </c>
      <c r="AQ40" s="344">
        <v>-21058</v>
      </c>
      <c r="AR40" s="345">
        <v>6.5</v>
      </c>
      <c r="AS40" s="342"/>
    </row>
    <row r="41" spans="1:46" ht="13" x14ac:dyDescent="0.2">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296</v>
      </c>
      <c r="AL41" s="1225"/>
      <c r="AM41" s="1225"/>
      <c r="AN41" s="1226"/>
      <c r="AO41" s="343">
        <v>166403</v>
      </c>
      <c r="AP41" s="343">
        <v>1032</v>
      </c>
      <c r="AQ41" s="344">
        <v>6483</v>
      </c>
      <c r="AR41" s="345">
        <v>-84.1</v>
      </c>
      <c r="AS41" s="342"/>
    </row>
    <row r="42" spans="1:46" ht="13" x14ac:dyDescent="0.2">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532</v>
      </c>
      <c r="AL42" s="294"/>
      <c r="AM42" s="294"/>
      <c r="AN42" s="294"/>
      <c r="AO42" s="294"/>
      <c r="AP42" s="294"/>
      <c r="AQ42" s="319"/>
      <c r="AR42" s="319"/>
      <c r="AS42" s="342"/>
    </row>
    <row r="43" spans="1:46" ht="13" x14ac:dyDescent="0.2">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ht="13" x14ac:dyDescent="0.2">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ht="13" x14ac:dyDescent="0.2">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ht="13" x14ac:dyDescent="0.2">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2">
      <c r="A47" s="352" t="s">
        <v>533</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ht="13" x14ac:dyDescent="0.2">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534</v>
      </c>
      <c r="AL48" s="353"/>
      <c r="AM48" s="353"/>
      <c r="AN48" s="353"/>
      <c r="AO48" s="353"/>
      <c r="AP48" s="353"/>
      <c r="AQ48" s="354"/>
      <c r="AR48" s="353"/>
    </row>
    <row r="49" spans="1:44" ht="13.5" customHeight="1" x14ac:dyDescent="0.2">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500</v>
      </c>
      <c r="AN49" s="1213" t="s">
        <v>535</v>
      </c>
      <c r="AO49" s="1214"/>
      <c r="AP49" s="1214"/>
      <c r="AQ49" s="1214"/>
      <c r="AR49" s="1215"/>
    </row>
    <row r="50" spans="1:44" ht="13" x14ac:dyDescent="0.2">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536</v>
      </c>
      <c r="AO50" s="360" t="s">
        <v>537</v>
      </c>
      <c r="AP50" s="361" t="s">
        <v>538</v>
      </c>
      <c r="AQ50" s="362" t="s">
        <v>539</v>
      </c>
      <c r="AR50" s="363" t="s">
        <v>540</v>
      </c>
    </row>
    <row r="51" spans="1:44" ht="13" x14ac:dyDescent="0.2">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541</v>
      </c>
      <c r="AL51" s="356"/>
      <c r="AM51" s="364">
        <v>5015840</v>
      </c>
      <c r="AN51" s="365">
        <v>30663</v>
      </c>
      <c r="AO51" s="366">
        <v>-4.5</v>
      </c>
      <c r="AP51" s="367">
        <v>39951</v>
      </c>
      <c r="AQ51" s="368">
        <v>-11.5</v>
      </c>
      <c r="AR51" s="369">
        <v>7</v>
      </c>
    </row>
    <row r="52" spans="1:44" ht="13" x14ac:dyDescent="0.2">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542</v>
      </c>
      <c r="AM52" s="372">
        <v>3794557</v>
      </c>
      <c r="AN52" s="373">
        <v>23197</v>
      </c>
      <c r="AO52" s="374">
        <v>26.7</v>
      </c>
      <c r="AP52" s="375">
        <v>22555</v>
      </c>
      <c r="AQ52" s="376">
        <v>-11.9</v>
      </c>
      <c r="AR52" s="377">
        <v>38.6</v>
      </c>
    </row>
    <row r="53" spans="1:44" ht="13" x14ac:dyDescent="0.2">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543</v>
      </c>
      <c r="AL53" s="356"/>
      <c r="AM53" s="364">
        <v>4759255</v>
      </c>
      <c r="AN53" s="365">
        <v>29232</v>
      </c>
      <c r="AO53" s="366">
        <v>-4.7</v>
      </c>
      <c r="AP53" s="367">
        <v>39893</v>
      </c>
      <c r="AQ53" s="368">
        <v>-0.1</v>
      </c>
      <c r="AR53" s="369">
        <v>-4.5999999999999996</v>
      </c>
    </row>
    <row r="54" spans="1:44" ht="13" x14ac:dyDescent="0.2">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542</v>
      </c>
      <c r="AM54" s="372">
        <v>3474945</v>
      </c>
      <c r="AN54" s="373">
        <v>21344</v>
      </c>
      <c r="AO54" s="374">
        <v>-8</v>
      </c>
      <c r="AP54" s="375">
        <v>26170</v>
      </c>
      <c r="AQ54" s="376">
        <v>16</v>
      </c>
      <c r="AR54" s="377">
        <v>-24</v>
      </c>
    </row>
    <row r="55" spans="1:44" ht="13" x14ac:dyDescent="0.2">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544</v>
      </c>
      <c r="AL55" s="356"/>
      <c r="AM55" s="364">
        <v>6049922</v>
      </c>
      <c r="AN55" s="365">
        <v>37277</v>
      </c>
      <c r="AO55" s="366">
        <v>27.5</v>
      </c>
      <c r="AP55" s="367">
        <v>41080</v>
      </c>
      <c r="AQ55" s="368">
        <v>3</v>
      </c>
      <c r="AR55" s="369">
        <v>24.5</v>
      </c>
    </row>
    <row r="56" spans="1:44" ht="13" x14ac:dyDescent="0.2">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542</v>
      </c>
      <c r="AM56" s="372">
        <v>3655706</v>
      </c>
      <c r="AN56" s="373">
        <v>22525</v>
      </c>
      <c r="AO56" s="374">
        <v>5.5</v>
      </c>
      <c r="AP56" s="375">
        <v>27265</v>
      </c>
      <c r="AQ56" s="376">
        <v>4.2</v>
      </c>
      <c r="AR56" s="377">
        <v>1.3</v>
      </c>
    </row>
    <row r="57" spans="1:44" ht="13" x14ac:dyDescent="0.2">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545</v>
      </c>
      <c r="AL57" s="356"/>
      <c r="AM57" s="364">
        <v>4005771</v>
      </c>
      <c r="AN57" s="365">
        <v>24784</v>
      </c>
      <c r="AO57" s="366">
        <v>-33.5</v>
      </c>
      <c r="AP57" s="367">
        <v>33173</v>
      </c>
      <c r="AQ57" s="368">
        <v>-19.2</v>
      </c>
      <c r="AR57" s="369">
        <v>-14.3</v>
      </c>
    </row>
    <row r="58" spans="1:44" ht="13" x14ac:dyDescent="0.2">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542</v>
      </c>
      <c r="AM58" s="372">
        <v>2525319</v>
      </c>
      <c r="AN58" s="373">
        <v>15624</v>
      </c>
      <c r="AO58" s="374">
        <v>-30.6</v>
      </c>
      <c r="AP58" s="375">
        <v>20353</v>
      </c>
      <c r="AQ58" s="376">
        <v>-25.4</v>
      </c>
      <c r="AR58" s="377">
        <v>-5.2</v>
      </c>
    </row>
    <row r="59" spans="1:44" ht="13" x14ac:dyDescent="0.2">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546</v>
      </c>
      <c r="AL59" s="356"/>
      <c r="AM59" s="364">
        <v>3866948</v>
      </c>
      <c r="AN59" s="365">
        <v>23990</v>
      </c>
      <c r="AO59" s="366">
        <v>-3.2</v>
      </c>
      <c r="AP59" s="367">
        <v>37644</v>
      </c>
      <c r="AQ59" s="368">
        <v>13.5</v>
      </c>
      <c r="AR59" s="369">
        <v>-16.7</v>
      </c>
    </row>
    <row r="60" spans="1:44" ht="13" x14ac:dyDescent="0.2">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542</v>
      </c>
      <c r="AM60" s="372">
        <v>2385876</v>
      </c>
      <c r="AN60" s="373">
        <v>14801</v>
      </c>
      <c r="AO60" s="374">
        <v>-5.3</v>
      </c>
      <c r="AP60" s="375">
        <v>24939</v>
      </c>
      <c r="AQ60" s="376">
        <v>22.5</v>
      </c>
      <c r="AR60" s="377">
        <v>-27.8</v>
      </c>
    </row>
    <row r="61" spans="1:44" ht="13" x14ac:dyDescent="0.2">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547</v>
      </c>
      <c r="AL61" s="378"/>
      <c r="AM61" s="379">
        <v>4739547</v>
      </c>
      <c r="AN61" s="380">
        <v>29189</v>
      </c>
      <c r="AO61" s="381">
        <v>-3.7</v>
      </c>
      <c r="AP61" s="382">
        <v>38348</v>
      </c>
      <c r="AQ61" s="383">
        <v>-2.9</v>
      </c>
      <c r="AR61" s="369">
        <v>-0.8</v>
      </c>
    </row>
    <row r="62" spans="1:44" ht="13" x14ac:dyDescent="0.2">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542</v>
      </c>
      <c r="AM62" s="372">
        <v>3167281</v>
      </c>
      <c r="AN62" s="373">
        <v>19498</v>
      </c>
      <c r="AO62" s="374">
        <v>-2.2999999999999998</v>
      </c>
      <c r="AP62" s="375">
        <v>24256</v>
      </c>
      <c r="AQ62" s="376">
        <v>1.1000000000000001</v>
      </c>
      <c r="AR62" s="377">
        <v>-3.4</v>
      </c>
    </row>
    <row r="63" spans="1:44" ht="13" x14ac:dyDescent="0.2">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ht="13" x14ac:dyDescent="0.2">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ht="13" x14ac:dyDescent="0.2">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ht="13" x14ac:dyDescent="0.2">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2">
      <c r="AK67" s="294"/>
      <c r="AL67" s="294"/>
      <c r="AM67" s="294"/>
      <c r="AN67" s="294"/>
      <c r="AO67" s="294"/>
      <c r="AP67" s="294"/>
      <c r="AQ67" s="294"/>
      <c r="AR67" s="294"/>
      <c r="AS67" s="294"/>
      <c r="AT67" s="294"/>
    </row>
    <row r="68" spans="1:46" ht="13.5" hidden="1" customHeight="1" x14ac:dyDescent="0.2">
      <c r="AK68" s="294"/>
      <c r="AL68" s="294"/>
      <c r="AM68" s="294"/>
      <c r="AN68" s="294"/>
      <c r="AO68" s="294"/>
      <c r="AP68" s="294"/>
      <c r="AQ68" s="294"/>
      <c r="AR68" s="294"/>
    </row>
    <row r="69" spans="1:46" ht="13.5" hidden="1" customHeight="1" x14ac:dyDescent="0.2">
      <c r="AK69" s="294"/>
      <c r="AL69" s="294"/>
      <c r="AM69" s="294"/>
      <c r="AN69" s="294"/>
      <c r="AO69" s="294"/>
      <c r="AP69" s="294"/>
      <c r="AQ69" s="294"/>
      <c r="AR69" s="294"/>
    </row>
    <row r="70" spans="1:46" ht="13" hidden="1" x14ac:dyDescent="0.2">
      <c r="AK70" s="294"/>
      <c r="AL70" s="294"/>
      <c r="AM70" s="294"/>
      <c r="AN70" s="294"/>
      <c r="AO70" s="294"/>
      <c r="AP70" s="294"/>
      <c r="AQ70" s="294"/>
      <c r="AR70" s="294"/>
    </row>
    <row r="71" spans="1:46" ht="13" hidden="1" x14ac:dyDescent="0.2">
      <c r="AK71" s="294"/>
      <c r="AL71" s="294"/>
      <c r="AM71" s="294"/>
      <c r="AN71" s="294"/>
      <c r="AO71" s="294"/>
      <c r="AP71" s="294"/>
      <c r="AQ71" s="294"/>
      <c r="AR71" s="294"/>
    </row>
    <row r="72" spans="1:46" ht="13" hidden="1" x14ac:dyDescent="0.2">
      <c r="AK72" s="294"/>
      <c r="AL72" s="294"/>
      <c r="AM72" s="294"/>
      <c r="AN72" s="294"/>
      <c r="AO72" s="294"/>
      <c r="AP72" s="294"/>
      <c r="AQ72" s="294"/>
      <c r="AR72" s="294"/>
    </row>
    <row r="73" spans="1:46" ht="13" hidden="1" x14ac:dyDescent="0.2">
      <c r="AK73" s="294"/>
      <c r="AL73" s="294"/>
      <c r="AM73" s="294"/>
      <c r="AN73" s="294"/>
      <c r="AO73" s="294"/>
      <c r="AP73" s="294"/>
      <c r="AQ73" s="294"/>
      <c r="AR73" s="294"/>
    </row>
    <row r="74" spans="1:46" ht="13" hidden="1" x14ac:dyDescent="0.2"/>
  </sheetData>
  <sheetProtection algorithmName="SHA-512" hashValue="5xAGu4BPi4bHx1ngh56OtjoeX4K6tVHnwYxw9Z0H3kAMwY9t3Rh3D79fcssS/3KfYinXq5pN6zAI06fZt1VDNw==" saltValue="dCs0u8JTVhANl7PJL8Pn2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92" customWidth="1"/>
    <col min="126" max="16384" width="9" style="291" hidden="1"/>
  </cols>
  <sheetData>
    <row r="1" spans="2:125"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ht="13" x14ac:dyDescent="0.2">
      <c r="B2" s="291"/>
      <c r="DG2" s="291"/>
    </row>
    <row r="3" spans="2:125" ht="13" x14ac:dyDescent="0.2">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ht="13" x14ac:dyDescent="0.2"/>
    <row r="5" spans="2:125" ht="13" x14ac:dyDescent="0.2"/>
    <row r="6" spans="2:125" ht="13" x14ac:dyDescent="0.2"/>
    <row r="7" spans="2:125" ht="13" x14ac:dyDescent="0.2"/>
    <row r="8" spans="2:125" ht="13" x14ac:dyDescent="0.2"/>
    <row r="9" spans="2:125" ht="13" x14ac:dyDescent="0.2">
      <c r="DU9" s="291"/>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91"/>
    </row>
    <row r="18" spans="125:125" ht="13" x14ac:dyDescent="0.2"/>
    <row r="19" spans="125:125" ht="13" x14ac:dyDescent="0.2"/>
    <row r="20" spans="125:125" ht="13" x14ac:dyDescent="0.2">
      <c r="DU20" s="291"/>
    </row>
    <row r="21" spans="125:125" ht="13" x14ac:dyDescent="0.2">
      <c r="DU21" s="291"/>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91"/>
    </row>
    <row r="29" spans="125:125" ht="13" x14ac:dyDescent="0.2"/>
    <row r="30" spans="125:125" ht="13" x14ac:dyDescent="0.2"/>
    <row r="31" spans="125:125" ht="13" x14ac:dyDescent="0.2"/>
    <row r="32" spans="125:125" ht="13" x14ac:dyDescent="0.2"/>
    <row r="33" spans="2:125" ht="13" x14ac:dyDescent="0.2">
      <c r="B33" s="291"/>
      <c r="G33" s="291"/>
      <c r="I33" s="291"/>
    </row>
    <row r="34" spans="2:125" ht="13" x14ac:dyDescent="0.2">
      <c r="C34" s="291"/>
      <c r="P34" s="291"/>
      <c r="DE34" s="291"/>
      <c r="DH34" s="291"/>
    </row>
    <row r="35" spans="2:125" ht="13" x14ac:dyDescent="0.2">
      <c r="D35" s="291"/>
      <c r="E35" s="291"/>
      <c r="DG35" s="291"/>
      <c r="DJ35" s="291"/>
      <c r="DP35" s="291"/>
      <c r="DQ35" s="291"/>
      <c r="DR35" s="291"/>
      <c r="DS35" s="291"/>
      <c r="DT35" s="291"/>
      <c r="DU35" s="291"/>
    </row>
    <row r="36" spans="2:125" ht="13" x14ac:dyDescent="0.2">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ht="13" x14ac:dyDescent="0.2">
      <c r="DU37" s="291"/>
    </row>
    <row r="38" spans="2:125" ht="13" x14ac:dyDescent="0.2">
      <c r="DT38" s="291"/>
      <c r="DU38" s="291"/>
    </row>
    <row r="39" spans="2:125" ht="13" x14ac:dyDescent="0.2"/>
    <row r="40" spans="2:125" ht="13" x14ac:dyDescent="0.2">
      <c r="DH40" s="291"/>
    </row>
    <row r="41" spans="2:125" ht="13" x14ac:dyDescent="0.2">
      <c r="DE41" s="291"/>
    </row>
    <row r="42" spans="2:125" ht="13" x14ac:dyDescent="0.2">
      <c r="DG42" s="291"/>
      <c r="DJ42" s="291"/>
    </row>
    <row r="43" spans="2:125" ht="13" x14ac:dyDescent="0.2">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ht="13" x14ac:dyDescent="0.2">
      <c r="DU44" s="291"/>
    </row>
    <row r="45" spans="2:125" ht="13" x14ac:dyDescent="0.2"/>
    <row r="46" spans="2:125" ht="13" x14ac:dyDescent="0.2"/>
    <row r="47" spans="2:125" ht="13" x14ac:dyDescent="0.2"/>
    <row r="48" spans="2:125" ht="13" x14ac:dyDescent="0.2">
      <c r="DT48" s="291"/>
      <c r="DU48" s="291"/>
    </row>
    <row r="49" spans="120:125" ht="13" x14ac:dyDescent="0.2">
      <c r="DU49" s="291"/>
    </row>
    <row r="50" spans="120:125" ht="13" x14ac:dyDescent="0.2">
      <c r="DU50" s="291"/>
    </row>
    <row r="51" spans="120:125" ht="13" x14ac:dyDescent="0.2">
      <c r="DP51" s="291"/>
      <c r="DQ51" s="291"/>
      <c r="DR51" s="291"/>
      <c r="DS51" s="291"/>
      <c r="DT51" s="291"/>
      <c r="DU51" s="291"/>
    </row>
    <row r="52" spans="120:125" ht="13" x14ac:dyDescent="0.2"/>
    <row r="53" spans="120:125" ht="13" x14ac:dyDescent="0.2"/>
    <row r="54" spans="120:125" ht="13" x14ac:dyDescent="0.2">
      <c r="DU54" s="291"/>
    </row>
    <row r="55" spans="120:125" ht="13" x14ac:dyDescent="0.2"/>
    <row r="56" spans="120:125" ht="13" x14ac:dyDescent="0.2"/>
    <row r="57" spans="120:125" ht="13" x14ac:dyDescent="0.2"/>
    <row r="58" spans="120:125" ht="13" x14ac:dyDescent="0.2">
      <c r="DU58" s="291"/>
    </row>
    <row r="59" spans="120:125" ht="13" x14ac:dyDescent="0.2"/>
    <row r="60" spans="120:125" ht="13" x14ac:dyDescent="0.2"/>
    <row r="61" spans="120:125" ht="13" x14ac:dyDescent="0.2"/>
    <row r="62" spans="120:125" ht="13" x14ac:dyDescent="0.2"/>
    <row r="63" spans="120:125" ht="13" x14ac:dyDescent="0.2">
      <c r="DU63" s="291"/>
    </row>
    <row r="64" spans="120:125" ht="13" x14ac:dyDescent="0.2">
      <c r="DT64" s="291"/>
      <c r="DU64" s="291"/>
    </row>
    <row r="65" spans="123:125" ht="13" x14ac:dyDescent="0.2"/>
    <row r="66" spans="123:125" ht="13" x14ac:dyDescent="0.2"/>
    <row r="67" spans="123:125" ht="13" x14ac:dyDescent="0.2"/>
    <row r="68" spans="123:125" ht="13" x14ac:dyDescent="0.2"/>
    <row r="69" spans="123:125" ht="13" x14ac:dyDescent="0.2">
      <c r="DS69" s="291"/>
      <c r="DT69" s="291"/>
      <c r="DU69" s="291"/>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91"/>
    </row>
    <row r="83" spans="116:125" ht="13" x14ac:dyDescent="0.2">
      <c r="DM83" s="291"/>
      <c r="DN83" s="291"/>
      <c r="DO83" s="291"/>
      <c r="DP83" s="291"/>
      <c r="DQ83" s="291"/>
      <c r="DR83" s="291"/>
      <c r="DS83" s="291"/>
      <c r="DT83" s="291"/>
      <c r="DU83" s="291"/>
    </row>
    <row r="84" spans="116:125" ht="13" x14ac:dyDescent="0.2"/>
    <row r="85" spans="116:125" ht="13" x14ac:dyDescent="0.2"/>
    <row r="86" spans="116:125" ht="13" x14ac:dyDescent="0.2"/>
    <row r="87" spans="116:125" ht="13" x14ac:dyDescent="0.2"/>
    <row r="88" spans="116:125" ht="13" x14ac:dyDescent="0.2">
      <c r="DU88" s="291"/>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91"/>
      <c r="DT94" s="291"/>
      <c r="DU94" s="291"/>
    </row>
    <row r="95" spans="116:125" ht="13.5" customHeight="1" x14ac:dyDescent="0.2">
      <c r="DU95" s="291"/>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1"/>
    </row>
    <row r="102" spans="124:125" ht="13.5" customHeight="1" x14ac:dyDescent="0.2"/>
    <row r="103" spans="124:125" ht="13.5" customHeight="1" x14ac:dyDescent="0.2"/>
    <row r="104" spans="124:125" ht="13.5" customHeight="1" x14ac:dyDescent="0.2">
      <c r="DT104" s="291"/>
      <c r="DU104" s="29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549</v>
      </c>
    </row>
    <row r="120" spans="125:125" ht="13.5" hidden="1" customHeight="1" x14ac:dyDescent="0.2"/>
    <row r="121" spans="125:125" ht="13.5" hidden="1" customHeight="1" x14ac:dyDescent="0.2">
      <c r="DU121" s="291"/>
    </row>
  </sheetData>
  <sheetProtection algorithmName="SHA-512" hashValue="+Euw4MBorgtAfcjtuG44qjYTjkmm1FHlARyry3Aq6OGmDI3d//Vhm8wjfmclDq5jPGqQBm8vogQfS9i2ef9gfQ==" saltValue="5g/KfwTdYZAzo2hyHXgcf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92" customWidth="1"/>
    <col min="126" max="142" width="0" style="291" hidden="1" customWidth="1"/>
    <col min="143" max="16384" width="9" style="291" hidden="1"/>
  </cols>
  <sheetData>
    <row r="1" spans="1:125"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ht="13" x14ac:dyDescent="0.2">
      <c r="B2" s="291"/>
      <c r="T2" s="291"/>
    </row>
    <row r="3" spans="1:125"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91"/>
      <c r="G33" s="291"/>
      <c r="I33" s="291"/>
    </row>
    <row r="34" spans="2:125" ht="13" x14ac:dyDescent="0.2">
      <c r="C34" s="291"/>
      <c r="P34" s="291"/>
      <c r="R34" s="291"/>
      <c r="U34" s="291"/>
    </row>
    <row r="35" spans="2:125" ht="13" x14ac:dyDescent="0.2">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ht="13" x14ac:dyDescent="0.2">
      <c r="F36" s="291"/>
      <c r="H36" s="291"/>
      <c r="J36" s="291"/>
      <c r="K36" s="291"/>
      <c r="L36" s="291"/>
      <c r="M36" s="291"/>
      <c r="N36" s="291"/>
      <c r="O36" s="291"/>
      <c r="Q36" s="291"/>
      <c r="S36" s="291"/>
      <c r="V36" s="291"/>
    </row>
    <row r="37" spans="2:125" ht="13" x14ac:dyDescent="0.2"/>
    <row r="38" spans="2:125" ht="13" x14ac:dyDescent="0.2"/>
    <row r="39" spans="2:125" ht="13" x14ac:dyDescent="0.2"/>
    <row r="40" spans="2:125" ht="13" x14ac:dyDescent="0.2">
      <c r="U40" s="291"/>
    </row>
    <row r="41" spans="2:125" ht="13" x14ac:dyDescent="0.2">
      <c r="R41" s="291"/>
    </row>
    <row r="42" spans="2:125" ht="13" x14ac:dyDescent="0.2">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ht="13" x14ac:dyDescent="0.2">
      <c r="Q43" s="291"/>
      <c r="S43" s="291"/>
      <c r="V43" s="291"/>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550</v>
      </c>
    </row>
  </sheetData>
  <sheetProtection algorithmName="SHA-512" hashValue="UN1w79xBKI1b2EftdXx9YA4vAfKjn7PdUbB0xlZbAFL8Gj+MIQv5nzoafNByoipCibtDZS7YHV0+lSUFy2EekA==" saltValue="Q/SDgSv8daLcRXcagYoyJ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551</v>
      </c>
      <c r="G46" s="8" t="s">
        <v>552</v>
      </c>
      <c r="H46" s="8" t="s">
        <v>553</v>
      </c>
      <c r="I46" s="8" t="s">
        <v>554</v>
      </c>
      <c r="J46" s="9" t="s">
        <v>555</v>
      </c>
    </row>
    <row r="47" spans="2:10" ht="57.75" customHeight="1" x14ac:dyDescent="0.2">
      <c r="B47" s="10"/>
      <c r="C47" s="1236" t="s">
        <v>3</v>
      </c>
      <c r="D47" s="1236"/>
      <c r="E47" s="1237"/>
      <c r="F47" s="11">
        <v>10.37</v>
      </c>
      <c r="G47" s="12">
        <v>10.79</v>
      </c>
      <c r="H47" s="12">
        <v>6.2</v>
      </c>
      <c r="I47" s="12">
        <v>8.74</v>
      </c>
      <c r="J47" s="13">
        <v>10.87</v>
      </c>
    </row>
    <row r="48" spans="2:10" ht="57.75" customHeight="1" x14ac:dyDescent="0.2">
      <c r="B48" s="14"/>
      <c r="C48" s="1238" t="s">
        <v>4</v>
      </c>
      <c r="D48" s="1238"/>
      <c r="E48" s="1239"/>
      <c r="F48" s="15">
        <v>9.76</v>
      </c>
      <c r="G48" s="16">
        <v>5.51</v>
      </c>
      <c r="H48" s="16">
        <v>8.2100000000000009</v>
      </c>
      <c r="I48" s="16">
        <v>6.08</v>
      </c>
      <c r="J48" s="17">
        <v>3.31</v>
      </c>
    </row>
    <row r="49" spans="2:10" ht="57.75" customHeight="1" thickBot="1" x14ac:dyDescent="0.25">
      <c r="B49" s="18"/>
      <c r="C49" s="1240" t="s">
        <v>5</v>
      </c>
      <c r="D49" s="1240"/>
      <c r="E49" s="1241"/>
      <c r="F49" s="19" t="s">
        <v>556</v>
      </c>
      <c r="G49" s="20" t="s">
        <v>557</v>
      </c>
      <c r="H49" s="20" t="s">
        <v>558</v>
      </c>
      <c r="I49" s="20" t="s">
        <v>559</v>
      </c>
      <c r="J49" s="21" t="s">
        <v>560</v>
      </c>
    </row>
    <row r="50" spans="2:10" ht="13.5" customHeight="1" x14ac:dyDescent="0.2"/>
  </sheetData>
  <sheetProtection algorithmName="SHA-512" hashValue="TT4T3iGitSSk/Kgd/jKWeOSbmlomA9/T9sKNsl916YQSbPHn78WlXr5PsR4U1PENQI2q+H0jyj7dbl6znwd5wg==" saltValue="yJLh98tSJkrRo+8ndCOiB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551</v>
      </c>
      <c r="G33" s="29" t="s">
        <v>552</v>
      </c>
      <c r="H33" s="29" t="s">
        <v>553</v>
      </c>
      <c r="I33" s="29" t="s">
        <v>554</v>
      </c>
      <c r="J33" s="30" t="s">
        <v>555</v>
      </c>
      <c r="K33" s="22"/>
      <c r="L33" s="22"/>
      <c r="M33" s="22"/>
      <c r="N33" s="22"/>
      <c r="O33" s="22"/>
      <c r="P33" s="22"/>
    </row>
    <row r="34" spans="1:16" ht="39" customHeight="1" x14ac:dyDescent="0.2">
      <c r="A34" s="22"/>
      <c r="B34" s="31"/>
      <c r="C34" s="1248" t="s">
        <v>561</v>
      </c>
      <c r="D34" s="1248"/>
      <c r="E34" s="1249"/>
      <c r="F34" s="32">
        <v>4.55</v>
      </c>
      <c r="G34" s="33">
        <v>5.8</v>
      </c>
      <c r="H34" s="33">
        <v>6.35</v>
      </c>
      <c r="I34" s="33">
        <v>6.94</v>
      </c>
      <c r="J34" s="34">
        <v>6.95</v>
      </c>
      <c r="K34" s="22"/>
      <c r="L34" s="22"/>
      <c r="M34" s="22"/>
      <c r="N34" s="22"/>
      <c r="O34" s="22"/>
      <c r="P34" s="22"/>
    </row>
    <row r="35" spans="1:16" ht="39" customHeight="1" x14ac:dyDescent="0.2">
      <c r="A35" s="22"/>
      <c r="B35" s="35"/>
      <c r="C35" s="1242" t="s">
        <v>562</v>
      </c>
      <c r="D35" s="1243"/>
      <c r="E35" s="1244"/>
      <c r="F35" s="36" t="s">
        <v>510</v>
      </c>
      <c r="G35" s="37">
        <v>1.51</v>
      </c>
      <c r="H35" s="37">
        <v>1.92</v>
      </c>
      <c r="I35" s="37">
        <v>2.79</v>
      </c>
      <c r="J35" s="38">
        <v>3.46</v>
      </c>
      <c r="K35" s="22"/>
      <c r="L35" s="22"/>
      <c r="M35" s="22"/>
      <c r="N35" s="22"/>
      <c r="O35" s="22"/>
      <c r="P35" s="22"/>
    </row>
    <row r="36" spans="1:16" ht="39" customHeight="1" x14ac:dyDescent="0.2">
      <c r="A36" s="22"/>
      <c r="B36" s="35"/>
      <c r="C36" s="1242" t="s">
        <v>563</v>
      </c>
      <c r="D36" s="1243"/>
      <c r="E36" s="1244"/>
      <c r="F36" s="36">
        <v>9.76</v>
      </c>
      <c r="G36" s="37">
        <v>5.5</v>
      </c>
      <c r="H36" s="37">
        <v>8.1999999999999993</v>
      </c>
      <c r="I36" s="37">
        <v>6.07</v>
      </c>
      <c r="J36" s="38">
        <v>3.31</v>
      </c>
      <c r="K36" s="22"/>
      <c r="L36" s="22"/>
      <c r="M36" s="22"/>
      <c r="N36" s="22"/>
      <c r="O36" s="22"/>
      <c r="P36" s="22"/>
    </row>
    <row r="37" spans="1:16" ht="39" customHeight="1" x14ac:dyDescent="0.2">
      <c r="A37" s="22"/>
      <c r="B37" s="35"/>
      <c r="C37" s="1242" t="s">
        <v>564</v>
      </c>
      <c r="D37" s="1243"/>
      <c r="E37" s="1244"/>
      <c r="F37" s="36">
        <v>0.56000000000000005</v>
      </c>
      <c r="G37" s="37">
        <v>0.88</v>
      </c>
      <c r="H37" s="37">
        <v>0.62</v>
      </c>
      <c r="I37" s="37">
        <v>0.93</v>
      </c>
      <c r="J37" s="38">
        <v>0.39</v>
      </c>
      <c r="K37" s="22"/>
      <c r="L37" s="22"/>
      <c r="M37" s="22"/>
      <c r="N37" s="22"/>
      <c r="O37" s="22"/>
      <c r="P37" s="22"/>
    </row>
    <row r="38" spans="1:16" ht="39" customHeight="1" x14ac:dyDescent="0.2">
      <c r="A38" s="22"/>
      <c r="B38" s="35"/>
      <c r="C38" s="1242" t="s">
        <v>565</v>
      </c>
      <c r="D38" s="1243"/>
      <c r="E38" s="1244"/>
      <c r="F38" s="36">
        <v>0.35</v>
      </c>
      <c r="G38" s="37">
        <v>0.38</v>
      </c>
      <c r="H38" s="37">
        <v>0.32</v>
      </c>
      <c r="I38" s="37">
        <v>0.34</v>
      </c>
      <c r="J38" s="38">
        <v>0.36</v>
      </c>
      <c r="K38" s="22"/>
      <c r="L38" s="22"/>
      <c r="M38" s="22"/>
      <c r="N38" s="22"/>
      <c r="O38" s="22"/>
      <c r="P38" s="22"/>
    </row>
    <row r="39" spans="1:16" ht="39" customHeight="1" x14ac:dyDescent="0.2">
      <c r="A39" s="22"/>
      <c r="B39" s="35"/>
      <c r="C39" s="1242" t="s">
        <v>566</v>
      </c>
      <c r="D39" s="1243"/>
      <c r="E39" s="1244"/>
      <c r="F39" s="36">
        <v>0.97</v>
      </c>
      <c r="G39" s="37">
        <v>0.77</v>
      </c>
      <c r="H39" s="37">
        <v>1.1000000000000001</v>
      </c>
      <c r="I39" s="37">
        <v>0.08</v>
      </c>
      <c r="J39" s="38">
        <v>0.04</v>
      </c>
      <c r="K39" s="22"/>
      <c r="L39" s="22"/>
      <c r="M39" s="22"/>
      <c r="N39" s="22"/>
      <c r="O39" s="22"/>
      <c r="P39" s="22"/>
    </row>
    <row r="40" spans="1:16" ht="39" customHeight="1" x14ac:dyDescent="0.2">
      <c r="A40" s="22"/>
      <c r="B40" s="35"/>
      <c r="C40" s="1242"/>
      <c r="D40" s="1243"/>
      <c r="E40" s="1244"/>
      <c r="F40" s="36"/>
      <c r="G40" s="37"/>
      <c r="H40" s="37"/>
      <c r="I40" s="37"/>
      <c r="J40" s="38"/>
      <c r="K40" s="22"/>
      <c r="L40" s="22"/>
      <c r="M40" s="22"/>
      <c r="N40" s="22"/>
      <c r="O40" s="22"/>
      <c r="P40" s="22"/>
    </row>
    <row r="41" spans="1:16" ht="39" customHeight="1" x14ac:dyDescent="0.2">
      <c r="A41" s="22"/>
      <c r="B41" s="35"/>
      <c r="C41" s="1242"/>
      <c r="D41" s="1243"/>
      <c r="E41" s="1244"/>
      <c r="F41" s="36"/>
      <c r="G41" s="37"/>
      <c r="H41" s="37"/>
      <c r="I41" s="37"/>
      <c r="J41" s="38"/>
      <c r="K41" s="22"/>
      <c r="L41" s="22"/>
      <c r="M41" s="22"/>
      <c r="N41" s="22"/>
      <c r="O41" s="22"/>
      <c r="P41" s="22"/>
    </row>
    <row r="42" spans="1:16" ht="39" customHeight="1" x14ac:dyDescent="0.2">
      <c r="A42" s="22"/>
      <c r="B42" s="39"/>
      <c r="C42" s="1242" t="s">
        <v>567</v>
      </c>
      <c r="D42" s="1243"/>
      <c r="E42" s="1244"/>
      <c r="F42" s="36" t="s">
        <v>510</v>
      </c>
      <c r="G42" s="37" t="s">
        <v>510</v>
      </c>
      <c r="H42" s="37" t="s">
        <v>510</v>
      </c>
      <c r="I42" s="37" t="s">
        <v>510</v>
      </c>
      <c r="J42" s="38" t="s">
        <v>510</v>
      </c>
      <c r="K42" s="22"/>
      <c r="L42" s="22"/>
      <c r="M42" s="22"/>
      <c r="N42" s="22"/>
      <c r="O42" s="22"/>
      <c r="P42" s="22"/>
    </row>
    <row r="43" spans="1:16" ht="39" customHeight="1" thickBot="1" x14ac:dyDescent="0.25">
      <c r="A43" s="22"/>
      <c r="B43" s="40"/>
      <c r="C43" s="1245" t="s">
        <v>568</v>
      </c>
      <c r="D43" s="1246"/>
      <c r="E43" s="1247"/>
      <c r="F43" s="41">
        <v>3.01</v>
      </c>
      <c r="G43" s="42" t="s">
        <v>510</v>
      </c>
      <c r="H43" s="42" t="s">
        <v>510</v>
      </c>
      <c r="I43" s="42" t="s">
        <v>510</v>
      </c>
      <c r="J43" s="43" t="s">
        <v>510</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s9u+3fYcj0v0XylWT1c7HlD6pnJzpkjcDghbU1Bpsim8NIoRRrD8ENQGviTBCwWALRyxGjm29QP1XG3zkRmE2Q==" saltValue="rRY2uj3qXlpDors8/kQRY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3">
      <c r="A44" s="48"/>
      <c r="B44" s="51" t="s">
        <v>9</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2">
      <c r="A45" s="48"/>
      <c r="B45" s="1268" t="s">
        <v>10</v>
      </c>
      <c r="C45" s="1269"/>
      <c r="D45" s="58"/>
      <c r="E45" s="1274" t="s">
        <v>11</v>
      </c>
      <c r="F45" s="1274"/>
      <c r="G45" s="1274"/>
      <c r="H45" s="1274"/>
      <c r="I45" s="1274"/>
      <c r="J45" s="1275"/>
      <c r="K45" s="59">
        <v>3681</v>
      </c>
      <c r="L45" s="60">
        <v>3468</v>
      </c>
      <c r="M45" s="60">
        <v>3345</v>
      </c>
      <c r="N45" s="60">
        <v>3266</v>
      </c>
      <c r="O45" s="61">
        <v>3220</v>
      </c>
      <c r="P45" s="48"/>
      <c r="Q45" s="48"/>
      <c r="R45" s="48"/>
      <c r="S45" s="48"/>
      <c r="T45" s="48"/>
      <c r="U45" s="48"/>
    </row>
    <row r="46" spans="1:21" ht="30.75" customHeight="1" x14ac:dyDescent="0.2">
      <c r="A46" s="48"/>
      <c r="B46" s="1270"/>
      <c r="C46" s="1271"/>
      <c r="D46" s="62"/>
      <c r="E46" s="1252" t="s">
        <v>12</v>
      </c>
      <c r="F46" s="1252"/>
      <c r="G46" s="1252"/>
      <c r="H46" s="1252"/>
      <c r="I46" s="1252"/>
      <c r="J46" s="1253"/>
      <c r="K46" s="63" t="s">
        <v>510</v>
      </c>
      <c r="L46" s="64" t="s">
        <v>510</v>
      </c>
      <c r="M46" s="64" t="s">
        <v>510</v>
      </c>
      <c r="N46" s="64" t="s">
        <v>510</v>
      </c>
      <c r="O46" s="65" t="s">
        <v>510</v>
      </c>
      <c r="P46" s="48"/>
      <c r="Q46" s="48"/>
      <c r="R46" s="48"/>
      <c r="S46" s="48"/>
      <c r="T46" s="48"/>
      <c r="U46" s="48"/>
    </row>
    <row r="47" spans="1:21" ht="30.75" customHeight="1" x14ac:dyDescent="0.2">
      <c r="A47" s="48"/>
      <c r="B47" s="1270"/>
      <c r="C47" s="1271"/>
      <c r="D47" s="62"/>
      <c r="E47" s="1252" t="s">
        <v>13</v>
      </c>
      <c r="F47" s="1252"/>
      <c r="G47" s="1252"/>
      <c r="H47" s="1252"/>
      <c r="I47" s="1252"/>
      <c r="J47" s="1253"/>
      <c r="K47" s="63" t="s">
        <v>510</v>
      </c>
      <c r="L47" s="64" t="s">
        <v>510</v>
      </c>
      <c r="M47" s="64" t="s">
        <v>510</v>
      </c>
      <c r="N47" s="64" t="s">
        <v>510</v>
      </c>
      <c r="O47" s="65" t="s">
        <v>510</v>
      </c>
      <c r="P47" s="48"/>
      <c r="Q47" s="48"/>
      <c r="R47" s="48"/>
      <c r="S47" s="48"/>
      <c r="T47" s="48"/>
      <c r="U47" s="48"/>
    </row>
    <row r="48" spans="1:21" ht="30.75" customHeight="1" x14ac:dyDescent="0.2">
      <c r="A48" s="48"/>
      <c r="B48" s="1270"/>
      <c r="C48" s="1271"/>
      <c r="D48" s="62"/>
      <c r="E48" s="1252" t="s">
        <v>14</v>
      </c>
      <c r="F48" s="1252"/>
      <c r="G48" s="1252"/>
      <c r="H48" s="1252"/>
      <c r="I48" s="1252"/>
      <c r="J48" s="1253"/>
      <c r="K48" s="63">
        <v>1915</v>
      </c>
      <c r="L48" s="64">
        <v>2046</v>
      </c>
      <c r="M48" s="64">
        <v>1822</v>
      </c>
      <c r="N48" s="64">
        <v>1765</v>
      </c>
      <c r="O48" s="65">
        <v>1681</v>
      </c>
      <c r="P48" s="48"/>
      <c r="Q48" s="48"/>
      <c r="R48" s="48"/>
      <c r="S48" s="48"/>
      <c r="T48" s="48"/>
      <c r="U48" s="48"/>
    </row>
    <row r="49" spans="1:21" ht="30.75" customHeight="1" x14ac:dyDescent="0.2">
      <c r="A49" s="48"/>
      <c r="B49" s="1270"/>
      <c r="C49" s="1271"/>
      <c r="D49" s="62"/>
      <c r="E49" s="1252" t="s">
        <v>15</v>
      </c>
      <c r="F49" s="1252"/>
      <c r="G49" s="1252"/>
      <c r="H49" s="1252"/>
      <c r="I49" s="1252"/>
      <c r="J49" s="1253"/>
      <c r="K49" s="63">
        <v>56</v>
      </c>
      <c r="L49" s="64">
        <v>305</v>
      </c>
      <c r="M49" s="64">
        <v>305</v>
      </c>
      <c r="N49" s="64">
        <v>304</v>
      </c>
      <c r="O49" s="65">
        <v>320</v>
      </c>
      <c r="P49" s="48"/>
      <c r="Q49" s="48"/>
      <c r="R49" s="48"/>
      <c r="S49" s="48"/>
      <c r="T49" s="48"/>
      <c r="U49" s="48"/>
    </row>
    <row r="50" spans="1:21" ht="30.75" customHeight="1" x14ac:dyDescent="0.2">
      <c r="A50" s="48"/>
      <c r="B50" s="1270"/>
      <c r="C50" s="1271"/>
      <c r="D50" s="62"/>
      <c r="E50" s="1252" t="s">
        <v>16</v>
      </c>
      <c r="F50" s="1252"/>
      <c r="G50" s="1252"/>
      <c r="H50" s="1252"/>
      <c r="I50" s="1252"/>
      <c r="J50" s="1253"/>
      <c r="K50" s="63">
        <v>141</v>
      </c>
      <c r="L50" s="64">
        <v>139</v>
      </c>
      <c r="M50" s="64">
        <v>136</v>
      </c>
      <c r="N50" s="64">
        <v>134</v>
      </c>
      <c r="O50" s="65">
        <v>132</v>
      </c>
      <c r="P50" s="48"/>
      <c r="Q50" s="48"/>
      <c r="R50" s="48"/>
      <c r="S50" s="48"/>
      <c r="T50" s="48"/>
      <c r="U50" s="48"/>
    </row>
    <row r="51" spans="1:21" ht="30.75" customHeight="1" x14ac:dyDescent="0.2">
      <c r="A51" s="48"/>
      <c r="B51" s="1272"/>
      <c r="C51" s="1273"/>
      <c r="D51" s="66"/>
      <c r="E51" s="1252" t="s">
        <v>17</v>
      </c>
      <c r="F51" s="1252"/>
      <c r="G51" s="1252"/>
      <c r="H51" s="1252"/>
      <c r="I51" s="1252"/>
      <c r="J51" s="1253"/>
      <c r="K51" s="63" t="s">
        <v>510</v>
      </c>
      <c r="L51" s="64" t="s">
        <v>510</v>
      </c>
      <c r="M51" s="64" t="s">
        <v>510</v>
      </c>
      <c r="N51" s="64" t="s">
        <v>510</v>
      </c>
      <c r="O51" s="65" t="s">
        <v>510</v>
      </c>
      <c r="P51" s="48"/>
      <c r="Q51" s="48"/>
      <c r="R51" s="48"/>
      <c r="S51" s="48"/>
      <c r="T51" s="48"/>
      <c r="U51" s="48"/>
    </row>
    <row r="52" spans="1:21" ht="30.75" customHeight="1" x14ac:dyDescent="0.2">
      <c r="A52" s="48"/>
      <c r="B52" s="1250" t="s">
        <v>18</v>
      </c>
      <c r="C52" s="1251"/>
      <c r="D52" s="66"/>
      <c r="E52" s="1252" t="s">
        <v>19</v>
      </c>
      <c r="F52" s="1252"/>
      <c r="G52" s="1252"/>
      <c r="H52" s="1252"/>
      <c r="I52" s="1252"/>
      <c r="J52" s="1253"/>
      <c r="K52" s="63">
        <v>4814</v>
      </c>
      <c r="L52" s="64">
        <v>5032</v>
      </c>
      <c r="M52" s="64">
        <v>5118</v>
      </c>
      <c r="N52" s="64">
        <v>5140</v>
      </c>
      <c r="O52" s="65">
        <v>5186</v>
      </c>
      <c r="P52" s="48"/>
      <c r="Q52" s="48"/>
      <c r="R52" s="48"/>
      <c r="S52" s="48"/>
      <c r="T52" s="48"/>
      <c r="U52" s="48"/>
    </row>
    <row r="53" spans="1:21" ht="30.75" customHeight="1" thickBot="1" x14ac:dyDescent="0.25">
      <c r="A53" s="48"/>
      <c r="B53" s="1254" t="s">
        <v>20</v>
      </c>
      <c r="C53" s="1255"/>
      <c r="D53" s="67"/>
      <c r="E53" s="1256" t="s">
        <v>21</v>
      </c>
      <c r="F53" s="1256"/>
      <c r="G53" s="1256"/>
      <c r="H53" s="1256"/>
      <c r="I53" s="1256"/>
      <c r="J53" s="1257"/>
      <c r="K53" s="68">
        <v>979</v>
      </c>
      <c r="L53" s="69">
        <v>926</v>
      </c>
      <c r="M53" s="69">
        <v>490</v>
      </c>
      <c r="N53" s="69">
        <v>329</v>
      </c>
      <c r="O53" s="70">
        <v>167</v>
      </c>
      <c r="P53" s="48"/>
      <c r="Q53" s="48"/>
      <c r="R53" s="48"/>
      <c r="S53" s="48"/>
      <c r="T53" s="48"/>
      <c r="U53" s="48"/>
    </row>
    <row r="54" spans="1:21" ht="24" customHeight="1" x14ac:dyDescent="0.2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23</v>
      </c>
      <c r="C55" s="73"/>
      <c r="D55" s="73"/>
      <c r="E55" s="73"/>
      <c r="F55" s="73"/>
      <c r="G55" s="73"/>
      <c r="H55" s="73"/>
      <c r="I55" s="73"/>
      <c r="J55" s="73"/>
      <c r="K55" s="74"/>
      <c r="L55" s="74"/>
      <c r="M55" s="74"/>
      <c r="N55" s="74"/>
      <c r="O55" s="75" t="s">
        <v>569</v>
      </c>
      <c r="P55" s="48"/>
      <c r="Q55" s="48"/>
      <c r="R55" s="48"/>
      <c r="S55" s="48"/>
      <c r="T55" s="48"/>
      <c r="U55" s="48"/>
    </row>
    <row r="56" spans="1:21" ht="31.5" customHeight="1" thickBot="1" x14ac:dyDescent="0.3">
      <c r="A56" s="48"/>
      <c r="B56" s="76"/>
      <c r="C56" s="77"/>
      <c r="D56" s="77"/>
      <c r="E56" s="78"/>
      <c r="F56" s="78"/>
      <c r="G56" s="78"/>
      <c r="H56" s="78"/>
      <c r="I56" s="78"/>
      <c r="J56" s="79" t="s">
        <v>2</v>
      </c>
      <c r="K56" s="80" t="s">
        <v>570</v>
      </c>
      <c r="L56" s="81" t="s">
        <v>571</v>
      </c>
      <c r="M56" s="81" t="s">
        <v>572</v>
      </c>
      <c r="N56" s="81" t="s">
        <v>573</v>
      </c>
      <c r="O56" s="82" t="s">
        <v>574</v>
      </c>
      <c r="P56" s="48"/>
      <c r="Q56" s="48"/>
      <c r="R56" s="48"/>
      <c r="S56" s="48"/>
      <c r="T56" s="48"/>
      <c r="U56" s="48"/>
    </row>
    <row r="57" spans="1:21" ht="31.5" customHeight="1" x14ac:dyDescent="0.2">
      <c r="B57" s="1258" t="s">
        <v>24</v>
      </c>
      <c r="C57" s="1259"/>
      <c r="D57" s="1262" t="s">
        <v>25</v>
      </c>
      <c r="E57" s="1263"/>
      <c r="F57" s="1263"/>
      <c r="G57" s="1263"/>
      <c r="H57" s="1263"/>
      <c r="I57" s="1263"/>
      <c r="J57" s="1264"/>
      <c r="K57" s="83" t="s">
        <v>597</v>
      </c>
      <c r="L57" s="84" t="s">
        <v>597</v>
      </c>
      <c r="M57" s="84" t="s">
        <v>597</v>
      </c>
      <c r="N57" s="84" t="s">
        <v>597</v>
      </c>
      <c r="O57" s="85" t="s">
        <v>597</v>
      </c>
    </row>
    <row r="58" spans="1:21" ht="31.5" customHeight="1" thickBot="1" x14ac:dyDescent="0.25">
      <c r="B58" s="1260"/>
      <c r="C58" s="1261"/>
      <c r="D58" s="1265" t="s">
        <v>26</v>
      </c>
      <c r="E58" s="1266"/>
      <c r="F58" s="1266"/>
      <c r="G58" s="1266"/>
      <c r="H58" s="1266"/>
      <c r="I58" s="1266"/>
      <c r="J58" s="1267"/>
      <c r="K58" s="86" t="s">
        <v>598</v>
      </c>
      <c r="L58" s="87" t="s">
        <v>597</v>
      </c>
      <c r="M58" s="87" t="s">
        <v>597</v>
      </c>
      <c r="N58" s="87" t="s">
        <v>597</v>
      </c>
      <c r="O58" s="88" t="s">
        <v>597</v>
      </c>
    </row>
    <row r="59" spans="1:21" ht="24" customHeight="1" x14ac:dyDescent="0.2">
      <c r="B59" s="89"/>
      <c r="C59" s="89"/>
      <c r="D59" s="90" t="s">
        <v>27</v>
      </c>
      <c r="E59" s="91"/>
      <c r="F59" s="91"/>
      <c r="G59" s="91"/>
      <c r="H59" s="91"/>
      <c r="I59" s="91"/>
      <c r="J59" s="91"/>
      <c r="K59" s="91"/>
      <c r="L59" s="91"/>
      <c r="M59" s="91"/>
      <c r="N59" s="91"/>
      <c r="O59" s="91"/>
    </row>
    <row r="60" spans="1:21" ht="24" customHeight="1" x14ac:dyDescent="0.2">
      <c r="B60" s="92"/>
      <c r="C60" s="92"/>
      <c r="D60" s="90" t="s">
        <v>28</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ozvYZXRSfTCqqgynVWs8mai0ena2qLi/Lavm4yRLNeJ4WMtbHXluL02Je9jprto0eUFfyImqol9679Fq0p5+mg==" saltValue="H4N3JsPDx3/4j1k3oIIVA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8</v>
      </c>
    </row>
    <row r="40" spans="2:13" ht="27.75" customHeight="1" thickBot="1" x14ac:dyDescent="0.3">
      <c r="B40" s="95" t="s">
        <v>9</v>
      </c>
      <c r="C40" s="96"/>
      <c r="D40" s="96"/>
      <c r="E40" s="97"/>
      <c r="F40" s="97"/>
      <c r="G40" s="97"/>
      <c r="H40" s="98" t="s">
        <v>2</v>
      </c>
      <c r="I40" s="99" t="s">
        <v>551</v>
      </c>
      <c r="J40" s="100" t="s">
        <v>552</v>
      </c>
      <c r="K40" s="100" t="s">
        <v>553</v>
      </c>
      <c r="L40" s="100" t="s">
        <v>554</v>
      </c>
      <c r="M40" s="101" t="s">
        <v>555</v>
      </c>
    </row>
    <row r="41" spans="2:13" ht="27.75" customHeight="1" x14ac:dyDescent="0.2">
      <c r="B41" s="1288" t="s">
        <v>29</v>
      </c>
      <c r="C41" s="1289"/>
      <c r="D41" s="102"/>
      <c r="E41" s="1290" t="s">
        <v>30</v>
      </c>
      <c r="F41" s="1290"/>
      <c r="G41" s="1290"/>
      <c r="H41" s="1291"/>
      <c r="I41" s="103">
        <v>32985</v>
      </c>
      <c r="J41" s="104">
        <v>32968</v>
      </c>
      <c r="K41" s="104">
        <v>33820</v>
      </c>
      <c r="L41" s="104">
        <v>33987</v>
      </c>
      <c r="M41" s="105">
        <v>34658</v>
      </c>
    </row>
    <row r="42" spans="2:13" ht="27.75" customHeight="1" x14ac:dyDescent="0.2">
      <c r="B42" s="1278"/>
      <c r="C42" s="1279"/>
      <c r="D42" s="106"/>
      <c r="E42" s="1282" t="s">
        <v>31</v>
      </c>
      <c r="F42" s="1282"/>
      <c r="G42" s="1282"/>
      <c r="H42" s="1283"/>
      <c r="I42" s="107">
        <v>2174</v>
      </c>
      <c r="J42" s="108">
        <v>2059</v>
      </c>
      <c r="K42" s="108">
        <v>1944</v>
      </c>
      <c r="L42" s="108">
        <v>1829</v>
      </c>
      <c r="M42" s="109">
        <v>1715</v>
      </c>
    </row>
    <row r="43" spans="2:13" ht="27.75" customHeight="1" x14ac:dyDescent="0.2">
      <c r="B43" s="1278"/>
      <c r="C43" s="1279"/>
      <c r="D43" s="106"/>
      <c r="E43" s="1282" t="s">
        <v>32</v>
      </c>
      <c r="F43" s="1282"/>
      <c r="G43" s="1282"/>
      <c r="H43" s="1283"/>
      <c r="I43" s="107">
        <v>23872</v>
      </c>
      <c r="J43" s="108">
        <v>24832</v>
      </c>
      <c r="K43" s="108">
        <v>23577</v>
      </c>
      <c r="L43" s="108">
        <v>22052</v>
      </c>
      <c r="M43" s="109">
        <v>20188</v>
      </c>
    </row>
    <row r="44" spans="2:13" ht="27.75" customHeight="1" x14ac:dyDescent="0.2">
      <c r="B44" s="1278"/>
      <c r="C44" s="1279"/>
      <c r="D44" s="106"/>
      <c r="E44" s="1282" t="s">
        <v>33</v>
      </c>
      <c r="F44" s="1282"/>
      <c r="G44" s="1282"/>
      <c r="H44" s="1283"/>
      <c r="I44" s="107">
        <v>3463</v>
      </c>
      <c r="J44" s="108">
        <v>3103</v>
      </c>
      <c r="K44" s="108">
        <v>3868</v>
      </c>
      <c r="L44" s="108">
        <v>3758</v>
      </c>
      <c r="M44" s="109">
        <v>3454</v>
      </c>
    </row>
    <row r="45" spans="2:13" ht="27.75" customHeight="1" x14ac:dyDescent="0.2">
      <c r="B45" s="1278"/>
      <c r="C45" s="1279"/>
      <c r="D45" s="106"/>
      <c r="E45" s="1282" t="s">
        <v>34</v>
      </c>
      <c r="F45" s="1282"/>
      <c r="G45" s="1282"/>
      <c r="H45" s="1283"/>
      <c r="I45" s="107">
        <v>7213</v>
      </c>
      <c r="J45" s="108">
        <v>6776</v>
      </c>
      <c r="K45" s="108">
        <v>6439</v>
      </c>
      <c r="L45" s="108">
        <v>6201</v>
      </c>
      <c r="M45" s="109">
        <v>6465</v>
      </c>
    </row>
    <row r="46" spans="2:13" ht="27.75" customHeight="1" x14ac:dyDescent="0.2">
      <c r="B46" s="1278"/>
      <c r="C46" s="1279"/>
      <c r="D46" s="110"/>
      <c r="E46" s="1282" t="s">
        <v>35</v>
      </c>
      <c r="F46" s="1282"/>
      <c r="G46" s="1282"/>
      <c r="H46" s="1283"/>
      <c r="I46" s="107">
        <v>2352</v>
      </c>
      <c r="J46" s="108">
        <v>2179</v>
      </c>
      <c r="K46" s="108">
        <v>1830</v>
      </c>
      <c r="L46" s="108">
        <v>1540</v>
      </c>
      <c r="M46" s="109">
        <v>1271</v>
      </c>
    </row>
    <row r="47" spans="2:13" ht="27.75" customHeight="1" x14ac:dyDescent="0.2">
      <c r="B47" s="1278"/>
      <c r="C47" s="1279"/>
      <c r="D47" s="111"/>
      <c r="E47" s="1292" t="s">
        <v>36</v>
      </c>
      <c r="F47" s="1293"/>
      <c r="G47" s="1293"/>
      <c r="H47" s="1294"/>
      <c r="I47" s="107" t="s">
        <v>510</v>
      </c>
      <c r="J47" s="108" t="s">
        <v>510</v>
      </c>
      <c r="K47" s="108" t="s">
        <v>510</v>
      </c>
      <c r="L47" s="108" t="s">
        <v>510</v>
      </c>
      <c r="M47" s="109" t="s">
        <v>510</v>
      </c>
    </row>
    <row r="48" spans="2:13" ht="27.75" customHeight="1" x14ac:dyDescent="0.2">
      <c r="B48" s="1278"/>
      <c r="C48" s="1279"/>
      <c r="D48" s="106"/>
      <c r="E48" s="1282" t="s">
        <v>37</v>
      </c>
      <c r="F48" s="1282"/>
      <c r="G48" s="1282"/>
      <c r="H48" s="1283"/>
      <c r="I48" s="107" t="s">
        <v>510</v>
      </c>
      <c r="J48" s="108" t="s">
        <v>510</v>
      </c>
      <c r="K48" s="108" t="s">
        <v>510</v>
      </c>
      <c r="L48" s="108" t="s">
        <v>510</v>
      </c>
      <c r="M48" s="109" t="s">
        <v>510</v>
      </c>
    </row>
    <row r="49" spans="2:13" ht="27.75" customHeight="1" x14ac:dyDescent="0.2">
      <c r="B49" s="1280"/>
      <c r="C49" s="1281"/>
      <c r="D49" s="106"/>
      <c r="E49" s="1282" t="s">
        <v>38</v>
      </c>
      <c r="F49" s="1282"/>
      <c r="G49" s="1282"/>
      <c r="H49" s="1283"/>
      <c r="I49" s="107" t="s">
        <v>510</v>
      </c>
      <c r="J49" s="108" t="s">
        <v>510</v>
      </c>
      <c r="K49" s="108" t="s">
        <v>510</v>
      </c>
      <c r="L49" s="108" t="s">
        <v>510</v>
      </c>
      <c r="M49" s="109" t="s">
        <v>510</v>
      </c>
    </row>
    <row r="50" spans="2:13" ht="27.75" customHeight="1" x14ac:dyDescent="0.2">
      <c r="B50" s="1276" t="s">
        <v>39</v>
      </c>
      <c r="C50" s="1277"/>
      <c r="D50" s="112"/>
      <c r="E50" s="1282" t="s">
        <v>40</v>
      </c>
      <c r="F50" s="1282"/>
      <c r="G50" s="1282"/>
      <c r="H50" s="1283"/>
      <c r="I50" s="107">
        <v>5167</v>
      </c>
      <c r="J50" s="108">
        <v>5340</v>
      </c>
      <c r="K50" s="108">
        <v>4078</v>
      </c>
      <c r="L50" s="108">
        <v>4667</v>
      </c>
      <c r="M50" s="109">
        <v>5457</v>
      </c>
    </row>
    <row r="51" spans="2:13" ht="27.75" customHeight="1" x14ac:dyDescent="0.2">
      <c r="B51" s="1278"/>
      <c r="C51" s="1279"/>
      <c r="D51" s="106"/>
      <c r="E51" s="1282" t="s">
        <v>41</v>
      </c>
      <c r="F51" s="1282"/>
      <c r="G51" s="1282"/>
      <c r="H51" s="1283"/>
      <c r="I51" s="107">
        <v>14355</v>
      </c>
      <c r="J51" s="108">
        <v>15107</v>
      </c>
      <c r="K51" s="108">
        <v>15426</v>
      </c>
      <c r="L51" s="108">
        <v>15454</v>
      </c>
      <c r="M51" s="109">
        <v>15686</v>
      </c>
    </row>
    <row r="52" spans="2:13" ht="27.75" customHeight="1" x14ac:dyDescent="0.2">
      <c r="B52" s="1280"/>
      <c r="C52" s="1281"/>
      <c r="D52" s="106"/>
      <c r="E52" s="1282" t="s">
        <v>42</v>
      </c>
      <c r="F52" s="1282"/>
      <c r="G52" s="1282"/>
      <c r="H52" s="1283"/>
      <c r="I52" s="107">
        <v>43696</v>
      </c>
      <c r="J52" s="108">
        <v>43355</v>
      </c>
      <c r="K52" s="108">
        <v>42720</v>
      </c>
      <c r="L52" s="108">
        <v>42333</v>
      </c>
      <c r="M52" s="109">
        <v>42003</v>
      </c>
    </row>
    <row r="53" spans="2:13" ht="27.75" customHeight="1" thickBot="1" x14ac:dyDescent="0.25">
      <c r="B53" s="1284" t="s">
        <v>43</v>
      </c>
      <c r="C53" s="1285"/>
      <c r="D53" s="113"/>
      <c r="E53" s="1286" t="s">
        <v>44</v>
      </c>
      <c r="F53" s="1286"/>
      <c r="G53" s="1286"/>
      <c r="H53" s="1287"/>
      <c r="I53" s="114">
        <v>8841</v>
      </c>
      <c r="J53" s="115">
        <v>8113</v>
      </c>
      <c r="K53" s="115">
        <v>9254</v>
      </c>
      <c r="L53" s="115">
        <v>6913</v>
      </c>
      <c r="M53" s="116">
        <v>4604</v>
      </c>
    </row>
    <row r="54" spans="2:13" ht="27.75" customHeight="1" x14ac:dyDescent="0.25">
      <c r="B54" s="117" t="s">
        <v>45</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KKO9YsIAY62JFKUpGWah/qGuNGVl5+a7HaQzupdEFTtBvgpupLEFx22jEx9POdc9eM3kiE6ZposHMvSjW4HMSQ==" saltValue="N0yoWgbf/mV5NWJmcQ7E2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1" t="s">
        <v>46</v>
      </c>
    </row>
    <row r="54" spans="2:8" ht="29.25" customHeight="1" thickBot="1" x14ac:dyDescent="0.35">
      <c r="B54" s="122" t="s">
        <v>1</v>
      </c>
      <c r="C54" s="123"/>
      <c r="D54" s="123"/>
      <c r="E54" s="124" t="s">
        <v>2</v>
      </c>
      <c r="F54" s="125" t="s">
        <v>553</v>
      </c>
      <c r="G54" s="125" t="s">
        <v>554</v>
      </c>
      <c r="H54" s="126" t="s">
        <v>555</v>
      </c>
    </row>
    <row r="55" spans="2:8" ht="52.5" customHeight="1" x14ac:dyDescent="0.2">
      <c r="B55" s="127"/>
      <c r="C55" s="1303" t="s">
        <v>47</v>
      </c>
      <c r="D55" s="1303"/>
      <c r="E55" s="1304"/>
      <c r="F55" s="128">
        <v>1815</v>
      </c>
      <c r="G55" s="128">
        <v>2581</v>
      </c>
      <c r="H55" s="129">
        <v>3237</v>
      </c>
    </row>
    <row r="56" spans="2:8" ht="52.5" customHeight="1" x14ac:dyDescent="0.2">
      <c r="B56" s="130"/>
      <c r="C56" s="1305" t="s">
        <v>48</v>
      </c>
      <c r="D56" s="1305"/>
      <c r="E56" s="1306"/>
      <c r="F56" s="131" t="s">
        <v>510</v>
      </c>
      <c r="G56" s="131" t="s">
        <v>510</v>
      </c>
      <c r="H56" s="132" t="s">
        <v>510</v>
      </c>
    </row>
    <row r="57" spans="2:8" ht="53.25" customHeight="1" x14ac:dyDescent="0.2">
      <c r="B57" s="130"/>
      <c r="C57" s="1307" t="s">
        <v>49</v>
      </c>
      <c r="D57" s="1307"/>
      <c r="E57" s="1308"/>
      <c r="F57" s="133">
        <v>1084</v>
      </c>
      <c r="G57" s="133">
        <v>876</v>
      </c>
      <c r="H57" s="134">
        <v>943</v>
      </c>
    </row>
    <row r="58" spans="2:8" ht="45.75" customHeight="1" x14ac:dyDescent="0.2">
      <c r="B58" s="135"/>
      <c r="C58" s="1295" t="s">
        <v>592</v>
      </c>
      <c r="D58" s="1296"/>
      <c r="E58" s="1297"/>
      <c r="F58" s="136">
        <v>370</v>
      </c>
      <c r="G58" s="136">
        <v>374</v>
      </c>
      <c r="H58" s="137">
        <v>573</v>
      </c>
    </row>
    <row r="59" spans="2:8" ht="45.75" customHeight="1" x14ac:dyDescent="0.2">
      <c r="B59" s="135"/>
      <c r="C59" s="1295" t="s">
        <v>593</v>
      </c>
      <c r="D59" s="1296"/>
      <c r="E59" s="1297"/>
      <c r="F59" s="136">
        <v>177</v>
      </c>
      <c r="G59" s="136">
        <v>142</v>
      </c>
      <c r="H59" s="137">
        <v>167</v>
      </c>
    </row>
    <row r="60" spans="2:8" ht="45.75" customHeight="1" x14ac:dyDescent="0.2">
      <c r="B60" s="135"/>
      <c r="C60" s="1295" t="s">
        <v>594</v>
      </c>
      <c r="D60" s="1296"/>
      <c r="E60" s="1297"/>
      <c r="F60" s="136">
        <v>421</v>
      </c>
      <c r="G60" s="136">
        <v>253</v>
      </c>
      <c r="H60" s="137">
        <v>110</v>
      </c>
    </row>
    <row r="61" spans="2:8" ht="45.75" customHeight="1" x14ac:dyDescent="0.2">
      <c r="B61" s="135"/>
      <c r="C61" s="1295" t="s">
        <v>595</v>
      </c>
      <c r="D61" s="1296"/>
      <c r="E61" s="1297"/>
      <c r="F61" s="136">
        <v>67</v>
      </c>
      <c r="G61" s="136">
        <v>66</v>
      </c>
      <c r="H61" s="137">
        <v>65</v>
      </c>
    </row>
    <row r="62" spans="2:8" ht="45.75" customHeight="1" thickBot="1" x14ac:dyDescent="0.25">
      <c r="B62" s="138"/>
      <c r="C62" s="1298" t="s">
        <v>596</v>
      </c>
      <c r="D62" s="1299"/>
      <c r="E62" s="1300"/>
      <c r="F62" s="139">
        <v>37</v>
      </c>
      <c r="G62" s="139">
        <v>28</v>
      </c>
      <c r="H62" s="140">
        <v>16</v>
      </c>
    </row>
    <row r="63" spans="2:8" ht="52.5" customHeight="1" thickBot="1" x14ac:dyDescent="0.25">
      <c r="B63" s="141"/>
      <c r="C63" s="1301" t="s">
        <v>50</v>
      </c>
      <c r="D63" s="1301"/>
      <c r="E63" s="1302"/>
      <c r="F63" s="142">
        <v>2899</v>
      </c>
      <c r="G63" s="142">
        <v>3457</v>
      </c>
      <c r="H63" s="143">
        <v>4181</v>
      </c>
    </row>
    <row r="64" spans="2:8" ht="15" customHeight="1" x14ac:dyDescent="0.2"/>
  </sheetData>
  <sheetProtection algorithmName="SHA-512" hashValue="jirBWV0YQwYz58OduVOipsJ3NMG1hdWh1valneevaco5CpBFQmwffBFdQGE6Kam12c5yLa57w4muGQzaoqMjDQ==" saltValue="g5722zqJ1hPfBleu03GoE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2"/>
  <cols>
    <col min="1" max="1" width="6.36328125" style="388" customWidth="1"/>
    <col min="2" max="107" width="2.453125" style="388" customWidth="1"/>
    <col min="108" max="108" width="6.08984375" style="396" customWidth="1"/>
    <col min="109" max="109" width="5.90625" style="395" customWidth="1"/>
    <col min="110" max="110" width="19.08984375" style="388" hidden="1"/>
    <col min="111" max="115" width="12.6328125" style="388" hidden="1"/>
    <col min="116" max="349" width="8.6328125" style="388" hidden="1"/>
    <col min="350" max="355" width="14.90625" style="388" hidden="1"/>
    <col min="356" max="357" width="15.90625" style="388" hidden="1"/>
    <col min="358" max="363" width="16.08984375" style="388" hidden="1"/>
    <col min="364" max="364" width="6.08984375" style="388" hidden="1"/>
    <col min="365" max="365" width="3" style="388" hidden="1"/>
    <col min="366" max="605" width="8.6328125" style="388" hidden="1"/>
    <col min="606" max="611" width="14.90625" style="388" hidden="1"/>
    <col min="612" max="613" width="15.90625" style="388" hidden="1"/>
    <col min="614" max="619" width="16.08984375" style="388" hidden="1"/>
    <col min="620" max="620" width="6.08984375" style="388" hidden="1"/>
    <col min="621" max="621" width="3" style="388" hidden="1"/>
    <col min="622" max="861" width="8.6328125" style="388" hidden="1"/>
    <col min="862" max="867" width="14.90625" style="388" hidden="1"/>
    <col min="868" max="869" width="15.90625" style="388" hidden="1"/>
    <col min="870" max="875" width="16.08984375" style="388" hidden="1"/>
    <col min="876" max="876" width="6.08984375" style="388" hidden="1"/>
    <col min="877" max="877" width="3" style="388" hidden="1"/>
    <col min="878" max="1117" width="8.6328125" style="388" hidden="1"/>
    <col min="1118" max="1123" width="14.90625" style="388" hidden="1"/>
    <col min="1124" max="1125" width="15.90625" style="388" hidden="1"/>
    <col min="1126" max="1131" width="16.08984375" style="388" hidden="1"/>
    <col min="1132" max="1132" width="6.08984375" style="388" hidden="1"/>
    <col min="1133" max="1133" width="3" style="388" hidden="1"/>
    <col min="1134" max="1373" width="8.6328125" style="388" hidden="1"/>
    <col min="1374" max="1379" width="14.90625" style="388" hidden="1"/>
    <col min="1380" max="1381" width="15.90625" style="388" hidden="1"/>
    <col min="1382" max="1387" width="16.08984375" style="388" hidden="1"/>
    <col min="1388" max="1388" width="6.08984375" style="388" hidden="1"/>
    <col min="1389" max="1389" width="3" style="388" hidden="1"/>
    <col min="1390" max="1629" width="8.6328125" style="388" hidden="1"/>
    <col min="1630" max="1635" width="14.90625" style="388" hidden="1"/>
    <col min="1636" max="1637" width="15.90625" style="388" hidden="1"/>
    <col min="1638" max="1643" width="16.08984375" style="388" hidden="1"/>
    <col min="1644" max="1644" width="6.08984375" style="388" hidden="1"/>
    <col min="1645" max="1645" width="3" style="388" hidden="1"/>
    <col min="1646" max="1885" width="8.6328125" style="388" hidden="1"/>
    <col min="1886" max="1891" width="14.90625" style="388" hidden="1"/>
    <col min="1892" max="1893" width="15.90625" style="388" hidden="1"/>
    <col min="1894" max="1899" width="16.08984375" style="388" hidden="1"/>
    <col min="1900" max="1900" width="6.08984375" style="388" hidden="1"/>
    <col min="1901" max="1901" width="3" style="388" hidden="1"/>
    <col min="1902" max="2141" width="8.6328125" style="388" hidden="1"/>
    <col min="2142" max="2147" width="14.90625" style="388" hidden="1"/>
    <col min="2148" max="2149" width="15.90625" style="388" hidden="1"/>
    <col min="2150" max="2155" width="16.08984375" style="388" hidden="1"/>
    <col min="2156" max="2156" width="6.08984375" style="388" hidden="1"/>
    <col min="2157" max="2157" width="3" style="388" hidden="1"/>
    <col min="2158" max="2397" width="8.6328125" style="388" hidden="1"/>
    <col min="2398" max="2403" width="14.90625" style="388" hidden="1"/>
    <col min="2404" max="2405" width="15.90625" style="388" hidden="1"/>
    <col min="2406" max="2411" width="16.08984375" style="388" hidden="1"/>
    <col min="2412" max="2412" width="6.08984375" style="388" hidden="1"/>
    <col min="2413" max="2413" width="3" style="388" hidden="1"/>
    <col min="2414" max="2653" width="8.6328125" style="388" hidden="1"/>
    <col min="2654" max="2659" width="14.90625" style="388" hidden="1"/>
    <col min="2660" max="2661" width="15.90625" style="388" hidden="1"/>
    <col min="2662" max="2667" width="16.08984375" style="388" hidden="1"/>
    <col min="2668" max="2668" width="6.08984375" style="388" hidden="1"/>
    <col min="2669" max="2669" width="3" style="388" hidden="1"/>
    <col min="2670" max="2909" width="8.6328125" style="388" hidden="1"/>
    <col min="2910" max="2915" width="14.90625" style="388" hidden="1"/>
    <col min="2916" max="2917" width="15.90625" style="388" hidden="1"/>
    <col min="2918" max="2923" width="16.08984375" style="388" hidden="1"/>
    <col min="2924" max="2924" width="6.08984375" style="388" hidden="1"/>
    <col min="2925" max="2925" width="3" style="388" hidden="1"/>
    <col min="2926" max="3165" width="8.6328125" style="388" hidden="1"/>
    <col min="3166" max="3171" width="14.90625" style="388" hidden="1"/>
    <col min="3172" max="3173" width="15.90625" style="388" hidden="1"/>
    <col min="3174" max="3179" width="16.08984375" style="388" hidden="1"/>
    <col min="3180" max="3180" width="6.08984375" style="388" hidden="1"/>
    <col min="3181" max="3181" width="3" style="388" hidden="1"/>
    <col min="3182" max="3421" width="8.6328125" style="388" hidden="1"/>
    <col min="3422" max="3427" width="14.90625" style="388" hidden="1"/>
    <col min="3428" max="3429" width="15.90625" style="388" hidden="1"/>
    <col min="3430" max="3435" width="16.08984375" style="388" hidden="1"/>
    <col min="3436" max="3436" width="6.08984375" style="388" hidden="1"/>
    <col min="3437" max="3437" width="3" style="388" hidden="1"/>
    <col min="3438" max="3677" width="8.6328125" style="388" hidden="1"/>
    <col min="3678" max="3683" width="14.90625" style="388" hidden="1"/>
    <col min="3684" max="3685" width="15.90625" style="388" hidden="1"/>
    <col min="3686" max="3691" width="16.08984375" style="388" hidden="1"/>
    <col min="3692" max="3692" width="6.08984375" style="388" hidden="1"/>
    <col min="3693" max="3693" width="3" style="388" hidden="1"/>
    <col min="3694" max="3933" width="8.6328125" style="388" hidden="1"/>
    <col min="3934" max="3939" width="14.90625" style="388" hidden="1"/>
    <col min="3940" max="3941" width="15.90625" style="388" hidden="1"/>
    <col min="3942" max="3947" width="16.08984375" style="388" hidden="1"/>
    <col min="3948" max="3948" width="6.08984375" style="388" hidden="1"/>
    <col min="3949" max="3949" width="3" style="388" hidden="1"/>
    <col min="3950" max="4189" width="8.6328125" style="388" hidden="1"/>
    <col min="4190" max="4195" width="14.90625" style="388" hidden="1"/>
    <col min="4196" max="4197" width="15.90625" style="388" hidden="1"/>
    <col min="4198" max="4203" width="16.08984375" style="388" hidden="1"/>
    <col min="4204" max="4204" width="6.08984375" style="388" hidden="1"/>
    <col min="4205" max="4205" width="3" style="388" hidden="1"/>
    <col min="4206" max="4445" width="8.6328125" style="388" hidden="1"/>
    <col min="4446" max="4451" width="14.90625" style="388" hidden="1"/>
    <col min="4452" max="4453" width="15.90625" style="388" hidden="1"/>
    <col min="4454" max="4459" width="16.08984375" style="388" hidden="1"/>
    <col min="4460" max="4460" width="6.08984375" style="388" hidden="1"/>
    <col min="4461" max="4461" width="3" style="388" hidden="1"/>
    <col min="4462" max="4701" width="8.6328125" style="388" hidden="1"/>
    <col min="4702" max="4707" width="14.90625" style="388" hidden="1"/>
    <col min="4708" max="4709" width="15.90625" style="388" hidden="1"/>
    <col min="4710" max="4715" width="16.08984375" style="388" hidden="1"/>
    <col min="4716" max="4716" width="6.08984375" style="388" hidden="1"/>
    <col min="4717" max="4717" width="3" style="388" hidden="1"/>
    <col min="4718" max="4957" width="8.6328125" style="388" hidden="1"/>
    <col min="4958" max="4963" width="14.90625" style="388" hidden="1"/>
    <col min="4964" max="4965" width="15.90625" style="388" hidden="1"/>
    <col min="4966" max="4971" width="16.08984375" style="388" hidden="1"/>
    <col min="4972" max="4972" width="6.08984375" style="388" hidden="1"/>
    <col min="4973" max="4973" width="3" style="388" hidden="1"/>
    <col min="4974" max="5213" width="8.6328125" style="388" hidden="1"/>
    <col min="5214" max="5219" width="14.90625" style="388" hidden="1"/>
    <col min="5220" max="5221" width="15.90625" style="388" hidden="1"/>
    <col min="5222" max="5227" width="16.08984375" style="388" hidden="1"/>
    <col min="5228" max="5228" width="6.08984375" style="388" hidden="1"/>
    <col min="5229" max="5229" width="3" style="388" hidden="1"/>
    <col min="5230" max="5469" width="8.6328125" style="388" hidden="1"/>
    <col min="5470" max="5475" width="14.90625" style="388" hidden="1"/>
    <col min="5476" max="5477" width="15.90625" style="388" hidden="1"/>
    <col min="5478" max="5483" width="16.08984375" style="388" hidden="1"/>
    <col min="5484" max="5484" width="6.08984375" style="388" hidden="1"/>
    <col min="5485" max="5485" width="3" style="388" hidden="1"/>
    <col min="5486" max="5725" width="8.6328125" style="388" hidden="1"/>
    <col min="5726" max="5731" width="14.90625" style="388" hidden="1"/>
    <col min="5732" max="5733" width="15.90625" style="388" hidden="1"/>
    <col min="5734" max="5739" width="16.08984375" style="388" hidden="1"/>
    <col min="5740" max="5740" width="6.08984375" style="388" hidden="1"/>
    <col min="5741" max="5741" width="3" style="388" hidden="1"/>
    <col min="5742" max="5981" width="8.6328125" style="388" hidden="1"/>
    <col min="5982" max="5987" width="14.90625" style="388" hidden="1"/>
    <col min="5988" max="5989" width="15.90625" style="388" hidden="1"/>
    <col min="5990" max="5995" width="16.08984375" style="388" hidden="1"/>
    <col min="5996" max="5996" width="6.08984375" style="388" hidden="1"/>
    <col min="5997" max="5997" width="3" style="388" hidden="1"/>
    <col min="5998" max="6237" width="8.6328125" style="388" hidden="1"/>
    <col min="6238" max="6243" width="14.90625" style="388" hidden="1"/>
    <col min="6244" max="6245" width="15.90625" style="388" hidden="1"/>
    <col min="6246" max="6251" width="16.08984375" style="388" hidden="1"/>
    <col min="6252" max="6252" width="6.08984375" style="388" hidden="1"/>
    <col min="6253" max="6253" width="3" style="388" hidden="1"/>
    <col min="6254" max="6493" width="8.6328125" style="388" hidden="1"/>
    <col min="6494" max="6499" width="14.90625" style="388" hidden="1"/>
    <col min="6500" max="6501" width="15.90625" style="388" hidden="1"/>
    <col min="6502" max="6507" width="16.08984375" style="388" hidden="1"/>
    <col min="6508" max="6508" width="6.08984375" style="388" hidden="1"/>
    <col min="6509" max="6509" width="3" style="388" hidden="1"/>
    <col min="6510" max="6749" width="8.6328125" style="388" hidden="1"/>
    <col min="6750" max="6755" width="14.90625" style="388" hidden="1"/>
    <col min="6756" max="6757" width="15.90625" style="388" hidden="1"/>
    <col min="6758" max="6763" width="16.08984375" style="388" hidden="1"/>
    <col min="6764" max="6764" width="6.08984375" style="388" hidden="1"/>
    <col min="6765" max="6765" width="3" style="388" hidden="1"/>
    <col min="6766" max="7005" width="8.6328125" style="388" hidden="1"/>
    <col min="7006" max="7011" width="14.90625" style="388" hidden="1"/>
    <col min="7012" max="7013" width="15.90625" style="388" hidden="1"/>
    <col min="7014" max="7019" width="16.08984375" style="388" hidden="1"/>
    <col min="7020" max="7020" width="6.08984375" style="388" hidden="1"/>
    <col min="7021" max="7021" width="3" style="388" hidden="1"/>
    <col min="7022" max="7261" width="8.6328125" style="388" hidden="1"/>
    <col min="7262" max="7267" width="14.90625" style="388" hidden="1"/>
    <col min="7268" max="7269" width="15.90625" style="388" hidden="1"/>
    <col min="7270" max="7275" width="16.08984375" style="388" hidden="1"/>
    <col min="7276" max="7276" width="6.08984375" style="388" hidden="1"/>
    <col min="7277" max="7277" width="3" style="388" hidden="1"/>
    <col min="7278" max="7517" width="8.6328125" style="388" hidden="1"/>
    <col min="7518" max="7523" width="14.90625" style="388" hidden="1"/>
    <col min="7524" max="7525" width="15.90625" style="388" hidden="1"/>
    <col min="7526" max="7531" width="16.08984375" style="388" hidden="1"/>
    <col min="7532" max="7532" width="6.08984375" style="388" hidden="1"/>
    <col min="7533" max="7533" width="3" style="388" hidden="1"/>
    <col min="7534" max="7773" width="8.6328125" style="388" hidden="1"/>
    <col min="7774" max="7779" width="14.90625" style="388" hidden="1"/>
    <col min="7780" max="7781" width="15.90625" style="388" hidden="1"/>
    <col min="7782" max="7787" width="16.08984375" style="388" hidden="1"/>
    <col min="7788" max="7788" width="6.08984375" style="388" hidden="1"/>
    <col min="7789" max="7789" width="3" style="388" hidden="1"/>
    <col min="7790" max="8029" width="8.6328125" style="388" hidden="1"/>
    <col min="8030" max="8035" width="14.90625" style="388" hidden="1"/>
    <col min="8036" max="8037" width="15.90625" style="388" hidden="1"/>
    <col min="8038" max="8043" width="16.08984375" style="388" hidden="1"/>
    <col min="8044" max="8044" width="6.08984375" style="388" hidden="1"/>
    <col min="8045" max="8045" width="3" style="388" hidden="1"/>
    <col min="8046" max="8285" width="8.6328125" style="388" hidden="1"/>
    <col min="8286" max="8291" width="14.90625" style="388" hidden="1"/>
    <col min="8292" max="8293" width="15.90625" style="388" hidden="1"/>
    <col min="8294" max="8299" width="16.08984375" style="388" hidden="1"/>
    <col min="8300" max="8300" width="6.08984375" style="388" hidden="1"/>
    <col min="8301" max="8301" width="3" style="388" hidden="1"/>
    <col min="8302" max="8541" width="8.6328125" style="388" hidden="1"/>
    <col min="8542" max="8547" width="14.90625" style="388" hidden="1"/>
    <col min="8548" max="8549" width="15.90625" style="388" hidden="1"/>
    <col min="8550" max="8555" width="16.08984375" style="388" hidden="1"/>
    <col min="8556" max="8556" width="6.08984375" style="388" hidden="1"/>
    <col min="8557" max="8557" width="3" style="388" hidden="1"/>
    <col min="8558" max="8797" width="8.6328125" style="388" hidden="1"/>
    <col min="8798" max="8803" width="14.90625" style="388" hidden="1"/>
    <col min="8804" max="8805" width="15.90625" style="388" hidden="1"/>
    <col min="8806" max="8811" width="16.08984375" style="388" hidden="1"/>
    <col min="8812" max="8812" width="6.08984375" style="388" hidden="1"/>
    <col min="8813" max="8813" width="3" style="388" hidden="1"/>
    <col min="8814" max="9053" width="8.6328125" style="388" hidden="1"/>
    <col min="9054" max="9059" width="14.90625" style="388" hidden="1"/>
    <col min="9060" max="9061" width="15.90625" style="388" hidden="1"/>
    <col min="9062" max="9067" width="16.08984375" style="388" hidden="1"/>
    <col min="9068" max="9068" width="6.08984375" style="388" hidden="1"/>
    <col min="9069" max="9069" width="3" style="388" hidden="1"/>
    <col min="9070" max="9309" width="8.6328125" style="388" hidden="1"/>
    <col min="9310" max="9315" width="14.90625" style="388" hidden="1"/>
    <col min="9316" max="9317" width="15.90625" style="388" hidden="1"/>
    <col min="9318" max="9323" width="16.08984375" style="388" hidden="1"/>
    <col min="9324" max="9324" width="6.08984375" style="388" hidden="1"/>
    <col min="9325" max="9325" width="3" style="388" hidden="1"/>
    <col min="9326" max="9565" width="8.6328125" style="388" hidden="1"/>
    <col min="9566" max="9571" width="14.90625" style="388" hidden="1"/>
    <col min="9572" max="9573" width="15.90625" style="388" hidden="1"/>
    <col min="9574" max="9579" width="16.08984375" style="388" hidden="1"/>
    <col min="9580" max="9580" width="6.08984375" style="388" hidden="1"/>
    <col min="9581" max="9581" width="3" style="388" hidden="1"/>
    <col min="9582" max="9821" width="8.6328125" style="388" hidden="1"/>
    <col min="9822" max="9827" width="14.90625" style="388" hidden="1"/>
    <col min="9828" max="9829" width="15.90625" style="388" hidden="1"/>
    <col min="9830" max="9835" width="16.08984375" style="388" hidden="1"/>
    <col min="9836" max="9836" width="6.08984375" style="388" hidden="1"/>
    <col min="9837" max="9837" width="3" style="388" hidden="1"/>
    <col min="9838" max="10077" width="8.6328125" style="388" hidden="1"/>
    <col min="10078" max="10083" width="14.90625" style="388" hidden="1"/>
    <col min="10084" max="10085" width="15.90625" style="388" hidden="1"/>
    <col min="10086" max="10091" width="16.08984375" style="388" hidden="1"/>
    <col min="10092" max="10092" width="6.08984375" style="388" hidden="1"/>
    <col min="10093" max="10093" width="3" style="388" hidden="1"/>
    <col min="10094" max="10333" width="8.6328125" style="388" hidden="1"/>
    <col min="10334" max="10339" width="14.90625" style="388" hidden="1"/>
    <col min="10340" max="10341" width="15.90625" style="388" hidden="1"/>
    <col min="10342" max="10347" width="16.08984375" style="388" hidden="1"/>
    <col min="10348" max="10348" width="6.08984375" style="388" hidden="1"/>
    <col min="10349" max="10349" width="3" style="388" hidden="1"/>
    <col min="10350" max="10589" width="8.6328125" style="388" hidden="1"/>
    <col min="10590" max="10595" width="14.90625" style="388" hidden="1"/>
    <col min="10596" max="10597" width="15.90625" style="388" hidden="1"/>
    <col min="10598" max="10603" width="16.08984375" style="388" hidden="1"/>
    <col min="10604" max="10604" width="6.08984375" style="388" hidden="1"/>
    <col min="10605" max="10605" width="3" style="388" hidden="1"/>
    <col min="10606" max="10845" width="8.6328125" style="388" hidden="1"/>
    <col min="10846" max="10851" width="14.90625" style="388" hidden="1"/>
    <col min="10852" max="10853" width="15.90625" style="388" hidden="1"/>
    <col min="10854" max="10859" width="16.08984375" style="388" hidden="1"/>
    <col min="10860" max="10860" width="6.08984375" style="388" hidden="1"/>
    <col min="10861" max="10861" width="3" style="388" hidden="1"/>
    <col min="10862" max="11101" width="8.6328125" style="388" hidden="1"/>
    <col min="11102" max="11107" width="14.90625" style="388" hidden="1"/>
    <col min="11108" max="11109" width="15.90625" style="388" hidden="1"/>
    <col min="11110" max="11115" width="16.08984375" style="388" hidden="1"/>
    <col min="11116" max="11116" width="6.08984375" style="388" hidden="1"/>
    <col min="11117" max="11117" width="3" style="388" hidden="1"/>
    <col min="11118" max="11357" width="8.6328125" style="388" hidden="1"/>
    <col min="11358" max="11363" width="14.90625" style="388" hidden="1"/>
    <col min="11364" max="11365" width="15.90625" style="388" hidden="1"/>
    <col min="11366" max="11371" width="16.08984375" style="388" hidden="1"/>
    <col min="11372" max="11372" width="6.08984375" style="388" hidden="1"/>
    <col min="11373" max="11373" width="3" style="388" hidden="1"/>
    <col min="11374" max="11613" width="8.6328125" style="388" hidden="1"/>
    <col min="11614" max="11619" width="14.90625" style="388" hidden="1"/>
    <col min="11620" max="11621" width="15.90625" style="388" hidden="1"/>
    <col min="11622" max="11627" width="16.08984375" style="388" hidden="1"/>
    <col min="11628" max="11628" width="6.08984375" style="388" hidden="1"/>
    <col min="11629" max="11629" width="3" style="388" hidden="1"/>
    <col min="11630" max="11869" width="8.6328125" style="388" hidden="1"/>
    <col min="11870" max="11875" width="14.90625" style="388" hidden="1"/>
    <col min="11876" max="11877" width="15.90625" style="388" hidden="1"/>
    <col min="11878" max="11883" width="16.08984375" style="388" hidden="1"/>
    <col min="11884" max="11884" width="6.08984375" style="388" hidden="1"/>
    <col min="11885" max="11885" width="3" style="388" hidden="1"/>
    <col min="11886" max="12125" width="8.6328125" style="388" hidden="1"/>
    <col min="12126" max="12131" width="14.90625" style="388" hidden="1"/>
    <col min="12132" max="12133" width="15.90625" style="388" hidden="1"/>
    <col min="12134" max="12139" width="16.08984375" style="388" hidden="1"/>
    <col min="12140" max="12140" width="6.08984375" style="388" hidden="1"/>
    <col min="12141" max="12141" width="3" style="388" hidden="1"/>
    <col min="12142" max="12381" width="8.6328125" style="388" hidden="1"/>
    <col min="12382" max="12387" width="14.90625" style="388" hidden="1"/>
    <col min="12388" max="12389" width="15.90625" style="388" hidden="1"/>
    <col min="12390" max="12395" width="16.08984375" style="388" hidden="1"/>
    <col min="12396" max="12396" width="6.08984375" style="388" hidden="1"/>
    <col min="12397" max="12397" width="3" style="388" hidden="1"/>
    <col min="12398" max="12637" width="8.6328125" style="388" hidden="1"/>
    <col min="12638" max="12643" width="14.90625" style="388" hidden="1"/>
    <col min="12644" max="12645" width="15.90625" style="388" hidden="1"/>
    <col min="12646" max="12651" width="16.08984375" style="388" hidden="1"/>
    <col min="12652" max="12652" width="6.08984375" style="388" hidden="1"/>
    <col min="12653" max="12653" width="3" style="388" hidden="1"/>
    <col min="12654" max="12893" width="8.6328125" style="388" hidden="1"/>
    <col min="12894" max="12899" width="14.90625" style="388" hidden="1"/>
    <col min="12900" max="12901" width="15.90625" style="388" hidden="1"/>
    <col min="12902" max="12907" width="16.08984375" style="388" hidden="1"/>
    <col min="12908" max="12908" width="6.08984375" style="388" hidden="1"/>
    <col min="12909" max="12909" width="3" style="388" hidden="1"/>
    <col min="12910" max="13149" width="8.6328125" style="388" hidden="1"/>
    <col min="13150" max="13155" width="14.90625" style="388" hidden="1"/>
    <col min="13156" max="13157" width="15.90625" style="388" hidden="1"/>
    <col min="13158" max="13163" width="16.08984375" style="388" hidden="1"/>
    <col min="13164" max="13164" width="6.08984375" style="388" hidden="1"/>
    <col min="13165" max="13165" width="3" style="388" hidden="1"/>
    <col min="13166" max="13405" width="8.6328125" style="388" hidden="1"/>
    <col min="13406" max="13411" width="14.90625" style="388" hidden="1"/>
    <col min="13412" max="13413" width="15.90625" style="388" hidden="1"/>
    <col min="13414" max="13419" width="16.08984375" style="388" hidden="1"/>
    <col min="13420" max="13420" width="6.08984375" style="388" hidden="1"/>
    <col min="13421" max="13421" width="3" style="388" hidden="1"/>
    <col min="13422" max="13661" width="8.6328125" style="388" hidden="1"/>
    <col min="13662" max="13667" width="14.90625" style="388" hidden="1"/>
    <col min="13668" max="13669" width="15.90625" style="388" hidden="1"/>
    <col min="13670" max="13675" width="16.08984375" style="388" hidden="1"/>
    <col min="13676" max="13676" width="6.08984375" style="388" hidden="1"/>
    <col min="13677" max="13677" width="3" style="388" hidden="1"/>
    <col min="13678" max="13917" width="8.6328125" style="388" hidden="1"/>
    <col min="13918" max="13923" width="14.90625" style="388" hidden="1"/>
    <col min="13924" max="13925" width="15.90625" style="388" hidden="1"/>
    <col min="13926" max="13931" width="16.08984375" style="388" hidden="1"/>
    <col min="13932" max="13932" width="6.08984375" style="388" hidden="1"/>
    <col min="13933" max="13933" width="3" style="388" hidden="1"/>
    <col min="13934" max="14173" width="8.6328125" style="388" hidden="1"/>
    <col min="14174" max="14179" width="14.90625" style="388" hidden="1"/>
    <col min="14180" max="14181" width="15.90625" style="388" hidden="1"/>
    <col min="14182" max="14187" width="16.08984375" style="388" hidden="1"/>
    <col min="14188" max="14188" width="6.08984375" style="388" hidden="1"/>
    <col min="14189" max="14189" width="3" style="388" hidden="1"/>
    <col min="14190" max="14429" width="8.6328125" style="388" hidden="1"/>
    <col min="14430" max="14435" width="14.90625" style="388" hidden="1"/>
    <col min="14436" max="14437" width="15.90625" style="388" hidden="1"/>
    <col min="14438" max="14443" width="16.08984375" style="388" hidden="1"/>
    <col min="14444" max="14444" width="6.08984375" style="388" hidden="1"/>
    <col min="14445" max="14445" width="3" style="388" hidden="1"/>
    <col min="14446" max="14685" width="8.6328125" style="388" hidden="1"/>
    <col min="14686" max="14691" width="14.90625" style="388" hidden="1"/>
    <col min="14692" max="14693" width="15.90625" style="388" hidden="1"/>
    <col min="14694" max="14699" width="16.08984375" style="388" hidden="1"/>
    <col min="14700" max="14700" width="6.08984375" style="388" hidden="1"/>
    <col min="14701" max="14701" width="3" style="388" hidden="1"/>
    <col min="14702" max="14941" width="8.6328125" style="388" hidden="1"/>
    <col min="14942" max="14947" width="14.90625" style="388" hidden="1"/>
    <col min="14948" max="14949" width="15.90625" style="388" hidden="1"/>
    <col min="14950" max="14955" width="16.08984375" style="388" hidden="1"/>
    <col min="14956" max="14956" width="6.08984375" style="388" hidden="1"/>
    <col min="14957" max="14957" width="3" style="388" hidden="1"/>
    <col min="14958" max="15197" width="8.6328125" style="388" hidden="1"/>
    <col min="15198" max="15203" width="14.90625" style="388" hidden="1"/>
    <col min="15204" max="15205" width="15.90625" style="388" hidden="1"/>
    <col min="15206" max="15211" width="16.08984375" style="388" hidden="1"/>
    <col min="15212" max="15212" width="6.08984375" style="388" hidden="1"/>
    <col min="15213" max="15213" width="3" style="388" hidden="1"/>
    <col min="15214" max="15453" width="8.6328125" style="388" hidden="1"/>
    <col min="15454" max="15459" width="14.90625" style="388" hidden="1"/>
    <col min="15460" max="15461" width="15.90625" style="388" hidden="1"/>
    <col min="15462" max="15467" width="16.08984375" style="388" hidden="1"/>
    <col min="15468" max="15468" width="6.08984375" style="388" hidden="1"/>
    <col min="15469" max="15469" width="3" style="388" hidden="1"/>
    <col min="15470" max="15709" width="8.6328125" style="388" hidden="1"/>
    <col min="15710" max="15715" width="14.90625" style="388" hidden="1"/>
    <col min="15716" max="15717" width="15.90625" style="388" hidden="1"/>
    <col min="15718" max="15723" width="16.08984375" style="388" hidden="1"/>
    <col min="15724" max="15724" width="6.08984375" style="388" hidden="1"/>
    <col min="15725" max="15725" width="3" style="388" hidden="1"/>
    <col min="15726" max="15965" width="8.6328125" style="388" hidden="1"/>
    <col min="15966" max="15971" width="14.90625" style="388" hidden="1"/>
    <col min="15972" max="15973" width="15.90625" style="388" hidden="1"/>
    <col min="15974" max="15979" width="16.08984375" style="388" hidden="1"/>
    <col min="15980" max="15980" width="6.08984375" style="388" hidden="1"/>
    <col min="15981" max="15981" width="3" style="388" hidden="1"/>
    <col min="15982" max="16221" width="8.6328125" style="388" hidden="1"/>
    <col min="16222" max="16227" width="14.90625" style="388" hidden="1"/>
    <col min="16228" max="16229" width="15.90625" style="388" hidden="1"/>
    <col min="16230" max="16235" width="16.08984375" style="388" hidden="1"/>
    <col min="16236" max="16236" width="6.08984375" style="388" hidden="1"/>
    <col min="16237" max="16237" width="3" style="388" hidden="1"/>
    <col min="16238" max="16384" width="8.6328125" style="388" hidden="1"/>
  </cols>
  <sheetData>
    <row r="1" spans="1:143" ht="42.75" customHeight="1" x14ac:dyDescent="0.2">
      <c r="A1" s="386"/>
      <c r="B1" s="387"/>
      <c r="DD1" s="388"/>
      <c r="DE1" s="388"/>
    </row>
    <row r="2" spans="1:143" ht="25.5" customHeight="1" x14ac:dyDescent="0.2">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2">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ht="13" x14ac:dyDescent="0.2">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ht="13" x14ac:dyDescent="0.2">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ht="13" x14ac:dyDescent="0.2">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ht="13" x14ac:dyDescent="0.2">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ht="13" x14ac:dyDescent="0.2">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ht="13" x14ac:dyDescent="0.2">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ht="13" x14ac:dyDescent="0.2">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599</v>
      </c>
    </row>
    <row r="11" spans="1:143" s="291" customFormat="1" ht="13" x14ac:dyDescent="0.2">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 x14ac:dyDescent="0.2">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599</v>
      </c>
    </row>
    <row r="13" spans="1:143" s="291" customFormat="1" ht="13" x14ac:dyDescent="0.2">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 x14ac:dyDescent="0.2">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 x14ac:dyDescent="0.2">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 x14ac:dyDescent="0.2">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 x14ac:dyDescent="0.2">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 x14ac:dyDescent="0.2">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ht="13" x14ac:dyDescent="0.2">
      <c r="DD19" s="388"/>
      <c r="DE19" s="388"/>
    </row>
    <row r="20" spans="1:351" ht="13" x14ac:dyDescent="0.2">
      <c r="DD20" s="388"/>
      <c r="DE20" s="388"/>
    </row>
    <row r="21" spans="1:351" ht="16.5" x14ac:dyDescent="0.2">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6.5" x14ac:dyDescent="0.2">
      <c r="B22" s="395"/>
      <c r="MM22" s="394"/>
    </row>
    <row r="23" spans="1:351" ht="13" x14ac:dyDescent="0.2">
      <c r="B23" s="395"/>
    </row>
    <row r="24" spans="1:351" ht="13" x14ac:dyDescent="0.2">
      <c r="B24" s="395"/>
    </row>
    <row r="25" spans="1:351" ht="13" x14ac:dyDescent="0.2">
      <c r="B25" s="395"/>
    </row>
    <row r="26" spans="1:351" ht="13" x14ac:dyDescent="0.2">
      <c r="B26" s="395"/>
    </row>
    <row r="27" spans="1:351" ht="13" x14ac:dyDescent="0.2">
      <c r="B27" s="395"/>
    </row>
    <row r="28" spans="1:351" ht="13" x14ac:dyDescent="0.2">
      <c r="B28" s="395"/>
    </row>
    <row r="29" spans="1:351" ht="13" x14ac:dyDescent="0.2">
      <c r="B29" s="395"/>
    </row>
    <row r="30" spans="1:351" ht="13" x14ac:dyDescent="0.2">
      <c r="B30" s="395"/>
    </row>
    <row r="31" spans="1:351" ht="13" x14ac:dyDescent="0.2">
      <c r="B31" s="395"/>
    </row>
    <row r="32" spans="1:351" ht="13" x14ac:dyDescent="0.2">
      <c r="B32" s="395"/>
    </row>
    <row r="33" spans="2:109" ht="13" x14ac:dyDescent="0.2">
      <c r="B33" s="395"/>
    </row>
    <row r="34" spans="2:109" ht="13" x14ac:dyDescent="0.2">
      <c r="B34" s="395"/>
    </row>
    <row r="35" spans="2:109" ht="13" x14ac:dyDescent="0.2">
      <c r="B35" s="395"/>
    </row>
    <row r="36" spans="2:109" ht="13" x14ac:dyDescent="0.2">
      <c r="B36" s="395"/>
    </row>
    <row r="37" spans="2:109" ht="13" x14ac:dyDescent="0.2">
      <c r="B37" s="395"/>
    </row>
    <row r="38" spans="2:109" ht="13" x14ac:dyDescent="0.2">
      <c r="B38" s="395"/>
    </row>
    <row r="39" spans="2:109" ht="13" x14ac:dyDescent="0.2">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ht="13" x14ac:dyDescent="0.2">
      <c r="B40" s="400"/>
      <c r="DD40" s="400"/>
      <c r="DE40" s="388"/>
    </row>
    <row r="41" spans="2:109" ht="16.5" x14ac:dyDescent="0.2">
      <c r="B41" s="401" t="s">
        <v>600</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ht="13" x14ac:dyDescent="0.2">
      <c r="B42" s="395"/>
      <c r="G42" s="402"/>
      <c r="I42" s="403"/>
      <c r="J42" s="403"/>
      <c r="K42" s="403"/>
      <c r="AM42" s="402"/>
      <c r="AN42" s="402" t="s">
        <v>601</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2">
      <c r="B43" s="395"/>
      <c r="AN43" s="1317" t="s">
        <v>610</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ht="13" x14ac:dyDescent="0.2">
      <c r="B44" s="395"/>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ht="13" x14ac:dyDescent="0.2">
      <c r="B45" s="395"/>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ht="13" x14ac:dyDescent="0.2">
      <c r="B46" s="395"/>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ht="13" x14ac:dyDescent="0.2">
      <c r="B47" s="395"/>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ht="13" x14ac:dyDescent="0.2">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ht="13" x14ac:dyDescent="0.2">
      <c r="B49" s="395"/>
      <c r="AN49" s="388" t="s">
        <v>602</v>
      </c>
    </row>
    <row r="50" spans="1:109" ht="13" x14ac:dyDescent="0.2">
      <c r="B50" s="395"/>
      <c r="G50" s="1309"/>
      <c r="H50" s="1309"/>
      <c r="I50" s="1309"/>
      <c r="J50" s="1309"/>
      <c r="K50" s="405"/>
      <c r="L50" s="405"/>
      <c r="M50" s="406"/>
      <c r="N50" s="406"/>
      <c r="AN50" s="1328"/>
      <c r="AO50" s="1329"/>
      <c r="AP50" s="1329"/>
      <c r="AQ50" s="1329"/>
      <c r="AR50" s="1329"/>
      <c r="AS50" s="1329"/>
      <c r="AT50" s="1329"/>
      <c r="AU50" s="1329"/>
      <c r="AV50" s="1329"/>
      <c r="AW50" s="1329"/>
      <c r="AX50" s="1329"/>
      <c r="AY50" s="1329"/>
      <c r="AZ50" s="1329"/>
      <c r="BA50" s="1329"/>
      <c r="BB50" s="1329"/>
      <c r="BC50" s="1329"/>
      <c r="BD50" s="1329"/>
      <c r="BE50" s="1329"/>
      <c r="BF50" s="1329"/>
      <c r="BG50" s="1329"/>
      <c r="BH50" s="1329"/>
      <c r="BI50" s="1329"/>
      <c r="BJ50" s="1329"/>
      <c r="BK50" s="1329"/>
      <c r="BL50" s="1329"/>
      <c r="BM50" s="1329"/>
      <c r="BN50" s="1329"/>
      <c r="BO50" s="1330"/>
      <c r="BP50" s="1315" t="s">
        <v>551</v>
      </c>
      <c r="BQ50" s="1315"/>
      <c r="BR50" s="1315"/>
      <c r="BS50" s="1315"/>
      <c r="BT50" s="1315"/>
      <c r="BU50" s="1315"/>
      <c r="BV50" s="1315"/>
      <c r="BW50" s="1315"/>
      <c r="BX50" s="1315" t="s">
        <v>552</v>
      </c>
      <c r="BY50" s="1315"/>
      <c r="BZ50" s="1315"/>
      <c r="CA50" s="1315"/>
      <c r="CB50" s="1315"/>
      <c r="CC50" s="1315"/>
      <c r="CD50" s="1315"/>
      <c r="CE50" s="1315"/>
      <c r="CF50" s="1315" t="s">
        <v>553</v>
      </c>
      <c r="CG50" s="1315"/>
      <c r="CH50" s="1315"/>
      <c r="CI50" s="1315"/>
      <c r="CJ50" s="1315"/>
      <c r="CK50" s="1315"/>
      <c r="CL50" s="1315"/>
      <c r="CM50" s="1315"/>
      <c r="CN50" s="1315" t="s">
        <v>554</v>
      </c>
      <c r="CO50" s="1315"/>
      <c r="CP50" s="1315"/>
      <c r="CQ50" s="1315"/>
      <c r="CR50" s="1315"/>
      <c r="CS50" s="1315"/>
      <c r="CT50" s="1315"/>
      <c r="CU50" s="1315"/>
      <c r="CV50" s="1315" t="s">
        <v>555</v>
      </c>
      <c r="CW50" s="1315"/>
      <c r="CX50" s="1315"/>
      <c r="CY50" s="1315"/>
      <c r="CZ50" s="1315"/>
      <c r="DA50" s="1315"/>
      <c r="DB50" s="1315"/>
      <c r="DC50" s="1315"/>
    </row>
    <row r="51" spans="1:109" ht="13.5" customHeight="1" x14ac:dyDescent="0.2">
      <c r="B51" s="395"/>
      <c r="G51" s="1327"/>
      <c r="H51" s="1327"/>
      <c r="I51" s="1331"/>
      <c r="J51" s="1331"/>
      <c r="K51" s="1316"/>
      <c r="L51" s="1316"/>
      <c r="M51" s="1316"/>
      <c r="N51" s="1316"/>
      <c r="AM51" s="404"/>
      <c r="AN51" s="1314" t="s">
        <v>603</v>
      </c>
      <c r="AO51" s="1314"/>
      <c r="AP51" s="1314"/>
      <c r="AQ51" s="1314"/>
      <c r="AR51" s="1314"/>
      <c r="AS51" s="1314"/>
      <c r="AT51" s="1314"/>
      <c r="AU51" s="1314"/>
      <c r="AV51" s="1314"/>
      <c r="AW51" s="1314"/>
      <c r="AX51" s="1314"/>
      <c r="AY51" s="1314"/>
      <c r="AZ51" s="1314"/>
      <c r="BA51" s="1314"/>
      <c r="BB51" s="1314" t="s">
        <v>604</v>
      </c>
      <c r="BC51" s="1314"/>
      <c r="BD51" s="1314"/>
      <c r="BE51" s="1314"/>
      <c r="BF51" s="1314"/>
      <c r="BG51" s="1314"/>
      <c r="BH51" s="1314"/>
      <c r="BI51" s="1314"/>
      <c r="BJ51" s="1314"/>
      <c r="BK51" s="1314"/>
      <c r="BL51" s="1314"/>
      <c r="BM51" s="1314"/>
      <c r="BN51" s="1314"/>
      <c r="BO51" s="1314"/>
      <c r="BP51" s="1311">
        <v>34.200000000000003</v>
      </c>
      <c r="BQ51" s="1311"/>
      <c r="BR51" s="1311"/>
      <c r="BS51" s="1311"/>
      <c r="BT51" s="1311"/>
      <c r="BU51" s="1311"/>
      <c r="BV51" s="1311"/>
      <c r="BW51" s="1311"/>
      <c r="BX51" s="1326"/>
      <c r="BY51" s="1311"/>
      <c r="BZ51" s="1311"/>
      <c r="CA51" s="1311"/>
      <c r="CB51" s="1311"/>
      <c r="CC51" s="1311"/>
      <c r="CD51" s="1311"/>
      <c r="CE51" s="1311"/>
      <c r="CF51" s="1326"/>
      <c r="CG51" s="1311"/>
      <c r="CH51" s="1311"/>
      <c r="CI51" s="1311"/>
      <c r="CJ51" s="1311"/>
      <c r="CK51" s="1311"/>
      <c r="CL51" s="1311"/>
      <c r="CM51" s="1311"/>
      <c r="CN51" s="1326"/>
      <c r="CO51" s="1311"/>
      <c r="CP51" s="1311"/>
      <c r="CQ51" s="1311"/>
      <c r="CR51" s="1311"/>
      <c r="CS51" s="1311"/>
      <c r="CT51" s="1311"/>
      <c r="CU51" s="1311"/>
      <c r="CV51" s="1311">
        <v>17.600000000000001</v>
      </c>
      <c r="CW51" s="1311"/>
      <c r="CX51" s="1311"/>
      <c r="CY51" s="1311"/>
      <c r="CZ51" s="1311"/>
      <c r="DA51" s="1311"/>
      <c r="DB51" s="1311"/>
      <c r="DC51" s="1311"/>
    </row>
    <row r="52" spans="1:109" ht="13" x14ac:dyDescent="0.2">
      <c r="B52" s="395"/>
      <c r="G52" s="1327"/>
      <c r="H52" s="1327"/>
      <c r="I52" s="1331"/>
      <c r="J52" s="1331"/>
      <c r="K52" s="1316"/>
      <c r="L52" s="1316"/>
      <c r="M52" s="1316"/>
      <c r="N52" s="1316"/>
      <c r="AM52" s="404"/>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ht="13" x14ac:dyDescent="0.2">
      <c r="A53" s="403"/>
      <c r="B53" s="395"/>
      <c r="G53" s="1327"/>
      <c r="H53" s="1327"/>
      <c r="I53" s="1309"/>
      <c r="J53" s="1309"/>
      <c r="K53" s="1316"/>
      <c r="L53" s="1316"/>
      <c r="M53" s="1316"/>
      <c r="N53" s="1316"/>
      <c r="AM53" s="404"/>
      <c r="AN53" s="1314"/>
      <c r="AO53" s="1314"/>
      <c r="AP53" s="1314"/>
      <c r="AQ53" s="1314"/>
      <c r="AR53" s="1314"/>
      <c r="AS53" s="1314"/>
      <c r="AT53" s="1314"/>
      <c r="AU53" s="1314"/>
      <c r="AV53" s="1314"/>
      <c r="AW53" s="1314"/>
      <c r="AX53" s="1314"/>
      <c r="AY53" s="1314"/>
      <c r="AZ53" s="1314"/>
      <c r="BA53" s="1314"/>
      <c r="BB53" s="1314" t="s">
        <v>605</v>
      </c>
      <c r="BC53" s="1314"/>
      <c r="BD53" s="1314"/>
      <c r="BE53" s="1314"/>
      <c r="BF53" s="1314"/>
      <c r="BG53" s="1314"/>
      <c r="BH53" s="1314"/>
      <c r="BI53" s="1314"/>
      <c r="BJ53" s="1314"/>
      <c r="BK53" s="1314"/>
      <c r="BL53" s="1314"/>
      <c r="BM53" s="1314"/>
      <c r="BN53" s="1314"/>
      <c r="BO53" s="1314"/>
      <c r="BP53" s="1311">
        <v>63.1</v>
      </c>
      <c r="BQ53" s="1311"/>
      <c r="BR53" s="1311"/>
      <c r="BS53" s="1311"/>
      <c r="BT53" s="1311"/>
      <c r="BU53" s="1311"/>
      <c r="BV53" s="1311"/>
      <c r="BW53" s="1311"/>
      <c r="BX53" s="1326"/>
      <c r="BY53" s="1311"/>
      <c r="BZ53" s="1311"/>
      <c r="CA53" s="1311"/>
      <c r="CB53" s="1311"/>
      <c r="CC53" s="1311"/>
      <c r="CD53" s="1311"/>
      <c r="CE53" s="1311"/>
      <c r="CF53" s="1326"/>
      <c r="CG53" s="1311"/>
      <c r="CH53" s="1311"/>
      <c r="CI53" s="1311"/>
      <c r="CJ53" s="1311"/>
      <c r="CK53" s="1311"/>
      <c r="CL53" s="1311"/>
      <c r="CM53" s="1311"/>
      <c r="CN53" s="1326"/>
      <c r="CO53" s="1311"/>
      <c r="CP53" s="1311"/>
      <c r="CQ53" s="1311"/>
      <c r="CR53" s="1311"/>
      <c r="CS53" s="1311"/>
      <c r="CT53" s="1311"/>
      <c r="CU53" s="1311"/>
      <c r="CV53" s="1311">
        <v>57.3</v>
      </c>
      <c r="CW53" s="1311"/>
      <c r="CX53" s="1311"/>
      <c r="CY53" s="1311"/>
      <c r="CZ53" s="1311"/>
      <c r="DA53" s="1311"/>
      <c r="DB53" s="1311"/>
      <c r="DC53" s="1311"/>
    </row>
    <row r="54" spans="1:109" ht="13" x14ac:dyDescent="0.2">
      <c r="A54" s="403"/>
      <c r="B54" s="395"/>
      <c r="G54" s="1327"/>
      <c r="H54" s="1327"/>
      <c r="I54" s="1309"/>
      <c r="J54" s="1309"/>
      <c r="K54" s="1316"/>
      <c r="L54" s="1316"/>
      <c r="M54" s="1316"/>
      <c r="N54" s="1316"/>
      <c r="AM54" s="404"/>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ht="13" x14ac:dyDescent="0.2">
      <c r="A55" s="403"/>
      <c r="B55" s="395"/>
      <c r="G55" s="1309"/>
      <c r="H55" s="1309"/>
      <c r="I55" s="1309"/>
      <c r="J55" s="1309"/>
      <c r="K55" s="1316"/>
      <c r="L55" s="1316"/>
      <c r="M55" s="1316"/>
      <c r="N55" s="1316"/>
      <c r="AN55" s="1315" t="s">
        <v>606</v>
      </c>
      <c r="AO55" s="1315"/>
      <c r="AP55" s="1315"/>
      <c r="AQ55" s="1315"/>
      <c r="AR55" s="1315"/>
      <c r="AS55" s="1315"/>
      <c r="AT55" s="1315"/>
      <c r="AU55" s="1315"/>
      <c r="AV55" s="1315"/>
      <c r="AW55" s="1315"/>
      <c r="AX55" s="1315"/>
      <c r="AY55" s="1315"/>
      <c r="AZ55" s="1315"/>
      <c r="BA55" s="1315"/>
      <c r="BB55" s="1314" t="s">
        <v>604</v>
      </c>
      <c r="BC55" s="1314"/>
      <c r="BD55" s="1314"/>
      <c r="BE55" s="1314"/>
      <c r="BF55" s="1314"/>
      <c r="BG55" s="1314"/>
      <c r="BH55" s="1314"/>
      <c r="BI55" s="1314"/>
      <c r="BJ55" s="1314"/>
      <c r="BK55" s="1314"/>
      <c r="BL55" s="1314"/>
      <c r="BM55" s="1314"/>
      <c r="BN55" s="1314"/>
      <c r="BO55" s="1314"/>
      <c r="BP55" s="1311">
        <v>25.4</v>
      </c>
      <c r="BQ55" s="1311"/>
      <c r="BR55" s="1311"/>
      <c r="BS55" s="1311"/>
      <c r="BT55" s="1311"/>
      <c r="BU55" s="1311"/>
      <c r="BV55" s="1311"/>
      <c r="BW55" s="1311"/>
      <c r="BX55" s="1326"/>
      <c r="BY55" s="1311"/>
      <c r="BZ55" s="1311"/>
      <c r="CA55" s="1311"/>
      <c r="CB55" s="1311"/>
      <c r="CC55" s="1311"/>
      <c r="CD55" s="1311"/>
      <c r="CE55" s="1311"/>
      <c r="CF55" s="1326"/>
      <c r="CG55" s="1311"/>
      <c r="CH55" s="1311"/>
      <c r="CI55" s="1311"/>
      <c r="CJ55" s="1311"/>
      <c r="CK55" s="1311"/>
      <c r="CL55" s="1311"/>
      <c r="CM55" s="1311"/>
      <c r="CN55" s="1326"/>
      <c r="CO55" s="1311"/>
      <c r="CP55" s="1311"/>
      <c r="CQ55" s="1311"/>
      <c r="CR55" s="1311"/>
      <c r="CS55" s="1311"/>
      <c r="CT55" s="1311"/>
      <c r="CU55" s="1311"/>
      <c r="CV55" s="1311">
        <v>11.2</v>
      </c>
      <c r="CW55" s="1311"/>
      <c r="CX55" s="1311"/>
      <c r="CY55" s="1311"/>
      <c r="CZ55" s="1311"/>
      <c r="DA55" s="1311"/>
      <c r="DB55" s="1311"/>
      <c r="DC55" s="1311"/>
    </row>
    <row r="56" spans="1:109" ht="13" x14ac:dyDescent="0.2">
      <c r="A56" s="403"/>
      <c r="B56" s="395"/>
      <c r="G56" s="1309"/>
      <c r="H56" s="1309"/>
      <c r="I56" s="1309"/>
      <c r="J56" s="1309"/>
      <c r="K56" s="1316"/>
      <c r="L56" s="1316"/>
      <c r="M56" s="1316"/>
      <c r="N56" s="1316"/>
      <c r="AN56" s="1315"/>
      <c r="AO56" s="1315"/>
      <c r="AP56" s="1315"/>
      <c r="AQ56" s="1315"/>
      <c r="AR56" s="1315"/>
      <c r="AS56" s="1315"/>
      <c r="AT56" s="1315"/>
      <c r="AU56" s="1315"/>
      <c r="AV56" s="1315"/>
      <c r="AW56" s="1315"/>
      <c r="AX56" s="1315"/>
      <c r="AY56" s="1315"/>
      <c r="AZ56" s="1315"/>
      <c r="BA56" s="1315"/>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3" customFormat="1" ht="13" x14ac:dyDescent="0.2">
      <c r="B57" s="407"/>
      <c r="G57" s="1309"/>
      <c r="H57" s="1309"/>
      <c r="I57" s="1312"/>
      <c r="J57" s="1312"/>
      <c r="K57" s="1316"/>
      <c r="L57" s="1316"/>
      <c r="M57" s="1316"/>
      <c r="N57" s="1316"/>
      <c r="AM57" s="388"/>
      <c r="AN57" s="1315"/>
      <c r="AO57" s="1315"/>
      <c r="AP57" s="1315"/>
      <c r="AQ57" s="1315"/>
      <c r="AR57" s="1315"/>
      <c r="AS57" s="1315"/>
      <c r="AT57" s="1315"/>
      <c r="AU57" s="1315"/>
      <c r="AV57" s="1315"/>
      <c r="AW57" s="1315"/>
      <c r="AX57" s="1315"/>
      <c r="AY57" s="1315"/>
      <c r="AZ57" s="1315"/>
      <c r="BA57" s="1315"/>
      <c r="BB57" s="1314" t="s">
        <v>605</v>
      </c>
      <c r="BC57" s="1314"/>
      <c r="BD57" s="1314"/>
      <c r="BE57" s="1314"/>
      <c r="BF57" s="1314"/>
      <c r="BG57" s="1314"/>
      <c r="BH57" s="1314"/>
      <c r="BI57" s="1314"/>
      <c r="BJ57" s="1314"/>
      <c r="BK57" s="1314"/>
      <c r="BL57" s="1314"/>
      <c r="BM57" s="1314"/>
      <c r="BN57" s="1314"/>
      <c r="BO57" s="1314"/>
      <c r="BP57" s="1311">
        <v>52.6</v>
      </c>
      <c r="BQ57" s="1311"/>
      <c r="BR57" s="1311"/>
      <c r="BS57" s="1311"/>
      <c r="BT57" s="1311"/>
      <c r="BU57" s="1311"/>
      <c r="BV57" s="1311"/>
      <c r="BW57" s="1311"/>
      <c r="BX57" s="1326"/>
      <c r="BY57" s="1311"/>
      <c r="BZ57" s="1311"/>
      <c r="CA57" s="1311"/>
      <c r="CB57" s="1311"/>
      <c r="CC57" s="1311"/>
      <c r="CD57" s="1311"/>
      <c r="CE57" s="1311"/>
      <c r="CF57" s="1326"/>
      <c r="CG57" s="1311"/>
      <c r="CH57" s="1311"/>
      <c r="CI57" s="1311"/>
      <c r="CJ57" s="1311"/>
      <c r="CK57" s="1311"/>
      <c r="CL57" s="1311"/>
      <c r="CM57" s="1311"/>
      <c r="CN57" s="1326"/>
      <c r="CO57" s="1311"/>
      <c r="CP57" s="1311"/>
      <c r="CQ57" s="1311"/>
      <c r="CR57" s="1311"/>
      <c r="CS57" s="1311"/>
      <c r="CT57" s="1311"/>
      <c r="CU57" s="1311"/>
      <c r="CV57" s="1311">
        <v>60.4</v>
      </c>
      <c r="CW57" s="1311"/>
      <c r="CX57" s="1311"/>
      <c r="CY57" s="1311"/>
      <c r="CZ57" s="1311"/>
      <c r="DA57" s="1311"/>
      <c r="DB57" s="1311"/>
      <c r="DC57" s="1311"/>
      <c r="DD57" s="408"/>
      <c r="DE57" s="407"/>
    </row>
    <row r="58" spans="1:109" s="403" customFormat="1" ht="13" x14ac:dyDescent="0.2">
      <c r="A58" s="388"/>
      <c r="B58" s="407"/>
      <c r="G58" s="1309"/>
      <c r="H58" s="1309"/>
      <c r="I58" s="1312"/>
      <c r="J58" s="1312"/>
      <c r="K58" s="1316"/>
      <c r="L58" s="1316"/>
      <c r="M58" s="1316"/>
      <c r="N58" s="1316"/>
      <c r="AM58" s="388"/>
      <c r="AN58" s="1315"/>
      <c r="AO58" s="1315"/>
      <c r="AP58" s="1315"/>
      <c r="AQ58" s="1315"/>
      <c r="AR58" s="1315"/>
      <c r="AS58" s="1315"/>
      <c r="AT58" s="1315"/>
      <c r="AU58" s="1315"/>
      <c r="AV58" s="1315"/>
      <c r="AW58" s="1315"/>
      <c r="AX58" s="1315"/>
      <c r="AY58" s="1315"/>
      <c r="AZ58" s="1315"/>
      <c r="BA58" s="1315"/>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08"/>
      <c r="DE58" s="407"/>
    </row>
    <row r="59" spans="1:109" s="403" customFormat="1" ht="13" x14ac:dyDescent="0.2">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ht="13" x14ac:dyDescent="0.2">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ht="13" x14ac:dyDescent="0.2">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ht="13" x14ac:dyDescent="0.2">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6.5" x14ac:dyDescent="0.2">
      <c r="B63" s="414" t="s">
        <v>607</v>
      </c>
    </row>
    <row r="64" spans="1:109" ht="13" x14ac:dyDescent="0.2">
      <c r="B64" s="395"/>
      <c r="G64" s="402"/>
      <c r="I64" s="415"/>
      <c r="J64" s="415"/>
      <c r="K64" s="415"/>
      <c r="L64" s="415"/>
      <c r="M64" s="415"/>
      <c r="N64" s="416"/>
      <c r="AM64" s="402"/>
      <c r="AN64" s="402" t="s">
        <v>601</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ht="13" x14ac:dyDescent="0.2">
      <c r="B65" s="395"/>
      <c r="AN65" s="1317" t="s">
        <v>611</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ht="13" x14ac:dyDescent="0.2">
      <c r="B66" s="395"/>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ht="13" x14ac:dyDescent="0.2">
      <c r="B67" s="395"/>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ht="13" x14ac:dyDescent="0.2">
      <c r="B68" s="395"/>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ht="13" x14ac:dyDescent="0.2">
      <c r="B69" s="395"/>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ht="13" x14ac:dyDescent="0.2">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ht="13" x14ac:dyDescent="0.2">
      <c r="B71" s="395"/>
      <c r="G71" s="420"/>
      <c r="I71" s="421"/>
      <c r="J71" s="418"/>
      <c r="K71" s="418"/>
      <c r="L71" s="419"/>
      <c r="M71" s="418"/>
      <c r="N71" s="419"/>
      <c r="AM71" s="420"/>
      <c r="AN71" s="388" t="s">
        <v>602</v>
      </c>
    </row>
    <row r="72" spans="2:107" ht="13" x14ac:dyDescent="0.2">
      <c r="B72" s="395"/>
      <c r="G72" s="1309"/>
      <c r="H72" s="1309"/>
      <c r="I72" s="1309"/>
      <c r="J72" s="1309"/>
      <c r="K72" s="405"/>
      <c r="L72" s="405"/>
      <c r="M72" s="406"/>
      <c r="N72" s="406"/>
      <c r="AN72" s="1328"/>
      <c r="AO72" s="1329"/>
      <c r="AP72" s="1329"/>
      <c r="AQ72" s="1329"/>
      <c r="AR72" s="1329"/>
      <c r="AS72" s="1329"/>
      <c r="AT72" s="1329"/>
      <c r="AU72" s="1329"/>
      <c r="AV72" s="1329"/>
      <c r="AW72" s="1329"/>
      <c r="AX72" s="1329"/>
      <c r="AY72" s="1329"/>
      <c r="AZ72" s="1329"/>
      <c r="BA72" s="1329"/>
      <c r="BB72" s="1329"/>
      <c r="BC72" s="1329"/>
      <c r="BD72" s="1329"/>
      <c r="BE72" s="1329"/>
      <c r="BF72" s="1329"/>
      <c r="BG72" s="1329"/>
      <c r="BH72" s="1329"/>
      <c r="BI72" s="1329"/>
      <c r="BJ72" s="1329"/>
      <c r="BK72" s="1329"/>
      <c r="BL72" s="1329"/>
      <c r="BM72" s="1329"/>
      <c r="BN72" s="1329"/>
      <c r="BO72" s="1330"/>
      <c r="BP72" s="1315" t="s">
        <v>551</v>
      </c>
      <c r="BQ72" s="1315"/>
      <c r="BR72" s="1315"/>
      <c r="BS72" s="1315"/>
      <c r="BT72" s="1315"/>
      <c r="BU72" s="1315"/>
      <c r="BV72" s="1315"/>
      <c r="BW72" s="1315"/>
      <c r="BX72" s="1315" t="s">
        <v>552</v>
      </c>
      <c r="BY72" s="1315"/>
      <c r="BZ72" s="1315"/>
      <c r="CA72" s="1315"/>
      <c r="CB72" s="1315"/>
      <c r="CC72" s="1315"/>
      <c r="CD72" s="1315"/>
      <c r="CE72" s="1315"/>
      <c r="CF72" s="1315" t="s">
        <v>553</v>
      </c>
      <c r="CG72" s="1315"/>
      <c r="CH72" s="1315"/>
      <c r="CI72" s="1315"/>
      <c r="CJ72" s="1315"/>
      <c r="CK72" s="1315"/>
      <c r="CL72" s="1315"/>
      <c r="CM72" s="1315"/>
      <c r="CN72" s="1315" t="s">
        <v>554</v>
      </c>
      <c r="CO72" s="1315"/>
      <c r="CP72" s="1315"/>
      <c r="CQ72" s="1315"/>
      <c r="CR72" s="1315"/>
      <c r="CS72" s="1315"/>
      <c r="CT72" s="1315"/>
      <c r="CU72" s="1315"/>
      <c r="CV72" s="1315" t="s">
        <v>555</v>
      </c>
      <c r="CW72" s="1315"/>
      <c r="CX72" s="1315"/>
      <c r="CY72" s="1315"/>
      <c r="CZ72" s="1315"/>
      <c r="DA72" s="1315"/>
      <c r="DB72" s="1315"/>
      <c r="DC72" s="1315"/>
    </row>
    <row r="73" spans="2:107" ht="13" x14ac:dyDescent="0.2">
      <c r="B73" s="395"/>
      <c r="G73" s="1327"/>
      <c r="H73" s="1327"/>
      <c r="I73" s="1327"/>
      <c r="J73" s="1327"/>
      <c r="K73" s="1310"/>
      <c r="L73" s="1310"/>
      <c r="M73" s="1310"/>
      <c r="N73" s="1310"/>
      <c r="AM73" s="404"/>
      <c r="AN73" s="1314" t="s">
        <v>603</v>
      </c>
      <c r="AO73" s="1314"/>
      <c r="AP73" s="1314"/>
      <c r="AQ73" s="1314"/>
      <c r="AR73" s="1314"/>
      <c r="AS73" s="1314"/>
      <c r="AT73" s="1314"/>
      <c r="AU73" s="1314"/>
      <c r="AV73" s="1314"/>
      <c r="AW73" s="1314"/>
      <c r="AX73" s="1314"/>
      <c r="AY73" s="1314"/>
      <c r="AZ73" s="1314"/>
      <c r="BA73" s="1314"/>
      <c r="BB73" s="1314" t="s">
        <v>604</v>
      </c>
      <c r="BC73" s="1314"/>
      <c r="BD73" s="1314"/>
      <c r="BE73" s="1314"/>
      <c r="BF73" s="1314"/>
      <c r="BG73" s="1314"/>
      <c r="BH73" s="1314"/>
      <c r="BI73" s="1314"/>
      <c r="BJ73" s="1314"/>
      <c r="BK73" s="1314"/>
      <c r="BL73" s="1314"/>
      <c r="BM73" s="1314"/>
      <c r="BN73" s="1314"/>
      <c r="BO73" s="1314"/>
      <c r="BP73" s="1311">
        <v>34.200000000000003</v>
      </c>
      <c r="BQ73" s="1311"/>
      <c r="BR73" s="1311"/>
      <c r="BS73" s="1311"/>
      <c r="BT73" s="1311"/>
      <c r="BU73" s="1311"/>
      <c r="BV73" s="1311"/>
      <c r="BW73" s="1311"/>
      <c r="BX73" s="1311">
        <v>31.7</v>
      </c>
      <c r="BY73" s="1311"/>
      <c r="BZ73" s="1311"/>
      <c r="CA73" s="1311"/>
      <c r="CB73" s="1311"/>
      <c r="CC73" s="1311"/>
      <c r="CD73" s="1311"/>
      <c r="CE73" s="1311"/>
      <c r="CF73" s="1311">
        <v>36</v>
      </c>
      <c r="CG73" s="1311"/>
      <c r="CH73" s="1311"/>
      <c r="CI73" s="1311"/>
      <c r="CJ73" s="1311"/>
      <c r="CK73" s="1311"/>
      <c r="CL73" s="1311"/>
      <c r="CM73" s="1311"/>
      <c r="CN73" s="1311">
        <v>26.7</v>
      </c>
      <c r="CO73" s="1311"/>
      <c r="CP73" s="1311"/>
      <c r="CQ73" s="1311"/>
      <c r="CR73" s="1311"/>
      <c r="CS73" s="1311"/>
      <c r="CT73" s="1311"/>
      <c r="CU73" s="1311"/>
      <c r="CV73" s="1311">
        <v>17.600000000000001</v>
      </c>
      <c r="CW73" s="1311"/>
      <c r="CX73" s="1311"/>
      <c r="CY73" s="1311"/>
      <c r="CZ73" s="1311"/>
      <c r="DA73" s="1311"/>
      <c r="DB73" s="1311"/>
      <c r="DC73" s="1311"/>
    </row>
    <row r="74" spans="2:107" ht="13" x14ac:dyDescent="0.2">
      <c r="B74" s="395"/>
      <c r="G74" s="1327"/>
      <c r="H74" s="1327"/>
      <c r="I74" s="1327"/>
      <c r="J74" s="1327"/>
      <c r="K74" s="1310"/>
      <c r="L74" s="1310"/>
      <c r="M74" s="1310"/>
      <c r="N74" s="1310"/>
      <c r="AM74" s="404"/>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ht="13" x14ac:dyDescent="0.2">
      <c r="B75" s="395"/>
      <c r="G75" s="1327"/>
      <c r="H75" s="1327"/>
      <c r="I75" s="1309"/>
      <c r="J75" s="1309"/>
      <c r="K75" s="1316"/>
      <c r="L75" s="1316"/>
      <c r="M75" s="1316"/>
      <c r="N75" s="1316"/>
      <c r="AM75" s="404"/>
      <c r="AN75" s="1314"/>
      <c r="AO75" s="1314"/>
      <c r="AP75" s="1314"/>
      <c r="AQ75" s="1314"/>
      <c r="AR75" s="1314"/>
      <c r="AS75" s="1314"/>
      <c r="AT75" s="1314"/>
      <c r="AU75" s="1314"/>
      <c r="AV75" s="1314"/>
      <c r="AW75" s="1314"/>
      <c r="AX75" s="1314"/>
      <c r="AY75" s="1314"/>
      <c r="AZ75" s="1314"/>
      <c r="BA75" s="1314"/>
      <c r="BB75" s="1314" t="s">
        <v>608</v>
      </c>
      <c r="BC75" s="1314"/>
      <c r="BD75" s="1314"/>
      <c r="BE75" s="1314"/>
      <c r="BF75" s="1314"/>
      <c r="BG75" s="1314"/>
      <c r="BH75" s="1314"/>
      <c r="BI75" s="1314"/>
      <c r="BJ75" s="1314"/>
      <c r="BK75" s="1314"/>
      <c r="BL75" s="1314"/>
      <c r="BM75" s="1314"/>
      <c r="BN75" s="1314"/>
      <c r="BO75" s="1314"/>
      <c r="BP75" s="1311">
        <v>3.4</v>
      </c>
      <c r="BQ75" s="1311"/>
      <c r="BR75" s="1311"/>
      <c r="BS75" s="1311"/>
      <c r="BT75" s="1311"/>
      <c r="BU75" s="1311"/>
      <c r="BV75" s="1311"/>
      <c r="BW75" s="1311"/>
      <c r="BX75" s="1311">
        <v>3.4</v>
      </c>
      <c r="BY75" s="1311"/>
      <c r="BZ75" s="1311"/>
      <c r="CA75" s="1311"/>
      <c r="CB75" s="1311"/>
      <c r="CC75" s="1311"/>
      <c r="CD75" s="1311"/>
      <c r="CE75" s="1311"/>
      <c r="CF75" s="1311">
        <v>3.1</v>
      </c>
      <c r="CG75" s="1311"/>
      <c r="CH75" s="1311"/>
      <c r="CI75" s="1311"/>
      <c r="CJ75" s="1311"/>
      <c r="CK75" s="1311"/>
      <c r="CL75" s="1311"/>
      <c r="CM75" s="1311"/>
      <c r="CN75" s="1311">
        <v>2.2000000000000002</v>
      </c>
      <c r="CO75" s="1311"/>
      <c r="CP75" s="1311"/>
      <c r="CQ75" s="1311"/>
      <c r="CR75" s="1311"/>
      <c r="CS75" s="1311"/>
      <c r="CT75" s="1311"/>
      <c r="CU75" s="1311"/>
      <c r="CV75" s="1311">
        <v>1.2</v>
      </c>
      <c r="CW75" s="1311"/>
      <c r="CX75" s="1311"/>
      <c r="CY75" s="1311"/>
      <c r="CZ75" s="1311"/>
      <c r="DA75" s="1311"/>
      <c r="DB75" s="1311"/>
      <c r="DC75" s="1311"/>
    </row>
    <row r="76" spans="2:107" ht="13" x14ac:dyDescent="0.2">
      <c r="B76" s="395"/>
      <c r="G76" s="1327"/>
      <c r="H76" s="1327"/>
      <c r="I76" s="1309"/>
      <c r="J76" s="1309"/>
      <c r="K76" s="1316"/>
      <c r="L76" s="1316"/>
      <c r="M76" s="1316"/>
      <c r="N76" s="1316"/>
      <c r="AM76" s="404"/>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ht="13" x14ac:dyDescent="0.2">
      <c r="B77" s="395"/>
      <c r="G77" s="1309"/>
      <c r="H77" s="1309"/>
      <c r="I77" s="1309"/>
      <c r="J77" s="1309"/>
      <c r="K77" s="1310"/>
      <c r="L77" s="1310"/>
      <c r="M77" s="1310"/>
      <c r="N77" s="1310"/>
      <c r="AN77" s="1315" t="s">
        <v>606</v>
      </c>
      <c r="AO77" s="1315"/>
      <c r="AP77" s="1315"/>
      <c r="AQ77" s="1315"/>
      <c r="AR77" s="1315"/>
      <c r="AS77" s="1315"/>
      <c r="AT77" s="1315"/>
      <c r="AU77" s="1315"/>
      <c r="AV77" s="1315"/>
      <c r="AW77" s="1315"/>
      <c r="AX77" s="1315"/>
      <c r="AY77" s="1315"/>
      <c r="AZ77" s="1315"/>
      <c r="BA77" s="1315"/>
      <c r="BB77" s="1314" t="s">
        <v>604</v>
      </c>
      <c r="BC77" s="1314"/>
      <c r="BD77" s="1314"/>
      <c r="BE77" s="1314"/>
      <c r="BF77" s="1314"/>
      <c r="BG77" s="1314"/>
      <c r="BH77" s="1314"/>
      <c r="BI77" s="1314"/>
      <c r="BJ77" s="1314"/>
      <c r="BK77" s="1314"/>
      <c r="BL77" s="1314"/>
      <c r="BM77" s="1314"/>
      <c r="BN77" s="1314"/>
      <c r="BO77" s="1314"/>
      <c r="BP77" s="1311">
        <v>25.4</v>
      </c>
      <c r="BQ77" s="1311"/>
      <c r="BR77" s="1311"/>
      <c r="BS77" s="1311"/>
      <c r="BT77" s="1311"/>
      <c r="BU77" s="1311"/>
      <c r="BV77" s="1311"/>
      <c r="BW77" s="1311"/>
      <c r="BX77" s="1311">
        <v>16.600000000000001</v>
      </c>
      <c r="BY77" s="1311"/>
      <c r="BZ77" s="1311"/>
      <c r="CA77" s="1311"/>
      <c r="CB77" s="1311"/>
      <c r="CC77" s="1311"/>
      <c r="CD77" s="1311"/>
      <c r="CE77" s="1311"/>
      <c r="CF77" s="1311">
        <v>17.399999999999999</v>
      </c>
      <c r="CG77" s="1311"/>
      <c r="CH77" s="1311"/>
      <c r="CI77" s="1311"/>
      <c r="CJ77" s="1311"/>
      <c r="CK77" s="1311"/>
      <c r="CL77" s="1311"/>
      <c r="CM77" s="1311"/>
      <c r="CN77" s="1311">
        <v>12.1</v>
      </c>
      <c r="CO77" s="1311"/>
      <c r="CP77" s="1311"/>
      <c r="CQ77" s="1311"/>
      <c r="CR77" s="1311"/>
      <c r="CS77" s="1311"/>
      <c r="CT77" s="1311"/>
      <c r="CU77" s="1311"/>
      <c r="CV77" s="1311">
        <v>11.2</v>
      </c>
      <c r="CW77" s="1311"/>
      <c r="CX77" s="1311"/>
      <c r="CY77" s="1311"/>
      <c r="CZ77" s="1311"/>
      <c r="DA77" s="1311"/>
      <c r="DB77" s="1311"/>
      <c r="DC77" s="1311"/>
    </row>
    <row r="78" spans="2:107" ht="13" x14ac:dyDescent="0.2">
      <c r="B78" s="395"/>
      <c r="G78" s="1309"/>
      <c r="H78" s="1309"/>
      <c r="I78" s="1309"/>
      <c r="J78" s="1309"/>
      <c r="K78" s="1310"/>
      <c r="L78" s="1310"/>
      <c r="M78" s="1310"/>
      <c r="N78" s="1310"/>
      <c r="AN78" s="1315"/>
      <c r="AO78" s="1315"/>
      <c r="AP78" s="1315"/>
      <c r="AQ78" s="1315"/>
      <c r="AR78" s="1315"/>
      <c r="AS78" s="1315"/>
      <c r="AT78" s="1315"/>
      <c r="AU78" s="1315"/>
      <c r="AV78" s="1315"/>
      <c r="AW78" s="1315"/>
      <c r="AX78" s="1315"/>
      <c r="AY78" s="1315"/>
      <c r="AZ78" s="1315"/>
      <c r="BA78" s="1315"/>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ht="13" x14ac:dyDescent="0.2">
      <c r="B79" s="395"/>
      <c r="G79" s="1309"/>
      <c r="H79" s="1309"/>
      <c r="I79" s="1312"/>
      <c r="J79" s="1312"/>
      <c r="K79" s="1313"/>
      <c r="L79" s="1313"/>
      <c r="M79" s="1313"/>
      <c r="N79" s="1313"/>
      <c r="AN79" s="1315"/>
      <c r="AO79" s="1315"/>
      <c r="AP79" s="1315"/>
      <c r="AQ79" s="1315"/>
      <c r="AR79" s="1315"/>
      <c r="AS79" s="1315"/>
      <c r="AT79" s="1315"/>
      <c r="AU79" s="1315"/>
      <c r="AV79" s="1315"/>
      <c r="AW79" s="1315"/>
      <c r="AX79" s="1315"/>
      <c r="AY79" s="1315"/>
      <c r="AZ79" s="1315"/>
      <c r="BA79" s="1315"/>
      <c r="BB79" s="1314" t="s">
        <v>608</v>
      </c>
      <c r="BC79" s="1314"/>
      <c r="BD79" s="1314"/>
      <c r="BE79" s="1314"/>
      <c r="BF79" s="1314"/>
      <c r="BG79" s="1314"/>
      <c r="BH79" s="1314"/>
      <c r="BI79" s="1314"/>
      <c r="BJ79" s="1314"/>
      <c r="BK79" s="1314"/>
      <c r="BL79" s="1314"/>
      <c r="BM79" s="1314"/>
      <c r="BN79" s="1314"/>
      <c r="BO79" s="1314"/>
      <c r="BP79" s="1311">
        <v>4.8</v>
      </c>
      <c r="BQ79" s="1311"/>
      <c r="BR79" s="1311"/>
      <c r="BS79" s="1311"/>
      <c r="BT79" s="1311"/>
      <c r="BU79" s="1311"/>
      <c r="BV79" s="1311"/>
      <c r="BW79" s="1311"/>
      <c r="BX79" s="1311">
        <v>3.6</v>
      </c>
      <c r="BY79" s="1311"/>
      <c r="BZ79" s="1311"/>
      <c r="CA79" s="1311"/>
      <c r="CB79" s="1311"/>
      <c r="CC79" s="1311"/>
      <c r="CD79" s="1311"/>
      <c r="CE79" s="1311"/>
      <c r="CF79" s="1311">
        <v>3.6</v>
      </c>
      <c r="CG79" s="1311"/>
      <c r="CH79" s="1311"/>
      <c r="CI79" s="1311"/>
      <c r="CJ79" s="1311"/>
      <c r="CK79" s="1311"/>
      <c r="CL79" s="1311"/>
      <c r="CM79" s="1311"/>
      <c r="CN79" s="1311">
        <v>3.5</v>
      </c>
      <c r="CO79" s="1311"/>
      <c r="CP79" s="1311"/>
      <c r="CQ79" s="1311"/>
      <c r="CR79" s="1311"/>
      <c r="CS79" s="1311"/>
      <c r="CT79" s="1311"/>
      <c r="CU79" s="1311"/>
      <c r="CV79" s="1311">
        <v>3.5</v>
      </c>
      <c r="CW79" s="1311"/>
      <c r="CX79" s="1311"/>
      <c r="CY79" s="1311"/>
      <c r="CZ79" s="1311"/>
      <c r="DA79" s="1311"/>
      <c r="DB79" s="1311"/>
      <c r="DC79" s="1311"/>
    </row>
    <row r="80" spans="2:107" ht="13" x14ac:dyDescent="0.2">
      <c r="B80" s="395"/>
      <c r="G80" s="1309"/>
      <c r="H80" s="1309"/>
      <c r="I80" s="1312"/>
      <c r="J80" s="1312"/>
      <c r="K80" s="1313"/>
      <c r="L80" s="1313"/>
      <c r="M80" s="1313"/>
      <c r="N80" s="1313"/>
      <c r="AN80" s="1315"/>
      <c r="AO80" s="1315"/>
      <c r="AP80" s="1315"/>
      <c r="AQ80" s="1315"/>
      <c r="AR80" s="1315"/>
      <c r="AS80" s="1315"/>
      <c r="AT80" s="1315"/>
      <c r="AU80" s="1315"/>
      <c r="AV80" s="1315"/>
      <c r="AW80" s="1315"/>
      <c r="AX80" s="1315"/>
      <c r="AY80" s="1315"/>
      <c r="AZ80" s="1315"/>
      <c r="BA80" s="1315"/>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ht="13" x14ac:dyDescent="0.2">
      <c r="B81" s="395"/>
    </row>
    <row r="82" spans="2:109" ht="16.5" x14ac:dyDescent="0.2">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ht="13" x14ac:dyDescent="0.2">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ht="13" x14ac:dyDescent="0.2">
      <c r="DD84" s="388"/>
      <c r="DE84" s="388"/>
    </row>
    <row r="85" spans="2:109" ht="13" x14ac:dyDescent="0.2">
      <c r="DD85" s="388"/>
      <c r="DE85" s="388"/>
    </row>
    <row r="86" spans="2:109" ht="13" hidden="1" x14ac:dyDescent="0.2">
      <c r="DD86" s="388"/>
      <c r="DE86" s="388"/>
    </row>
    <row r="87" spans="2:109" ht="13" hidden="1" x14ac:dyDescent="0.2">
      <c r="K87" s="423"/>
      <c r="AQ87" s="423"/>
      <c r="BC87" s="423"/>
      <c r="BO87" s="423"/>
      <c r="CA87" s="423"/>
      <c r="CM87" s="423"/>
      <c r="CY87" s="423"/>
      <c r="DD87" s="388"/>
      <c r="DE87" s="388"/>
    </row>
    <row r="88" spans="2:109" ht="13" hidden="1" x14ac:dyDescent="0.2">
      <c r="DD88" s="388"/>
      <c r="DE88" s="388"/>
    </row>
    <row r="89" spans="2:109" ht="13" hidden="1" x14ac:dyDescent="0.2">
      <c r="DD89" s="388"/>
      <c r="DE89" s="388"/>
    </row>
    <row r="90" spans="2:109" ht="13" hidden="1" x14ac:dyDescent="0.2">
      <c r="DD90" s="388"/>
      <c r="DE90" s="388"/>
    </row>
    <row r="91" spans="2:109" ht="13" hidden="1" x14ac:dyDescent="0.2">
      <c r="DD91" s="388"/>
      <c r="DE91" s="388"/>
    </row>
    <row r="92" spans="2:109" ht="13.5" hidden="1" customHeight="1" x14ac:dyDescent="0.2">
      <c r="DD92" s="388"/>
      <c r="DE92" s="388"/>
    </row>
    <row r="93" spans="2:109" ht="13.5" hidden="1" customHeight="1" x14ac:dyDescent="0.2">
      <c r="DD93" s="388"/>
      <c r="DE93" s="388"/>
    </row>
    <row r="94" spans="2:109" ht="13.5" hidden="1" customHeight="1" x14ac:dyDescent="0.2">
      <c r="DD94" s="388"/>
      <c r="DE94" s="388"/>
    </row>
    <row r="95" spans="2:109" ht="13.5" hidden="1" customHeight="1" x14ac:dyDescent="0.2">
      <c r="DD95" s="388"/>
      <c r="DE95" s="388"/>
    </row>
    <row r="96" spans="2:109" ht="13.5" hidden="1" customHeight="1" x14ac:dyDescent="0.2">
      <c r="DD96" s="388"/>
      <c r="DE96" s="388"/>
    </row>
    <row r="97" s="388" customFormat="1" ht="13.5" hidden="1" customHeight="1" x14ac:dyDescent="0.2"/>
    <row r="98" s="388" customFormat="1" ht="13.5" hidden="1" customHeight="1" x14ac:dyDescent="0.2"/>
    <row r="99" s="388" customFormat="1" ht="13.5" hidden="1" customHeight="1" x14ac:dyDescent="0.2"/>
    <row r="100" s="388" customFormat="1" ht="13.5" hidden="1" customHeight="1" x14ac:dyDescent="0.2"/>
    <row r="101" s="388" customFormat="1" ht="13.5" hidden="1" customHeight="1" x14ac:dyDescent="0.2"/>
    <row r="102" s="388" customFormat="1" ht="13.5" hidden="1" customHeight="1" x14ac:dyDescent="0.2"/>
    <row r="103" s="388" customFormat="1" ht="13.5" hidden="1" customHeight="1" x14ac:dyDescent="0.2"/>
    <row r="104" s="388" customFormat="1" ht="13.5" hidden="1" customHeight="1" x14ac:dyDescent="0.2"/>
    <row r="105" s="388" customFormat="1" ht="13.5" hidden="1" customHeight="1" x14ac:dyDescent="0.2"/>
    <row r="106" s="388" customFormat="1" ht="13.5" hidden="1" customHeight="1" x14ac:dyDescent="0.2"/>
    <row r="107" s="388" customFormat="1" ht="13.5" hidden="1" customHeight="1" x14ac:dyDescent="0.2"/>
    <row r="108" s="388" customFormat="1" ht="13.5" hidden="1" customHeight="1" x14ac:dyDescent="0.2"/>
    <row r="109" s="388" customFormat="1" ht="13.5" hidden="1" customHeight="1" x14ac:dyDescent="0.2"/>
    <row r="110" s="388" customFormat="1" ht="13.5" hidden="1" customHeight="1" x14ac:dyDescent="0.2"/>
    <row r="111" s="388" customFormat="1" ht="13.5" hidden="1" customHeight="1" x14ac:dyDescent="0.2"/>
    <row r="112" s="388" customFormat="1" ht="13.5" hidden="1" customHeight="1" x14ac:dyDescent="0.2"/>
    <row r="113" s="388" customFormat="1" ht="13.5" hidden="1" customHeight="1" x14ac:dyDescent="0.2"/>
    <row r="114" s="388" customFormat="1" ht="13.5" hidden="1" customHeight="1" x14ac:dyDescent="0.2"/>
    <row r="115" s="388" customFormat="1" ht="13.5" hidden="1" customHeight="1" x14ac:dyDescent="0.2"/>
    <row r="116" s="388" customFormat="1" ht="13.5" hidden="1" customHeight="1" x14ac:dyDescent="0.2"/>
    <row r="117" s="388" customFormat="1" ht="13.5" hidden="1" customHeight="1" x14ac:dyDescent="0.2"/>
    <row r="118" s="388" customFormat="1" ht="13.5" hidden="1" customHeight="1" x14ac:dyDescent="0.2"/>
    <row r="119" s="388" customFormat="1" ht="13.5" hidden="1" customHeight="1" x14ac:dyDescent="0.2"/>
    <row r="120" s="388" customFormat="1" ht="13.5" hidden="1" customHeight="1" x14ac:dyDescent="0.2"/>
    <row r="121" s="388" customFormat="1" ht="13.5" hidden="1" customHeight="1" x14ac:dyDescent="0.2"/>
    <row r="122" s="388" customFormat="1" ht="13.5" hidden="1" customHeight="1" x14ac:dyDescent="0.2"/>
    <row r="123" s="388" customFormat="1" ht="13.5" hidden="1" customHeight="1" x14ac:dyDescent="0.2"/>
    <row r="124" s="388" customFormat="1" ht="13.5" hidden="1" customHeight="1" x14ac:dyDescent="0.2"/>
    <row r="125" s="388" customFormat="1" ht="13.5" hidden="1" customHeight="1" x14ac:dyDescent="0.2"/>
    <row r="126" s="388" customFormat="1" ht="13.5" hidden="1" customHeight="1" x14ac:dyDescent="0.2"/>
    <row r="127" s="388" customFormat="1" ht="13.5" hidden="1" customHeight="1" x14ac:dyDescent="0.2"/>
    <row r="128" s="388" customFormat="1" ht="13.5" hidden="1" customHeight="1" x14ac:dyDescent="0.2"/>
    <row r="129" s="388" customFormat="1" ht="13.5" hidden="1" customHeight="1" x14ac:dyDescent="0.2"/>
    <row r="130" s="388" customFormat="1" ht="13.5" hidden="1" customHeight="1" x14ac:dyDescent="0.2"/>
    <row r="131" s="388" customFormat="1" ht="13.5" hidden="1" customHeight="1" x14ac:dyDescent="0.2"/>
    <row r="132" s="388" customFormat="1" ht="13.5" hidden="1" customHeight="1" x14ac:dyDescent="0.2"/>
    <row r="133" s="388" customFormat="1" ht="13.5" hidden="1" customHeight="1" x14ac:dyDescent="0.2"/>
    <row r="134" s="388" customFormat="1" ht="13.5" hidden="1" customHeight="1" x14ac:dyDescent="0.2"/>
    <row r="135" s="388" customFormat="1" ht="13.5" hidden="1" customHeight="1" x14ac:dyDescent="0.2"/>
    <row r="136" s="388" customFormat="1" ht="13.5" hidden="1" customHeight="1" x14ac:dyDescent="0.2"/>
    <row r="137" s="388" customFormat="1" ht="13.5" hidden="1" customHeight="1" x14ac:dyDescent="0.2"/>
    <row r="138" s="388" customFormat="1" ht="13.5" hidden="1" customHeight="1" x14ac:dyDescent="0.2"/>
    <row r="139" s="388" customFormat="1" ht="13.5" hidden="1" customHeight="1" x14ac:dyDescent="0.2"/>
    <row r="140" s="388" customFormat="1" ht="13.5" hidden="1" customHeight="1" x14ac:dyDescent="0.2"/>
    <row r="141" s="388" customFormat="1" ht="13.5" hidden="1" customHeight="1" x14ac:dyDescent="0.2"/>
    <row r="142" s="388" customFormat="1" ht="13.5" hidden="1" customHeight="1" x14ac:dyDescent="0.2"/>
    <row r="143" s="388" customFormat="1" ht="13.5" hidden="1" customHeight="1" x14ac:dyDescent="0.2"/>
    <row r="144" s="388" customFormat="1" ht="13.5" hidden="1" customHeight="1" x14ac:dyDescent="0.2"/>
    <row r="145" s="388" customFormat="1" ht="13.5" hidden="1" customHeight="1" x14ac:dyDescent="0.2"/>
    <row r="146" s="388" customFormat="1" ht="13.5" hidden="1" customHeight="1" x14ac:dyDescent="0.2"/>
    <row r="147" s="388" customFormat="1" ht="13.5" hidden="1" customHeight="1" x14ac:dyDescent="0.2"/>
    <row r="148" s="388" customFormat="1" ht="13.5" hidden="1" customHeight="1" x14ac:dyDescent="0.2"/>
    <row r="149" s="388" customFormat="1" ht="13.5" hidden="1" customHeight="1" x14ac:dyDescent="0.2"/>
    <row r="150" s="388" customFormat="1" ht="13.5" hidden="1" customHeight="1" x14ac:dyDescent="0.2"/>
    <row r="151" s="388" customFormat="1" ht="13.5" hidden="1" customHeight="1" x14ac:dyDescent="0.2"/>
    <row r="152" s="388" customFormat="1" ht="13.5" hidden="1" customHeight="1" x14ac:dyDescent="0.2"/>
    <row r="153" s="388" customFormat="1" ht="13.5" hidden="1" customHeight="1" x14ac:dyDescent="0.2"/>
    <row r="154" s="388" customFormat="1" ht="13.5" hidden="1" customHeight="1" x14ac:dyDescent="0.2"/>
    <row r="155" s="388" customFormat="1" ht="13.5" hidden="1" customHeight="1" x14ac:dyDescent="0.2"/>
    <row r="156" s="388" customFormat="1" ht="13.5" hidden="1" customHeight="1" x14ac:dyDescent="0.2"/>
    <row r="157" s="388" customFormat="1" ht="13.5" hidden="1" customHeight="1" x14ac:dyDescent="0.2"/>
    <row r="158" s="388" customFormat="1" ht="13.5" hidden="1" customHeight="1" x14ac:dyDescent="0.2"/>
    <row r="159" s="388" customFormat="1" ht="13.5" hidden="1" customHeight="1" x14ac:dyDescent="0.2"/>
    <row r="160" s="388" customFormat="1" ht="13.5" hidden="1" customHeight="1" x14ac:dyDescent="0.2"/>
  </sheetData>
  <sheetProtection algorithmName="SHA-512" hashValue="h7LRK5Jc2Ynhs5r2o3sL14No/947a0TdihY8z86nmNfliE50kb1pCZtdOFOxuSSrUD5v96e3f+OyYq4Y9MBvvQ==" saltValue="wvmasnRnR8dY5J/9H+uOjw=="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53125" style="292" customWidth="1"/>
    <col min="35" max="122" width="2.453125" style="291" customWidth="1"/>
    <col min="123" max="16384" width="2.453125" style="291" hidden="1"/>
  </cols>
  <sheetData>
    <row r="1" spans="1:34"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ht="13" x14ac:dyDescent="0.2">
      <c r="S2" s="291"/>
      <c r="AH2" s="291"/>
    </row>
    <row r="3" spans="1:34"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ht="13" x14ac:dyDescent="0.2"/>
    <row r="5" spans="1:34" ht="13" x14ac:dyDescent="0.2"/>
    <row r="6" spans="1:34" ht="13" x14ac:dyDescent="0.2"/>
    <row r="7" spans="1:34" ht="13" x14ac:dyDescent="0.2"/>
    <row r="8" spans="1:34" ht="13" x14ac:dyDescent="0.2"/>
    <row r="9" spans="1:34" ht="13" x14ac:dyDescent="0.2">
      <c r="AH9" s="291"/>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91"/>
    </row>
    <row r="18" spans="12:34" ht="13" x14ac:dyDescent="0.2"/>
    <row r="19" spans="12:34" ht="13" x14ac:dyDescent="0.2"/>
    <row r="20" spans="12:34" ht="13" x14ac:dyDescent="0.2">
      <c r="AH20" s="291"/>
    </row>
    <row r="21" spans="12:34" ht="13" x14ac:dyDescent="0.2">
      <c r="AH21" s="291"/>
    </row>
    <row r="22" spans="12:34" ht="13" x14ac:dyDescent="0.2"/>
    <row r="23" spans="12:34" ht="13" x14ac:dyDescent="0.2"/>
    <row r="24" spans="12:34" ht="13" x14ac:dyDescent="0.2">
      <c r="Q24" s="291"/>
    </row>
    <row r="25" spans="12:34" ht="13" x14ac:dyDescent="0.2"/>
    <row r="26" spans="12:34" ht="13" x14ac:dyDescent="0.2"/>
    <row r="27" spans="12:34" ht="13" x14ac:dyDescent="0.2"/>
    <row r="28" spans="12:34" ht="13" x14ac:dyDescent="0.2">
      <c r="O28" s="291"/>
      <c r="T28" s="291"/>
      <c r="AH28" s="291"/>
    </row>
    <row r="29" spans="12:34" ht="13" x14ac:dyDescent="0.2"/>
    <row r="30" spans="12:34" ht="13" x14ac:dyDescent="0.2"/>
    <row r="31" spans="12:34" ht="13" x14ac:dyDescent="0.2">
      <c r="Q31" s="291"/>
    </row>
    <row r="32" spans="12:34" ht="13" x14ac:dyDescent="0.2">
      <c r="L32" s="291"/>
    </row>
    <row r="33" spans="2:34" ht="13" x14ac:dyDescent="0.2">
      <c r="C33" s="291"/>
      <c r="E33" s="291"/>
      <c r="G33" s="291"/>
      <c r="I33" s="291"/>
      <c r="X33" s="291"/>
    </row>
    <row r="34" spans="2:34" ht="13" x14ac:dyDescent="0.2">
      <c r="B34" s="291"/>
      <c r="P34" s="291"/>
      <c r="R34" s="291"/>
      <c r="T34" s="291"/>
    </row>
    <row r="35" spans="2:34" ht="13" x14ac:dyDescent="0.2">
      <c r="D35" s="291"/>
      <c r="W35" s="291"/>
      <c r="AC35" s="291"/>
      <c r="AD35" s="291"/>
      <c r="AE35" s="291"/>
      <c r="AF35" s="291"/>
      <c r="AG35" s="291"/>
      <c r="AH35" s="291"/>
    </row>
    <row r="36" spans="2:34" ht="13" x14ac:dyDescent="0.2">
      <c r="H36" s="291"/>
      <c r="J36" s="291"/>
      <c r="K36" s="291"/>
      <c r="M36" s="291"/>
      <c r="Y36" s="291"/>
      <c r="Z36" s="291"/>
      <c r="AA36" s="291"/>
      <c r="AB36" s="291"/>
      <c r="AC36" s="291"/>
      <c r="AD36" s="291"/>
      <c r="AE36" s="291"/>
      <c r="AF36" s="291"/>
      <c r="AG36" s="291"/>
      <c r="AH36" s="291"/>
    </row>
    <row r="37" spans="2:34" ht="13" x14ac:dyDescent="0.2">
      <c r="AH37" s="291"/>
    </row>
    <row r="38" spans="2:34" ht="13" x14ac:dyDescent="0.2">
      <c r="AG38" s="291"/>
      <c r="AH38" s="291"/>
    </row>
    <row r="39" spans="2:34" ht="13" x14ac:dyDescent="0.2"/>
    <row r="40" spans="2:34" ht="13" x14ac:dyDescent="0.2">
      <c r="X40" s="291"/>
    </row>
    <row r="41" spans="2:34" ht="13" x14ac:dyDescent="0.2">
      <c r="R41" s="291"/>
    </row>
    <row r="42" spans="2:34" ht="13" x14ac:dyDescent="0.2">
      <c r="W42" s="291"/>
    </row>
    <row r="43" spans="2:34" ht="13" x14ac:dyDescent="0.2">
      <c r="Y43" s="291"/>
      <c r="Z43" s="291"/>
      <c r="AA43" s="291"/>
      <c r="AB43" s="291"/>
      <c r="AC43" s="291"/>
      <c r="AD43" s="291"/>
      <c r="AE43" s="291"/>
      <c r="AF43" s="291"/>
      <c r="AG43" s="291"/>
      <c r="AH43" s="291"/>
    </row>
    <row r="44" spans="2:34" ht="13" x14ac:dyDescent="0.2">
      <c r="AH44" s="291"/>
    </row>
    <row r="45" spans="2:34" ht="13" x14ac:dyDescent="0.2">
      <c r="X45" s="291"/>
    </row>
    <row r="46" spans="2:34" ht="13" x14ac:dyDescent="0.2"/>
    <row r="47" spans="2:34" ht="13" x14ac:dyDescent="0.2"/>
    <row r="48" spans="2:34" ht="13" x14ac:dyDescent="0.2">
      <c r="W48" s="291"/>
      <c r="Y48" s="291"/>
      <c r="Z48" s="291"/>
      <c r="AA48" s="291"/>
      <c r="AB48" s="291"/>
      <c r="AC48" s="291"/>
      <c r="AD48" s="291"/>
      <c r="AE48" s="291"/>
      <c r="AF48" s="291"/>
      <c r="AG48" s="291"/>
      <c r="AH48" s="291"/>
    </row>
    <row r="49" spans="28:34" ht="13" x14ac:dyDescent="0.2"/>
    <row r="50" spans="28:34" ht="13" x14ac:dyDescent="0.2">
      <c r="AE50" s="291"/>
      <c r="AF50" s="291"/>
      <c r="AG50" s="291"/>
      <c r="AH50" s="291"/>
    </row>
    <row r="51" spans="28:34" ht="13" x14ac:dyDescent="0.2">
      <c r="AC51" s="291"/>
      <c r="AD51" s="291"/>
      <c r="AE51" s="291"/>
      <c r="AF51" s="291"/>
      <c r="AG51" s="291"/>
      <c r="AH51" s="291"/>
    </row>
    <row r="52" spans="28:34" ht="13" x14ac:dyDescent="0.2"/>
    <row r="53" spans="28:34" ht="13" x14ac:dyDescent="0.2">
      <c r="AF53" s="291"/>
      <c r="AG53" s="291"/>
      <c r="AH53" s="291"/>
    </row>
    <row r="54" spans="28:34" ht="13" x14ac:dyDescent="0.2">
      <c r="AH54" s="291"/>
    </row>
    <row r="55" spans="28:34" ht="13" x14ac:dyDescent="0.2"/>
    <row r="56" spans="28:34" ht="13" x14ac:dyDescent="0.2">
      <c r="AB56" s="291"/>
      <c r="AC56" s="291"/>
      <c r="AD56" s="291"/>
      <c r="AE56" s="291"/>
      <c r="AF56" s="291"/>
      <c r="AG56" s="291"/>
      <c r="AH56" s="291"/>
    </row>
    <row r="57" spans="28:34" ht="13" x14ac:dyDescent="0.2">
      <c r="AH57" s="291"/>
    </row>
    <row r="58" spans="28:34" ht="13" x14ac:dyDescent="0.2">
      <c r="AH58" s="291"/>
    </row>
    <row r="59" spans="28:34" ht="13" x14ac:dyDescent="0.2"/>
    <row r="60" spans="28:34" ht="13" x14ac:dyDescent="0.2"/>
    <row r="61" spans="28:34" ht="13" x14ac:dyDescent="0.2"/>
    <row r="62" spans="28:34" ht="13" x14ac:dyDescent="0.2"/>
    <row r="63" spans="28:34" ht="13" x14ac:dyDescent="0.2">
      <c r="AH63" s="291"/>
    </row>
    <row r="64" spans="28:34" ht="13" x14ac:dyDescent="0.2">
      <c r="AG64" s="291"/>
      <c r="AH64" s="291"/>
    </row>
    <row r="65" spans="28:34" ht="13" x14ac:dyDescent="0.2"/>
    <row r="66" spans="28:34" ht="13" x14ac:dyDescent="0.2"/>
    <row r="67" spans="28:34" ht="13" x14ac:dyDescent="0.2"/>
    <row r="68" spans="28:34" ht="13" x14ac:dyDescent="0.2">
      <c r="AB68" s="291"/>
      <c r="AC68" s="291"/>
      <c r="AD68" s="291"/>
      <c r="AE68" s="291"/>
      <c r="AF68" s="291"/>
      <c r="AG68" s="291"/>
      <c r="AH68" s="291"/>
    </row>
    <row r="69" spans="28:34" ht="13" x14ac:dyDescent="0.2">
      <c r="AF69" s="291"/>
      <c r="AG69" s="291"/>
      <c r="AH69" s="291"/>
    </row>
    <row r="70" spans="28:34" ht="13" x14ac:dyDescent="0.2"/>
    <row r="71" spans="28:34" ht="13" x14ac:dyDescent="0.2"/>
    <row r="72" spans="28:34" ht="13" x14ac:dyDescent="0.2"/>
    <row r="73" spans="28:34" ht="13" x14ac:dyDescent="0.2"/>
    <row r="74" spans="28:34" ht="13" x14ac:dyDescent="0.2"/>
    <row r="75" spans="28:34" ht="13" x14ac:dyDescent="0.2">
      <c r="AH75" s="291"/>
    </row>
    <row r="76" spans="28:34" ht="13" x14ac:dyDescent="0.2">
      <c r="AF76" s="291"/>
      <c r="AG76" s="291"/>
      <c r="AH76" s="291"/>
    </row>
    <row r="77" spans="28:34" ht="13" x14ac:dyDescent="0.2">
      <c r="AG77" s="291"/>
      <c r="AH77" s="291"/>
    </row>
    <row r="78" spans="28:34" ht="13" x14ac:dyDescent="0.2"/>
    <row r="79" spans="28:34" ht="13" x14ac:dyDescent="0.2"/>
    <row r="80" spans="28:34" ht="13" x14ac:dyDescent="0.2"/>
    <row r="81" spans="25:34" ht="13" x14ac:dyDescent="0.2"/>
    <row r="82" spans="25:34" ht="13" x14ac:dyDescent="0.2">
      <c r="Y82" s="291"/>
    </row>
    <row r="83" spans="25:34" ht="13" x14ac:dyDescent="0.2">
      <c r="Y83" s="291"/>
      <c r="Z83" s="291"/>
      <c r="AA83" s="291"/>
      <c r="AB83" s="291"/>
      <c r="AC83" s="291"/>
      <c r="AD83" s="291"/>
      <c r="AE83" s="291"/>
      <c r="AF83" s="291"/>
      <c r="AG83" s="291"/>
      <c r="AH83" s="291"/>
    </row>
    <row r="84" spans="25:34" ht="13" x14ac:dyDescent="0.2"/>
    <row r="85" spans="25:34" ht="13" x14ac:dyDescent="0.2"/>
    <row r="86" spans="25:34" ht="13" x14ac:dyDescent="0.2"/>
    <row r="87" spans="25:34" ht="13" x14ac:dyDescent="0.2"/>
    <row r="88" spans="25:34" ht="13" x14ac:dyDescent="0.2">
      <c r="AH88" s="291"/>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609</v>
      </c>
    </row>
  </sheetData>
  <sheetProtection algorithmName="SHA-512" hashValue="FvS7yYom/gVrmMIG5OspJHYYW9XduUFtt41aPttDvw6qxtNwsxqHwJ6Jry2KgDxb/0YfwOwV3kzSOjXhOAqwJQ==" saltValue="zu0szwAZ6BhsWVoKqeuoi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53125" style="292" customWidth="1"/>
    <col min="35" max="122" width="2.453125" style="291" customWidth="1"/>
    <col min="123" max="16384" width="2.453125" style="291" hidden="1"/>
  </cols>
  <sheetData>
    <row r="1" spans="2:34"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ht="13" x14ac:dyDescent="0.2">
      <c r="S2" s="291"/>
      <c r="AH2" s="291"/>
    </row>
    <row r="3" spans="2:34"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ht="13" x14ac:dyDescent="0.2"/>
    <row r="5" spans="2:34" ht="13" x14ac:dyDescent="0.2"/>
    <row r="6" spans="2:34" ht="13" x14ac:dyDescent="0.2"/>
    <row r="7" spans="2:34" ht="13" x14ac:dyDescent="0.2"/>
    <row r="8" spans="2:34" ht="13" x14ac:dyDescent="0.2"/>
    <row r="9" spans="2:34" ht="13" x14ac:dyDescent="0.2">
      <c r="AH9" s="291"/>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1"/>
    </row>
    <row r="18" spans="12:34" ht="13" x14ac:dyDescent="0.2"/>
    <row r="19" spans="12:34" ht="13" x14ac:dyDescent="0.2"/>
    <row r="20" spans="12:34" ht="13" x14ac:dyDescent="0.2">
      <c r="AH20" s="291"/>
    </row>
    <row r="21" spans="12:34" ht="13" x14ac:dyDescent="0.2">
      <c r="AH21" s="291"/>
    </row>
    <row r="22" spans="12:34" ht="13" x14ac:dyDescent="0.2"/>
    <row r="23" spans="12:34" ht="13" x14ac:dyDescent="0.2"/>
    <row r="24" spans="12:34" ht="13" x14ac:dyDescent="0.2">
      <c r="Q24" s="291"/>
    </row>
    <row r="25" spans="12:34" ht="13" x14ac:dyDescent="0.2"/>
    <row r="26" spans="12:34" ht="13" x14ac:dyDescent="0.2"/>
    <row r="27" spans="12:34" ht="13" x14ac:dyDescent="0.2"/>
    <row r="28" spans="12:34" ht="13" x14ac:dyDescent="0.2">
      <c r="O28" s="291"/>
      <c r="T28" s="291"/>
      <c r="AH28" s="291"/>
    </row>
    <row r="29" spans="12:34" ht="13" x14ac:dyDescent="0.2"/>
    <row r="30" spans="12:34" ht="13" x14ac:dyDescent="0.2"/>
    <row r="31" spans="12:34" ht="13" x14ac:dyDescent="0.2">
      <c r="Q31" s="291"/>
    </row>
    <row r="32" spans="12:34" ht="13" x14ac:dyDescent="0.2">
      <c r="L32" s="291"/>
    </row>
    <row r="33" spans="2:34" ht="13" x14ac:dyDescent="0.2">
      <c r="C33" s="291"/>
      <c r="E33" s="291"/>
      <c r="G33" s="291"/>
      <c r="I33" s="291"/>
      <c r="X33" s="291"/>
    </row>
    <row r="34" spans="2:34" ht="13" x14ac:dyDescent="0.2">
      <c r="B34" s="291"/>
      <c r="P34" s="291"/>
      <c r="R34" s="291"/>
      <c r="T34" s="291"/>
    </row>
    <row r="35" spans="2:34" ht="13" x14ac:dyDescent="0.2">
      <c r="D35" s="291"/>
      <c r="W35" s="291"/>
      <c r="AC35" s="291"/>
      <c r="AD35" s="291"/>
      <c r="AE35" s="291"/>
      <c r="AF35" s="291"/>
      <c r="AG35" s="291"/>
      <c r="AH35" s="291"/>
    </row>
    <row r="36" spans="2:34" ht="13" x14ac:dyDescent="0.2">
      <c r="H36" s="291"/>
      <c r="J36" s="291"/>
      <c r="K36" s="291"/>
      <c r="M36" s="291"/>
      <c r="Y36" s="291"/>
      <c r="Z36" s="291"/>
      <c r="AA36" s="291"/>
      <c r="AB36" s="291"/>
      <c r="AC36" s="291"/>
      <c r="AD36" s="291"/>
      <c r="AE36" s="291"/>
      <c r="AF36" s="291"/>
      <c r="AG36" s="291"/>
      <c r="AH36" s="291"/>
    </row>
    <row r="37" spans="2:34" ht="13" x14ac:dyDescent="0.2">
      <c r="AH37" s="291"/>
    </row>
    <row r="38" spans="2:34" ht="13" x14ac:dyDescent="0.2">
      <c r="AG38" s="291"/>
      <c r="AH38" s="291"/>
    </row>
    <row r="39" spans="2:34" ht="13" x14ac:dyDescent="0.2"/>
    <row r="40" spans="2:34" ht="13" x14ac:dyDescent="0.2">
      <c r="X40" s="291"/>
    </row>
    <row r="41" spans="2:34" ht="13" x14ac:dyDescent="0.2">
      <c r="R41" s="291"/>
    </row>
    <row r="42" spans="2:34" ht="13" x14ac:dyDescent="0.2">
      <c r="W42" s="291"/>
    </row>
    <row r="43" spans="2:34" ht="13" x14ac:dyDescent="0.2">
      <c r="Y43" s="291"/>
      <c r="Z43" s="291"/>
      <c r="AA43" s="291"/>
      <c r="AB43" s="291"/>
      <c r="AC43" s="291"/>
      <c r="AD43" s="291"/>
      <c r="AE43" s="291"/>
      <c r="AF43" s="291"/>
      <c r="AG43" s="291"/>
      <c r="AH43" s="291"/>
    </row>
    <row r="44" spans="2:34" ht="13" x14ac:dyDescent="0.2">
      <c r="AH44" s="291"/>
    </row>
    <row r="45" spans="2:34" ht="13" x14ac:dyDescent="0.2">
      <c r="X45" s="291"/>
    </row>
    <row r="46" spans="2:34" ht="13" x14ac:dyDescent="0.2"/>
    <row r="47" spans="2:34" ht="13" x14ac:dyDescent="0.2"/>
    <row r="48" spans="2:34" ht="13" x14ac:dyDescent="0.2">
      <c r="W48" s="291"/>
      <c r="Y48" s="291"/>
      <c r="Z48" s="291"/>
      <c r="AA48" s="291"/>
      <c r="AB48" s="291"/>
      <c r="AC48" s="291"/>
      <c r="AD48" s="291"/>
      <c r="AE48" s="291"/>
      <c r="AF48" s="291"/>
      <c r="AG48" s="291"/>
      <c r="AH48" s="291"/>
    </row>
    <row r="49" spans="28:34" ht="13" x14ac:dyDescent="0.2"/>
    <row r="50" spans="28:34" ht="13" x14ac:dyDescent="0.2">
      <c r="AE50" s="291"/>
      <c r="AF50" s="291"/>
      <c r="AG50" s="291"/>
      <c r="AH50" s="291"/>
    </row>
    <row r="51" spans="28:34" ht="13" x14ac:dyDescent="0.2">
      <c r="AC51" s="291"/>
      <c r="AD51" s="291"/>
      <c r="AE51" s="291"/>
      <c r="AF51" s="291"/>
      <c r="AG51" s="291"/>
      <c r="AH51" s="291"/>
    </row>
    <row r="52" spans="28:34" ht="13" x14ac:dyDescent="0.2"/>
    <row r="53" spans="28:34" ht="13" x14ac:dyDescent="0.2">
      <c r="AF53" s="291"/>
      <c r="AG53" s="291"/>
      <c r="AH53" s="291"/>
    </row>
    <row r="54" spans="28:34" ht="13" x14ac:dyDescent="0.2">
      <c r="AH54" s="291"/>
    </row>
    <row r="55" spans="28:34" ht="13" x14ac:dyDescent="0.2"/>
    <row r="56" spans="28:34" ht="13" x14ac:dyDescent="0.2">
      <c r="AB56" s="291"/>
      <c r="AC56" s="291"/>
      <c r="AD56" s="291"/>
      <c r="AE56" s="291"/>
      <c r="AF56" s="291"/>
      <c r="AG56" s="291"/>
      <c r="AH56" s="291"/>
    </row>
    <row r="57" spans="28:34" ht="13" x14ac:dyDescent="0.2">
      <c r="AH57" s="291"/>
    </row>
    <row r="58" spans="28:34" ht="13" x14ac:dyDescent="0.2">
      <c r="AH58" s="291"/>
    </row>
    <row r="59" spans="28:34" ht="13" x14ac:dyDescent="0.2">
      <c r="AG59" s="291"/>
      <c r="AH59" s="291"/>
    </row>
    <row r="60" spans="28:34" ht="13" x14ac:dyDescent="0.2"/>
    <row r="61" spans="28:34" ht="13" x14ac:dyDescent="0.2"/>
    <row r="62" spans="28:34" ht="13" x14ac:dyDescent="0.2"/>
    <row r="63" spans="28:34" ht="13" x14ac:dyDescent="0.2">
      <c r="AH63" s="291"/>
    </row>
    <row r="64" spans="28:34" ht="13" x14ac:dyDescent="0.2">
      <c r="AG64" s="291"/>
      <c r="AH64" s="291"/>
    </row>
    <row r="65" spans="28:34" ht="13" x14ac:dyDescent="0.2"/>
    <row r="66" spans="28:34" ht="13" x14ac:dyDescent="0.2"/>
    <row r="67" spans="28:34" ht="13" x14ac:dyDescent="0.2"/>
    <row r="68" spans="28:34" ht="13" x14ac:dyDescent="0.2">
      <c r="AB68" s="291"/>
      <c r="AC68" s="291"/>
      <c r="AD68" s="291"/>
      <c r="AE68" s="291"/>
      <c r="AF68" s="291"/>
      <c r="AG68" s="291"/>
      <c r="AH68" s="291"/>
    </row>
    <row r="69" spans="28:34" ht="13" x14ac:dyDescent="0.2">
      <c r="AF69" s="291"/>
      <c r="AG69" s="291"/>
      <c r="AH69" s="291"/>
    </row>
    <row r="70" spans="28:34" ht="13" x14ac:dyDescent="0.2"/>
    <row r="71" spans="28:34" ht="13" x14ac:dyDescent="0.2"/>
    <row r="72" spans="28:34" ht="13" x14ac:dyDescent="0.2"/>
    <row r="73" spans="28:34" ht="13" x14ac:dyDescent="0.2"/>
    <row r="74" spans="28:34" ht="13" x14ac:dyDescent="0.2"/>
    <row r="75" spans="28:34" ht="13" x14ac:dyDescent="0.2">
      <c r="AH75" s="291"/>
    </row>
    <row r="76" spans="28:34" ht="13" x14ac:dyDescent="0.2">
      <c r="AF76" s="291"/>
      <c r="AG76" s="291"/>
      <c r="AH76" s="291"/>
    </row>
    <row r="77" spans="28:34" ht="13" x14ac:dyDescent="0.2">
      <c r="AG77" s="291"/>
      <c r="AH77" s="291"/>
    </row>
    <row r="78" spans="28:34" ht="13" x14ac:dyDescent="0.2"/>
    <row r="79" spans="28:34" ht="13" x14ac:dyDescent="0.2"/>
    <row r="80" spans="28:34" ht="13" x14ac:dyDescent="0.2"/>
    <row r="81" spans="25:34" ht="13" x14ac:dyDescent="0.2"/>
    <row r="82" spans="25:34" ht="13" x14ac:dyDescent="0.2">
      <c r="Y82" s="291"/>
    </row>
    <row r="83" spans="25:34" ht="13" x14ac:dyDescent="0.2">
      <c r="Y83" s="291"/>
      <c r="Z83" s="291"/>
      <c r="AA83" s="291"/>
      <c r="AB83" s="291"/>
      <c r="AC83" s="291"/>
      <c r="AD83" s="291"/>
      <c r="AE83" s="291"/>
      <c r="AF83" s="291"/>
      <c r="AG83" s="291"/>
      <c r="AH83" s="291"/>
    </row>
    <row r="84" spans="25:34" ht="13" x14ac:dyDescent="0.2"/>
    <row r="85" spans="25:34" ht="13" x14ac:dyDescent="0.2"/>
    <row r="86" spans="25:34" ht="13" x14ac:dyDescent="0.2"/>
    <row r="87" spans="25:34" ht="13" x14ac:dyDescent="0.2"/>
    <row r="88" spans="25:34" ht="13" x14ac:dyDescent="0.2">
      <c r="AH88" s="291"/>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497</v>
      </c>
    </row>
  </sheetData>
  <sheetProtection algorithmName="SHA-512" hashValue="a3fqY2MhMScOyWxeXVErz9vngCH2YjKf0bj5brXgT9/kN+/gfsQfwIMKknGwDH7b1Nn9c9qyQVi0ka9SDDl6sA==" saltValue="pTybgI6qM1t3K9gr96jH8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Normal="100" workbookViewId="0"/>
  </sheetViews>
  <sheetFormatPr defaultColWidth="11.08984375" defaultRowHeight="13" x14ac:dyDescent="0.2"/>
  <cols>
    <col min="1" max="1" width="45.90625" style="150" customWidth="1"/>
    <col min="2" max="8" width="13.36328125" style="150" customWidth="1"/>
    <col min="9" max="16384" width="11.08984375" style="150"/>
  </cols>
  <sheetData>
    <row r="1" spans="1:8" x14ac:dyDescent="0.2">
      <c r="A1" s="144"/>
      <c r="B1" s="145"/>
      <c r="C1" s="146"/>
      <c r="D1" s="147"/>
      <c r="E1" s="148"/>
      <c r="F1" s="148"/>
      <c r="G1" s="148"/>
      <c r="H1" s="149"/>
    </row>
    <row r="2" spans="1:8" x14ac:dyDescent="0.2">
      <c r="A2" s="151"/>
      <c r="B2" s="152"/>
      <c r="C2" s="153"/>
      <c r="D2" s="154" t="s">
        <v>51</v>
      </c>
      <c r="E2" s="155"/>
      <c r="F2" s="156" t="s">
        <v>548</v>
      </c>
      <c r="G2" s="157"/>
      <c r="H2" s="158"/>
    </row>
    <row r="3" spans="1:8" x14ac:dyDescent="0.2">
      <c r="A3" s="154" t="s">
        <v>541</v>
      </c>
      <c r="B3" s="159"/>
      <c r="C3" s="160"/>
      <c r="D3" s="161">
        <v>30663</v>
      </c>
      <c r="E3" s="162"/>
      <c r="F3" s="163">
        <v>39951</v>
      </c>
      <c r="G3" s="164"/>
      <c r="H3" s="165"/>
    </row>
    <row r="4" spans="1:8" x14ac:dyDescent="0.2">
      <c r="A4" s="166"/>
      <c r="B4" s="167"/>
      <c r="C4" s="168"/>
      <c r="D4" s="169">
        <v>23197</v>
      </c>
      <c r="E4" s="170"/>
      <c r="F4" s="171">
        <v>22555</v>
      </c>
      <c r="G4" s="172"/>
      <c r="H4" s="173"/>
    </row>
    <row r="5" spans="1:8" x14ac:dyDescent="0.2">
      <c r="A5" s="154" t="s">
        <v>543</v>
      </c>
      <c r="B5" s="159"/>
      <c r="C5" s="160"/>
      <c r="D5" s="161">
        <v>29232</v>
      </c>
      <c r="E5" s="162"/>
      <c r="F5" s="163">
        <v>39893</v>
      </c>
      <c r="G5" s="164"/>
      <c r="H5" s="165"/>
    </row>
    <row r="6" spans="1:8" x14ac:dyDescent="0.2">
      <c r="A6" s="166"/>
      <c r="B6" s="167"/>
      <c r="C6" s="168"/>
      <c r="D6" s="169">
        <v>21344</v>
      </c>
      <c r="E6" s="170"/>
      <c r="F6" s="171">
        <v>26170</v>
      </c>
      <c r="G6" s="172"/>
      <c r="H6" s="173"/>
    </row>
    <row r="7" spans="1:8" x14ac:dyDescent="0.2">
      <c r="A7" s="154" t="s">
        <v>544</v>
      </c>
      <c r="B7" s="159"/>
      <c r="C7" s="160"/>
      <c r="D7" s="161">
        <v>37277</v>
      </c>
      <c r="E7" s="162"/>
      <c r="F7" s="163">
        <v>41080</v>
      </c>
      <c r="G7" s="164"/>
      <c r="H7" s="165"/>
    </row>
    <row r="8" spans="1:8" x14ac:dyDescent="0.2">
      <c r="A8" s="166"/>
      <c r="B8" s="167"/>
      <c r="C8" s="168"/>
      <c r="D8" s="169">
        <v>22525</v>
      </c>
      <c r="E8" s="170"/>
      <c r="F8" s="171">
        <v>27265</v>
      </c>
      <c r="G8" s="172"/>
      <c r="H8" s="173"/>
    </row>
    <row r="9" spans="1:8" x14ac:dyDescent="0.2">
      <c r="A9" s="154" t="s">
        <v>545</v>
      </c>
      <c r="B9" s="159"/>
      <c r="C9" s="160"/>
      <c r="D9" s="161">
        <v>24784</v>
      </c>
      <c r="E9" s="162"/>
      <c r="F9" s="163">
        <v>33173</v>
      </c>
      <c r="G9" s="164"/>
      <c r="H9" s="165"/>
    </row>
    <row r="10" spans="1:8" x14ac:dyDescent="0.2">
      <c r="A10" s="166"/>
      <c r="B10" s="167"/>
      <c r="C10" s="168"/>
      <c r="D10" s="169">
        <v>15624</v>
      </c>
      <c r="E10" s="170"/>
      <c r="F10" s="171">
        <v>20353</v>
      </c>
      <c r="G10" s="172"/>
      <c r="H10" s="173"/>
    </row>
    <row r="11" spans="1:8" x14ac:dyDescent="0.2">
      <c r="A11" s="154" t="s">
        <v>546</v>
      </c>
      <c r="B11" s="159"/>
      <c r="C11" s="160"/>
      <c r="D11" s="161">
        <v>23990</v>
      </c>
      <c r="E11" s="162"/>
      <c r="F11" s="163">
        <v>37644</v>
      </c>
      <c r="G11" s="164"/>
      <c r="H11" s="165"/>
    </row>
    <row r="12" spans="1:8" x14ac:dyDescent="0.2">
      <c r="A12" s="166"/>
      <c r="B12" s="167"/>
      <c r="C12" s="174"/>
      <c r="D12" s="169">
        <v>14801</v>
      </c>
      <c r="E12" s="170"/>
      <c r="F12" s="171">
        <v>24939</v>
      </c>
      <c r="G12" s="172"/>
      <c r="H12" s="173"/>
    </row>
    <row r="13" spans="1:8" x14ac:dyDescent="0.2">
      <c r="A13" s="154"/>
      <c r="B13" s="159"/>
      <c r="C13" s="175"/>
      <c r="D13" s="176">
        <v>29189</v>
      </c>
      <c r="E13" s="177"/>
      <c r="F13" s="178">
        <v>38348</v>
      </c>
      <c r="G13" s="179"/>
      <c r="H13" s="165"/>
    </row>
    <row r="14" spans="1:8" x14ac:dyDescent="0.2">
      <c r="A14" s="166"/>
      <c r="B14" s="167"/>
      <c r="C14" s="168"/>
      <c r="D14" s="169">
        <v>19498</v>
      </c>
      <c r="E14" s="170"/>
      <c r="F14" s="171">
        <v>24256</v>
      </c>
      <c r="G14" s="172"/>
      <c r="H14" s="173"/>
    </row>
    <row r="17" spans="1:11" x14ac:dyDescent="0.2">
      <c r="A17" s="150" t="s">
        <v>52</v>
      </c>
    </row>
    <row r="18" spans="1:11" x14ac:dyDescent="0.2">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2">
      <c r="A19" s="180" t="s">
        <v>53</v>
      </c>
      <c r="B19" s="180">
        <f>ROUND(VALUE(SUBSTITUTE(実質収支比率等に係る経年分析!F$48,"▲","-")),2)</f>
        <v>9.76</v>
      </c>
      <c r="C19" s="180">
        <f>ROUND(VALUE(SUBSTITUTE(実質収支比率等に係る経年分析!G$48,"▲","-")),2)</f>
        <v>5.51</v>
      </c>
      <c r="D19" s="180">
        <f>ROUND(VALUE(SUBSTITUTE(実質収支比率等に係る経年分析!H$48,"▲","-")),2)</f>
        <v>8.2100000000000009</v>
      </c>
      <c r="E19" s="180">
        <f>ROUND(VALUE(SUBSTITUTE(実質収支比率等に係る経年分析!I$48,"▲","-")),2)</f>
        <v>6.08</v>
      </c>
      <c r="F19" s="180">
        <f>ROUND(VALUE(SUBSTITUTE(実質収支比率等に係る経年分析!J$48,"▲","-")),2)</f>
        <v>3.31</v>
      </c>
    </row>
    <row r="20" spans="1:11" x14ac:dyDescent="0.2">
      <c r="A20" s="180" t="s">
        <v>54</v>
      </c>
      <c r="B20" s="180">
        <f>ROUND(VALUE(SUBSTITUTE(実質収支比率等に係る経年分析!F$47,"▲","-")),2)</f>
        <v>10.37</v>
      </c>
      <c r="C20" s="180">
        <f>ROUND(VALUE(SUBSTITUTE(実質収支比率等に係る経年分析!G$47,"▲","-")),2)</f>
        <v>10.79</v>
      </c>
      <c r="D20" s="180">
        <f>ROUND(VALUE(SUBSTITUTE(実質収支比率等に係る経年分析!H$47,"▲","-")),2)</f>
        <v>6.2</v>
      </c>
      <c r="E20" s="180">
        <f>ROUND(VALUE(SUBSTITUTE(実質収支比率等に係る経年分析!I$47,"▲","-")),2)</f>
        <v>8.74</v>
      </c>
      <c r="F20" s="180">
        <f>ROUND(VALUE(SUBSTITUTE(実質収支比率等に係る経年分析!J$47,"▲","-")),2)</f>
        <v>10.87</v>
      </c>
    </row>
    <row r="21" spans="1:11" x14ac:dyDescent="0.2">
      <c r="A21" s="180" t="s">
        <v>55</v>
      </c>
      <c r="B21" s="180">
        <f>IF(ISNUMBER(VALUE(SUBSTITUTE(実質収支比率等に係る経年分析!F$49,"▲","-"))),ROUND(VALUE(SUBSTITUTE(実質収支比率等に係る経年分析!F$49,"▲","-")),2),NA())</f>
        <v>-2.8</v>
      </c>
      <c r="C21" s="180">
        <f>IF(ISNUMBER(VALUE(SUBSTITUTE(実質収支比率等に係る経年分析!G$49,"▲","-"))),ROUND(VALUE(SUBSTITUTE(実質収支比率等に係る経年分析!G$49,"▲","-")),2),NA())</f>
        <v>-8.01</v>
      </c>
      <c r="D21" s="180">
        <f>IF(ISNUMBER(VALUE(SUBSTITUTE(実質収支比率等に係る経年分析!H$49,"▲","-"))),ROUND(VALUE(SUBSTITUTE(実質収支比率等に係る経年分析!H$49,"▲","-")),2),NA())</f>
        <v>-4.03</v>
      </c>
      <c r="E21" s="180">
        <f>IF(ISNUMBER(VALUE(SUBSTITUTE(実質収支比率等に係る経年分析!I$49,"▲","-"))),ROUND(VALUE(SUBSTITUTE(実質収支比率等に係る経年分析!I$49,"▲","-")),2),NA())</f>
        <v>-3.19</v>
      </c>
      <c r="F21" s="180">
        <f>IF(ISNUMBER(VALUE(SUBSTITUTE(実質収支比率等に係る経年分析!J$49,"▲","-"))),ROUND(VALUE(SUBSTITUTE(実質収支比率等に係る経年分析!J$49,"▲","-")),2),NA())</f>
        <v>-2.69</v>
      </c>
    </row>
    <row r="24" spans="1:11" x14ac:dyDescent="0.2">
      <c r="A24" s="150" t="s">
        <v>56</v>
      </c>
    </row>
    <row r="25" spans="1:11" x14ac:dyDescent="0.2">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2">
      <c r="A26" s="181"/>
      <c r="B26" s="181" t="s">
        <v>57</v>
      </c>
      <c r="C26" s="181" t="s">
        <v>58</v>
      </c>
      <c r="D26" s="181" t="s">
        <v>57</v>
      </c>
      <c r="E26" s="181" t="s">
        <v>58</v>
      </c>
      <c r="F26" s="181" t="s">
        <v>57</v>
      </c>
      <c r="G26" s="181" t="s">
        <v>58</v>
      </c>
      <c r="H26" s="181" t="s">
        <v>57</v>
      </c>
      <c r="I26" s="181" t="s">
        <v>58</v>
      </c>
      <c r="J26" s="181" t="s">
        <v>57</v>
      </c>
      <c r="K26" s="181" t="s">
        <v>58</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3.01</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2">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2">
      <c r="A31" s="181" t="str">
        <f>IF(連結実質赤字比率に係る赤字・黒字の構成分析!C$39="",NA(),連結実質赤字比率に係る赤字・黒字の構成分析!C$39)</f>
        <v>国民健康保険事業特別会計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0.97</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0.77</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1.1000000000000001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0.08</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0.04</v>
      </c>
    </row>
    <row r="32" spans="1:11" x14ac:dyDescent="0.2">
      <c r="A32" s="181" t="str">
        <f>IF(連結実質赤字比率に係る赤字・黒字の構成分析!C$38="",NA(),連結実質赤字比率に係る赤字・黒字の構成分析!C$38)</f>
        <v>後期高齢者医療事業特別会計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0.35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0.38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0.32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0.34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0.36</v>
      </c>
    </row>
    <row r="33" spans="1:16" x14ac:dyDescent="0.2">
      <c r="A33" s="181" t="str">
        <f>IF(連結実質赤字比率に係る赤字・黒字の構成分析!C$37="",NA(),連結実質赤字比率に係る赤字・黒字の構成分析!C$37)</f>
        <v>介護保険事業特別会計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0.56000000000000005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0.88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0.62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0.93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0.39</v>
      </c>
    </row>
    <row r="34" spans="1:16" x14ac:dyDescent="0.2">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9.76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5.5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8.1999999999999993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6.07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3.31</v>
      </c>
    </row>
    <row r="35" spans="1:16" x14ac:dyDescent="0.2">
      <c r="A35" s="181" t="str">
        <f>IF(連結実質赤字比率に係る赤字・黒字の構成分析!C$35="",NA(),連結実質赤字比率に係る赤字・黒字の構成分析!C$35)</f>
        <v>公共下水道事業会計</v>
      </c>
      <c r="B35" s="181" t="e">
        <f>IF(ROUND(VALUE(SUBSTITUTE(連結実質赤字比率に係る赤字・黒字の構成分析!F$35,"▲", "-")), 2) &lt; 0, ABS(ROUND(VALUE(SUBSTITUTE(連結実質赤字比率に係る赤字・黒字の構成分析!F$35,"▲", "-")), 2)), NA())</f>
        <v>#VALUE!</v>
      </c>
      <c r="C35" s="181" t="e">
        <f>IF(ROUND(VALUE(SUBSTITUTE(連結実質赤字比率に係る赤字・黒字の構成分析!F$35,"▲", "-")), 2) &gt;= 0, ABS(ROUND(VALUE(SUBSTITUTE(連結実質赤字比率に係る赤字・黒字の構成分析!F$35,"▲", "-")), 2)), NA())</f>
        <v>#VALUE!</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1.51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1.92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2.79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3.46</v>
      </c>
    </row>
    <row r="36" spans="1:16" x14ac:dyDescent="0.2">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4.55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6.35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6.94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6.95</v>
      </c>
    </row>
    <row r="39" spans="1:16" x14ac:dyDescent="0.2">
      <c r="A39" s="150" t="s">
        <v>59</v>
      </c>
    </row>
    <row r="40" spans="1:16" x14ac:dyDescent="0.2">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2">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2">
      <c r="A42" s="182" t="s">
        <v>62</v>
      </c>
      <c r="B42" s="182"/>
      <c r="C42" s="182"/>
      <c r="D42" s="182">
        <f>'実質公債費比率（分子）の構造'!K$52</f>
        <v>4814</v>
      </c>
      <c r="E42" s="182"/>
      <c r="F42" s="182"/>
      <c r="G42" s="182">
        <f>'実質公債費比率（分子）の構造'!L$52</f>
        <v>5032</v>
      </c>
      <c r="H42" s="182"/>
      <c r="I42" s="182"/>
      <c r="J42" s="182">
        <f>'実質公債費比率（分子）の構造'!M$52</f>
        <v>5118</v>
      </c>
      <c r="K42" s="182"/>
      <c r="L42" s="182"/>
      <c r="M42" s="182">
        <f>'実質公債費比率（分子）の構造'!N$52</f>
        <v>5140</v>
      </c>
      <c r="N42" s="182"/>
      <c r="O42" s="182"/>
      <c r="P42" s="182">
        <f>'実質公債費比率（分子）の構造'!O$52</f>
        <v>5186</v>
      </c>
    </row>
    <row r="43" spans="1:16" x14ac:dyDescent="0.2">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64</v>
      </c>
      <c r="B44" s="182">
        <f>'実質公債費比率（分子）の構造'!K$50</f>
        <v>141</v>
      </c>
      <c r="C44" s="182"/>
      <c r="D44" s="182"/>
      <c r="E44" s="182">
        <f>'実質公債費比率（分子）の構造'!L$50</f>
        <v>139</v>
      </c>
      <c r="F44" s="182"/>
      <c r="G44" s="182"/>
      <c r="H44" s="182">
        <f>'実質公債費比率（分子）の構造'!M$50</f>
        <v>136</v>
      </c>
      <c r="I44" s="182"/>
      <c r="J44" s="182"/>
      <c r="K44" s="182">
        <f>'実質公債費比率（分子）の構造'!N$50</f>
        <v>134</v>
      </c>
      <c r="L44" s="182"/>
      <c r="M44" s="182"/>
      <c r="N44" s="182">
        <f>'実質公債費比率（分子）の構造'!O$50</f>
        <v>132</v>
      </c>
      <c r="O44" s="182"/>
      <c r="P44" s="182"/>
    </row>
    <row r="45" spans="1:16" x14ac:dyDescent="0.2">
      <c r="A45" s="182" t="s">
        <v>65</v>
      </c>
      <c r="B45" s="182">
        <f>'実質公債費比率（分子）の構造'!K$49</f>
        <v>56</v>
      </c>
      <c r="C45" s="182"/>
      <c r="D45" s="182"/>
      <c r="E45" s="182">
        <f>'実質公債費比率（分子）の構造'!L$49</f>
        <v>305</v>
      </c>
      <c r="F45" s="182"/>
      <c r="G45" s="182"/>
      <c r="H45" s="182">
        <f>'実質公債費比率（分子）の構造'!M$49</f>
        <v>305</v>
      </c>
      <c r="I45" s="182"/>
      <c r="J45" s="182"/>
      <c r="K45" s="182">
        <f>'実質公債費比率（分子）の構造'!N$49</f>
        <v>304</v>
      </c>
      <c r="L45" s="182"/>
      <c r="M45" s="182"/>
      <c r="N45" s="182">
        <f>'実質公債費比率（分子）の構造'!O$49</f>
        <v>320</v>
      </c>
      <c r="O45" s="182"/>
      <c r="P45" s="182"/>
    </row>
    <row r="46" spans="1:16" x14ac:dyDescent="0.2">
      <c r="A46" s="182" t="s">
        <v>66</v>
      </c>
      <c r="B46" s="182">
        <f>'実質公債費比率（分子）の構造'!K$48</f>
        <v>1915</v>
      </c>
      <c r="C46" s="182"/>
      <c r="D46" s="182"/>
      <c r="E46" s="182">
        <f>'実質公債費比率（分子）の構造'!L$48</f>
        <v>2046</v>
      </c>
      <c r="F46" s="182"/>
      <c r="G46" s="182"/>
      <c r="H46" s="182">
        <f>'実質公債費比率（分子）の構造'!M$48</f>
        <v>1822</v>
      </c>
      <c r="I46" s="182"/>
      <c r="J46" s="182"/>
      <c r="K46" s="182">
        <f>'実質公債費比率（分子）の構造'!N$48</f>
        <v>1765</v>
      </c>
      <c r="L46" s="182"/>
      <c r="M46" s="182"/>
      <c r="N46" s="182">
        <f>'実質公債費比率（分子）の構造'!O$48</f>
        <v>1681</v>
      </c>
      <c r="O46" s="182"/>
      <c r="P46" s="182"/>
    </row>
    <row r="47" spans="1:16" x14ac:dyDescent="0.2">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69</v>
      </c>
      <c r="B49" s="182">
        <f>'実質公債費比率（分子）の構造'!K$45</f>
        <v>3681</v>
      </c>
      <c r="C49" s="182"/>
      <c r="D49" s="182"/>
      <c r="E49" s="182">
        <f>'実質公債費比率（分子）の構造'!L$45</f>
        <v>3468</v>
      </c>
      <c r="F49" s="182"/>
      <c r="G49" s="182"/>
      <c r="H49" s="182">
        <f>'実質公債費比率（分子）の構造'!M$45</f>
        <v>3345</v>
      </c>
      <c r="I49" s="182"/>
      <c r="J49" s="182"/>
      <c r="K49" s="182">
        <f>'実質公債費比率（分子）の構造'!N$45</f>
        <v>3266</v>
      </c>
      <c r="L49" s="182"/>
      <c r="M49" s="182"/>
      <c r="N49" s="182">
        <f>'実質公債費比率（分子）の構造'!O$45</f>
        <v>3220</v>
      </c>
      <c r="O49" s="182"/>
      <c r="P49" s="182"/>
    </row>
    <row r="50" spans="1:16" x14ac:dyDescent="0.2">
      <c r="A50" s="182" t="s">
        <v>70</v>
      </c>
      <c r="B50" s="182" t="e">
        <f>NA()</f>
        <v>#N/A</v>
      </c>
      <c r="C50" s="182">
        <f>IF(ISNUMBER('実質公債費比率（分子）の構造'!K$53),'実質公債費比率（分子）の構造'!K$53,NA())</f>
        <v>979</v>
      </c>
      <c r="D50" s="182" t="e">
        <f>NA()</f>
        <v>#N/A</v>
      </c>
      <c r="E50" s="182" t="e">
        <f>NA()</f>
        <v>#N/A</v>
      </c>
      <c r="F50" s="182">
        <f>IF(ISNUMBER('実質公債費比率（分子）の構造'!L$53),'実質公債費比率（分子）の構造'!L$53,NA())</f>
        <v>926</v>
      </c>
      <c r="G50" s="182" t="e">
        <f>NA()</f>
        <v>#N/A</v>
      </c>
      <c r="H50" s="182" t="e">
        <f>NA()</f>
        <v>#N/A</v>
      </c>
      <c r="I50" s="182">
        <f>IF(ISNUMBER('実質公債費比率（分子）の構造'!M$53),'実質公債費比率（分子）の構造'!M$53,NA())</f>
        <v>490</v>
      </c>
      <c r="J50" s="182" t="e">
        <f>NA()</f>
        <v>#N/A</v>
      </c>
      <c r="K50" s="182" t="e">
        <f>NA()</f>
        <v>#N/A</v>
      </c>
      <c r="L50" s="182">
        <f>IF(ISNUMBER('実質公債費比率（分子）の構造'!N$53),'実質公債費比率（分子）の構造'!N$53,NA())</f>
        <v>329</v>
      </c>
      <c r="M50" s="182" t="e">
        <f>NA()</f>
        <v>#N/A</v>
      </c>
      <c r="N50" s="182" t="e">
        <f>NA()</f>
        <v>#N/A</v>
      </c>
      <c r="O50" s="182">
        <f>IF(ISNUMBER('実質公債費比率（分子）の構造'!O$53),'実質公債費比率（分子）の構造'!O$53,NA())</f>
        <v>167</v>
      </c>
      <c r="P50" s="182" t="e">
        <f>NA()</f>
        <v>#N/A</v>
      </c>
    </row>
    <row r="53" spans="1:16" x14ac:dyDescent="0.2">
      <c r="A53" s="150" t="s">
        <v>71</v>
      </c>
    </row>
    <row r="54" spans="1:16" x14ac:dyDescent="0.2">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2">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2">
      <c r="A56" s="181" t="s">
        <v>42</v>
      </c>
      <c r="B56" s="181"/>
      <c r="C56" s="181"/>
      <c r="D56" s="181">
        <f>'将来負担比率（分子）の構造'!I$52</f>
        <v>43696</v>
      </c>
      <c r="E56" s="181"/>
      <c r="F56" s="181"/>
      <c r="G56" s="181">
        <f>'将来負担比率（分子）の構造'!J$52</f>
        <v>43355</v>
      </c>
      <c r="H56" s="181"/>
      <c r="I56" s="181"/>
      <c r="J56" s="181">
        <f>'将来負担比率（分子）の構造'!K$52</f>
        <v>42720</v>
      </c>
      <c r="K56" s="181"/>
      <c r="L56" s="181"/>
      <c r="M56" s="181">
        <f>'将来負担比率（分子）の構造'!L$52</f>
        <v>42333</v>
      </c>
      <c r="N56" s="181"/>
      <c r="O56" s="181"/>
      <c r="P56" s="181">
        <f>'将来負担比率（分子）の構造'!M$52</f>
        <v>42003</v>
      </c>
    </row>
    <row r="57" spans="1:16" x14ac:dyDescent="0.2">
      <c r="A57" s="181" t="s">
        <v>41</v>
      </c>
      <c r="B57" s="181"/>
      <c r="C57" s="181"/>
      <c r="D57" s="181">
        <f>'将来負担比率（分子）の構造'!I$51</f>
        <v>14355</v>
      </c>
      <c r="E57" s="181"/>
      <c r="F57" s="181"/>
      <c r="G57" s="181">
        <f>'将来負担比率（分子）の構造'!J$51</f>
        <v>15107</v>
      </c>
      <c r="H57" s="181"/>
      <c r="I57" s="181"/>
      <c r="J57" s="181">
        <f>'将来負担比率（分子）の構造'!K$51</f>
        <v>15426</v>
      </c>
      <c r="K57" s="181"/>
      <c r="L57" s="181"/>
      <c r="M57" s="181">
        <f>'将来負担比率（分子）の構造'!L$51</f>
        <v>15454</v>
      </c>
      <c r="N57" s="181"/>
      <c r="O57" s="181"/>
      <c r="P57" s="181">
        <f>'将来負担比率（分子）の構造'!M$51</f>
        <v>15686</v>
      </c>
    </row>
    <row r="58" spans="1:16" x14ac:dyDescent="0.2">
      <c r="A58" s="181" t="s">
        <v>40</v>
      </c>
      <c r="B58" s="181"/>
      <c r="C58" s="181"/>
      <c r="D58" s="181">
        <f>'将来負担比率（分子）の構造'!I$50</f>
        <v>5167</v>
      </c>
      <c r="E58" s="181"/>
      <c r="F58" s="181"/>
      <c r="G58" s="181">
        <f>'将来負担比率（分子）の構造'!J$50</f>
        <v>5340</v>
      </c>
      <c r="H58" s="181"/>
      <c r="I58" s="181"/>
      <c r="J58" s="181">
        <f>'将来負担比率（分子）の構造'!K$50</f>
        <v>4078</v>
      </c>
      <c r="K58" s="181"/>
      <c r="L58" s="181"/>
      <c r="M58" s="181">
        <f>'将来負担比率（分子）の構造'!L$50</f>
        <v>4667</v>
      </c>
      <c r="N58" s="181"/>
      <c r="O58" s="181"/>
      <c r="P58" s="181">
        <f>'将来負担比率（分子）の構造'!M$50</f>
        <v>5457</v>
      </c>
    </row>
    <row r="59" spans="1:16" x14ac:dyDescent="0.2">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35</v>
      </c>
      <c r="B61" s="181">
        <f>'将来負担比率（分子）の構造'!I$46</f>
        <v>2352</v>
      </c>
      <c r="C61" s="181"/>
      <c r="D61" s="181"/>
      <c r="E61" s="181">
        <f>'将来負担比率（分子）の構造'!J$46</f>
        <v>2179</v>
      </c>
      <c r="F61" s="181"/>
      <c r="G61" s="181"/>
      <c r="H61" s="181">
        <f>'将来負担比率（分子）の構造'!K$46</f>
        <v>1830</v>
      </c>
      <c r="I61" s="181"/>
      <c r="J61" s="181"/>
      <c r="K61" s="181">
        <f>'将来負担比率（分子）の構造'!L$46</f>
        <v>1540</v>
      </c>
      <c r="L61" s="181"/>
      <c r="M61" s="181"/>
      <c r="N61" s="181">
        <f>'将来負担比率（分子）の構造'!M$46</f>
        <v>1271</v>
      </c>
      <c r="O61" s="181"/>
      <c r="P61" s="181"/>
    </row>
    <row r="62" spans="1:16" x14ac:dyDescent="0.2">
      <c r="A62" s="181" t="s">
        <v>34</v>
      </c>
      <c r="B62" s="181">
        <f>'将来負担比率（分子）の構造'!I$45</f>
        <v>7213</v>
      </c>
      <c r="C62" s="181"/>
      <c r="D62" s="181"/>
      <c r="E62" s="181">
        <f>'将来負担比率（分子）の構造'!J$45</f>
        <v>6776</v>
      </c>
      <c r="F62" s="181"/>
      <c r="G62" s="181"/>
      <c r="H62" s="181">
        <f>'将来負担比率（分子）の構造'!K$45</f>
        <v>6439</v>
      </c>
      <c r="I62" s="181"/>
      <c r="J62" s="181"/>
      <c r="K62" s="181">
        <f>'将来負担比率（分子）の構造'!L$45</f>
        <v>6201</v>
      </c>
      <c r="L62" s="181"/>
      <c r="M62" s="181"/>
      <c r="N62" s="181">
        <f>'将来負担比率（分子）の構造'!M$45</f>
        <v>6465</v>
      </c>
      <c r="O62" s="181"/>
      <c r="P62" s="181"/>
    </row>
    <row r="63" spans="1:16" x14ac:dyDescent="0.2">
      <c r="A63" s="181" t="s">
        <v>33</v>
      </c>
      <c r="B63" s="181">
        <f>'将来負担比率（分子）の構造'!I$44</f>
        <v>3463</v>
      </c>
      <c r="C63" s="181"/>
      <c r="D63" s="181"/>
      <c r="E63" s="181">
        <f>'将来負担比率（分子）の構造'!J$44</f>
        <v>3103</v>
      </c>
      <c r="F63" s="181"/>
      <c r="G63" s="181"/>
      <c r="H63" s="181">
        <f>'将来負担比率（分子）の構造'!K$44</f>
        <v>3868</v>
      </c>
      <c r="I63" s="181"/>
      <c r="J63" s="181"/>
      <c r="K63" s="181">
        <f>'将来負担比率（分子）の構造'!L$44</f>
        <v>3758</v>
      </c>
      <c r="L63" s="181"/>
      <c r="M63" s="181"/>
      <c r="N63" s="181">
        <f>'将来負担比率（分子）の構造'!M$44</f>
        <v>3454</v>
      </c>
      <c r="O63" s="181"/>
      <c r="P63" s="181"/>
    </row>
    <row r="64" spans="1:16" x14ac:dyDescent="0.2">
      <c r="A64" s="181" t="s">
        <v>32</v>
      </c>
      <c r="B64" s="181">
        <f>'将来負担比率（分子）の構造'!I$43</f>
        <v>23872</v>
      </c>
      <c r="C64" s="181"/>
      <c r="D64" s="181"/>
      <c r="E64" s="181">
        <f>'将来負担比率（分子）の構造'!J$43</f>
        <v>24832</v>
      </c>
      <c r="F64" s="181"/>
      <c r="G64" s="181"/>
      <c r="H64" s="181">
        <f>'将来負担比率（分子）の構造'!K$43</f>
        <v>23577</v>
      </c>
      <c r="I64" s="181"/>
      <c r="J64" s="181"/>
      <c r="K64" s="181">
        <f>'将来負担比率（分子）の構造'!L$43</f>
        <v>22052</v>
      </c>
      <c r="L64" s="181"/>
      <c r="M64" s="181"/>
      <c r="N64" s="181">
        <f>'将来負担比率（分子）の構造'!M$43</f>
        <v>20188</v>
      </c>
      <c r="O64" s="181"/>
      <c r="P64" s="181"/>
    </row>
    <row r="65" spans="1:16" x14ac:dyDescent="0.2">
      <c r="A65" s="181" t="s">
        <v>31</v>
      </c>
      <c r="B65" s="181">
        <f>'将来負担比率（分子）の構造'!I$42</f>
        <v>2174</v>
      </c>
      <c r="C65" s="181"/>
      <c r="D65" s="181"/>
      <c r="E65" s="181">
        <f>'将来負担比率（分子）の構造'!J$42</f>
        <v>2059</v>
      </c>
      <c r="F65" s="181"/>
      <c r="G65" s="181"/>
      <c r="H65" s="181">
        <f>'将来負担比率（分子）の構造'!K$42</f>
        <v>1944</v>
      </c>
      <c r="I65" s="181"/>
      <c r="J65" s="181"/>
      <c r="K65" s="181">
        <f>'将来負担比率（分子）の構造'!L$42</f>
        <v>1829</v>
      </c>
      <c r="L65" s="181"/>
      <c r="M65" s="181"/>
      <c r="N65" s="181">
        <f>'将来負担比率（分子）の構造'!M$42</f>
        <v>1715</v>
      </c>
      <c r="O65" s="181"/>
      <c r="P65" s="181"/>
    </row>
    <row r="66" spans="1:16" x14ac:dyDescent="0.2">
      <c r="A66" s="181" t="s">
        <v>30</v>
      </c>
      <c r="B66" s="181">
        <f>'将来負担比率（分子）の構造'!I$41</f>
        <v>32985</v>
      </c>
      <c r="C66" s="181"/>
      <c r="D66" s="181"/>
      <c r="E66" s="181">
        <f>'将来負担比率（分子）の構造'!J$41</f>
        <v>32968</v>
      </c>
      <c r="F66" s="181"/>
      <c r="G66" s="181"/>
      <c r="H66" s="181">
        <f>'将来負担比率（分子）の構造'!K$41</f>
        <v>33820</v>
      </c>
      <c r="I66" s="181"/>
      <c r="J66" s="181"/>
      <c r="K66" s="181">
        <f>'将来負担比率（分子）の構造'!L$41</f>
        <v>33987</v>
      </c>
      <c r="L66" s="181"/>
      <c r="M66" s="181"/>
      <c r="N66" s="181">
        <f>'将来負担比率（分子）の構造'!M$41</f>
        <v>34658</v>
      </c>
      <c r="O66" s="181"/>
      <c r="P66" s="181"/>
    </row>
    <row r="67" spans="1:16" x14ac:dyDescent="0.2">
      <c r="A67" s="181" t="s">
        <v>74</v>
      </c>
      <c r="B67" s="181" t="e">
        <f>NA()</f>
        <v>#N/A</v>
      </c>
      <c r="C67" s="181">
        <f>IF(ISNUMBER('将来負担比率（分子）の構造'!I$53), IF('将来負担比率（分子）の構造'!I$53 &lt; 0, 0, '将来負担比率（分子）の構造'!I$53), NA())</f>
        <v>8841</v>
      </c>
      <c r="D67" s="181" t="e">
        <f>NA()</f>
        <v>#N/A</v>
      </c>
      <c r="E67" s="181" t="e">
        <f>NA()</f>
        <v>#N/A</v>
      </c>
      <c r="F67" s="181">
        <f>IF(ISNUMBER('将来負担比率（分子）の構造'!J$53), IF('将来負担比率（分子）の構造'!J$53 &lt; 0, 0, '将来負担比率（分子）の構造'!J$53), NA())</f>
        <v>8113</v>
      </c>
      <c r="G67" s="181" t="e">
        <f>NA()</f>
        <v>#N/A</v>
      </c>
      <c r="H67" s="181" t="e">
        <f>NA()</f>
        <v>#N/A</v>
      </c>
      <c r="I67" s="181">
        <f>IF(ISNUMBER('将来負担比率（分子）の構造'!K$53), IF('将来負担比率（分子）の構造'!K$53 &lt; 0, 0, '将来負担比率（分子）の構造'!K$53), NA())</f>
        <v>9254</v>
      </c>
      <c r="J67" s="181" t="e">
        <f>NA()</f>
        <v>#N/A</v>
      </c>
      <c r="K67" s="181" t="e">
        <f>NA()</f>
        <v>#N/A</v>
      </c>
      <c r="L67" s="181">
        <f>IF(ISNUMBER('将来負担比率（分子）の構造'!L$53), IF('将来負担比率（分子）の構造'!L$53 &lt; 0, 0, '将来負担比率（分子）の構造'!L$53), NA())</f>
        <v>6913</v>
      </c>
      <c r="M67" s="181" t="e">
        <f>NA()</f>
        <v>#N/A</v>
      </c>
      <c r="N67" s="181" t="e">
        <f>NA()</f>
        <v>#N/A</v>
      </c>
      <c r="O67" s="181">
        <f>IF(ISNUMBER('将来負担比率（分子）の構造'!M$53), IF('将来負担比率（分子）の構造'!M$53 &lt; 0, 0, '将来負担比率（分子）の構造'!M$53), NA())</f>
        <v>4604</v>
      </c>
      <c r="P67" s="181" t="e">
        <f>NA()</f>
        <v>#N/A</v>
      </c>
    </row>
    <row r="70" spans="1:16" x14ac:dyDescent="0.2">
      <c r="A70" s="183" t="s">
        <v>75</v>
      </c>
      <c r="B70" s="183"/>
      <c r="C70" s="183"/>
      <c r="D70" s="183"/>
      <c r="E70" s="183"/>
      <c r="F70" s="183"/>
    </row>
    <row r="71" spans="1:16" x14ac:dyDescent="0.2">
      <c r="A71" s="184"/>
      <c r="B71" s="184" t="str">
        <f>基金残高に係る経年分析!F54</f>
        <v>H29</v>
      </c>
      <c r="C71" s="184" t="str">
        <f>基金残高に係る経年分析!G54</f>
        <v>H30</v>
      </c>
      <c r="D71" s="184" t="str">
        <f>基金残高に係る経年分析!H54</f>
        <v>R01</v>
      </c>
    </row>
    <row r="72" spans="1:16" x14ac:dyDescent="0.2">
      <c r="A72" s="184" t="s">
        <v>76</v>
      </c>
      <c r="B72" s="185">
        <f>基金残高に係る経年分析!F55</f>
        <v>1815</v>
      </c>
      <c r="C72" s="185">
        <f>基金残高に係る経年分析!G55</f>
        <v>2581</v>
      </c>
      <c r="D72" s="185">
        <f>基金残高に係る経年分析!H55</f>
        <v>3237</v>
      </c>
    </row>
    <row r="73" spans="1:16" x14ac:dyDescent="0.2">
      <c r="A73" s="184" t="s">
        <v>77</v>
      </c>
      <c r="B73" s="185" t="str">
        <f>基金残高に係る経年分析!F56</f>
        <v>-</v>
      </c>
      <c r="C73" s="185" t="str">
        <f>基金残高に係る経年分析!G56</f>
        <v>-</v>
      </c>
      <c r="D73" s="185" t="str">
        <f>基金残高に係る経年分析!H56</f>
        <v>-</v>
      </c>
    </row>
    <row r="74" spans="1:16" x14ac:dyDescent="0.2">
      <c r="A74" s="184" t="s">
        <v>78</v>
      </c>
      <c r="B74" s="185">
        <f>基金残高に係る経年分析!F57</f>
        <v>1084</v>
      </c>
      <c r="C74" s="185">
        <f>基金残高に係る経年分析!G57</f>
        <v>876</v>
      </c>
      <c r="D74" s="185">
        <f>基金残高に係る経年分析!H57</f>
        <v>943</v>
      </c>
    </row>
  </sheetData>
  <sheetProtection algorithmName="SHA-512" hashValue="WbXOBVS5ncWUPDRaTmda12C8OdUze6WFJRJg7XwdOzH5vlFnDJsK4SRcrIdbTSL0exvcnVoGF1iB/frWfN8wBA==" saltValue="0hciFeKNqeLwxPc39Gdfk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2021-10-12T08:28:55Z</cp:lastPrinted>
  <dcterms:created xsi:type="dcterms:W3CDTF">2021-02-05T02:08:47Z</dcterms:created>
  <dcterms:modified xsi:type="dcterms:W3CDTF">2021-10-26T08:30:25Z</dcterms:modified>
  <cp:category/>
</cp:coreProperties>
</file>