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3_相模原市　依頼中\駐車場整備事業\"/>
    </mc:Choice>
  </mc:AlternateContent>
  <workbookProtection workbookPassword="9D77"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AS7" i="5"/>
  <c r="AR7" i="5"/>
  <c r="AQ7" i="5"/>
  <c r="AP7" i="5"/>
  <c r="FE32" i="4" s="1"/>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U52" i="4"/>
  <c r="MA32" i="4"/>
  <c r="LH32" i="4"/>
  <c r="KO32" i="4"/>
  <c r="JV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Z30" i="4" l="1"/>
  <c r="BK76" i="4"/>
  <c r="LH51" i="4"/>
  <c r="GQ51" i="4"/>
  <c r="LH30" i="4"/>
  <c r="LT76" i="4"/>
  <c r="IE76" i="4"/>
  <c r="BZ51" i="4"/>
  <c r="GQ30" i="4"/>
  <c r="BG30" i="4"/>
  <c r="HP76" i="4"/>
  <c r="BG51" i="4"/>
  <c r="FX30" i="4"/>
  <c r="AV76" i="4"/>
  <c r="KO51" i="4"/>
  <c r="LE76" i="4"/>
  <c r="FX51" i="4"/>
  <c r="KO30" i="4"/>
  <c r="FE51" i="4"/>
  <c r="HA76" i="4"/>
  <c r="AN51" i="4"/>
  <c r="FE30" i="4"/>
  <c r="KP76" i="4"/>
  <c r="AN30" i="4"/>
  <c r="JV30" i="4"/>
  <c r="AG76" i="4"/>
  <c r="JV51" i="4"/>
  <c r="KA76" i="4"/>
  <c r="EL51" i="4"/>
  <c r="JC30" i="4"/>
  <c r="GL76" i="4"/>
  <c r="U51" i="4"/>
  <c r="EL30" i="4"/>
  <c r="R76" i="4"/>
  <c r="U30"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<sst xmlns="http://schemas.openxmlformats.org/spreadsheetml/2006/main" count="278" uniqueCount="141">
  <si>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</si>
  <si>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</si>
  <si>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</si>
  <si>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</si>
  <si>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</si>
  <si>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</si>
  <si>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</si>
  <si>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</si>
  <si>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</si>
  <si>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</si>
  <si>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</si>
  <si>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</si>
  <si>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</si>
  <si>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</si>
  <si>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</si>
  <si>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</si>
  <si>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</si>
  <si>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</si>
  <si>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</si>
  <si>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</si>
  <si>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</si>
  <si>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</si>
  <si>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</si>
  <si>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</si>
  <si>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</si>
  <si>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</si>
  <si>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</si>
  <si>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</si>
  <si>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</si>
  <si>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</si>
  <si>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</si>
  <si>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</si>
  <si>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</si>
  <si>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</si>
  <si>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</si>
  <si>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</si>
  <si>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</si>
  <si>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</si>
  <si>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</si>
  <si>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</si>
  <si>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</si>
  <si>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</si>
  <si>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</si>
  <si>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</si>
  <si>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</si>
  <si>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</si>
  <si>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</si>
  <si>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</si>
  <si>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</si>
  <si>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</si>
  <si>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</si>
  <si>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</si>
  <si>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</si>
  <si>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</si>
  <si>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</si>
  <si>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</si>
  <si>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</si>
  <si>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</si>
  <si>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</si>
  <si>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</si>
  <si>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</si>
  <si>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</si>
  <si>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</si>
  <si>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</si>
  <si>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</si>
  <si>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</si>
  <si>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</si>
  <si>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</si>
  <si>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</si>
  <si>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</si>
  <si>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</si>
  <si>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</si>
  <si>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</si>
  <si>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</si>
  <si>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</si>
  <si>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</si>
  <si>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</si>
  <si>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</si>
  <si>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</si>
  <si>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</si>
  <si>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</si>
  <si>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</si>
  <si>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</si>
  <si>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</si>
  <si>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</si>
  <si>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</si>
  <si>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</si>
  <si>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</si>
  <si>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</si>
  <si>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</si>
  <si>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</si>
  <si>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</si>
  <si>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</si>
  <si>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</si>
  <si>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</si>
  <si>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</si>
  <si>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</si>
  <si>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</si>
  <si>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</si>
  <si>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</si>
  <si>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</si>
  <si>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</si>
  <si>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</si>
  <si>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</si>
  <si>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</si>
  <si>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当該値(N-3)</t>
    <phoneticPr fontId="5"/>
  </si>
  <si>
    <t>当該値(N-3)</t>
    <phoneticPr fontId="5"/>
  </si>
  <si>
    <t>当該値(N-1)</t>
    <phoneticPr fontId="5"/>
  </si>
  <si>
    <t>当該値(N)</t>
    <phoneticPr fontId="5"/>
  </si>
  <si>
    <t>当該値(N-2)</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</si>
  <si>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</si>
  <si>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</si>
  <si>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</si>
  <si>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</si>
  <si>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</si>
  <si>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</si>
  <si>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</si>
  <si>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</si>
  <si>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</si>
  <si>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神奈川県　相模原市</t>
  </si>
  <si>
    <t>相模大野立体駐車場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</si>
  <si>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</si>
  <si>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</si>
  <si>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</si>
  <si>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</si>
  <si>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</si>
  <si>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</si>
  <si>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</si>
  <si>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</si>
  <si>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</si>
  <si>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</si>
  <si>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</si>
  <si>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</si>
  <si>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</si>
  <si>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</si>
  <si>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</si>
  <si>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</si>
  <si>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駐車場建設費の償還は完了しておりますが、老朽化が進んでおり、今後は設備投資を見込む必要があります。</t>
    <rPh sb="11" eb="13">
      <t>カンリョウ</t>
    </rPh>
    <rPh sb="21" eb="24">
      <t>ロウキュウカ</t>
    </rPh>
    <rPh sb="25" eb="26">
      <t>スス</t>
    </rPh>
    <rPh sb="31" eb="33">
      <t>コンゴ</t>
    </rPh>
    <rPh sb="34" eb="36">
      <t>セツビ</t>
    </rPh>
    <rPh sb="36" eb="38">
      <t>トウシ</t>
    </rPh>
    <rPh sb="39" eb="41">
      <t>ミコ</t>
    </rPh>
    <rPh sb="42" eb="44">
      <t>ヒツヨウ</t>
    </rPh>
    <phoneticPr fontId="5"/>
  </si>
  <si>
    <t>令和元年９月末に隣接する大型商業施設が閉店し、また、新型コロナウィルス感染症の流行により、隣接するホールや図書館等も閉鎖していた時期があったため、利用者は著しく減少しています。</t>
    <rPh sb="26" eb="28">
      <t>シンガタ</t>
    </rPh>
    <rPh sb="35" eb="38">
      <t>カンセンショウ</t>
    </rPh>
    <rPh sb="39" eb="41">
      <t>リュウコウ</t>
    </rPh>
    <rPh sb="45" eb="47">
      <t>リンセツ</t>
    </rPh>
    <rPh sb="53" eb="56">
      <t>トショカン</t>
    </rPh>
    <rPh sb="56" eb="57">
      <t>トウ</t>
    </rPh>
    <rPh sb="58" eb="60">
      <t>ヘイサ</t>
    </rPh>
    <rPh sb="64" eb="66">
      <t>ジキ</t>
    </rPh>
    <phoneticPr fontId="5"/>
  </si>
  <si>
    <t xml:space="preserve"> 本駐車場は相模大野駐車場整備地区内に３つある都市計画駐車場のうちの１つですが、隣接した商業施設が閉鎖したことや、近隣にも都市計画駐車場や民間駐車場があることを踏まえると、今後収益や利用者を大幅に増加させることは難しい状況です。
　都市計画駐車場の位置付け等について検討をしていきます。</t>
    <rPh sb="1" eb="2">
      <t>ホン</t>
    </rPh>
    <rPh sb="6" eb="10">
      <t>サガミオオノ</t>
    </rPh>
    <rPh sb="10" eb="13">
      <t>チュウシャジョウ</t>
    </rPh>
    <rPh sb="13" eb="15">
      <t>セイビ</t>
    </rPh>
    <rPh sb="15" eb="17">
      <t>チク</t>
    </rPh>
    <rPh sb="17" eb="18">
      <t>ナイ</t>
    </rPh>
    <rPh sb="23" eb="25">
      <t>トシ</t>
    </rPh>
    <rPh sb="25" eb="27">
      <t>ケイカク</t>
    </rPh>
    <rPh sb="27" eb="30">
      <t>チュウシャジョウ</t>
    </rPh>
    <rPh sb="40" eb="42">
      <t>リンセツ</t>
    </rPh>
    <rPh sb="44" eb="46">
      <t>ショウギョウ</t>
    </rPh>
    <rPh sb="46" eb="48">
      <t>シセツ</t>
    </rPh>
    <rPh sb="49" eb="51">
      <t>ヘイサ</t>
    </rPh>
    <rPh sb="57" eb="59">
      <t>キンリン</t>
    </rPh>
    <rPh sb="61" eb="63">
      <t>トシ</t>
    </rPh>
    <rPh sb="63" eb="65">
      <t>ケイカク</t>
    </rPh>
    <rPh sb="65" eb="68">
      <t>チュウシャジョウ</t>
    </rPh>
    <rPh sb="69" eb="71">
      <t>ミンカン</t>
    </rPh>
    <rPh sb="71" eb="74">
      <t>チュウシャジョウ</t>
    </rPh>
    <rPh sb="80" eb="81">
      <t>フ</t>
    </rPh>
    <rPh sb="86" eb="88">
      <t>コンゴ</t>
    </rPh>
    <rPh sb="91" eb="94">
      <t>リヨウシャ</t>
    </rPh>
    <rPh sb="95" eb="97">
      <t>オオハバ</t>
    </rPh>
    <rPh sb="98" eb="100">
      <t>ゾウカ</t>
    </rPh>
    <rPh sb="116" eb="118">
      <t>トシ</t>
    </rPh>
    <rPh sb="118" eb="120">
      <t>ケイカク</t>
    </rPh>
    <rPh sb="120" eb="123">
      <t>チュウシャジョウ</t>
    </rPh>
    <rPh sb="124" eb="127">
      <t>イチヅ</t>
    </rPh>
    <phoneticPr fontId="5"/>
  </si>
  <si>
    <t xml:space="preserve">  本駐車場は、通行量が多い地区で円滑な道路交通を確保するため、昭和６３年１１月より供用開始しましたが、令和元年９月末に隣接する大型商業施設が閉店して以来、駐車料収入や利用者は著しく減少しています。
　駐車場の料金収入等で支出をどの程度賄えているかを示す収益的収支比率（％）は利用状況の減少と連動して減少傾向にあります。
　本駐車場の建設費償還は完了しており、これまで他会計補助金比率はゼロでしたが、令和２年度は自動火災報知設備を更新したため、一般会計から繰り入れることなりました。</t>
    <rPh sb="39" eb="40">
      <t>ガツ</t>
    </rPh>
    <rPh sb="52" eb="53">
      <t>レイ</t>
    </rPh>
    <rPh sb="53" eb="54">
      <t>ワ</t>
    </rPh>
    <rPh sb="54" eb="56">
      <t>ガンネン</t>
    </rPh>
    <rPh sb="57" eb="58">
      <t>ガツ</t>
    </rPh>
    <rPh sb="58" eb="59">
      <t>マツ</t>
    </rPh>
    <rPh sb="60" eb="62">
      <t>リンセツ</t>
    </rPh>
    <rPh sb="64" eb="66">
      <t>オオガタ</t>
    </rPh>
    <rPh sb="66" eb="68">
      <t>ショウギョウ</t>
    </rPh>
    <rPh sb="68" eb="70">
      <t>シセツ</t>
    </rPh>
    <rPh sb="71" eb="73">
      <t>ヘイテン</t>
    </rPh>
    <rPh sb="75" eb="77">
      <t>イライ</t>
    </rPh>
    <rPh sb="78" eb="81">
      <t>チュウシャリョウ</t>
    </rPh>
    <rPh sb="81" eb="83">
      <t>シュウニュウ</t>
    </rPh>
    <rPh sb="84" eb="87">
      <t>リヨウシャ</t>
    </rPh>
    <rPh sb="88" eb="89">
      <t>イチジル</t>
    </rPh>
    <rPh sb="91" eb="93">
      <t>ゲンショウ</t>
    </rPh>
    <rPh sb="162" eb="163">
      <t>ホン</t>
    </rPh>
    <rPh sb="184" eb="185">
      <t>タ</t>
    </rPh>
    <rPh sb="185" eb="187">
      <t>カイケイ</t>
    </rPh>
    <rPh sb="187" eb="190">
      <t>ホジョキン</t>
    </rPh>
    <rPh sb="190" eb="192">
      <t>ヒリツ</t>
    </rPh>
    <rPh sb="200" eb="201">
      <t>レイ</t>
    </rPh>
    <rPh sb="201" eb="202">
      <t>ワ</t>
    </rPh>
    <rPh sb="203" eb="205">
      <t>ネンド</t>
    </rPh>
    <rPh sb="206" eb="208">
      <t>ジドウ</t>
    </rPh>
    <rPh sb="208" eb="210">
      <t>カサイ</t>
    </rPh>
    <rPh sb="210" eb="212">
      <t>ホウチ</t>
    </rPh>
    <rPh sb="212" eb="214">
      <t>セツビ</t>
    </rPh>
    <rPh sb="215" eb="217">
      <t>コウシン</t>
    </rPh>
    <rPh sb="222" eb="224">
      <t>イッパン</t>
    </rPh>
    <rPh sb="224" eb="226">
      <t>カイケイ</t>
    </rPh>
    <rPh sb="228" eb="229">
      <t>ク</t>
    </rPh>
    <rPh sb="230" eb="231">
      <t>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</si>
</sst>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206.6</c:v>
                </c:pt>
                <c:pt idx="1">
                  <c:v>183.2</c:v>
                </c:pt>
                <c:pt idx="2">
                  <c:v>172.2</c:v>
                </c:pt>
                <c:pt idx="3">
                  <c:v>133.6</c:v>
                </c:pt>
                <c:pt idx="4">
                  <c:v>122</c:v>
                </c:pt>
              </c:numCache>
            </c:numRef>
          </c:val>
          <c:extLst xmlns:c16r2="http://schemas.microsoft.com/office/drawing/2015/06/chart">
            <c:ext xmlns:c16="http://schemas.microsoft.com/office/drawing/2014/chart" uri="{C3380CC4-5D6E-409C-BE32-E72D297353CC}">
              <c16:uniqueId val="{00000000-C38D-4CF0-A65D-39B690DB34D8}"/>
            </c:ext>
          </c:extLst>
        </c:ser>
        <c:dLbls>
          <c:showLegendKey val="0"/>
          <c:showVal val="0"/>
          <c:showCatName val="0"/>
          <c:showSerName val="0"/>
          <c:showPercent val="0"/>
          <c:showBubbleSize val="0"/>
        </c:dLbls>
        <c:gapWidth val="150"/>
        <c:axId val="534031960"/>
        <c:axId val="53403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xmlns:c16r2="http://schemas.microsoft.com/office/drawing/2015/06/chart">
            <c:ext xmlns:c16="http://schemas.microsoft.com/office/drawing/2014/chart" uri="{C3380CC4-5D6E-409C-BE32-E72D297353CC}">
              <c16:uniqueId val="{00000001-C38D-4CF0-A65D-39B690DB34D8}"/>
            </c:ext>
          </c:extLst>
        </c:ser>
        <c:dLbls>
          <c:showLegendKey val="0"/>
          <c:showVal val="0"/>
          <c:showCatName val="0"/>
          <c:showSerName val="0"/>
          <c:showPercent val="0"/>
          <c:showBubbleSize val="0"/>
        </c:dLbls>
        <c:marker val="1"/>
        <c:smooth val="0"/>
        <c:axId val="534031960"/>
        <c:axId val="534030000"/>
      </c:lineChart>
      <c:catAx>
        <c:axId val="534031960"/>
        <c:scaling>
          <c:orientation val="minMax"/>
        </c:scaling>
        <c:delete val="1"/>
        <c:axPos val="b"/>
        <c:numFmt formatCode="General" sourceLinked="1"/>
        <c:majorTickMark val="none"/>
        <c:minorTickMark val="none"/>
        <c:tickLblPos val="none"/>
        <c:crossAx val="534030000"/>
        <c:crosses val="autoZero"/>
        <c:auto val="1"/>
        <c:lblAlgn val="ctr"/>
        <c:lblOffset val="100"/>
        <c:noMultiLvlLbl val="1"/>
      </c:catAx>
      <c:valAx>
        <c:axId val="53403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03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E7-4D51-8C64-79B51546D81C}"/>
            </c:ext>
          </c:extLst>
        </c:ser>
        <c:dLbls>
          <c:showLegendKey val="0"/>
          <c:showVal val="0"/>
          <c:showCatName val="0"/>
          <c:showSerName val="0"/>
          <c:showPercent val="0"/>
          <c:showBubbleSize val="0"/>
        </c:dLbls>
        <c:gapWidth val="150"/>
        <c:axId val="534032352"/>
        <c:axId val="53403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xmlns:c16r2="http://schemas.microsoft.com/office/drawing/2015/06/chart">
            <c:ext xmlns:c16="http://schemas.microsoft.com/office/drawing/2014/chart" uri="{C3380CC4-5D6E-409C-BE32-E72D297353CC}">
              <c16:uniqueId val="{00000001-04E7-4D51-8C64-79B51546D81C}"/>
            </c:ext>
          </c:extLst>
        </c:ser>
        <c:dLbls>
          <c:showLegendKey val="0"/>
          <c:showVal val="0"/>
          <c:showCatName val="0"/>
          <c:showSerName val="0"/>
          <c:showPercent val="0"/>
          <c:showBubbleSize val="0"/>
        </c:dLbls>
        <c:marker val="1"/>
        <c:smooth val="0"/>
        <c:axId val="534032352"/>
        <c:axId val="534033528"/>
      </c:lineChart>
      <c:catAx>
        <c:axId val="534032352"/>
        <c:scaling>
          <c:orientation val="minMax"/>
        </c:scaling>
        <c:delete val="1"/>
        <c:axPos val="b"/>
        <c:numFmt formatCode="General" sourceLinked="1"/>
        <c:majorTickMark val="none"/>
        <c:minorTickMark val="none"/>
        <c:tickLblPos val="none"/>
        <c:crossAx val="534033528"/>
        <c:crosses val="autoZero"/>
        <c:auto val="1"/>
        <c:lblAlgn val="ctr"/>
        <c:lblOffset val="100"/>
        <c:noMultiLvlLbl val="1"/>
      </c:catAx>
      <c:valAx>
        <c:axId val="53403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03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5A7-4E47-8236-33C3D2A6BFE8}"/>
            </c:ext>
          </c:extLst>
        </c:ser>
        <c:dLbls>
          <c:showLegendKey val="0"/>
          <c:showVal val="0"/>
          <c:showCatName val="0"/>
          <c:showSerName val="0"/>
          <c:showPercent val="0"/>
          <c:showBubbleSize val="0"/>
        </c:dLbls>
        <c:gapWidth val="150"/>
        <c:axId val="534034704"/>
        <c:axId val="534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5A7-4E47-8236-33C3D2A6BFE8}"/>
            </c:ext>
          </c:extLst>
        </c:ser>
        <c:dLbls>
          <c:showLegendKey val="0"/>
          <c:showVal val="0"/>
          <c:showCatName val="0"/>
          <c:showSerName val="0"/>
          <c:showPercent val="0"/>
          <c:showBubbleSize val="0"/>
        </c:dLbls>
        <c:marker val="1"/>
        <c:smooth val="0"/>
        <c:axId val="534034704"/>
        <c:axId val="534030784"/>
      </c:lineChart>
      <c:catAx>
        <c:axId val="534034704"/>
        <c:scaling>
          <c:orientation val="minMax"/>
        </c:scaling>
        <c:delete val="1"/>
        <c:axPos val="b"/>
        <c:numFmt formatCode="General" sourceLinked="1"/>
        <c:majorTickMark val="none"/>
        <c:minorTickMark val="none"/>
        <c:tickLblPos val="none"/>
        <c:crossAx val="534030784"/>
        <c:crosses val="autoZero"/>
        <c:auto val="1"/>
        <c:lblAlgn val="ctr"/>
        <c:lblOffset val="100"/>
        <c:noMultiLvlLbl val="1"/>
      </c:catAx>
      <c:valAx>
        <c:axId val="53403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03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EDB-439F-BC42-ED143FDFBAD5}"/>
            </c:ext>
          </c:extLst>
        </c:ser>
        <c:dLbls>
          <c:showLegendKey val="0"/>
          <c:showVal val="0"/>
          <c:showCatName val="0"/>
          <c:showSerName val="0"/>
          <c:showPercent val="0"/>
          <c:showBubbleSize val="0"/>
        </c:dLbls>
        <c:gapWidth val="150"/>
        <c:axId val="534031568"/>
        <c:axId val="53403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EDB-439F-BC42-ED143FDFBAD5}"/>
            </c:ext>
          </c:extLst>
        </c:ser>
        <c:dLbls>
          <c:showLegendKey val="0"/>
          <c:showVal val="0"/>
          <c:showCatName val="0"/>
          <c:showSerName val="0"/>
          <c:showPercent val="0"/>
          <c:showBubbleSize val="0"/>
        </c:dLbls>
        <c:marker val="1"/>
        <c:smooth val="0"/>
        <c:axId val="534031568"/>
        <c:axId val="534035096"/>
      </c:lineChart>
      <c:catAx>
        <c:axId val="534031568"/>
        <c:scaling>
          <c:orientation val="minMax"/>
        </c:scaling>
        <c:delete val="1"/>
        <c:axPos val="b"/>
        <c:numFmt formatCode="General" sourceLinked="1"/>
        <c:majorTickMark val="none"/>
        <c:minorTickMark val="none"/>
        <c:tickLblPos val="none"/>
        <c:crossAx val="534035096"/>
        <c:crosses val="autoZero"/>
        <c:auto val="1"/>
        <c:lblAlgn val="ctr"/>
        <c:lblOffset val="100"/>
        <c:noMultiLvlLbl val="1"/>
      </c:catAx>
      <c:valAx>
        <c:axId val="53403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03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56.1</c:v>
                </c:pt>
              </c:numCache>
            </c:numRef>
          </c:val>
          <c:extLst xmlns:c16r2="http://schemas.microsoft.com/office/drawing/2015/06/chart">
            <c:ext xmlns:c16="http://schemas.microsoft.com/office/drawing/2014/chart" uri="{C3380CC4-5D6E-409C-BE32-E72D297353CC}">
              <c16:uniqueId val="{00000000-7A25-4711-A76C-D9A15552820A}"/>
            </c:ext>
          </c:extLst>
        </c:ser>
        <c:dLbls>
          <c:showLegendKey val="0"/>
          <c:showVal val="0"/>
          <c:showCatName val="0"/>
          <c:showSerName val="0"/>
          <c:showPercent val="0"/>
          <c:showBubbleSize val="0"/>
        </c:dLbls>
        <c:gapWidth val="150"/>
        <c:axId val="534029216"/>
        <c:axId val="53402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xmlns:c16r2="http://schemas.microsoft.com/office/drawing/2015/06/chart">
            <c:ext xmlns:c16="http://schemas.microsoft.com/office/drawing/2014/chart" uri="{C3380CC4-5D6E-409C-BE32-E72D297353CC}">
              <c16:uniqueId val="{00000001-7A25-4711-A76C-D9A15552820A}"/>
            </c:ext>
          </c:extLst>
        </c:ser>
        <c:dLbls>
          <c:showLegendKey val="0"/>
          <c:showVal val="0"/>
          <c:showCatName val="0"/>
          <c:showSerName val="0"/>
          <c:showPercent val="0"/>
          <c:showBubbleSize val="0"/>
        </c:dLbls>
        <c:marker val="1"/>
        <c:smooth val="0"/>
        <c:axId val="534029216"/>
        <c:axId val="534029608"/>
      </c:lineChart>
      <c:catAx>
        <c:axId val="534029216"/>
        <c:scaling>
          <c:orientation val="minMax"/>
        </c:scaling>
        <c:delete val="1"/>
        <c:axPos val="b"/>
        <c:numFmt formatCode="General" sourceLinked="1"/>
        <c:majorTickMark val="none"/>
        <c:minorTickMark val="none"/>
        <c:tickLblPos val="none"/>
        <c:crossAx val="534029608"/>
        <c:crosses val="autoZero"/>
        <c:auto val="1"/>
        <c:lblAlgn val="ctr"/>
        <c:lblOffset val="100"/>
        <c:noMultiLvlLbl val="1"/>
      </c:catAx>
      <c:valAx>
        <c:axId val="53402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02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543</c:v>
                </c:pt>
              </c:numCache>
            </c:numRef>
          </c:val>
          <c:extLst xmlns:c16r2="http://schemas.microsoft.com/office/drawing/2015/06/chart">
            <c:ext xmlns:c16="http://schemas.microsoft.com/office/drawing/2014/chart" uri="{C3380CC4-5D6E-409C-BE32-E72D297353CC}">
              <c16:uniqueId val="{00000000-7A56-4D75-A63B-D2A68FB7BA35}"/>
            </c:ext>
          </c:extLst>
        </c:ser>
        <c:dLbls>
          <c:showLegendKey val="0"/>
          <c:showVal val="0"/>
          <c:showCatName val="0"/>
          <c:showSerName val="0"/>
          <c:showPercent val="0"/>
          <c:showBubbleSize val="0"/>
        </c:dLbls>
        <c:gapWidth val="150"/>
        <c:axId val="534032744"/>
        <c:axId val="5352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xmlns:c16r2="http://schemas.microsoft.com/office/drawing/2015/06/chart">
            <c:ext xmlns:c16="http://schemas.microsoft.com/office/drawing/2014/chart" uri="{C3380CC4-5D6E-409C-BE32-E72D297353CC}">
              <c16:uniqueId val="{00000001-7A56-4D75-A63B-D2A68FB7BA35}"/>
            </c:ext>
          </c:extLst>
        </c:ser>
        <c:dLbls>
          <c:showLegendKey val="0"/>
          <c:showVal val="0"/>
          <c:showCatName val="0"/>
          <c:showSerName val="0"/>
          <c:showPercent val="0"/>
          <c:showBubbleSize val="0"/>
        </c:dLbls>
        <c:marker val="1"/>
        <c:smooth val="0"/>
        <c:axId val="534032744"/>
        <c:axId val="535202976"/>
      </c:lineChart>
      <c:catAx>
        <c:axId val="534032744"/>
        <c:scaling>
          <c:orientation val="minMax"/>
        </c:scaling>
        <c:delete val="1"/>
        <c:axPos val="b"/>
        <c:numFmt formatCode="General" sourceLinked="1"/>
        <c:majorTickMark val="none"/>
        <c:minorTickMark val="none"/>
        <c:tickLblPos val="none"/>
        <c:crossAx val="535202976"/>
        <c:crosses val="autoZero"/>
        <c:auto val="1"/>
        <c:lblAlgn val="ctr"/>
        <c:lblOffset val="100"/>
        <c:noMultiLvlLbl val="1"/>
      </c:catAx>
      <c:valAx>
        <c:axId val="53520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403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141.6</c:v>
                </c:pt>
                <c:pt idx="1">
                  <c:v>127.7</c:v>
                </c:pt>
                <c:pt idx="2">
                  <c:v>119.6</c:v>
                </c:pt>
                <c:pt idx="3">
                  <c:v>85.3</c:v>
                </c:pt>
                <c:pt idx="4">
                  <c:v>25.4</c:v>
                </c:pt>
              </c:numCache>
            </c:numRef>
          </c:val>
          <c:extLst xmlns:c16r2="http://schemas.microsoft.com/office/drawing/2015/06/chart">
            <c:ext xmlns:c16="http://schemas.microsoft.com/office/drawing/2014/chart" uri="{C3380CC4-5D6E-409C-BE32-E72D297353CC}">
              <c16:uniqueId val="{00000000-BB2E-4B25-BB88-B9E7C3136FFA}"/>
            </c:ext>
          </c:extLst>
        </c:ser>
        <c:dLbls>
          <c:showLegendKey val="0"/>
          <c:showVal val="0"/>
          <c:showCatName val="0"/>
          <c:showSerName val="0"/>
          <c:showPercent val="0"/>
          <c:showBubbleSize val="0"/>
        </c:dLbls>
        <c:gapWidth val="150"/>
        <c:axId val="535203368"/>
        <c:axId val="53520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xmlns:c16r2="http://schemas.microsoft.com/office/drawing/2015/06/chart">
            <c:ext xmlns:c16="http://schemas.microsoft.com/office/drawing/2014/chart" uri="{C3380CC4-5D6E-409C-BE32-E72D297353CC}">
              <c16:uniqueId val="{00000001-BB2E-4B25-BB88-B9E7C3136FFA}"/>
            </c:ext>
          </c:extLst>
        </c:ser>
        <c:dLbls>
          <c:showLegendKey val="0"/>
          <c:showVal val="0"/>
          <c:showCatName val="0"/>
          <c:showSerName val="0"/>
          <c:showPercent val="0"/>
          <c:showBubbleSize val="0"/>
        </c:dLbls>
        <c:marker val="1"/>
        <c:smooth val="0"/>
        <c:axId val="535203368"/>
        <c:axId val="535204152"/>
      </c:lineChart>
      <c:catAx>
        <c:axId val="535203368"/>
        <c:scaling>
          <c:orientation val="minMax"/>
        </c:scaling>
        <c:delete val="1"/>
        <c:axPos val="b"/>
        <c:numFmt formatCode="General" sourceLinked="1"/>
        <c:majorTickMark val="none"/>
        <c:minorTickMark val="none"/>
        <c:tickLblPos val="none"/>
        <c:crossAx val="535204152"/>
        <c:crosses val="autoZero"/>
        <c:auto val="1"/>
        <c:lblAlgn val="ctr"/>
        <c:lblOffset val="100"/>
        <c:noMultiLvlLbl val="1"/>
      </c:catAx>
      <c:valAx>
        <c:axId val="53520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20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51.6</c:v>
                </c:pt>
                <c:pt idx="1">
                  <c:v>45.4</c:v>
                </c:pt>
                <c:pt idx="2">
                  <c:v>41.9</c:v>
                </c:pt>
                <c:pt idx="3">
                  <c:v>25.1</c:v>
                </c:pt>
                <c:pt idx="4">
                  <c:v>-52</c:v>
                </c:pt>
              </c:numCache>
            </c:numRef>
          </c:val>
          <c:extLst xmlns:c16r2="http://schemas.microsoft.com/office/drawing/2015/06/chart">
            <c:ext xmlns:c16="http://schemas.microsoft.com/office/drawing/2014/chart" uri="{C3380CC4-5D6E-409C-BE32-E72D297353CC}">
              <c16:uniqueId val="{00000000-8D07-477B-81C2-9532394DE327}"/>
            </c:ext>
          </c:extLst>
        </c:ser>
        <c:dLbls>
          <c:showLegendKey val="0"/>
          <c:showVal val="0"/>
          <c:showCatName val="0"/>
          <c:showSerName val="0"/>
          <c:showPercent val="0"/>
          <c:showBubbleSize val="0"/>
        </c:dLbls>
        <c:gapWidth val="150"/>
        <c:axId val="535205328"/>
        <c:axId val="53520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xmlns:c16r2="http://schemas.microsoft.com/office/drawing/2015/06/chart">
            <c:ext xmlns:c16="http://schemas.microsoft.com/office/drawing/2014/chart" uri="{C3380CC4-5D6E-409C-BE32-E72D297353CC}">
              <c16:uniqueId val="{00000001-8D07-477B-81C2-9532394DE327}"/>
            </c:ext>
          </c:extLst>
        </c:ser>
        <c:dLbls>
          <c:showLegendKey val="0"/>
          <c:showVal val="0"/>
          <c:showCatName val="0"/>
          <c:showSerName val="0"/>
          <c:showPercent val="0"/>
          <c:showBubbleSize val="0"/>
        </c:dLbls>
        <c:marker val="1"/>
        <c:smooth val="0"/>
        <c:axId val="535205328"/>
        <c:axId val="535203760"/>
      </c:lineChart>
      <c:catAx>
        <c:axId val="535205328"/>
        <c:scaling>
          <c:orientation val="minMax"/>
        </c:scaling>
        <c:delete val="1"/>
        <c:axPos val="b"/>
        <c:numFmt formatCode="General" sourceLinked="1"/>
        <c:majorTickMark val="none"/>
        <c:minorTickMark val="none"/>
        <c:tickLblPos val="none"/>
        <c:crossAx val="535203760"/>
        <c:crosses val="autoZero"/>
        <c:auto val="1"/>
        <c:lblAlgn val="ctr"/>
        <c:lblOffset val="100"/>
        <c:noMultiLvlLbl val="1"/>
      </c:catAx>
      <c:valAx>
        <c:axId val="53520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20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112888</c:v>
                </c:pt>
                <c:pt idx="1">
                  <c:v>88984</c:v>
                </c:pt>
                <c:pt idx="2">
                  <c:v>82168</c:v>
                </c:pt>
                <c:pt idx="3">
                  <c:v>35631</c:v>
                </c:pt>
                <c:pt idx="4">
                  <c:v>-26070</c:v>
                </c:pt>
              </c:numCache>
            </c:numRef>
          </c:val>
          <c:extLst xmlns:c16r2="http://schemas.microsoft.com/office/drawing/2015/06/chart">
            <c:ext xmlns:c16="http://schemas.microsoft.com/office/drawing/2014/chart" uri="{C3380CC4-5D6E-409C-BE32-E72D297353CC}">
              <c16:uniqueId val="{00000000-15D7-4739-9F5D-F5654B631676}"/>
            </c:ext>
          </c:extLst>
        </c:ser>
        <c:dLbls>
          <c:showLegendKey val="0"/>
          <c:showVal val="0"/>
          <c:showCatName val="0"/>
          <c:showSerName val="0"/>
          <c:showPercent val="0"/>
          <c:showBubbleSize val="0"/>
        </c:dLbls>
        <c:gapWidth val="150"/>
        <c:axId val="535206896"/>
        <c:axId val="5351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xmlns:c16r2="http://schemas.microsoft.com/office/drawing/2015/06/chart">
            <c:ext xmlns:c16="http://schemas.microsoft.com/office/drawing/2014/chart" uri="{C3380CC4-5D6E-409C-BE32-E72D297353CC}">
              <c16:uniqueId val="{00000001-15D7-4739-9F5D-F5654B631676}"/>
            </c:ext>
          </c:extLst>
        </c:ser>
        <c:dLbls>
          <c:showLegendKey val="0"/>
          <c:showVal val="0"/>
          <c:showCatName val="0"/>
          <c:showSerName val="0"/>
          <c:showPercent val="0"/>
          <c:showBubbleSize val="0"/>
        </c:dLbls>
        <c:marker val="1"/>
        <c:smooth val="0"/>
        <c:axId val="535206896"/>
        <c:axId val="535199840"/>
      </c:lineChart>
      <c:catAx>
        <c:axId val="535206896"/>
        <c:scaling>
          <c:orientation val="minMax"/>
        </c:scaling>
        <c:delete val="1"/>
        <c:axPos val="b"/>
        <c:numFmt formatCode="General" sourceLinked="1"/>
        <c:majorTickMark val="none"/>
        <c:minorTickMark val="none"/>
        <c:tickLblPos val="none"/>
        <c:crossAx val="535199840"/>
        <c:crosses val="autoZero"/>
        <c:auto val="1"/>
        <c:lblAlgn val="ctr"/>
        <c:lblOffset val="100"/>
        <c:noMultiLvlLbl val="1"/>
      </c:catAx>
      <c:valAx>
        <c:axId val="535199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520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55" zoomScaleNormal="55" zoomScaleSheetLayoutView="70" workbookViewId="0">
      <selection activeCell="DU10" sqref="DU10:FI1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相模大野立体駐車場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26488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206.6</v>
      </c>
      <c r="V31" s="118"/>
      <c r="W31" s="118"/>
      <c r="X31" s="118"/>
      <c r="Y31" s="118"/>
      <c r="Z31" s="118"/>
      <c r="AA31" s="118"/>
      <c r="AB31" s="118"/>
      <c r="AC31" s="118"/>
      <c r="AD31" s="118"/>
      <c r="AE31" s="118"/>
      <c r="AF31" s="118"/>
      <c r="AG31" s="118"/>
      <c r="AH31" s="118"/>
      <c r="AI31" s="118"/>
      <c r="AJ31" s="118"/>
      <c r="AK31" s="118"/>
      <c r="AL31" s="118"/>
      <c r="AM31" s="118"/>
      <c r="AN31" s="118">
        <f>データ!Z7</f>
        <v>183.2</v>
      </c>
      <c r="AO31" s="118"/>
      <c r="AP31" s="118"/>
      <c r="AQ31" s="118"/>
      <c r="AR31" s="118"/>
      <c r="AS31" s="118"/>
      <c r="AT31" s="118"/>
      <c r="AU31" s="118"/>
      <c r="AV31" s="118"/>
      <c r="AW31" s="118"/>
      <c r="AX31" s="118"/>
      <c r="AY31" s="118"/>
      <c r="AZ31" s="118"/>
      <c r="BA31" s="118"/>
      <c r="BB31" s="118"/>
      <c r="BC31" s="118"/>
      <c r="BD31" s="118"/>
      <c r="BE31" s="118"/>
      <c r="BF31" s="118"/>
      <c r="BG31" s="118">
        <f>データ!AA7</f>
        <v>172.2</v>
      </c>
      <c r="BH31" s="118"/>
      <c r="BI31" s="118"/>
      <c r="BJ31" s="118"/>
      <c r="BK31" s="118"/>
      <c r="BL31" s="118"/>
      <c r="BM31" s="118"/>
      <c r="BN31" s="118"/>
      <c r="BO31" s="118"/>
      <c r="BP31" s="118"/>
      <c r="BQ31" s="118"/>
      <c r="BR31" s="118"/>
      <c r="BS31" s="118"/>
      <c r="BT31" s="118"/>
      <c r="BU31" s="118"/>
      <c r="BV31" s="118"/>
      <c r="BW31" s="118"/>
      <c r="BX31" s="118"/>
      <c r="BY31" s="118"/>
      <c r="BZ31" s="118">
        <f>データ!AB7</f>
        <v>133.6</v>
      </c>
      <c r="CA31" s="118"/>
      <c r="CB31" s="118"/>
      <c r="CC31" s="118"/>
      <c r="CD31" s="118"/>
      <c r="CE31" s="118"/>
      <c r="CF31" s="118"/>
      <c r="CG31" s="118"/>
      <c r="CH31" s="118"/>
      <c r="CI31" s="118"/>
      <c r="CJ31" s="118"/>
      <c r="CK31" s="118"/>
      <c r="CL31" s="118"/>
      <c r="CM31" s="118"/>
      <c r="CN31" s="118"/>
      <c r="CO31" s="118"/>
      <c r="CP31" s="118"/>
      <c r="CQ31" s="118"/>
      <c r="CR31" s="118"/>
      <c r="CS31" s="118">
        <f>データ!AC7</f>
        <v>122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56.1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141.6</v>
      </c>
      <c r="JD31" s="120"/>
      <c r="JE31" s="120"/>
      <c r="JF31" s="120"/>
      <c r="JG31" s="120"/>
      <c r="JH31" s="120"/>
      <c r="JI31" s="120"/>
      <c r="JJ31" s="120"/>
      <c r="JK31" s="120"/>
      <c r="JL31" s="120"/>
      <c r="JM31" s="120"/>
      <c r="JN31" s="120"/>
      <c r="JO31" s="120"/>
      <c r="JP31" s="120"/>
      <c r="JQ31" s="120"/>
      <c r="JR31" s="120"/>
      <c r="JS31" s="120"/>
      <c r="JT31" s="120"/>
      <c r="JU31" s="121"/>
      <c r="JV31" s="119">
        <f>データ!DL7</f>
        <v>127.7</v>
      </c>
      <c r="JW31" s="120"/>
      <c r="JX31" s="120"/>
      <c r="JY31" s="120"/>
      <c r="JZ31" s="120"/>
      <c r="KA31" s="120"/>
      <c r="KB31" s="120"/>
      <c r="KC31" s="120"/>
      <c r="KD31" s="120"/>
      <c r="KE31" s="120"/>
      <c r="KF31" s="120"/>
      <c r="KG31" s="120"/>
      <c r="KH31" s="120"/>
      <c r="KI31" s="120"/>
      <c r="KJ31" s="120"/>
      <c r="KK31" s="120"/>
      <c r="KL31" s="120"/>
      <c r="KM31" s="120"/>
      <c r="KN31" s="121"/>
      <c r="KO31" s="119">
        <f>データ!DM7</f>
        <v>119.6</v>
      </c>
      <c r="KP31" s="120"/>
      <c r="KQ31" s="120"/>
      <c r="KR31" s="120"/>
      <c r="KS31" s="120"/>
      <c r="KT31" s="120"/>
      <c r="KU31" s="120"/>
      <c r="KV31" s="120"/>
      <c r="KW31" s="120"/>
      <c r="KX31" s="120"/>
      <c r="KY31" s="120"/>
      <c r="KZ31" s="120"/>
      <c r="LA31" s="120"/>
      <c r="LB31" s="120"/>
      <c r="LC31" s="120"/>
      <c r="LD31" s="120"/>
      <c r="LE31" s="120"/>
      <c r="LF31" s="120"/>
      <c r="LG31" s="121"/>
      <c r="LH31" s="119">
        <f>データ!DN7</f>
        <v>85.3</v>
      </c>
      <c r="LI31" s="120"/>
      <c r="LJ31" s="120"/>
      <c r="LK31" s="120"/>
      <c r="LL31" s="120"/>
      <c r="LM31" s="120"/>
      <c r="LN31" s="120"/>
      <c r="LO31" s="120"/>
      <c r="LP31" s="120"/>
      <c r="LQ31" s="120"/>
      <c r="LR31" s="120"/>
      <c r="LS31" s="120"/>
      <c r="LT31" s="120"/>
      <c r="LU31" s="120"/>
      <c r="LV31" s="120"/>
      <c r="LW31" s="120"/>
      <c r="LX31" s="120"/>
      <c r="LY31" s="120"/>
      <c r="LZ31" s="121"/>
      <c r="MA31" s="119">
        <f>データ!DO7</f>
        <v>25.4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130.80000000000001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105.7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543</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51.6</v>
      </c>
      <c r="EM52" s="118"/>
      <c r="EN52" s="118"/>
      <c r="EO52" s="118"/>
      <c r="EP52" s="118"/>
      <c r="EQ52" s="118"/>
      <c r="ER52" s="118"/>
      <c r="ES52" s="118"/>
      <c r="ET52" s="118"/>
      <c r="EU52" s="118"/>
      <c r="EV52" s="118"/>
      <c r="EW52" s="118"/>
      <c r="EX52" s="118"/>
      <c r="EY52" s="118"/>
      <c r="EZ52" s="118"/>
      <c r="FA52" s="118"/>
      <c r="FB52" s="118"/>
      <c r="FC52" s="118"/>
      <c r="FD52" s="118"/>
      <c r="FE52" s="118">
        <f>データ!BG7</f>
        <v>45.4</v>
      </c>
      <c r="FF52" s="118"/>
      <c r="FG52" s="118"/>
      <c r="FH52" s="118"/>
      <c r="FI52" s="118"/>
      <c r="FJ52" s="118"/>
      <c r="FK52" s="118"/>
      <c r="FL52" s="118"/>
      <c r="FM52" s="118"/>
      <c r="FN52" s="118"/>
      <c r="FO52" s="118"/>
      <c r="FP52" s="118"/>
      <c r="FQ52" s="118"/>
      <c r="FR52" s="118"/>
      <c r="FS52" s="118"/>
      <c r="FT52" s="118"/>
      <c r="FU52" s="118"/>
      <c r="FV52" s="118"/>
      <c r="FW52" s="118"/>
      <c r="FX52" s="118">
        <f>データ!BH7</f>
        <v>41.9</v>
      </c>
      <c r="FY52" s="118"/>
      <c r="FZ52" s="118"/>
      <c r="GA52" s="118"/>
      <c r="GB52" s="118"/>
      <c r="GC52" s="118"/>
      <c r="GD52" s="118"/>
      <c r="GE52" s="118"/>
      <c r="GF52" s="118"/>
      <c r="GG52" s="118"/>
      <c r="GH52" s="118"/>
      <c r="GI52" s="118"/>
      <c r="GJ52" s="118"/>
      <c r="GK52" s="118"/>
      <c r="GL52" s="118"/>
      <c r="GM52" s="118"/>
      <c r="GN52" s="118"/>
      <c r="GO52" s="118"/>
      <c r="GP52" s="118"/>
      <c r="GQ52" s="118">
        <f>データ!BI7</f>
        <v>25.1</v>
      </c>
      <c r="GR52" s="118"/>
      <c r="GS52" s="118"/>
      <c r="GT52" s="118"/>
      <c r="GU52" s="118"/>
      <c r="GV52" s="118"/>
      <c r="GW52" s="118"/>
      <c r="GX52" s="118"/>
      <c r="GY52" s="118"/>
      <c r="GZ52" s="118"/>
      <c r="HA52" s="118"/>
      <c r="HB52" s="118"/>
      <c r="HC52" s="118"/>
      <c r="HD52" s="118"/>
      <c r="HE52" s="118"/>
      <c r="HF52" s="118"/>
      <c r="HG52" s="118"/>
      <c r="HH52" s="118"/>
      <c r="HI52" s="118"/>
      <c r="HJ52" s="118">
        <f>データ!BJ7</f>
        <v>-52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112888</v>
      </c>
      <c r="JD52" s="125"/>
      <c r="JE52" s="125"/>
      <c r="JF52" s="125"/>
      <c r="JG52" s="125"/>
      <c r="JH52" s="125"/>
      <c r="JI52" s="125"/>
      <c r="JJ52" s="125"/>
      <c r="JK52" s="125"/>
      <c r="JL52" s="125"/>
      <c r="JM52" s="125"/>
      <c r="JN52" s="125"/>
      <c r="JO52" s="125"/>
      <c r="JP52" s="125"/>
      <c r="JQ52" s="125"/>
      <c r="JR52" s="125"/>
      <c r="JS52" s="125"/>
      <c r="JT52" s="125"/>
      <c r="JU52" s="125"/>
      <c r="JV52" s="125">
        <f>データ!BR7</f>
        <v>88984</v>
      </c>
      <c r="JW52" s="125"/>
      <c r="JX52" s="125"/>
      <c r="JY52" s="125"/>
      <c r="JZ52" s="125"/>
      <c r="KA52" s="125"/>
      <c r="KB52" s="125"/>
      <c r="KC52" s="125"/>
      <c r="KD52" s="125"/>
      <c r="KE52" s="125"/>
      <c r="KF52" s="125"/>
      <c r="KG52" s="125"/>
      <c r="KH52" s="125"/>
      <c r="KI52" s="125"/>
      <c r="KJ52" s="125"/>
      <c r="KK52" s="125"/>
      <c r="KL52" s="125"/>
      <c r="KM52" s="125"/>
      <c r="KN52" s="125"/>
      <c r="KO52" s="125">
        <f>データ!BS7</f>
        <v>82168</v>
      </c>
      <c r="KP52" s="125"/>
      <c r="KQ52" s="125"/>
      <c r="KR52" s="125"/>
      <c r="KS52" s="125"/>
      <c r="KT52" s="125"/>
      <c r="KU52" s="125"/>
      <c r="KV52" s="125"/>
      <c r="KW52" s="125"/>
      <c r="KX52" s="125"/>
      <c r="KY52" s="125"/>
      <c r="KZ52" s="125"/>
      <c r="LA52" s="125"/>
      <c r="LB52" s="125"/>
      <c r="LC52" s="125"/>
      <c r="LD52" s="125"/>
      <c r="LE52" s="125"/>
      <c r="LF52" s="125"/>
      <c r="LG52" s="125"/>
      <c r="LH52" s="125">
        <f>データ!BT7</f>
        <v>35631</v>
      </c>
      <c r="LI52" s="125"/>
      <c r="LJ52" s="125"/>
      <c r="LK52" s="125"/>
      <c r="LL52" s="125"/>
      <c r="LM52" s="125"/>
      <c r="LN52" s="125"/>
      <c r="LO52" s="125"/>
      <c r="LP52" s="125"/>
      <c r="LQ52" s="125"/>
      <c r="LR52" s="125"/>
      <c r="LS52" s="125"/>
      <c r="LT52" s="125"/>
      <c r="LU52" s="125"/>
      <c r="LV52" s="125"/>
      <c r="LW52" s="125"/>
      <c r="LX52" s="125"/>
      <c r="LY52" s="125"/>
      <c r="LZ52" s="125"/>
      <c r="MA52" s="125">
        <f>データ!BU7</f>
        <v>-26070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4426</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-0.7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4197</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n5XdVaNRdB+Z/ppxMIuL6te9ZZ8bmxZME5EFUEcGSja0FvglwQEdqpCVfwXGBCcIwHrRSQAXpNSVnsXxWsFAw==" saltValue="IS2Y4moPVl1EEcpEKoY6K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Q1" workbookViewId="0">
      <selection activeCell="AU8" sqref="AU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103</v>
      </c>
      <c r="AV5" s="59" t="s">
        <v>104</v>
      </c>
      <c r="AW5" s="59" t="s">
        <v>90</v>
      </c>
      <c r="AX5" s="59" t="s">
        <v>101</v>
      </c>
      <c r="AY5" s="59" t="s">
        <v>92</v>
      </c>
      <c r="AZ5" s="59" t="s">
        <v>93</v>
      </c>
      <c r="BA5" s="59" t="s">
        <v>94</v>
      </c>
      <c r="BB5" s="59" t="s">
        <v>95</v>
      </c>
      <c r="BC5" s="59" t="s">
        <v>96</v>
      </c>
      <c r="BD5" s="59" t="s">
        <v>97</v>
      </c>
      <c r="BE5" s="59" t="s">
        <v>98</v>
      </c>
      <c r="BF5" s="59" t="s">
        <v>99</v>
      </c>
      <c r="BG5" s="59" t="s">
        <v>105</v>
      </c>
      <c r="BH5" s="59" t="s">
        <v>100</v>
      </c>
      <c r="BI5" s="59" t="s">
        <v>101</v>
      </c>
      <c r="BJ5" s="59" t="s">
        <v>92</v>
      </c>
      <c r="BK5" s="59" t="s">
        <v>93</v>
      </c>
      <c r="BL5" s="59" t="s">
        <v>94</v>
      </c>
      <c r="BM5" s="59" t="s">
        <v>95</v>
      </c>
      <c r="BN5" s="59" t="s">
        <v>96</v>
      </c>
      <c r="BO5" s="59" t="s">
        <v>97</v>
      </c>
      <c r="BP5" s="59" t="s">
        <v>98</v>
      </c>
      <c r="BQ5" s="59" t="s">
        <v>103</v>
      </c>
      <c r="BR5" s="59" t="s">
        <v>106</v>
      </c>
      <c r="BS5" s="59" t="s">
        <v>90</v>
      </c>
      <c r="BT5" s="59" t="s">
        <v>107</v>
      </c>
      <c r="BU5" s="59" t="s">
        <v>92</v>
      </c>
      <c r="BV5" s="59" t="s">
        <v>93</v>
      </c>
      <c r="BW5" s="59" t="s">
        <v>94</v>
      </c>
      <c r="BX5" s="59" t="s">
        <v>95</v>
      </c>
      <c r="BY5" s="59" t="s">
        <v>96</v>
      </c>
      <c r="BZ5" s="59" t="s">
        <v>97</v>
      </c>
      <c r="CA5" s="59" t="s">
        <v>98</v>
      </c>
      <c r="CB5" s="59" t="s">
        <v>99</v>
      </c>
      <c r="CC5" s="59" t="s">
        <v>89</v>
      </c>
      <c r="CD5" s="59" t="s">
        <v>90</v>
      </c>
      <c r="CE5" s="59" t="s">
        <v>101</v>
      </c>
      <c r="CF5" s="59" t="s">
        <v>108</v>
      </c>
      <c r="CG5" s="59" t="s">
        <v>93</v>
      </c>
      <c r="CH5" s="59" t="s">
        <v>94</v>
      </c>
      <c r="CI5" s="59" t="s">
        <v>95</v>
      </c>
      <c r="CJ5" s="59" t="s">
        <v>96</v>
      </c>
      <c r="CK5" s="59" t="s">
        <v>97</v>
      </c>
      <c r="CL5" s="59" t="s">
        <v>98</v>
      </c>
      <c r="CM5" s="150"/>
      <c r="CN5" s="150"/>
      <c r="CO5" s="59" t="s">
        <v>88</v>
      </c>
      <c r="CP5" s="59" t="s">
        <v>106</v>
      </c>
      <c r="CQ5" s="59" t="s">
        <v>109</v>
      </c>
      <c r="CR5" s="59" t="s">
        <v>110</v>
      </c>
      <c r="CS5" s="59" t="s">
        <v>92</v>
      </c>
      <c r="CT5" s="59" t="s">
        <v>93</v>
      </c>
      <c r="CU5" s="59" t="s">
        <v>94</v>
      </c>
      <c r="CV5" s="59" t="s">
        <v>95</v>
      </c>
      <c r="CW5" s="59" t="s">
        <v>96</v>
      </c>
      <c r="CX5" s="59" t="s">
        <v>97</v>
      </c>
      <c r="CY5" s="59" t="s">
        <v>98</v>
      </c>
      <c r="CZ5" s="59" t="s">
        <v>103</v>
      </c>
      <c r="DA5" s="59" t="s">
        <v>89</v>
      </c>
      <c r="DB5" s="59" t="s">
        <v>111</v>
      </c>
      <c r="DC5" s="59" t="s">
        <v>101</v>
      </c>
      <c r="DD5" s="59" t="s">
        <v>92</v>
      </c>
      <c r="DE5" s="59" t="s">
        <v>93</v>
      </c>
      <c r="DF5" s="59" t="s">
        <v>94</v>
      </c>
      <c r="DG5" s="59" t="s">
        <v>95</v>
      </c>
      <c r="DH5" s="59" t="s">
        <v>96</v>
      </c>
      <c r="DI5" s="59" t="s">
        <v>97</v>
      </c>
      <c r="DJ5" s="59" t="s">
        <v>35</v>
      </c>
      <c r="DK5" s="59" t="s">
        <v>103</v>
      </c>
      <c r="DL5" s="59" t="s">
        <v>104</v>
      </c>
      <c r="DM5" s="59" t="s">
        <v>90</v>
      </c>
      <c r="DN5" s="59" t="s">
        <v>110</v>
      </c>
      <c r="DO5" s="59" t="s">
        <v>92</v>
      </c>
      <c r="DP5" s="59" t="s">
        <v>93</v>
      </c>
      <c r="DQ5" s="59" t="s">
        <v>94</v>
      </c>
      <c r="DR5" s="59" t="s">
        <v>95</v>
      </c>
      <c r="DS5" s="59" t="s">
        <v>96</v>
      </c>
      <c r="DT5" s="59" t="s">
        <v>97</v>
      </c>
      <c r="DU5" s="59" t="s">
        <v>98</v>
      </c>
    </row>
    <row r="6" spans="1:125" s="66" customFormat="1" x14ac:dyDescent="0.15">
      <c r="A6" s="49" t="s">
        <v>112</v>
      </c>
      <c r="B6" s="60">
        <f>B8</f>
        <v>2020</v>
      </c>
      <c r="C6" s="60">
        <f t="shared" ref="C6:X6" si="1">C8</f>
        <v>141500</v>
      </c>
      <c r="D6" s="60">
        <f t="shared" si="1"/>
        <v>47</v>
      </c>
      <c r="E6" s="60">
        <f t="shared" si="1"/>
        <v>14</v>
      </c>
      <c r="F6" s="60">
        <f t="shared" si="1"/>
        <v>0</v>
      </c>
      <c r="G6" s="60">
        <f t="shared" si="1"/>
        <v>1</v>
      </c>
      <c r="H6" s="60" t="str">
        <f>SUBSTITUTE(H8,"　","")</f>
        <v>神奈川県相模原市</v>
      </c>
      <c r="I6" s="60" t="str">
        <f t="shared" si="1"/>
        <v>相模大野立体駐車場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33</v>
      </c>
      <c r="S6" s="62" t="str">
        <f t="shared" si="1"/>
        <v>商業施設</v>
      </c>
      <c r="T6" s="62" t="str">
        <f t="shared" si="1"/>
        <v>有</v>
      </c>
      <c r="U6" s="63">
        <f t="shared" si="1"/>
        <v>26488</v>
      </c>
      <c r="V6" s="63">
        <f t="shared" si="1"/>
        <v>856</v>
      </c>
      <c r="W6" s="63">
        <f t="shared" si="1"/>
        <v>300</v>
      </c>
      <c r="X6" s="62" t="str">
        <f t="shared" si="1"/>
        <v>代行制</v>
      </c>
      <c r="Y6" s="64">
        <f>IF(Y8="-",NA(),Y8)</f>
        <v>206.6</v>
      </c>
      <c r="Z6" s="64">
        <f t="shared" ref="Z6:AH6" si="2">IF(Z8="-",NA(),Z8)</f>
        <v>183.2</v>
      </c>
      <c r="AA6" s="64">
        <f t="shared" si="2"/>
        <v>172.2</v>
      </c>
      <c r="AB6" s="64">
        <f t="shared" si="2"/>
        <v>133.6</v>
      </c>
      <c r="AC6" s="64">
        <f t="shared" si="2"/>
        <v>122</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56.1</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543</v>
      </c>
      <c r="AZ6" s="65">
        <f t="shared" si="4"/>
        <v>40</v>
      </c>
      <c r="BA6" s="65">
        <f t="shared" si="4"/>
        <v>28</v>
      </c>
      <c r="BB6" s="65">
        <f t="shared" si="4"/>
        <v>27</v>
      </c>
      <c r="BC6" s="65">
        <f t="shared" si="4"/>
        <v>14</v>
      </c>
      <c r="BD6" s="65">
        <f t="shared" si="4"/>
        <v>4426</v>
      </c>
      <c r="BE6" s="63" t="str">
        <f>IF(BE8="-","",IF(BE8="-","【-】","【"&amp;SUBSTITUTE(TEXT(BE8,"#,##0"),"-","△")&amp;"】"))</f>
        <v>【2,345】</v>
      </c>
      <c r="BF6" s="64">
        <f>IF(BF8="-",NA(),BF8)</f>
        <v>51.6</v>
      </c>
      <c r="BG6" s="64">
        <f t="shared" ref="BG6:BO6" si="5">IF(BG8="-",NA(),BG8)</f>
        <v>45.4</v>
      </c>
      <c r="BH6" s="64">
        <f t="shared" si="5"/>
        <v>41.9</v>
      </c>
      <c r="BI6" s="64">
        <f t="shared" si="5"/>
        <v>25.1</v>
      </c>
      <c r="BJ6" s="64">
        <f t="shared" si="5"/>
        <v>-52</v>
      </c>
      <c r="BK6" s="64">
        <f t="shared" si="5"/>
        <v>27.9</v>
      </c>
      <c r="BL6" s="64">
        <f t="shared" si="5"/>
        <v>30.9</v>
      </c>
      <c r="BM6" s="64">
        <f t="shared" si="5"/>
        <v>32.4</v>
      </c>
      <c r="BN6" s="64">
        <f t="shared" si="5"/>
        <v>13.1</v>
      </c>
      <c r="BO6" s="64">
        <f t="shared" si="5"/>
        <v>-0.7</v>
      </c>
      <c r="BP6" s="61" t="str">
        <f>IF(BP8="-","",IF(BP8="-","【-】","【"&amp;SUBSTITUTE(TEXT(BP8,"#,##0.0"),"-","△")&amp;"】"))</f>
        <v>【△65.9】</v>
      </c>
      <c r="BQ6" s="65">
        <f>IF(BQ8="-",NA(),BQ8)</f>
        <v>112888</v>
      </c>
      <c r="BR6" s="65">
        <f t="shared" ref="BR6:BZ6" si="6">IF(BR8="-",NA(),BR8)</f>
        <v>88984</v>
      </c>
      <c r="BS6" s="65">
        <f t="shared" si="6"/>
        <v>82168</v>
      </c>
      <c r="BT6" s="65">
        <f t="shared" si="6"/>
        <v>35631</v>
      </c>
      <c r="BU6" s="65">
        <f t="shared" si="6"/>
        <v>-26070</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113</v>
      </c>
      <c r="CM6" s="63">
        <f t="shared" ref="CM6:CN6" si="7">CM8</f>
        <v>0</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141.6</v>
      </c>
      <c r="DL6" s="64">
        <f t="shared" ref="DL6:DT6" si="9">IF(DL8="-",NA(),DL8)</f>
        <v>127.7</v>
      </c>
      <c r="DM6" s="64">
        <f t="shared" si="9"/>
        <v>119.6</v>
      </c>
      <c r="DN6" s="64">
        <f t="shared" si="9"/>
        <v>85.3</v>
      </c>
      <c r="DO6" s="64">
        <f t="shared" si="9"/>
        <v>25.4</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115</v>
      </c>
      <c r="B7" s="60">
        <f t="shared" ref="B7:X7" si="10">B8</f>
        <v>2020</v>
      </c>
      <c r="C7" s="60">
        <f t="shared" si="10"/>
        <v>141500</v>
      </c>
      <c r="D7" s="60">
        <f t="shared" si="10"/>
        <v>47</v>
      </c>
      <c r="E7" s="60">
        <f t="shared" si="10"/>
        <v>14</v>
      </c>
      <c r="F7" s="60">
        <f t="shared" si="10"/>
        <v>0</v>
      </c>
      <c r="G7" s="60">
        <f t="shared" si="10"/>
        <v>1</v>
      </c>
      <c r="H7" s="60" t="str">
        <f t="shared" si="10"/>
        <v>神奈川県　相模原市</v>
      </c>
      <c r="I7" s="60" t="str">
        <f t="shared" si="10"/>
        <v>相模大野立体駐車場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33</v>
      </c>
      <c r="S7" s="62" t="str">
        <f t="shared" si="10"/>
        <v>商業施設</v>
      </c>
      <c r="T7" s="62" t="str">
        <f t="shared" si="10"/>
        <v>有</v>
      </c>
      <c r="U7" s="63">
        <f t="shared" si="10"/>
        <v>26488</v>
      </c>
      <c r="V7" s="63">
        <f t="shared" si="10"/>
        <v>856</v>
      </c>
      <c r="W7" s="63">
        <f t="shared" si="10"/>
        <v>300</v>
      </c>
      <c r="X7" s="62" t="str">
        <f t="shared" si="10"/>
        <v>代行制</v>
      </c>
      <c r="Y7" s="64">
        <f>Y8</f>
        <v>206.6</v>
      </c>
      <c r="Z7" s="64">
        <f t="shared" ref="Z7:AH7" si="11">Z8</f>
        <v>183.2</v>
      </c>
      <c r="AA7" s="64">
        <f t="shared" si="11"/>
        <v>172.2</v>
      </c>
      <c r="AB7" s="64">
        <f t="shared" si="11"/>
        <v>133.6</v>
      </c>
      <c r="AC7" s="64">
        <f t="shared" si="11"/>
        <v>122</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56.1</v>
      </c>
      <c r="AO7" s="64">
        <f t="shared" si="12"/>
        <v>5.6</v>
      </c>
      <c r="AP7" s="64">
        <f t="shared" si="12"/>
        <v>3.5</v>
      </c>
      <c r="AQ7" s="64">
        <f t="shared" si="12"/>
        <v>3.8</v>
      </c>
      <c r="AR7" s="64">
        <f t="shared" si="12"/>
        <v>3.2</v>
      </c>
      <c r="AS7" s="64">
        <f t="shared" si="12"/>
        <v>9.5</v>
      </c>
      <c r="AT7" s="61"/>
      <c r="AU7" s="65">
        <f>AU8</f>
        <v>0</v>
      </c>
      <c r="AV7" s="65">
        <f t="shared" ref="AV7:BD7" si="13">AV8</f>
        <v>0</v>
      </c>
      <c r="AW7" s="65">
        <f t="shared" si="13"/>
        <v>0</v>
      </c>
      <c r="AX7" s="65">
        <f t="shared" si="13"/>
        <v>0</v>
      </c>
      <c r="AY7" s="65">
        <f t="shared" si="13"/>
        <v>543</v>
      </c>
      <c r="AZ7" s="65">
        <f t="shared" si="13"/>
        <v>40</v>
      </c>
      <c r="BA7" s="65">
        <f t="shared" si="13"/>
        <v>28</v>
      </c>
      <c r="BB7" s="65">
        <f t="shared" si="13"/>
        <v>27</v>
      </c>
      <c r="BC7" s="65">
        <f t="shared" si="13"/>
        <v>14</v>
      </c>
      <c r="BD7" s="65">
        <f t="shared" si="13"/>
        <v>4426</v>
      </c>
      <c r="BE7" s="63"/>
      <c r="BF7" s="64">
        <f>BF8</f>
        <v>51.6</v>
      </c>
      <c r="BG7" s="64">
        <f t="shared" ref="BG7:BO7" si="14">BG8</f>
        <v>45.4</v>
      </c>
      <c r="BH7" s="64">
        <f t="shared" si="14"/>
        <v>41.9</v>
      </c>
      <c r="BI7" s="64">
        <f t="shared" si="14"/>
        <v>25.1</v>
      </c>
      <c r="BJ7" s="64">
        <f t="shared" si="14"/>
        <v>-52</v>
      </c>
      <c r="BK7" s="64">
        <f t="shared" si="14"/>
        <v>27.9</v>
      </c>
      <c r="BL7" s="64">
        <f t="shared" si="14"/>
        <v>30.9</v>
      </c>
      <c r="BM7" s="64">
        <f t="shared" si="14"/>
        <v>32.4</v>
      </c>
      <c r="BN7" s="64">
        <f t="shared" si="14"/>
        <v>13.1</v>
      </c>
      <c r="BO7" s="64">
        <f t="shared" si="14"/>
        <v>-0.7</v>
      </c>
      <c r="BP7" s="61"/>
      <c r="BQ7" s="65">
        <f>BQ8</f>
        <v>112888</v>
      </c>
      <c r="BR7" s="65">
        <f t="shared" ref="BR7:BZ7" si="15">BR8</f>
        <v>88984</v>
      </c>
      <c r="BS7" s="65">
        <f t="shared" si="15"/>
        <v>82168</v>
      </c>
      <c r="BT7" s="65">
        <f t="shared" si="15"/>
        <v>35631</v>
      </c>
      <c r="BU7" s="65">
        <f t="shared" si="15"/>
        <v>-26070</v>
      </c>
      <c r="BV7" s="65">
        <f t="shared" si="15"/>
        <v>19504</v>
      </c>
      <c r="BW7" s="65">
        <f t="shared" si="15"/>
        <v>18068</v>
      </c>
      <c r="BX7" s="65">
        <f t="shared" si="15"/>
        <v>25902</v>
      </c>
      <c r="BY7" s="65">
        <f t="shared" si="15"/>
        <v>23067</v>
      </c>
      <c r="BZ7" s="65">
        <f t="shared" si="15"/>
        <v>4197</v>
      </c>
      <c r="CA7" s="63"/>
      <c r="CB7" s="64" t="s">
        <v>116</v>
      </c>
      <c r="CC7" s="64" t="s">
        <v>116</v>
      </c>
      <c r="CD7" s="64" t="s">
        <v>116</v>
      </c>
      <c r="CE7" s="64" t="s">
        <v>116</v>
      </c>
      <c r="CF7" s="64" t="s">
        <v>116</v>
      </c>
      <c r="CG7" s="64" t="s">
        <v>116</v>
      </c>
      <c r="CH7" s="64" t="s">
        <v>116</v>
      </c>
      <c r="CI7" s="64" t="s">
        <v>116</v>
      </c>
      <c r="CJ7" s="64" t="s">
        <v>116</v>
      </c>
      <c r="CK7" s="64" t="s">
        <v>117</v>
      </c>
      <c r="CL7" s="61"/>
      <c r="CM7" s="63">
        <f>CM8</f>
        <v>0</v>
      </c>
      <c r="CN7" s="63">
        <f>CN8</f>
        <v>0</v>
      </c>
      <c r="CO7" s="64" t="s">
        <v>116</v>
      </c>
      <c r="CP7" s="64" t="s">
        <v>116</v>
      </c>
      <c r="CQ7" s="64" t="s">
        <v>116</v>
      </c>
      <c r="CR7" s="64" t="s">
        <v>116</v>
      </c>
      <c r="CS7" s="64" t="s">
        <v>116</v>
      </c>
      <c r="CT7" s="64" t="s">
        <v>116</v>
      </c>
      <c r="CU7" s="64" t="s">
        <v>116</v>
      </c>
      <c r="CV7" s="64" t="s">
        <v>116</v>
      </c>
      <c r="CW7" s="64" t="s">
        <v>116</v>
      </c>
      <c r="CX7" s="64" t="s">
        <v>118</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141.6</v>
      </c>
      <c r="DL7" s="64">
        <f t="shared" ref="DL7:DT7" si="17">DL8</f>
        <v>127.7</v>
      </c>
      <c r="DM7" s="64">
        <f t="shared" si="17"/>
        <v>119.6</v>
      </c>
      <c r="DN7" s="64">
        <f t="shared" si="17"/>
        <v>85.3</v>
      </c>
      <c r="DO7" s="64">
        <f t="shared" si="17"/>
        <v>25.4</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33</v>
      </c>
      <c r="S8" s="69" t="s">
        <v>129</v>
      </c>
      <c r="T8" s="69" t="s">
        <v>130</v>
      </c>
      <c r="U8" s="70">
        <v>26488</v>
      </c>
      <c r="V8" s="70">
        <v>856</v>
      </c>
      <c r="W8" s="70">
        <v>300</v>
      </c>
      <c r="X8" s="69" t="s">
        <v>131</v>
      </c>
      <c r="Y8" s="71">
        <v>206.6</v>
      </c>
      <c r="Z8" s="71">
        <v>183.2</v>
      </c>
      <c r="AA8" s="71">
        <v>172.2</v>
      </c>
      <c r="AB8" s="71">
        <v>133.6</v>
      </c>
      <c r="AC8" s="71">
        <v>122</v>
      </c>
      <c r="AD8" s="71">
        <v>156</v>
      </c>
      <c r="AE8" s="71">
        <v>218.3</v>
      </c>
      <c r="AF8" s="71">
        <v>255.1</v>
      </c>
      <c r="AG8" s="71">
        <v>225.1</v>
      </c>
      <c r="AH8" s="71">
        <v>130.80000000000001</v>
      </c>
      <c r="AI8" s="68">
        <v>630.70000000000005</v>
      </c>
      <c r="AJ8" s="71">
        <v>0</v>
      </c>
      <c r="AK8" s="71">
        <v>0</v>
      </c>
      <c r="AL8" s="71">
        <v>0</v>
      </c>
      <c r="AM8" s="71">
        <v>0</v>
      </c>
      <c r="AN8" s="71">
        <v>56.1</v>
      </c>
      <c r="AO8" s="71">
        <v>5.6</v>
      </c>
      <c r="AP8" s="71">
        <v>3.5</v>
      </c>
      <c r="AQ8" s="71">
        <v>3.8</v>
      </c>
      <c r="AR8" s="71">
        <v>3.2</v>
      </c>
      <c r="AS8" s="71">
        <v>9.5</v>
      </c>
      <c r="AT8" s="68">
        <v>8.6</v>
      </c>
      <c r="AU8" s="72">
        <v>0</v>
      </c>
      <c r="AV8" s="72">
        <v>0</v>
      </c>
      <c r="AW8" s="72">
        <v>0</v>
      </c>
      <c r="AX8" s="72">
        <v>0</v>
      </c>
      <c r="AY8" s="72">
        <v>543</v>
      </c>
      <c r="AZ8" s="72">
        <v>40</v>
      </c>
      <c r="BA8" s="72">
        <v>28</v>
      </c>
      <c r="BB8" s="72">
        <v>27</v>
      </c>
      <c r="BC8" s="72">
        <v>14</v>
      </c>
      <c r="BD8" s="72">
        <v>4426</v>
      </c>
      <c r="BE8" s="72">
        <v>2345</v>
      </c>
      <c r="BF8" s="71">
        <v>51.6</v>
      </c>
      <c r="BG8" s="71">
        <v>45.4</v>
      </c>
      <c r="BH8" s="71">
        <v>41.9</v>
      </c>
      <c r="BI8" s="71">
        <v>25.1</v>
      </c>
      <c r="BJ8" s="71">
        <v>-52</v>
      </c>
      <c r="BK8" s="71">
        <v>27.9</v>
      </c>
      <c r="BL8" s="71">
        <v>30.9</v>
      </c>
      <c r="BM8" s="71">
        <v>32.4</v>
      </c>
      <c r="BN8" s="71">
        <v>13.1</v>
      </c>
      <c r="BO8" s="71">
        <v>-0.7</v>
      </c>
      <c r="BP8" s="68">
        <v>-65.900000000000006</v>
      </c>
      <c r="BQ8" s="72">
        <v>112888</v>
      </c>
      <c r="BR8" s="72">
        <v>88984</v>
      </c>
      <c r="BS8" s="72">
        <v>82168</v>
      </c>
      <c r="BT8" s="73">
        <v>35631</v>
      </c>
      <c r="BU8" s="73">
        <v>-26070</v>
      </c>
      <c r="BV8" s="72">
        <v>19504</v>
      </c>
      <c r="BW8" s="72">
        <v>18068</v>
      </c>
      <c r="BX8" s="72">
        <v>25902</v>
      </c>
      <c r="BY8" s="72">
        <v>23067</v>
      </c>
      <c r="BZ8" s="72">
        <v>4197</v>
      </c>
      <c r="CA8" s="70">
        <v>3932</v>
      </c>
      <c r="CB8" s="71" t="s">
        <v>123</v>
      </c>
      <c r="CC8" s="71" t="s">
        <v>123</v>
      </c>
      <c r="CD8" s="71" t="s">
        <v>123</v>
      </c>
      <c r="CE8" s="71" t="s">
        <v>123</v>
      </c>
      <c r="CF8" s="71" t="s">
        <v>123</v>
      </c>
      <c r="CG8" s="71" t="s">
        <v>123</v>
      </c>
      <c r="CH8" s="71" t="s">
        <v>123</v>
      </c>
      <c r="CI8" s="71" t="s">
        <v>123</v>
      </c>
      <c r="CJ8" s="71" t="s">
        <v>123</v>
      </c>
      <c r="CK8" s="71" t="s">
        <v>123</v>
      </c>
      <c r="CL8" s="68" t="s">
        <v>123</v>
      </c>
      <c r="CM8" s="70">
        <v>0</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283.7</v>
      </c>
      <c r="DF8" s="71">
        <v>263.39999999999998</v>
      </c>
      <c r="DG8" s="71">
        <v>178.3</v>
      </c>
      <c r="DH8" s="71">
        <v>1310.7</v>
      </c>
      <c r="DI8" s="71">
        <v>110.8</v>
      </c>
      <c r="DJ8" s="68">
        <v>183.4</v>
      </c>
      <c r="DK8" s="71">
        <v>141.6</v>
      </c>
      <c r="DL8" s="71">
        <v>127.7</v>
      </c>
      <c r="DM8" s="71">
        <v>119.6</v>
      </c>
      <c r="DN8" s="71">
        <v>85.3</v>
      </c>
      <c r="DO8" s="71">
        <v>25.4</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2022-02-15T01:04:35Z</cp:lastPrinted>
  <dcterms:modified xsi:type="dcterms:W3CDTF">2022-02-15T01:04:54Z</dcterms:modified>
</cp:coreProperties>
</file>