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172.19.8.19\gesui\27　経営戦略・経営比較分析表\経営比較分析表\R02決算用\回答\"/>
    </mc:Choice>
  </mc:AlternateContent>
  <xr:revisionPtr revIDLastSave="0" documentId="13_ncr:1_{D41DEC05-FB87-4D8C-A19C-FACFDF9D347E}" xr6:coauthVersionLast="36" xr6:coauthVersionMax="36" xr10:uidLastSave="{00000000-0000-0000-0000-000000000000}"/>
  <workbookProtection workbookAlgorithmName="SHA-512" workbookHashValue="cIK9M95z5LnWEEkh1OJOefs6wfhyvLjIOCbwjKTMdSizMJZjZH3TL1TfWeU7IqgDTJzPZGBamAdJqSMJEBshcA==" workbookSaltValue="TcpJMCH3Jk8t6MJZuPOLF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BB10" i="4"/>
  <c r="AT10" i="4"/>
  <c r="P10" i="4"/>
  <c r="I10" i="4"/>
  <c r="BB8" i="4"/>
  <c r="AT8" i="4"/>
  <c r="AL8" i="4"/>
  <c r="AD8" i="4"/>
  <c r="W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<sst xmlns="http://schemas.openxmlformats.org/spreadsheetml/2006/main" count="319" uniqueCount="118">
  <si>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</si>
  <si>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</si>
  <si>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</si>
  <si>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</si>
  <si>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</si>
  <si>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</si>
  <si>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</si>
  <si>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</si>
  <si>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</si>
  <si>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</si>
  <si>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</si>
  <si>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</si>
  <si>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</si>
  <si>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</si>
  <si>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</si>
  <si>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</si>
  <si>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</si>
  <si>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</si>
  <si>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</si>
  <si>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</si>
  <si>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</si>
  <si>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</si>
  <si>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</si>
  <si>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</si>
  <si>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</si>
  <si>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</si>
  <si>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</si>
  <si>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</si>
  <si>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</si>
  <si>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</si>
  <si>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</si>
  <si>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</si>
  <si>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</si>
  <si>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</si>
  <si>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</si>
  <si>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</si>
  <si>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</si>
  <si>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</si>
  <si>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</si>
  <si>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</si>
  <si>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</si>
  <si>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</si>
  <si>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</si>
  <si>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</si>
  <si>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</si>
  <si>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</si>
  <si>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</si>
  <si>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</si>
  <si>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</si>
  <si>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</si>
  <si>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</si>
  <si>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</si>
  <si>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</si>
  <si>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</si>
  <si>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</si>
  <si>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</si>
  <si>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</si>
  <si>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</si>
  <si>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</si>
  <si>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</si>
  <si>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</si>
  <si>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</si>
  <si>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</si>
  <si>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</si>
  <si>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</si>
  <si>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</si>
  <si>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</si>
  <si>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</si>
  <si>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</si>
  <si>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</si>
  <si>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</si>
  <si>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</si>
  <si>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</si>
  <si>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</si>
  <si>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</si>
  <si>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</si>
  <si>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</si>
  <si>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</si>
  <si>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</si>
  <si>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</si>
  <si>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</si>
  <si>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</si>
  <si>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</si>
  <si>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</si>
  <si>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</si>
  <si>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</si>
  <si>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</si>
  <si>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</si>
  <si>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</si>
  <si>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</si>
  <si>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</si>
  <si>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</si>
  <si>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</si>
  <si>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</si>
  <si>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</si>
  <si>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</si>
  <si>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</si>
  <si>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</si>
  <si>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</si>
  <si>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</si>
  <si>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</si>
  <si>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</si>
  <si>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</si>
  <si>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</si>
  <si>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</si>
  <si>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</si>
  <si>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</si>
  <si>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</si>
  <si>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</si>
  <si>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</si>
  <si>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</si>
  <si>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</si>
  <si>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</si>
  <si>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</si>
  <si>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</si>
  <si>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厳しい経営環境の中、老朽化する下水道関連施設を健全な状態に保ち、安定した汚水処理サービスを将来世代へと確実に引き継ぐため、段階的な経営構造の改善や効率的な改築更新・維持管理が必要です。
　市民生活等への影響に配慮し、まずは、令和４年７月から4.4%の値上げとなる使用料改定を行います。今後も継続して適正な使用料について検討していきます。
　また、民の経営原理やノウハウを本事業に取り込むことを目的とし、令和５年度からコンセッション方式を導入する方針を固めています。</t>
    <phoneticPr fontId="4"/>
  </si>
  <si>
    <t>　令和２年度から地方公営企業法を全部適用し、企業会計へ移行しました。
　①経常収支比率は、100%を上回っており、単年度の収支は黒字となっています。また、全国平均及び類似団体平均値を上回っています。
　②累積欠損金は、発生していません。
　③流動比率は、初期投資時に借り入れた企業債の償還金が高額となっているため、低い数値となっています。
　④企業債残高対事業規模比率は、企業債償還金を一般会計繰入金に依存していることから数値がありません。今後は、企業会計の独立採算の観点から、一般会計繰入金への依存度を下げるよう、経営努力する必要があります。
　⑤経費回収率は、類似団体平均値を上回っているものの、全国平均を下回っています。令和４年７月から予定している使用料の値上げに伴い、支払能力を高められる見込みです。
　⑥汚水処理原価は、長引くコロナ禍等の影響を受け、年間有収水量が減少し、全国平均及び類似団体平均値を上回っています。
　⑦施設利用率は類似団体平均値と比較して高い傾向にありますが、今後、人口減少や節水効果等の影響による汚水量の減少が想定されるため、処理区域の拡大や施設規模の縮小といった方法も検討していく必要があります。
　⑧水洗化率は類似団体平均値と比較して高い傾向にありますが、経営安定化の観点から、引き続き普及活動を行い、数値を上昇させる必要があります。</t>
    <rPh sb="1" eb="2">
      <t>レイ</t>
    </rPh>
    <rPh sb="2" eb="3">
      <t>ワ</t>
    </rPh>
    <rPh sb="4" eb="5">
      <t>ネン</t>
    </rPh>
    <rPh sb="5" eb="6">
      <t>ド</t>
    </rPh>
    <rPh sb="8" eb="10">
      <t>チホウ</t>
    </rPh>
    <rPh sb="10" eb="12">
      <t>コウエイ</t>
    </rPh>
    <rPh sb="12" eb="14">
      <t>キギョウ</t>
    </rPh>
    <rPh sb="14" eb="15">
      <t>ホウ</t>
    </rPh>
    <rPh sb="16" eb="18">
      <t>ゼンブ</t>
    </rPh>
    <rPh sb="18" eb="20">
      <t>テキヨウ</t>
    </rPh>
    <rPh sb="22" eb="24">
      <t>キギョウ</t>
    </rPh>
    <rPh sb="24" eb="26">
      <t>カイケイ</t>
    </rPh>
    <rPh sb="27" eb="29">
      <t>イコウ</t>
    </rPh>
    <rPh sb="102" eb="104">
      <t>ルイセキ</t>
    </rPh>
    <rPh sb="104" eb="106">
      <t>ケッソン</t>
    </rPh>
    <rPh sb="106" eb="107">
      <t>キン</t>
    </rPh>
    <rPh sb="109" eb="111">
      <t>ハッセイ</t>
    </rPh>
    <rPh sb="121" eb="123">
      <t>リュウドウ</t>
    </rPh>
    <rPh sb="123" eb="125">
      <t>ヒリツ</t>
    </rPh>
    <rPh sb="127" eb="129">
      <t>ショキ</t>
    </rPh>
    <rPh sb="129" eb="131">
      <t>トウシ</t>
    </rPh>
    <rPh sb="131" eb="132">
      <t>ジ</t>
    </rPh>
    <rPh sb="133" eb="134">
      <t>カ</t>
    </rPh>
    <rPh sb="135" eb="136">
      <t>イ</t>
    </rPh>
    <rPh sb="138" eb="140">
      <t>キギョウ</t>
    </rPh>
    <rPh sb="140" eb="141">
      <t>サイ</t>
    </rPh>
    <rPh sb="142" eb="144">
      <t>ショウカン</t>
    </rPh>
    <rPh sb="144" eb="145">
      <t>キン</t>
    </rPh>
    <rPh sb="146" eb="148">
      <t>コウガク</t>
    </rPh>
    <rPh sb="157" eb="158">
      <t>ヒク</t>
    </rPh>
    <rPh sb="159" eb="161">
      <t>スウチ</t>
    </rPh>
    <rPh sb="186" eb="188">
      <t>キギョウ</t>
    </rPh>
    <rPh sb="188" eb="189">
      <t>サイ</t>
    </rPh>
    <rPh sb="426" eb="429">
      <t>ヘイキンチ</t>
    </rPh>
    <rPh sb="436" eb="438">
      <t>ケイコウ</t>
    </rPh>
    <rPh sb="527" eb="530">
      <t>ヘイキンチ</t>
    </rPh>
    <rPh sb="537" eb="539">
      <t>ケイコウ</t>
    </rPh>
    <rPh sb="566" eb="567">
      <t>オコナ</t>
    </rPh>
    <rPh sb="569" eb="571">
      <t>スウチ</t>
    </rPh>
    <rPh sb="572" eb="574">
      <t>ジョウショウ</t>
    </rPh>
    <rPh sb="577" eb="579">
      <t>ヒツヨウ</t>
    </rPh>
    <phoneticPr fontId="4"/>
  </si>
  <si>
    <t>　平成10年度に汚水処理を開始した本市においては、京浜急行線沿線開発時に整備され、移管された管きょや処理場施設等の老朽化が進んでいます。
　処理場、ポンプ場及び管路施設のいずれも、ストックマネジメント計画等に基づいた効率的な改築・維持管理を継続していきます。</t>
    <rPh sb="25" eb="27">
      <t>ケイヒン</t>
    </rPh>
    <rPh sb="27" eb="29">
      <t>キュウコウ</t>
    </rPh>
    <rPh sb="78" eb="7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</si>
</sst>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C6-45CB-B6EB-DEB0FFC89F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41C6-45CB-B6EB-DEB0FFC89F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53.42</c:v>
                </c:pt>
              </c:numCache>
            </c:numRef>
          </c:val>
          <c:extLst>
            <c:ext xmlns:c16="http://schemas.microsoft.com/office/drawing/2014/chart" uri="{C3380CC4-5D6E-409C-BE32-E72D297353CC}">
              <c16:uniqueId val="{00000000-B54E-4C1E-BCE8-1BCE387D47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c:v>
                </c:pt>
              </c:numCache>
            </c:numRef>
          </c:val>
          <c:smooth val="0"/>
          <c:extLst>
            <c:ext xmlns:c16="http://schemas.microsoft.com/office/drawing/2014/chart" uri="{C3380CC4-5D6E-409C-BE32-E72D297353CC}">
              <c16:uniqueId val="{00000001-B54E-4C1E-BCE8-1BCE387D47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90.06</c:v>
                </c:pt>
              </c:numCache>
            </c:numRef>
          </c:val>
          <c:extLst>
            <c:ext xmlns:c16="http://schemas.microsoft.com/office/drawing/2014/chart" uri="{C3380CC4-5D6E-409C-BE32-E72D297353CC}">
              <c16:uniqueId val="{00000000-8FB8-4C3D-A14A-D9EACFF990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85.01</c:v>
                </c:pt>
              </c:numCache>
            </c:numRef>
          </c:val>
          <c:smooth val="0"/>
          <c:extLst>
            <c:ext xmlns:c16="http://schemas.microsoft.com/office/drawing/2014/chart" uri="{C3380CC4-5D6E-409C-BE32-E72D297353CC}">
              <c16:uniqueId val="{00000001-8FB8-4C3D-A14A-D9EACFF990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106.78</c:v>
                </c:pt>
              </c:numCache>
            </c:numRef>
          </c:val>
          <c:extLst>
            <c:ext xmlns:c16="http://schemas.microsoft.com/office/drawing/2014/chart" uri="{C3380CC4-5D6E-409C-BE32-E72D297353CC}">
              <c16:uniqueId val="{00000000-5DE7-4072-9DC3-48B767E204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106.75</c:v>
                </c:pt>
              </c:numCache>
            </c:numRef>
          </c:val>
          <c:smooth val="0"/>
          <c:extLst>
            <c:ext xmlns:c16="http://schemas.microsoft.com/office/drawing/2014/chart" uri="{C3380CC4-5D6E-409C-BE32-E72D297353CC}">
              <c16:uniqueId val="{00000001-5DE7-4072-9DC3-48B767E204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4.74</c:v>
                </c:pt>
              </c:numCache>
            </c:numRef>
          </c:val>
          <c:extLst>
            <c:ext xmlns:c16="http://schemas.microsoft.com/office/drawing/2014/chart" uri="{C3380CC4-5D6E-409C-BE32-E72D297353CC}">
              <c16:uniqueId val="{00000000-190E-4603-AC59-8ADAFBA6AF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9.0399999999999991</c:v>
                </c:pt>
              </c:numCache>
            </c:numRef>
          </c:val>
          <c:smooth val="0"/>
          <c:extLst>
            <c:ext xmlns:c16="http://schemas.microsoft.com/office/drawing/2014/chart" uri="{C3380CC4-5D6E-409C-BE32-E72D297353CC}">
              <c16:uniqueId val="{00000001-190E-4603-AC59-8ADAFBA6AF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343-46F6-8E97-CBE30D0B48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343-46F6-8E97-CBE30D0B48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55-421F-9F90-6166297C22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7.23</c:v>
                </c:pt>
              </c:numCache>
            </c:numRef>
          </c:val>
          <c:smooth val="0"/>
          <c:extLst>
            <c:ext xmlns:c16="http://schemas.microsoft.com/office/drawing/2014/chart" uri="{C3380CC4-5D6E-409C-BE32-E72D297353CC}">
              <c16:uniqueId val="{00000001-4155-421F-9F90-6166297C22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22.65</c:v>
                </c:pt>
              </c:numCache>
            </c:numRef>
          </c:val>
          <c:extLst>
            <c:ext xmlns:c16="http://schemas.microsoft.com/office/drawing/2014/chart" uri="{C3380CC4-5D6E-409C-BE32-E72D297353CC}">
              <c16:uniqueId val="{00000000-4467-4E3F-A6F5-031C09417D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38.76</c:v>
                </c:pt>
              </c:numCache>
            </c:numRef>
          </c:val>
          <c:smooth val="0"/>
          <c:extLst>
            <c:ext xmlns:c16="http://schemas.microsoft.com/office/drawing/2014/chart" uri="{C3380CC4-5D6E-409C-BE32-E72D297353CC}">
              <c16:uniqueId val="{00000001-4467-4E3F-A6F5-031C09417D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B9-4E41-B084-593B51A45F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1303.55</c:v>
                </c:pt>
              </c:numCache>
            </c:numRef>
          </c:val>
          <c:smooth val="0"/>
          <c:extLst>
            <c:ext xmlns:c16="http://schemas.microsoft.com/office/drawing/2014/chart" uri="{C3380CC4-5D6E-409C-BE32-E72D297353CC}">
              <c16:uniqueId val="{00000001-31B9-4E41-B084-593B51A45F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87.73</c:v>
                </c:pt>
              </c:numCache>
            </c:numRef>
          </c:val>
          <c:extLst>
            <c:ext xmlns:c16="http://schemas.microsoft.com/office/drawing/2014/chart" uri="{C3380CC4-5D6E-409C-BE32-E72D297353CC}">
              <c16:uniqueId val="{00000000-B54B-43DA-ADFC-0F1F10969C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78.510000000000005</c:v>
                </c:pt>
              </c:numCache>
            </c:numRef>
          </c:val>
          <c:smooth val="0"/>
          <c:extLst>
            <c:ext xmlns:c16="http://schemas.microsoft.com/office/drawing/2014/chart" uri="{C3380CC4-5D6E-409C-BE32-E72D297353CC}">
              <c16:uniqueId val="{00000001-B54B-43DA-ADFC-0F1F10969C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195.97</c:v>
                </c:pt>
              </c:numCache>
            </c:numRef>
          </c:val>
          <c:extLst>
            <c:ext xmlns:c16="http://schemas.microsoft.com/office/drawing/2014/chart" uri="{C3380CC4-5D6E-409C-BE32-E72D297353CC}">
              <c16:uniqueId val="{00000000-B5BF-47D4-80AE-C129A6CF1E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160.44999999999999</c:v>
                </c:pt>
              </c:numCache>
            </c:numRef>
          </c:val>
          <c:smooth val="0"/>
          <c:extLst>
            <c:ext xmlns:c16="http://schemas.microsoft.com/office/drawing/2014/chart" uri="{C3380CC4-5D6E-409C-BE32-E72D297353CC}">
              <c16:uniqueId val="{00000001-B5BF-47D4-80AE-C129A6CF1E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三浦市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42444</v>
      </c>
      <c r="AM8" s="51"/>
      <c r="AN8" s="51"/>
      <c r="AO8" s="51"/>
      <c r="AP8" s="51"/>
      <c r="AQ8" s="51"/>
      <c r="AR8" s="51"/>
      <c r="AS8" s="51"/>
      <c r="AT8" s="46">
        <f>データ!T6</f>
        <v>32.049999999999997</v>
      </c>
      <c r="AU8" s="46"/>
      <c r="AV8" s="46"/>
      <c r="AW8" s="46"/>
      <c r="AX8" s="46"/>
      <c r="AY8" s="46"/>
      <c r="AZ8" s="46"/>
      <c r="BA8" s="46"/>
      <c r="BB8" s="46">
        <f>データ!U6</f>
        <v>1324.31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69.150000000000006</v>
      </c>
      <c r="J10" s="46"/>
      <c r="K10" s="46"/>
      <c r="L10" s="46"/>
      <c r="M10" s="46"/>
      <c r="N10" s="46"/>
      <c r="O10" s="46"/>
      <c r="P10" s="46">
        <f>データ!P6</f>
        <v>35.18</v>
      </c>
      <c r="Q10" s="46"/>
      <c r="R10" s="46"/>
      <c r="S10" s="46"/>
      <c r="T10" s="46"/>
      <c r="U10" s="46"/>
      <c r="V10" s="46"/>
      <c r="W10" s="46">
        <f>データ!Q6</f>
        <v>88.37</v>
      </c>
      <c r="X10" s="46"/>
      <c r="Y10" s="46"/>
      <c r="Z10" s="46"/>
      <c r="AA10" s="46"/>
      <c r="AB10" s="46"/>
      <c r="AC10" s="46"/>
      <c r="AD10" s="51">
        <f>データ!R6</f>
        <v>2921</v>
      </c>
      <c r="AE10" s="51"/>
      <c r="AF10" s="51"/>
      <c r="AG10" s="51"/>
      <c r="AH10" s="51"/>
      <c r="AI10" s="51"/>
      <c r="AJ10" s="51"/>
      <c r="AK10" s="2"/>
      <c r="AL10" s="51">
        <f>データ!V6</f>
        <v>14873</v>
      </c>
      <c r="AM10" s="51"/>
      <c r="AN10" s="51"/>
      <c r="AO10" s="51"/>
      <c r="AP10" s="51"/>
      <c r="AQ10" s="51"/>
      <c r="AR10" s="51"/>
      <c r="AS10" s="51"/>
      <c r="AT10" s="46">
        <f>データ!W6</f>
        <v>2.16</v>
      </c>
      <c r="AU10" s="46"/>
      <c r="AV10" s="46"/>
      <c r="AW10" s="46"/>
      <c r="AX10" s="46"/>
      <c r="AY10" s="46"/>
      <c r="AZ10" s="46"/>
      <c r="BA10" s="46"/>
      <c r="BB10" s="46">
        <f>データ!X6</f>
        <v>6885.65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w10cjHLagVQDiye+UgqMxPZWvD3QdwBKgKd1peLAvNX3iFYB5RSCQcnuhNcTH/pT/Dm1WuZ2XpbFxa/92RN1w==" saltValue="pirVZ7e+6VJeoC3EPenu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142107</v>
      </c>
      <c r="D6" s="33">
        <f t="shared" si="3"/>
        <v>46</v>
      </c>
      <c r="E6" s="33">
        <f t="shared" si="3"/>
        <v>17</v>
      </c>
      <c r="F6" s="33">
        <f t="shared" si="3"/>
        <v>1</v>
      </c>
      <c r="G6" s="33">
        <f t="shared" si="3"/>
        <v>0</v>
      </c>
      <c r="H6" s="33" t="str">
        <f t="shared" si="3"/>
        <v>神奈川県　三浦市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69.150000000000006</v>
      </c>
      <c r="P6" s="34">
        <f t="shared" si="3"/>
        <v>35.18</v>
      </c>
      <c r="Q6" s="34">
        <f t="shared" si="3"/>
        <v>88.37</v>
      </c>
      <c r="R6" s="34">
        <f t="shared" si="3"/>
        <v>2921</v>
      </c>
      <c r="S6" s="34">
        <f t="shared" si="3"/>
        <v>42444</v>
      </c>
      <c r="T6" s="34">
        <f t="shared" si="3"/>
        <v>32.049999999999997</v>
      </c>
      <c r="U6" s="34">
        <f t="shared" si="3"/>
        <v>1324.31</v>
      </c>
      <c r="V6" s="34">
        <f t="shared" si="3"/>
        <v>14873</v>
      </c>
      <c r="W6" s="34">
        <f t="shared" si="3"/>
        <v>2.16</v>
      </c>
      <c r="X6" s="34">
        <f t="shared" si="3"/>
        <v>6885.65</v>
      </c>
      <c r="Y6" s="35" t="str">
        <f>IF(Y7="",NA(),Y7)</f>
        <v>-</v>
      </c>
      <c r="Z6" s="35" t="str">
        <f t="shared" ref="Z6:AH6" si="4">IF(Z7="",NA(),Z7)</f>
        <v>-</v>
      </c>
      <c r="AA6" s="35" t="str">
        <f t="shared" si="4"/>
        <v>-</v>
      </c>
      <c r="AB6" s="35" t="str">
        <f t="shared" si="4"/>
        <v>-</v>
      </c>
      <c r="AC6" s="35">
        <f t="shared" si="4"/>
        <v>106.78</v>
      </c>
      <c r="AD6" s="35" t="str">
        <f t="shared" si="4"/>
        <v>-</v>
      </c>
      <c r="AE6" s="35" t="str">
        <f t="shared" si="4"/>
        <v>-</v>
      </c>
      <c r="AF6" s="35" t="str">
        <f t="shared" si="4"/>
        <v>-</v>
      </c>
      <c r="AG6" s="35" t="str">
        <f t="shared" si="4"/>
        <v>-</v>
      </c>
      <c r="AH6" s="35">
        <f t="shared" si="4"/>
        <v>106.75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7.23</v>
      </c>
      <c r="AT6" s="34" t="str">
        <f>IF(AT7="","",IF(AT7="-","【-】","【"&amp;SUBSTITUTE(TEXT(AT7,"#,##0.00"),"-","△")&amp;"】"))</f>
        <v>【3.64】</v>
      </c>
      <c r="AU6" s="35" t="str">
        <f>IF(AU7="",NA(),AU7)</f>
        <v>-</v>
      </c>
      <c r="AV6" s="35" t="str">
        <f t="shared" ref="AV6:BD6" si="6">IF(AV7="",NA(),AV7)</f>
        <v>-</v>
      </c>
      <c r="AW6" s="35" t="str">
        <f t="shared" si="6"/>
        <v>-</v>
      </c>
      <c r="AX6" s="35" t="str">
        <f t="shared" si="6"/>
        <v>-</v>
      </c>
      <c r="AY6" s="35">
        <f t="shared" si="6"/>
        <v>22.65</v>
      </c>
      <c r="AZ6" s="35" t="str">
        <f t="shared" si="6"/>
        <v>-</v>
      </c>
      <c r="BA6" s="35" t="str">
        <f t="shared" si="6"/>
        <v>-</v>
      </c>
      <c r="BB6" s="35" t="str">
        <f t="shared" si="6"/>
        <v>-</v>
      </c>
      <c r="BC6" s="35" t="str">
        <f t="shared" si="6"/>
        <v>-</v>
      </c>
      <c r="BD6" s="35">
        <f t="shared" si="6"/>
        <v>38.76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1303.55</v>
      </c>
      <c r="BP6" s="34" t="str">
        <f>IF(BP7="","",IF(BP7="-","【-】","【"&amp;SUBSTITUTE(TEXT(BP7,"#,##0.00"),"-","△")&amp;"】"))</f>
        <v>【705.21】</v>
      </c>
      <c r="BQ6" s="35" t="str">
        <f>IF(BQ7="",NA(),BQ7)</f>
        <v>-</v>
      </c>
      <c r="BR6" s="35" t="str">
        <f t="shared" ref="BR6:BZ6" si="8">IF(BR7="",NA(),BR7)</f>
        <v>-</v>
      </c>
      <c r="BS6" s="35" t="str">
        <f t="shared" si="8"/>
        <v>-</v>
      </c>
      <c r="BT6" s="35" t="str">
        <f t="shared" si="8"/>
        <v>-</v>
      </c>
      <c r="BU6" s="35">
        <f t="shared" si="8"/>
        <v>87.73</v>
      </c>
      <c r="BV6" s="35" t="str">
        <f t="shared" si="8"/>
        <v>-</v>
      </c>
      <c r="BW6" s="35" t="str">
        <f t="shared" si="8"/>
        <v>-</v>
      </c>
      <c r="BX6" s="35" t="str">
        <f t="shared" si="8"/>
        <v>-</v>
      </c>
      <c r="BY6" s="35" t="str">
        <f t="shared" si="8"/>
        <v>-</v>
      </c>
      <c r="BZ6" s="35">
        <f t="shared" si="8"/>
        <v>78.510000000000005</v>
      </c>
      <c r="CA6" s="34" t="str">
        <f>IF(CA7="","",IF(CA7="-","【-】","【"&amp;SUBSTITUTE(TEXT(CA7,"#,##0.00"),"-","△")&amp;"】"))</f>
        <v>【98.96】</v>
      </c>
      <c r="CB6" s="35" t="str">
        <f>IF(CB7="",NA(),CB7)</f>
        <v>-</v>
      </c>
      <c r="CC6" s="35" t="str">
        <f t="shared" ref="CC6:CK6" si="9">IF(CC7="",NA(),CC7)</f>
        <v>-</v>
      </c>
      <c r="CD6" s="35" t="str">
        <f t="shared" si="9"/>
        <v>-</v>
      </c>
      <c r="CE6" s="35" t="str">
        <f t="shared" si="9"/>
        <v>-</v>
      </c>
      <c r="CF6" s="35">
        <f t="shared" si="9"/>
        <v>195.97</v>
      </c>
      <c r="CG6" s="35" t="str">
        <f t="shared" si="9"/>
        <v>-</v>
      </c>
      <c r="CH6" s="35" t="str">
        <f t="shared" si="9"/>
        <v>-</v>
      </c>
      <c r="CI6" s="35" t="str">
        <f t="shared" si="9"/>
        <v>-</v>
      </c>
      <c r="CJ6" s="35" t="str">
        <f t="shared" si="9"/>
        <v>-</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f t="shared" si="10"/>
        <v>53.42</v>
      </c>
      <c r="CR6" s="35" t="str">
        <f t="shared" si="10"/>
        <v>-</v>
      </c>
      <c r="CS6" s="35" t="str">
        <f t="shared" si="10"/>
        <v>-</v>
      </c>
      <c r="CT6" s="35" t="str">
        <f t="shared" si="10"/>
        <v>-</v>
      </c>
      <c r="CU6" s="35" t="str">
        <f t="shared" si="10"/>
        <v>-</v>
      </c>
      <c r="CV6" s="35">
        <f t="shared" si="10"/>
        <v>46.3</v>
      </c>
      <c r="CW6" s="34" t="str">
        <f>IF(CW7="","",IF(CW7="-","【-】","【"&amp;SUBSTITUTE(TEXT(CW7,"#,##0.00"),"-","△")&amp;"】"))</f>
        <v>【59.57】</v>
      </c>
      <c r="CX6" s="35" t="str">
        <f>IF(CX7="",NA(),CX7)</f>
        <v>-</v>
      </c>
      <c r="CY6" s="35" t="str">
        <f t="shared" ref="CY6:DG6" si="11">IF(CY7="",NA(),CY7)</f>
        <v>-</v>
      </c>
      <c r="CZ6" s="35" t="str">
        <f t="shared" si="11"/>
        <v>-</v>
      </c>
      <c r="DA6" s="35" t="str">
        <f t="shared" si="11"/>
        <v>-</v>
      </c>
      <c r="DB6" s="35">
        <f t="shared" si="11"/>
        <v>90.06</v>
      </c>
      <c r="DC6" s="35" t="str">
        <f t="shared" si="11"/>
        <v>-</v>
      </c>
      <c r="DD6" s="35" t="str">
        <f t="shared" si="11"/>
        <v>-</v>
      </c>
      <c r="DE6" s="35" t="str">
        <f t="shared" si="11"/>
        <v>-</v>
      </c>
      <c r="DF6" s="35" t="str">
        <f t="shared" si="11"/>
        <v>-</v>
      </c>
      <c r="DG6" s="35">
        <f t="shared" si="11"/>
        <v>85.01</v>
      </c>
      <c r="DH6" s="34" t="str">
        <f>IF(DH7="","",IF(DH7="-","【-】","【"&amp;SUBSTITUTE(TEXT(DH7,"#,##0.00"),"-","△")&amp;"】"))</f>
        <v>【95.57】</v>
      </c>
      <c r="DI6" s="35" t="str">
        <f>IF(DI7="",NA(),DI7)</f>
        <v>-</v>
      </c>
      <c r="DJ6" s="35" t="str">
        <f t="shared" ref="DJ6:DR6" si="12">IF(DJ7="",NA(),DJ7)</f>
        <v>-</v>
      </c>
      <c r="DK6" s="35" t="str">
        <f t="shared" si="12"/>
        <v>-</v>
      </c>
      <c r="DL6" s="35" t="str">
        <f t="shared" si="12"/>
        <v>-</v>
      </c>
      <c r="DM6" s="35">
        <f t="shared" si="12"/>
        <v>4.74</v>
      </c>
      <c r="DN6" s="35" t="str">
        <f t="shared" si="12"/>
        <v>-</v>
      </c>
      <c r="DO6" s="35" t="str">
        <f t="shared" si="12"/>
        <v>-</v>
      </c>
      <c r="DP6" s="35" t="str">
        <f t="shared" si="12"/>
        <v>-</v>
      </c>
      <c r="DQ6" s="35" t="str">
        <f t="shared" si="12"/>
        <v>-</v>
      </c>
      <c r="DR6" s="35">
        <f t="shared" si="12"/>
        <v>9.0399999999999991</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【0.30】</v>
      </c>
    </row>
    <row r="7" spans="1:148" s="36" customFormat="1" x14ac:dyDescent="0.15">
      <c r="A7" s="28"/>
      <c r="B7" s="37">
        <v>2020</v>
      </c>
      <c r="C7" s="37">
        <v>142107</v>
      </c>
      <c r="D7" s="37">
        <v>46</v>
      </c>
      <c r="E7" s="37">
        <v>17</v>
      </c>
      <c r="F7" s="37">
        <v>1</v>
      </c>
      <c r="G7" s="37">
        <v>0</v>
      </c>
      <c r="H7" s="37" t="s">
        <v>96</v>
      </c>
      <c r="I7" s="37" t="s">
        <v>97</v>
      </c>
      <c r="J7" s="37" t="s">
        <v>98</v>
      </c>
      <c r="K7" s="37" t="s">
        <v>99</v>
      </c>
      <c r="L7" s="37" t="s">
        <v>100</v>
      </c>
      <c r="M7" s="37" t="s">
        <v>101</v>
      </c>
      <c r="N7" s="38" t="s">
        <v>102</v>
      </c>
      <c r="O7" s="38">
        <v>69.150000000000006</v>
      </c>
      <c r="P7" s="38">
        <v>35.18</v>
      </c>
      <c r="Q7" s="38">
        <v>88.37</v>
      </c>
      <c r="R7" s="38">
        <v>2921</v>
      </c>
      <c r="S7" s="38">
        <v>42444</v>
      </c>
      <c r="T7" s="38">
        <v>32.049999999999997</v>
      </c>
      <c r="U7" s="38">
        <v>1324.31</v>
      </c>
      <c r="V7" s="38">
        <v>14873</v>
      </c>
      <c r="W7" s="38">
        <v>2.16</v>
      </c>
      <c r="X7" s="38">
        <v>6885.65</v>
      </c>
      <c r="Y7" s="38" t="s">
        <v>102</v>
      </c>
      <c r="Z7" s="38" t="s">
        <v>102</v>
      </c>
      <c r="AA7" s="38" t="s">
        <v>102</v>
      </c>
      <c r="AB7" s="38" t="s">
        <v>102</v>
      </c>
      <c r="AC7" s="38">
        <v>106.78</v>
      </c>
      <c r="AD7" s="38" t="s">
        <v>102</v>
      </c>
      <c r="AE7" s="38" t="s">
        <v>102</v>
      </c>
      <c r="AF7" s="38" t="s">
        <v>102</v>
      </c>
      <c r="AG7" s="38" t="s">
        <v>102</v>
      </c>
      <c r="AH7" s="38">
        <v>106.75</v>
      </c>
      <c r="AI7" s="38">
        <v>106.67</v>
      </c>
      <c r="AJ7" s="38" t="s">
        <v>102</v>
      </c>
      <c r="AK7" s="38" t="s">
        <v>102</v>
      </c>
      <c r="AL7" s="38" t="s">
        <v>102</v>
      </c>
      <c r="AM7" s="38" t="s">
        <v>102</v>
      </c>
      <c r="AN7" s="38">
        <v>0</v>
      </c>
      <c r="AO7" s="38" t="s">
        <v>102</v>
      </c>
      <c r="AP7" s="38" t="s">
        <v>102</v>
      </c>
      <c r="AQ7" s="38" t="s">
        <v>102</v>
      </c>
      <c r="AR7" s="38" t="s">
        <v>102</v>
      </c>
      <c r="AS7" s="38">
        <v>7.23</v>
      </c>
      <c r="AT7" s="38">
        <v>3.64</v>
      </c>
      <c r="AU7" s="38" t="s">
        <v>102</v>
      </c>
      <c r="AV7" s="38" t="s">
        <v>102</v>
      </c>
      <c r="AW7" s="38" t="s">
        <v>102</v>
      </c>
      <c r="AX7" s="38" t="s">
        <v>102</v>
      </c>
      <c r="AY7" s="38">
        <v>22.65</v>
      </c>
      <c r="AZ7" s="38" t="s">
        <v>102</v>
      </c>
      <c r="BA7" s="38" t="s">
        <v>102</v>
      </c>
      <c r="BB7" s="38" t="s">
        <v>102</v>
      </c>
      <c r="BC7" s="38" t="s">
        <v>102</v>
      </c>
      <c r="BD7" s="38">
        <v>38.76</v>
      </c>
      <c r="BE7" s="38">
        <v>67.52</v>
      </c>
      <c r="BF7" s="38" t="s">
        <v>102</v>
      </c>
      <c r="BG7" s="38" t="s">
        <v>102</v>
      </c>
      <c r="BH7" s="38" t="s">
        <v>102</v>
      </c>
      <c r="BI7" s="38" t="s">
        <v>102</v>
      </c>
      <c r="BJ7" s="38">
        <v>0</v>
      </c>
      <c r="BK7" s="38" t="s">
        <v>102</v>
      </c>
      <c r="BL7" s="38" t="s">
        <v>102</v>
      </c>
      <c r="BM7" s="38" t="s">
        <v>102</v>
      </c>
      <c r="BN7" s="38" t="s">
        <v>102</v>
      </c>
      <c r="BO7" s="38">
        <v>1303.55</v>
      </c>
      <c r="BP7" s="38">
        <v>705.21</v>
      </c>
      <c r="BQ7" s="38" t="s">
        <v>102</v>
      </c>
      <c r="BR7" s="38" t="s">
        <v>102</v>
      </c>
      <c r="BS7" s="38" t="s">
        <v>102</v>
      </c>
      <c r="BT7" s="38" t="s">
        <v>102</v>
      </c>
      <c r="BU7" s="38">
        <v>87.73</v>
      </c>
      <c r="BV7" s="38" t="s">
        <v>102</v>
      </c>
      <c r="BW7" s="38" t="s">
        <v>102</v>
      </c>
      <c r="BX7" s="38" t="s">
        <v>102</v>
      </c>
      <c r="BY7" s="38" t="s">
        <v>102</v>
      </c>
      <c r="BZ7" s="38">
        <v>78.510000000000005</v>
      </c>
      <c r="CA7" s="38">
        <v>98.96</v>
      </c>
      <c r="CB7" s="38" t="s">
        <v>102</v>
      </c>
      <c r="CC7" s="38" t="s">
        <v>102</v>
      </c>
      <c r="CD7" s="38" t="s">
        <v>102</v>
      </c>
      <c r="CE7" s="38" t="s">
        <v>102</v>
      </c>
      <c r="CF7" s="38">
        <v>195.97</v>
      </c>
      <c r="CG7" s="38" t="s">
        <v>102</v>
      </c>
      <c r="CH7" s="38" t="s">
        <v>102</v>
      </c>
      <c r="CI7" s="38" t="s">
        <v>102</v>
      </c>
      <c r="CJ7" s="38" t="s">
        <v>102</v>
      </c>
      <c r="CK7" s="38">
        <v>160.44999999999999</v>
      </c>
      <c r="CL7" s="38">
        <v>134.52000000000001</v>
      </c>
      <c r="CM7" s="38" t="s">
        <v>102</v>
      </c>
      <c r="CN7" s="38" t="s">
        <v>102</v>
      </c>
      <c r="CO7" s="38" t="s">
        <v>102</v>
      </c>
      <c r="CP7" s="38" t="s">
        <v>102</v>
      </c>
      <c r="CQ7" s="38">
        <v>53.42</v>
      </c>
      <c r="CR7" s="38" t="s">
        <v>102</v>
      </c>
      <c r="CS7" s="38" t="s">
        <v>102</v>
      </c>
      <c r="CT7" s="38" t="s">
        <v>102</v>
      </c>
      <c r="CU7" s="38" t="s">
        <v>102</v>
      </c>
      <c r="CV7" s="38">
        <v>46.3</v>
      </c>
      <c r="CW7" s="38">
        <v>59.57</v>
      </c>
      <c r="CX7" s="38" t="s">
        <v>102</v>
      </c>
      <c r="CY7" s="38" t="s">
        <v>102</v>
      </c>
      <c r="CZ7" s="38" t="s">
        <v>102</v>
      </c>
      <c r="DA7" s="38" t="s">
        <v>102</v>
      </c>
      <c r="DB7" s="38">
        <v>90.06</v>
      </c>
      <c r="DC7" s="38" t="s">
        <v>102</v>
      </c>
      <c r="DD7" s="38" t="s">
        <v>102</v>
      </c>
      <c r="DE7" s="38" t="s">
        <v>102</v>
      </c>
      <c r="DF7" s="38" t="s">
        <v>102</v>
      </c>
      <c r="DG7" s="38">
        <v>85.01</v>
      </c>
      <c r="DH7" s="38">
        <v>95.57</v>
      </c>
      <c r="DI7" s="38" t="s">
        <v>102</v>
      </c>
      <c r="DJ7" s="38" t="s">
        <v>102</v>
      </c>
      <c r="DK7" s="38" t="s">
        <v>102</v>
      </c>
      <c r="DL7" s="38" t="s">
        <v>102</v>
      </c>
      <c r="DM7" s="38">
        <v>4.74</v>
      </c>
      <c r="DN7" s="38" t="s">
        <v>102</v>
      </c>
      <c r="DO7" s="38" t="s">
        <v>102</v>
      </c>
      <c r="DP7" s="38" t="s">
        <v>102</v>
      </c>
      <c r="DQ7" s="38" t="s">
        <v>102</v>
      </c>
      <c r="DR7" s="38">
        <v>9.0399999999999991</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三浦市210113</cp:lastModifiedBy>
  <cp:lastPrinted>2022-01-19T10:41:54Z</cp:lastPrinted>
  <dcterms:created xsi:type="dcterms:W3CDTF">2021-12-03T07:11:07Z</dcterms:created>
  <dcterms:modified xsi:type="dcterms:W3CDTF">2022-01-19T10:41:56Z</dcterms:modified>
  <cp:category/>
</cp:coreProperties>
</file>