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32_愛川町★\"/>
    </mc:Choice>
  </mc:AlternateContent>
  <workbookProtection workbookAlgorithmName="SHA-512" workbookHashValue="zPjC0xl1D2d77OMChPDdQQRhrAXRr0Wrtt3RZAHzZB0WQK+6i7GqSiJGY/SqyAb2Cfu0+ZUDzS7b5P6On1PRSw==" workbookSaltValue="sPW8EVlj1jpncNPJreaz4w==" workbookSpinCount="100000" lockStructure="1"/>
  <bookViews>
    <workbookView xWindow="-120" yWindow="-120" windowWidth="20730" windowHeight="111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L10" i="4"/>
  <c r="W10" i="4"/>
  <c r="B10" i="4"/>
  <c r="AT8" i="4"/>
  <c r="AL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<sst xmlns="http://schemas.openxmlformats.org/spreadsheetml/2006/main" count="228" uniqueCount="114">
  <si>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</si>
  <si>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</si>
  <si>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</si>
  <si>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</si>
  <si>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</si>
  <si>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</si>
  <si>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</si>
  <si>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</si>
  <si>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</si>
  <si>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</si>
  <si>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</si>
  <si>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</si>
  <si>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</si>
  <si>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</si>
  <si>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</si>
  <si>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</si>
  <si>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</si>
  <si>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</si>
  <si>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</si>
  <si>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</si>
  <si>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</si>
  <si>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</si>
  <si>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</si>
  <si>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</si>
  <si>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</si>
  <si>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</si>
  <si>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</si>
  <si>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</si>
  <si>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</si>
  <si>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</si>
  <si>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</si>
  <si>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</si>
  <si>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</si>
  <si>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</si>
  <si>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</si>
  <si>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</si>
  <si>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</si>
  <si>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</si>
  <si>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</si>
  <si>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</si>
  <si>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</si>
  <si>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</si>
  <si>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</si>
  <si>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</si>
  <si>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</si>
  <si>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</si>
  <si>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</si>
  <si>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</si>
  <si>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</si>
  <si>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</si>
  <si>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</si>
  <si>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</si>
  <si>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</si>
  <si>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</si>
  <si>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</si>
  <si>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</si>
  <si>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</si>
  <si>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</si>
  <si>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</si>
  <si>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</si>
  <si>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</si>
  <si>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</si>
  <si>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</si>
  <si>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</si>
  <si>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</si>
  <si>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</si>
  <si>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</si>
  <si>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</si>
  <si>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</si>
  <si>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</si>
  <si>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</si>
  <si>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</si>
  <si>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</si>
  <si>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</si>
  <si>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</si>
  <si>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</si>
  <si>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</si>
  <si>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</si>
  <si>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</si>
  <si>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</si>
  <si>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</si>
  <si>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</si>
  <si>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</si>
  <si>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</si>
  <si>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</si>
  <si>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</si>
  <si>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</si>
  <si>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</si>
  <si>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</si>
  <si>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</si>
  <si>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</si>
  <si>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</si>
  <si>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</si>
  <si>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愛川町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</si>
  <si>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</si>
  <si>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</si>
  <si>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</si>
  <si>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</si>
  <si>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</si>
  <si>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</si>
  <si>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</si>
  <si>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</si>
  <si>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</si>
  <si>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</si>
  <si>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</si>
  <si>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</si>
  <si>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</si>
  <si>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</si>
  <si>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</si>
  <si>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</si>
  <si>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</si>
  <si>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有形固定資産減価償却率は平均値より低い数値にあります。これは、比較的資産が新しく老朽化の進行が穏やかであると分析されます。管路経年化率は急速に上昇し平均値をやや上回りました。
　管路更新率は、平均値を上回っておりますが１％を下回っており高い水準にはありません。管路以外の設備更新や災害対策などにも費用が必要であり低い数値となっております。</t>
    <rPh sb="1" eb="3">
      <t>ユウケイ</t>
    </rPh>
    <rPh sb="3" eb="7">
      <t>コテイシサン</t>
    </rPh>
    <rPh sb="7" eb="9">
      <t>ゲンカ</t>
    </rPh>
    <rPh sb="9" eb="11">
      <t>ショウキャク</t>
    </rPh>
    <rPh sb="11" eb="12">
      <t>リツ</t>
    </rPh>
    <rPh sb="13" eb="15">
      <t>ヘイキン</t>
    </rPh>
    <rPh sb="15" eb="16">
      <t>チ</t>
    </rPh>
    <rPh sb="18" eb="19">
      <t>ヒク</t>
    </rPh>
    <rPh sb="20" eb="22">
      <t>スウチ</t>
    </rPh>
    <rPh sb="32" eb="34">
      <t>ヒカク</t>
    </rPh>
    <rPh sb="34" eb="35">
      <t>テキ</t>
    </rPh>
    <rPh sb="35" eb="37">
      <t>シサン</t>
    </rPh>
    <rPh sb="38" eb="39">
      <t>アタラ</t>
    </rPh>
    <rPh sb="41" eb="44">
      <t>ロウキュウカ</t>
    </rPh>
    <rPh sb="45" eb="47">
      <t>シンコウ</t>
    </rPh>
    <rPh sb="48" eb="49">
      <t>オダ</t>
    </rPh>
    <rPh sb="55" eb="57">
      <t>ブンセキ</t>
    </rPh>
    <rPh sb="62" eb="64">
      <t>カンロ</t>
    </rPh>
    <rPh sb="64" eb="66">
      <t>ケイネン</t>
    </rPh>
    <rPh sb="66" eb="67">
      <t>カ</t>
    </rPh>
    <rPh sb="67" eb="68">
      <t>リツ</t>
    </rPh>
    <rPh sb="69" eb="71">
      <t>キュウソク</t>
    </rPh>
    <rPh sb="72" eb="74">
      <t>ジョウショウ</t>
    </rPh>
    <rPh sb="75" eb="77">
      <t>ヘイキン</t>
    </rPh>
    <rPh sb="77" eb="78">
      <t>チ</t>
    </rPh>
    <rPh sb="81" eb="83">
      <t>ウワマワ</t>
    </rPh>
    <rPh sb="90" eb="92">
      <t>カンロ</t>
    </rPh>
    <rPh sb="92" eb="94">
      <t>コウシン</t>
    </rPh>
    <rPh sb="94" eb="95">
      <t>リツ</t>
    </rPh>
    <rPh sb="97" eb="99">
      <t>ヘイキン</t>
    </rPh>
    <rPh sb="99" eb="100">
      <t>チ</t>
    </rPh>
    <rPh sb="101" eb="103">
      <t>ウワマワ</t>
    </rPh>
    <rPh sb="113" eb="115">
      <t>シタカイ</t>
    </rPh>
    <rPh sb="119" eb="120">
      <t>タカ</t>
    </rPh>
    <rPh sb="121" eb="123">
      <t>スイジュン</t>
    </rPh>
    <rPh sb="131" eb="133">
      <t>カンロ</t>
    </rPh>
    <rPh sb="133" eb="135">
      <t>イガイ</t>
    </rPh>
    <rPh sb="136" eb="138">
      <t>セツビ</t>
    </rPh>
    <rPh sb="138" eb="140">
      <t>コウシン</t>
    </rPh>
    <rPh sb="141" eb="143">
      <t>サイガイ</t>
    </rPh>
    <rPh sb="143" eb="145">
      <t>タイサク</t>
    </rPh>
    <rPh sb="149" eb="151">
      <t>ヒヨウ</t>
    </rPh>
    <rPh sb="152" eb="154">
      <t>ヒツヨウ</t>
    </rPh>
    <rPh sb="157" eb="158">
      <t>ヒク</t>
    </rPh>
    <rPh sb="159" eb="161">
      <t>スウチ</t>
    </rPh>
    <phoneticPr fontId="4"/>
  </si>
  <si>
    <t xml:space="preserve">  経常収支比率が100％を超えているとはいえ、厳しい経営状況に変わりつつあり平成10年から据置している料金についても見直しが必要な時期が近づいております。
 有形固定資産減価償却率が低いので現時点では更新投資の先送りをしている状況にはありません。
 今後は老朽化が進むため管路更新率を１％を目標に上昇させていく必要があります。</t>
    <rPh sb="14" eb="15">
      <t>コ</t>
    </rPh>
    <rPh sb="24" eb="25">
      <t>キビ</t>
    </rPh>
    <rPh sb="27" eb="29">
      <t>ケイエイ</t>
    </rPh>
    <rPh sb="29" eb="31">
      <t>ジョウキョウ</t>
    </rPh>
    <rPh sb="32" eb="33">
      <t>カ</t>
    </rPh>
    <rPh sb="146" eb="148">
      <t>モクヒョウ</t>
    </rPh>
    <phoneticPr fontId="4"/>
  </si>
  <si>
    <t>　経常収支比率、料金回収率は、平均値をやや上回りました。
　料金回収率については、100％を下回っておりますが、新型コロナウイルス感染症対策として基本料金減免を行った影響で下回ったものでありまして、一般会計からの補てん額を加算すると100％を上回ります。
　給水原価は、支出の減少、有収水量の増加の影響で微減となっており、平均値を下回る状況が続いております。
　流動比率は類似団体平均値は下回るものの100％を超えており、欠損金も０であり経営の健全性は保たれております。
　企業債残高対給水収益比率は類似団体平均値を下回るものの、設備投資の影響で増加しております。
　施設利用率は平均値を下回り50％以下となっております。今後は設備の整理縮小も検討する必要があります。
　有収率は平均値を上回るものの、毎年減少しており、引き続き漏水調査等を行い有収率の回復に努めます。</t>
    <rPh sb="1" eb="3">
      <t>ケイジョウ</t>
    </rPh>
    <rPh sb="3" eb="5">
      <t>シュウシ</t>
    </rPh>
    <rPh sb="5" eb="7">
      <t>ヒリツ</t>
    </rPh>
    <rPh sb="8" eb="10">
      <t>リョウキン</t>
    </rPh>
    <rPh sb="10" eb="12">
      <t>カイシュウ</t>
    </rPh>
    <rPh sb="12" eb="13">
      <t>リツ</t>
    </rPh>
    <rPh sb="15" eb="17">
      <t>ヘイキン</t>
    </rPh>
    <rPh sb="17" eb="18">
      <t>チ</t>
    </rPh>
    <rPh sb="30" eb="32">
      <t>リョウキン</t>
    </rPh>
    <rPh sb="32" eb="34">
      <t>カイシュウ</t>
    </rPh>
    <rPh sb="34" eb="35">
      <t>リツ</t>
    </rPh>
    <rPh sb="46" eb="48">
      <t>シタマワ</t>
    </rPh>
    <rPh sb="56" eb="58">
      <t>シンガタ</t>
    </rPh>
    <rPh sb="65" eb="70">
      <t>カンセンショウタイサク</t>
    </rPh>
    <rPh sb="73" eb="75">
      <t>キホン</t>
    </rPh>
    <rPh sb="75" eb="77">
      <t>リョウキン</t>
    </rPh>
    <rPh sb="77" eb="79">
      <t>ゲンメン</t>
    </rPh>
    <rPh sb="80" eb="81">
      <t>オコナ</t>
    </rPh>
    <rPh sb="83" eb="85">
      <t>エイキョウ</t>
    </rPh>
    <rPh sb="86" eb="88">
      <t>シタマワ</t>
    </rPh>
    <rPh sb="99" eb="101">
      <t>イッパン</t>
    </rPh>
    <rPh sb="101" eb="103">
      <t>カイケイ</t>
    </rPh>
    <rPh sb="106" eb="107">
      <t>ホ</t>
    </rPh>
    <rPh sb="109" eb="110">
      <t>ガク</t>
    </rPh>
    <rPh sb="111" eb="113">
      <t>カサン</t>
    </rPh>
    <rPh sb="121" eb="123">
      <t>ウワマワ</t>
    </rPh>
    <rPh sb="138" eb="140">
      <t>ゲンショウ</t>
    </rPh>
    <rPh sb="182" eb="184">
      <t>ゲンカ</t>
    </rPh>
    <rPh sb="189" eb="191">
      <t>ゲンカ</t>
    </rPh>
    <rPh sb="194" eb="195">
      <t>ヒ</t>
    </rPh>
    <rPh sb="196" eb="198">
      <t>ゾウカ</t>
    </rPh>
    <rPh sb="200" eb="202">
      <t>エイキョウ</t>
    </rPh>
    <rPh sb="203" eb="205">
      <t>ゾウカ</t>
    </rPh>
    <rPh sb="205" eb="206">
      <t>コ</t>
    </rPh>
    <rPh sb="213" eb="215">
      <t>ヘイキン</t>
    </rPh>
    <rPh sb="217" eb="219">
      <t>シタマワ</t>
    </rPh>
    <rPh sb="250" eb="252">
      <t>ルイジ</t>
    </rPh>
    <rPh sb="252" eb="254">
      <t>ダンタイ</t>
    </rPh>
    <rPh sb="297" eb="299">
      <t>キギョウ</t>
    </rPh>
    <rPh sb="299" eb="300">
      <t>サイ</t>
    </rPh>
    <rPh sb="300" eb="302">
      <t>ザンダカ</t>
    </rPh>
    <rPh sb="302" eb="303">
      <t>タイ</t>
    </rPh>
    <rPh sb="303" eb="305">
      <t>キュウスイ</t>
    </rPh>
    <rPh sb="305" eb="307">
      <t>シュウエキ</t>
    </rPh>
    <rPh sb="307" eb="309">
      <t>ヒリツ</t>
    </rPh>
    <rPh sb="310" eb="312">
      <t>ヘイキン</t>
    </rPh>
    <rPh sb="312" eb="313">
      <t>チ</t>
    </rPh>
    <rPh sb="314" eb="316">
      <t>シタマワ</t>
    </rPh>
    <rPh sb="321" eb="323">
      <t>セツビ</t>
    </rPh>
    <rPh sb="323" eb="325">
      <t>トウシ</t>
    </rPh>
    <rPh sb="326" eb="328">
      <t>エイキョウ</t>
    </rPh>
    <rPh sb="329" eb="331">
      <t>ゾウカ</t>
    </rPh>
    <rPh sb="340" eb="342">
      <t>シセツ</t>
    </rPh>
    <rPh sb="342" eb="344">
      <t>リヨウ</t>
    </rPh>
    <rPh sb="344" eb="345">
      <t>リツ</t>
    </rPh>
    <rPh sb="346" eb="348">
      <t>ヘイキン</t>
    </rPh>
    <rPh sb="348" eb="349">
      <t>チ</t>
    </rPh>
    <rPh sb="350" eb="352">
      <t>シタマワ</t>
    </rPh>
    <rPh sb="356" eb="358">
      <t>イカ</t>
    </rPh>
    <rPh sb="367" eb="369">
      <t>コンゴ</t>
    </rPh>
    <rPh sb="370" eb="372">
      <t>セツビ</t>
    </rPh>
    <rPh sb="373" eb="375">
      <t>セイリ</t>
    </rPh>
    <rPh sb="375" eb="377">
      <t>シュクショウ</t>
    </rPh>
    <rPh sb="378" eb="380">
      <t>ケントウ</t>
    </rPh>
    <rPh sb="382" eb="384">
      <t>ヒツヨウユウシュウリツヘイキンチウワマワマイトシゲンショウヒツヅロウスイチョウサトウオコナユウシュウリツカイフクツト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</si>
</sst>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0.56999999999999995</c:v>
                </c:pt>
                <c:pt idx="1">
                  <c:v>0.97</c:v>
                </c:pt>
                <c:pt idx="2">
                  <c:v>0.71</c:v>
                </c:pt>
                <c:pt idx="3">
                  <c:v>0.4</c:v>
                </c:pt>
                <c:pt idx="4">
                  <c:v>0.71</c:v>
                </c:pt>
              </c:numCache>
            </c:numRef>
          </c:val>
          <c:extLst xmlns:c16r2="http://schemas.microsoft.com/office/drawing/2015/06/chart">
            <c:ext xmlns:c16="http://schemas.microsoft.com/office/drawing/2014/chart" uri="{C3380CC4-5D6E-409C-BE32-E72D297353CC}">
              <c16:uniqueId val="{00000000-6A18-432A-990C-233F27A2BB4A}"/>
            </c:ext>
          </c:extLst>
        </c:ser>
        <c:dLbls>
          <c:showLegendKey val="0"/>
          <c:showVal val="0"/>
          <c:showCatName val="0"/>
          <c:showSerName val="0"/>
          <c:showPercent val="0"/>
          <c:showBubbleSize val="0"/>
        </c:dLbls>
        <c:gapWidth val="150"/>
        <c:axId val="347924336"/>
        <c:axId val="34792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6A18-432A-990C-233F27A2BB4A}"/>
            </c:ext>
          </c:extLst>
        </c:ser>
        <c:dLbls>
          <c:showLegendKey val="0"/>
          <c:showVal val="0"/>
          <c:showCatName val="0"/>
          <c:showSerName val="0"/>
          <c:showPercent val="0"/>
          <c:showBubbleSize val="0"/>
        </c:dLbls>
        <c:marker val="1"/>
        <c:smooth val="0"/>
        <c:axId val="347924336"/>
        <c:axId val="347920416"/>
      </c:lineChart>
      <c:dateAx>
        <c:axId val="347924336"/>
        <c:scaling>
          <c:orientation val="minMax"/>
        </c:scaling>
        <c:delete val="1"/>
        <c:axPos val="b"/>
        <c:numFmt formatCode="&quot;H&quot;yy" sourceLinked="1"/>
        <c:majorTickMark val="none"/>
        <c:minorTickMark val="none"/>
        <c:tickLblPos val="none"/>
        <c:crossAx val="347920416"/>
        <c:crosses val="autoZero"/>
        <c:auto val="1"/>
        <c:lblOffset val="100"/>
        <c:baseTimeUnit val="years"/>
      </c:dateAx>
      <c:valAx>
        <c:axId val="3479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2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44.88</c:v>
                </c:pt>
                <c:pt idx="1">
                  <c:v>46.02</c:v>
                </c:pt>
                <c:pt idx="2">
                  <c:v>46.15</c:v>
                </c:pt>
                <c:pt idx="3">
                  <c:v>45.39</c:v>
                </c:pt>
                <c:pt idx="4">
                  <c:v>46.42</c:v>
                </c:pt>
              </c:numCache>
            </c:numRef>
          </c:val>
          <c:extLst xmlns:c16r2="http://schemas.microsoft.com/office/drawing/2015/06/chart">
            <c:ext xmlns:c16="http://schemas.microsoft.com/office/drawing/2014/chart" uri="{C3380CC4-5D6E-409C-BE32-E72D297353CC}">
              <c16:uniqueId val="{00000000-FB08-4A7F-9146-EE5AFB3BDFFF}"/>
            </c:ext>
          </c:extLst>
        </c:ser>
        <c:dLbls>
          <c:showLegendKey val="0"/>
          <c:showVal val="0"/>
          <c:showCatName val="0"/>
          <c:showSerName val="0"/>
          <c:showPercent val="0"/>
          <c:showBubbleSize val="0"/>
        </c:dLbls>
        <c:gapWidth val="150"/>
        <c:axId val="349217584"/>
        <c:axId val="34945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FB08-4A7F-9146-EE5AFB3BDFFF}"/>
            </c:ext>
          </c:extLst>
        </c:ser>
        <c:dLbls>
          <c:showLegendKey val="0"/>
          <c:showVal val="0"/>
          <c:showCatName val="0"/>
          <c:showSerName val="0"/>
          <c:showPercent val="0"/>
          <c:showBubbleSize val="0"/>
        </c:dLbls>
        <c:marker val="1"/>
        <c:smooth val="0"/>
        <c:axId val="349217584"/>
        <c:axId val="349451880"/>
      </c:lineChart>
      <c:dateAx>
        <c:axId val="349217584"/>
        <c:scaling>
          <c:orientation val="minMax"/>
        </c:scaling>
        <c:delete val="1"/>
        <c:axPos val="b"/>
        <c:numFmt formatCode="&quot;H&quot;yy" sourceLinked="1"/>
        <c:majorTickMark val="none"/>
        <c:minorTickMark val="none"/>
        <c:tickLblPos val="none"/>
        <c:crossAx val="349451880"/>
        <c:crosses val="autoZero"/>
        <c:auto val="1"/>
        <c:lblOffset val="100"/>
        <c:baseTimeUnit val="years"/>
      </c:dateAx>
      <c:valAx>
        <c:axId val="34945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1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92.43</c:v>
                </c:pt>
                <c:pt idx="1">
                  <c:v>92.24</c:v>
                </c:pt>
                <c:pt idx="2">
                  <c:v>91.81</c:v>
                </c:pt>
                <c:pt idx="3">
                  <c:v>91.09</c:v>
                </c:pt>
                <c:pt idx="4">
                  <c:v>90.15</c:v>
                </c:pt>
              </c:numCache>
            </c:numRef>
          </c:val>
          <c:extLst xmlns:c16r2="http://schemas.microsoft.com/office/drawing/2015/06/chart">
            <c:ext xmlns:c16="http://schemas.microsoft.com/office/drawing/2014/chart" uri="{C3380CC4-5D6E-409C-BE32-E72D297353CC}">
              <c16:uniqueId val="{00000000-498F-4C4F-91C0-F510C5EF4893}"/>
            </c:ext>
          </c:extLst>
        </c:ser>
        <c:dLbls>
          <c:showLegendKey val="0"/>
          <c:showVal val="0"/>
          <c:showCatName val="0"/>
          <c:showSerName val="0"/>
          <c:showPercent val="0"/>
          <c:showBubbleSize val="0"/>
        </c:dLbls>
        <c:gapWidth val="150"/>
        <c:axId val="349452272"/>
        <c:axId val="34945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498F-4C4F-91C0-F510C5EF4893}"/>
            </c:ext>
          </c:extLst>
        </c:ser>
        <c:dLbls>
          <c:showLegendKey val="0"/>
          <c:showVal val="0"/>
          <c:showCatName val="0"/>
          <c:showSerName val="0"/>
          <c:showPercent val="0"/>
          <c:showBubbleSize val="0"/>
        </c:dLbls>
        <c:marker val="1"/>
        <c:smooth val="0"/>
        <c:axId val="349452272"/>
        <c:axId val="349453448"/>
      </c:lineChart>
      <c:dateAx>
        <c:axId val="349452272"/>
        <c:scaling>
          <c:orientation val="minMax"/>
        </c:scaling>
        <c:delete val="1"/>
        <c:axPos val="b"/>
        <c:numFmt formatCode="&quot;H&quot;yy" sourceLinked="1"/>
        <c:majorTickMark val="none"/>
        <c:minorTickMark val="none"/>
        <c:tickLblPos val="none"/>
        <c:crossAx val="349453448"/>
        <c:crosses val="autoZero"/>
        <c:auto val="1"/>
        <c:lblOffset val="100"/>
        <c:baseTimeUnit val="years"/>
      </c:dateAx>
      <c:valAx>
        <c:axId val="34945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45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107.43</c:v>
                </c:pt>
                <c:pt idx="1">
                  <c:v>109.99</c:v>
                </c:pt>
                <c:pt idx="2">
                  <c:v>108.12</c:v>
                </c:pt>
                <c:pt idx="3">
                  <c:v>107.32</c:v>
                </c:pt>
                <c:pt idx="4">
                  <c:v>109.43</c:v>
                </c:pt>
              </c:numCache>
            </c:numRef>
          </c:val>
          <c:extLst xmlns:c16r2="http://schemas.microsoft.com/office/drawing/2015/06/chart">
            <c:ext xmlns:c16="http://schemas.microsoft.com/office/drawing/2014/chart" uri="{C3380CC4-5D6E-409C-BE32-E72D297353CC}">
              <c16:uniqueId val="{00000000-4292-45FB-8E65-37C29DF58211}"/>
            </c:ext>
          </c:extLst>
        </c:ser>
        <c:dLbls>
          <c:showLegendKey val="0"/>
          <c:showVal val="0"/>
          <c:showCatName val="0"/>
          <c:showSerName val="0"/>
          <c:showPercent val="0"/>
          <c:showBubbleSize val="0"/>
        </c:dLbls>
        <c:gapWidth val="150"/>
        <c:axId val="347919240"/>
        <c:axId val="3479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4292-45FB-8E65-37C29DF58211}"/>
            </c:ext>
          </c:extLst>
        </c:ser>
        <c:dLbls>
          <c:showLegendKey val="0"/>
          <c:showVal val="0"/>
          <c:showCatName val="0"/>
          <c:showSerName val="0"/>
          <c:showPercent val="0"/>
          <c:showBubbleSize val="0"/>
        </c:dLbls>
        <c:marker val="1"/>
        <c:smooth val="0"/>
        <c:axId val="347919240"/>
        <c:axId val="347923552"/>
      </c:lineChart>
      <c:dateAx>
        <c:axId val="347919240"/>
        <c:scaling>
          <c:orientation val="minMax"/>
        </c:scaling>
        <c:delete val="1"/>
        <c:axPos val="b"/>
        <c:numFmt formatCode="&quot;H&quot;yy" sourceLinked="1"/>
        <c:majorTickMark val="none"/>
        <c:minorTickMark val="none"/>
        <c:tickLblPos val="none"/>
        <c:crossAx val="347923552"/>
        <c:crosses val="autoZero"/>
        <c:auto val="1"/>
        <c:lblOffset val="100"/>
        <c:baseTimeUnit val="years"/>
      </c:dateAx>
      <c:valAx>
        <c:axId val="34792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791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42.52</c:v>
                </c:pt>
                <c:pt idx="1">
                  <c:v>43.14</c:v>
                </c:pt>
                <c:pt idx="2">
                  <c:v>44.47</c:v>
                </c:pt>
                <c:pt idx="3">
                  <c:v>46</c:v>
                </c:pt>
                <c:pt idx="4">
                  <c:v>46.88</c:v>
                </c:pt>
              </c:numCache>
            </c:numRef>
          </c:val>
          <c:extLst xmlns:c16r2="http://schemas.microsoft.com/office/drawing/2015/06/chart">
            <c:ext xmlns:c16="http://schemas.microsoft.com/office/drawing/2014/chart" uri="{C3380CC4-5D6E-409C-BE32-E72D297353CC}">
              <c16:uniqueId val="{00000000-BC87-4A21-8627-87D8F880BAAF}"/>
            </c:ext>
          </c:extLst>
        </c:ser>
        <c:dLbls>
          <c:showLegendKey val="0"/>
          <c:showVal val="0"/>
          <c:showCatName val="0"/>
          <c:showSerName val="0"/>
          <c:showPercent val="0"/>
          <c:showBubbleSize val="0"/>
        </c:dLbls>
        <c:gapWidth val="150"/>
        <c:axId val="347921984"/>
        <c:axId val="34792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BC87-4A21-8627-87D8F880BAAF}"/>
            </c:ext>
          </c:extLst>
        </c:ser>
        <c:dLbls>
          <c:showLegendKey val="0"/>
          <c:showVal val="0"/>
          <c:showCatName val="0"/>
          <c:showSerName val="0"/>
          <c:showPercent val="0"/>
          <c:showBubbleSize val="0"/>
        </c:dLbls>
        <c:marker val="1"/>
        <c:smooth val="0"/>
        <c:axId val="347921984"/>
        <c:axId val="347923944"/>
      </c:lineChart>
      <c:dateAx>
        <c:axId val="347921984"/>
        <c:scaling>
          <c:orientation val="minMax"/>
        </c:scaling>
        <c:delete val="1"/>
        <c:axPos val="b"/>
        <c:numFmt formatCode="&quot;H&quot;yy" sourceLinked="1"/>
        <c:majorTickMark val="none"/>
        <c:minorTickMark val="none"/>
        <c:tickLblPos val="none"/>
        <c:crossAx val="347923944"/>
        <c:crosses val="autoZero"/>
        <c:auto val="1"/>
        <c:lblOffset val="100"/>
        <c:baseTimeUnit val="years"/>
      </c:dateAx>
      <c:valAx>
        <c:axId val="34792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6.56</c:v>
                </c:pt>
                <c:pt idx="1">
                  <c:v>7.63</c:v>
                </c:pt>
                <c:pt idx="2">
                  <c:v>9.25</c:v>
                </c:pt>
                <c:pt idx="3">
                  <c:v>11.67</c:v>
                </c:pt>
                <c:pt idx="4">
                  <c:v>18.670000000000002</c:v>
                </c:pt>
              </c:numCache>
            </c:numRef>
          </c:val>
          <c:extLst xmlns:c16r2="http://schemas.microsoft.com/office/drawing/2015/06/chart">
            <c:ext xmlns:c16="http://schemas.microsoft.com/office/drawing/2014/chart" uri="{C3380CC4-5D6E-409C-BE32-E72D297353CC}">
              <c16:uniqueId val="{00000000-4794-480F-B1E5-64DDC491A474}"/>
            </c:ext>
          </c:extLst>
        </c:ser>
        <c:dLbls>
          <c:showLegendKey val="0"/>
          <c:showVal val="0"/>
          <c:showCatName val="0"/>
          <c:showSerName val="0"/>
          <c:showPercent val="0"/>
          <c:showBubbleSize val="0"/>
        </c:dLbls>
        <c:gapWidth val="150"/>
        <c:axId val="347919632"/>
        <c:axId val="34791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4794-480F-B1E5-64DDC491A474}"/>
            </c:ext>
          </c:extLst>
        </c:ser>
        <c:dLbls>
          <c:showLegendKey val="0"/>
          <c:showVal val="0"/>
          <c:showCatName val="0"/>
          <c:showSerName val="0"/>
          <c:showPercent val="0"/>
          <c:showBubbleSize val="0"/>
        </c:dLbls>
        <c:marker val="1"/>
        <c:smooth val="0"/>
        <c:axId val="347919632"/>
        <c:axId val="347918064"/>
      </c:lineChart>
      <c:dateAx>
        <c:axId val="347919632"/>
        <c:scaling>
          <c:orientation val="minMax"/>
        </c:scaling>
        <c:delete val="1"/>
        <c:axPos val="b"/>
        <c:numFmt formatCode="&quot;H&quot;yy" sourceLinked="1"/>
        <c:majorTickMark val="none"/>
        <c:minorTickMark val="none"/>
        <c:tickLblPos val="none"/>
        <c:crossAx val="347918064"/>
        <c:crosses val="autoZero"/>
        <c:auto val="1"/>
        <c:lblOffset val="100"/>
        <c:baseTimeUnit val="years"/>
      </c:dateAx>
      <c:valAx>
        <c:axId val="34791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47-4920-8EEF-5722E64C47B2}"/>
            </c:ext>
          </c:extLst>
        </c:ser>
        <c:dLbls>
          <c:showLegendKey val="0"/>
          <c:showVal val="0"/>
          <c:showCatName val="0"/>
          <c:showSerName val="0"/>
          <c:showPercent val="0"/>
          <c:showBubbleSize val="0"/>
        </c:dLbls>
        <c:gapWidth val="150"/>
        <c:axId val="41069168"/>
        <c:axId val="34921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E147-4920-8EEF-5722E64C47B2}"/>
            </c:ext>
          </c:extLst>
        </c:ser>
        <c:dLbls>
          <c:showLegendKey val="0"/>
          <c:showVal val="0"/>
          <c:showCatName val="0"/>
          <c:showSerName val="0"/>
          <c:showPercent val="0"/>
          <c:showBubbleSize val="0"/>
        </c:dLbls>
        <c:marker val="1"/>
        <c:smooth val="0"/>
        <c:axId val="41069168"/>
        <c:axId val="349212096"/>
      </c:lineChart>
      <c:dateAx>
        <c:axId val="41069168"/>
        <c:scaling>
          <c:orientation val="minMax"/>
        </c:scaling>
        <c:delete val="1"/>
        <c:axPos val="b"/>
        <c:numFmt formatCode="&quot;H&quot;yy" sourceLinked="1"/>
        <c:majorTickMark val="none"/>
        <c:minorTickMark val="none"/>
        <c:tickLblPos val="none"/>
        <c:crossAx val="349212096"/>
        <c:crosses val="autoZero"/>
        <c:auto val="1"/>
        <c:lblOffset val="100"/>
        <c:baseTimeUnit val="years"/>
      </c:dateAx>
      <c:valAx>
        <c:axId val="34921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06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176.52</c:v>
                </c:pt>
                <c:pt idx="1">
                  <c:v>162.71</c:v>
                </c:pt>
                <c:pt idx="2">
                  <c:v>167.91</c:v>
                </c:pt>
                <c:pt idx="3">
                  <c:v>171.11</c:v>
                </c:pt>
                <c:pt idx="4">
                  <c:v>216.79</c:v>
                </c:pt>
              </c:numCache>
            </c:numRef>
          </c:val>
          <c:extLst xmlns:c16r2="http://schemas.microsoft.com/office/drawing/2015/06/chart">
            <c:ext xmlns:c16="http://schemas.microsoft.com/office/drawing/2014/chart" uri="{C3380CC4-5D6E-409C-BE32-E72D297353CC}">
              <c16:uniqueId val="{00000000-DB05-4E9F-BA40-2DC1BD6473EE}"/>
            </c:ext>
          </c:extLst>
        </c:ser>
        <c:dLbls>
          <c:showLegendKey val="0"/>
          <c:showVal val="0"/>
          <c:showCatName val="0"/>
          <c:showSerName val="0"/>
          <c:showPercent val="0"/>
          <c:showBubbleSize val="0"/>
        </c:dLbls>
        <c:gapWidth val="150"/>
        <c:axId val="349211704"/>
        <c:axId val="34921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DB05-4E9F-BA40-2DC1BD6473EE}"/>
            </c:ext>
          </c:extLst>
        </c:ser>
        <c:dLbls>
          <c:showLegendKey val="0"/>
          <c:showVal val="0"/>
          <c:showCatName val="0"/>
          <c:showSerName val="0"/>
          <c:showPercent val="0"/>
          <c:showBubbleSize val="0"/>
        </c:dLbls>
        <c:marker val="1"/>
        <c:smooth val="0"/>
        <c:axId val="349211704"/>
        <c:axId val="349214840"/>
      </c:lineChart>
      <c:dateAx>
        <c:axId val="349211704"/>
        <c:scaling>
          <c:orientation val="minMax"/>
        </c:scaling>
        <c:delete val="1"/>
        <c:axPos val="b"/>
        <c:numFmt formatCode="&quot;H&quot;yy" sourceLinked="1"/>
        <c:majorTickMark val="none"/>
        <c:minorTickMark val="none"/>
        <c:tickLblPos val="none"/>
        <c:crossAx val="349214840"/>
        <c:crosses val="autoZero"/>
        <c:auto val="1"/>
        <c:lblOffset val="100"/>
        <c:baseTimeUnit val="years"/>
      </c:dateAx>
      <c:valAx>
        <c:axId val="349214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21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366.26</c:v>
                </c:pt>
                <c:pt idx="1">
                  <c:v>347.63</c:v>
                </c:pt>
                <c:pt idx="2">
                  <c:v>336.53</c:v>
                </c:pt>
                <c:pt idx="3">
                  <c:v>342.64</c:v>
                </c:pt>
                <c:pt idx="4">
                  <c:v>362.99</c:v>
                </c:pt>
              </c:numCache>
            </c:numRef>
          </c:val>
          <c:extLst xmlns:c16r2="http://schemas.microsoft.com/office/drawing/2015/06/chart">
            <c:ext xmlns:c16="http://schemas.microsoft.com/office/drawing/2014/chart" uri="{C3380CC4-5D6E-409C-BE32-E72D297353CC}">
              <c16:uniqueId val="{00000000-1D08-4A97-A680-AFD754ECC6DA}"/>
            </c:ext>
          </c:extLst>
        </c:ser>
        <c:dLbls>
          <c:showLegendKey val="0"/>
          <c:showVal val="0"/>
          <c:showCatName val="0"/>
          <c:showSerName val="0"/>
          <c:showPercent val="0"/>
          <c:showBubbleSize val="0"/>
        </c:dLbls>
        <c:gapWidth val="150"/>
        <c:axId val="349211312"/>
        <c:axId val="3492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1D08-4A97-A680-AFD754ECC6DA}"/>
            </c:ext>
          </c:extLst>
        </c:ser>
        <c:dLbls>
          <c:showLegendKey val="0"/>
          <c:showVal val="0"/>
          <c:showCatName val="0"/>
          <c:showSerName val="0"/>
          <c:showPercent val="0"/>
          <c:showBubbleSize val="0"/>
        </c:dLbls>
        <c:marker val="1"/>
        <c:smooth val="0"/>
        <c:axId val="349211312"/>
        <c:axId val="349216800"/>
      </c:lineChart>
      <c:dateAx>
        <c:axId val="349211312"/>
        <c:scaling>
          <c:orientation val="minMax"/>
        </c:scaling>
        <c:delete val="1"/>
        <c:axPos val="b"/>
        <c:numFmt formatCode="&quot;H&quot;yy" sourceLinked="1"/>
        <c:majorTickMark val="none"/>
        <c:minorTickMark val="none"/>
        <c:tickLblPos val="none"/>
        <c:crossAx val="349216800"/>
        <c:crosses val="autoZero"/>
        <c:auto val="1"/>
        <c:lblOffset val="100"/>
        <c:baseTimeUnit val="years"/>
      </c:dateAx>
      <c:valAx>
        <c:axId val="34921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21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101.45</c:v>
                </c:pt>
                <c:pt idx="1">
                  <c:v>103.97</c:v>
                </c:pt>
                <c:pt idx="2">
                  <c:v>101.17</c:v>
                </c:pt>
                <c:pt idx="3">
                  <c:v>98.97</c:v>
                </c:pt>
                <c:pt idx="4">
                  <c:v>95.23</c:v>
                </c:pt>
              </c:numCache>
            </c:numRef>
          </c:val>
          <c:extLst xmlns:c16r2="http://schemas.microsoft.com/office/drawing/2015/06/chart">
            <c:ext xmlns:c16="http://schemas.microsoft.com/office/drawing/2014/chart" uri="{C3380CC4-5D6E-409C-BE32-E72D297353CC}">
              <c16:uniqueId val="{00000000-ACD5-4D4E-9636-242D6A71E6E8}"/>
            </c:ext>
          </c:extLst>
        </c:ser>
        <c:dLbls>
          <c:showLegendKey val="0"/>
          <c:showVal val="0"/>
          <c:showCatName val="0"/>
          <c:showSerName val="0"/>
          <c:showPercent val="0"/>
          <c:showBubbleSize val="0"/>
        </c:dLbls>
        <c:gapWidth val="150"/>
        <c:axId val="349217976"/>
        <c:axId val="34921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ACD5-4D4E-9636-242D6A71E6E8}"/>
            </c:ext>
          </c:extLst>
        </c:ser>
        <c:dLbls>
          <c:showLegendKey val="0"/>
          <c:showVal val="0"/>
          <c:showCatName val="0"/>
          <c:showSerName val="0"/>
          <c:showPercent val="0"/>
          <c:showBubbleSize val="0"/>
        </c:dLbls>
        <c:marker val="1"/>
        <c:smooth val="0"/>
        <c:axId val="349217976"/>
        <c:axId val="349213272"/>
      </c:lineChart>
      <c:dateAx>
        <c:axId val="349217976"/>
        <c:scaling>
          <c:orientation val="minMax"/>
        </c:scaling>
        <c:delete val="1"/>
        <c:axPos val="b"/>
        <c:numFmt formatCode="&quot;H&quot;yy" sourceLinked="1"/>
        <c:majorTickMark val="none"/>
        <c:minorTickMark val="none"/>
        <c:tickLblPos val="none"/>
        <c:crossAx val="349213272"/>
        <c:crosses val="autoZero"/>
        <c:auto val="1"/>
        <c:lblOffset val="100"/>
        <c:baseTimeUnit val="years"/>
      </c:dateAx>
      <c:valAx>
        <c:axId val="34921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1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144.36000000000001</c:v>
                </c:pt>
                <c:pt idx="1">
                  <c:v>143.49</c:v>
                </c:pt>
                <c:pt idx="2">
                  <c:v>149.19</c:v>
                </c:pt>
                <c:pt idx="3">
                  <c:v>151.72</c:v>
                </c:pt>
                <c:pt idx="4">
                  <c:v>147.13999999999999</c:v>
                </c:pt>
              </c:numCache>
            </c:numRef>
          </c:val>
          <c:extLst xmlns:c16r2="http://schemas.microsoft.com/office/drawing/2015/06/chart">
            <c:ext xmlns:c16="http://schemas.microsoft.com/office/drawing/2014/chart" uri="{C3380CC4-5D6E-409C-BE32-E72D297353CC}">
              <c16:uniqueId val="{00000000-9B9F-4E03-B3B0-96D0ED982D3F}"/>
            </c:ext>
          </c:extLst>
        </c:ser>
        <c:dLbls>
          <c:showLegendKey val="0"/>
          <c:showVal val="0"/>
          <c:showCatName val="0"/>
          <c:showSerName val="0"/>
          <c:showPercent val="0"/>
          <c:showBubbleSize val="0"/>
        </c:dLbls>
        <c:gapWidth val="150"/>
        <c:axId val="349214448"/>
        <c:axId val="34921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9B9F-4E03-B3B0-96D0ED982D3F}"/>
            </c:ext>
          </c:extLst>
        </c:ser>
        <c:dLbls>
          <c:showLegendKey val="0"/>
          <c:showVal val="0"/>
          <c:showCatName val="0"/>
          <c:showSerName val="0"/>
          <c:showPercent val="0"/>
          <c:showBubbleSize val="0"/>
        </c:dLbls>
        <c:marker val="1"/>
        <c:smooth val="0"/>
        <c:axId val="349214448"/>
        <c:axId val="349217192"/>
      </c:lineChart>
      <c:dateAx>
        <c:axId val="349214448"/>
        <c:scaling>
          <c:orientation val="minMax"/>
        </c:scaling>
        <c:delete val="1"/>
        <c:axPos val="b"/>
        <c:numFmt formatCode="&quot;H&quot;yy" sourceLinked="1"/>
        <c:majorTickMark val="none"/>
        <c:minorTickMark val="none"/>
        <c:tickLblPos val="none"/>
        <c:crossAx val="349217192"/>
        <c:crosses val="autoZero"/>
        <c:auto val="1"/>
        <c:lblOffset val="100"/>
        <c:baseTimeUnit val="years"/>
      </c:dateAx>
      <c:valAx>
        <c:axId val="34921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1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5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神奈川県　愛川町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39977</v>
      </c>
      <c r="AM8" s="61"/>
      <c r="AN8" s="61"/>
      <c r="AO8" s="61"/>
      <c r="AP8" s="61"/>
      <c r="AQ8" s="61"/>
      <c r="AR8" s="61"/>
      <c r="AS8" s="61"/>
      <c r="AT8" s="52">
        <f>データ!$S$6</f>
        <v>34.28</v>
      </c>
      <c r="AU8" s="53"/>
      <c r="AV8" s="53"/>
      <c r="AW8" s="53"/>
      <c r="AX8" s="53"/>
      <c r="AY8" s="53"/>
      <c r="AZ8" s="53"/>
      <c r="BA8" s="53"/>
      <c r="BB8" s="54">
        <f>データ!$T$6</f>
        <v>1166.19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74.989999999999995</v>
      </c>
      <c r="J10" s="53"/>
      <c r="K10" s="53"/>
      <c r="L10" s="53"/>
      <c r="M10" s="53"/>
      <c r="N10" s="53"/>
      <c r="O10" s="64"/>
      <c r="P10" s="54">
        <f>データ!$P$6</f>
        <v>68.03</v>
      </c>
      <c r="Q10" s="54"/>
      <c r="R10" s="54"/>
      <c r="S10" s="54"/>
      <c r="T10" s="54"/>
      <c r="U10" s="54"/>
      <c r="V10" s="54"/>
      <c r="W10" s="61">
        <f>データ!$Q$6</f>
        <v>2070</v>
      </c>
      <c r="X10" s="61"/>
      <c r="Y10" s="61"/>
      <c r="Z10" s="61"/>
      <c r="AA10" s="61"/>
      <c r="AB10" s="61"/>
      <c r="AC10" s="61"/>
      <c r="AD10" s="2"/>
      <c r="AE10" s="2"/>
      <c r="AF10" s="2"/>
      <c r="AG10" s="2"/>
      <c r="AH10" s="4"/>
      <c r="AI10" s="4"/>
      <c r="AJ10" s="4"/>
      <c r="AK10" s="4"/>
      <c r="AL10" s="61">
        <f>データ!$U$6</f>
        <v>27050</v>
      </c>
      <c r="AM10" s="61"/>
      <c r="AN10" s="61"/>
      <c r="AO10" s="61"/>
      <c r="AP10" s="61"/>
      <c r="AQ10" s="61"/>
      <c r="AR10" s="61"/>
      <c r="AS10" s="61"/>
      <c r="AT10" s="52">
        <f>データ!$V$6</f>
        <v>30</v>
      </c>
      <c r="AU10" s="53"/>
      <c r="AV10" s="53"/>
      <c r="AW10" s="53"/>
      <c r="AX10" s="53"/>
      <c r="AY10" s="53"/>
      <c r="AZ10" s="53"/>
      <c r="BA10" s="53"/>
      <c r="BB10" s="54">
        <f>データ!$W$6</f>
        <v>901.67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Vj0qMeAoIC6qI2InQCaYd8gaekj9jtltlFHflfngGIhBLli9GnSUuxdz9zY/8FEYmIU78i3pQEGzMknitt7Lw==" saltValue="04rmgX4zMe+C4OeEhtlg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144011</v>
      </c>
      <c r="D6" s="34">
        <f t="shared" si="3"/>
        <v>46</v>
      </c>
      <c r="E6" s="34">
        <f t="shared" si="3"/>
        <v>1</v>
      </c>
      <c r="F6" s="34">
        <f t="shared" si="3"/>
        <v>0</v>
      </c>
      <c r="G6" s="34">
        <f t="shared" si="3"/>
        <v>1</v>
      </c>
      <c r="H6" s="34" t="str">
        <f t="shared" si="3"/>
        <v>神奈川県　愛川町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74.989999999999995</v>
      </c>
      <c r="P6" s="35">
        <f t="shared" si="3"/>
        <v>68.03</v>
      </c>
      <c r="Q6" s="35">
        <f t="shared" si="3"/>
        <v>2070</v>
      </c>
      <c r="R6" s="35">
        <f t="shared" si="3"/>
        <v>39977</v>
      </c>
      <c r="S6" s="35">
        <f t="shared" si="3"/>
        <v>34.28</v>
      </c>
      <c r="T6" s="35">
        <f t="shared" si="3"/>
        <v>1166.19</v>
      </c>
      <c r="U6" s="35">
        <f t="shared" si="3"/>
        <v>27050</v>
      </c>
      <c r="V6" s="35">
        <f t="shared" si="3"/>
        <v>30</v>
      </c>
      <c r="W6" s="35">
        <f t="shared" si="3"/>
        <v>901.67</v>
      </c>
      <c r="X6" s="36">
        <f>IF(X7="",NA(),X7)</f>
        <v>107.43</v>
      </c>
      <c r="Y6" s="36">
        <f t="shared" ref="Y6:AG6" si="4">IF(Y7="",NA(),Y7)</f>
        <v>109.99</v>
      </c>
      <c r="Z6" s="36">
        <f t="shared" si="4"/>
        <v>108.12</v>
      </c>
      <c r="AA6" s="36">
        <f t="shared" si="4"/>
        <v>107.32</v>
      </c>
      <c r="AB6" s="36">
        <f t="shared" si="4"/>
        <v>109.43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176.52</v>
      </c>
      <c r="AU6" s="36">
        <f t="shared" ref="AU6:BC6" si="6">IF(AU7="",NA(),AU7)</f>
        <v>162.71</v>
      </c>
      <c r="AV6" s="36">
        <f t="shared" si="6"/>
        <v>167.91</v>
      </c>
      <c r="AW6" s="36">
        <f t="shared" si="6"/>
        <v>171.11</v>
      </c>
      <c r="AX6" s="36">
        <f t="shared" si="6"/>
        <v>216.79</v>
      </c>
      <c r="AY6" s="36">
        <f t="shared" si="6"/>
        <v>384.34</v>
      </c>
      <c r="AZ6" s="36">
        <f t="shared" si="6"/>
        <v>359.47</v>
      </c>
      <c r="BA6" s="36">
        <f t="shared" si="6"/>
        <v>369.69</v>
      </c>
      <c r="BB6" s="36">
        <f t="shared" si="6"/>
        <v>379.08</v>
      </c>
      <c r="BC6" s="36">
        <f t="shared" si="6"/>
        <v>367.55</v>
      </c>
      <c r="BD6" s="35" t="str">
        <f>IF(BD7="","",IF(BD7="-","【-】","【"&amp;SUBSTITUTE(TEXT(BD7,"#,##0.00"),"-","△")&amp;"】"))</f>
        <v>【260.31】</v>
      </c>
      <c r="BE6" s="36">
        <f>IF(BE7="",NA(),BE7)</f>
        <v>366.26</v>
      </c>
      <c r="BF6" s="36">
        <f t="shared" ref="BF6:BN6" si="7">IF(BF7="",NA(),BF7)</f>
        <v>347.63</v>
      </c>
      <c r="BG6" s="36">
        <f t="shared" si="7"/>
        <v>336.53</v>
      </c>
      <c r="BH6" s="36">
        <f t="shared" si="7"/>
        <v>342.64</v>
      </c>
      <c r="BI6" s="36">
        <f t="shared" si="7"/>
        <v>362.99</v>
      </c>
      <c r="BJ6" s="36">
        <f t="shared" si="7"/>
        <v>380.58</v>
      </c>
      <c r="BK6" s="36">
        <f t="shared" si="7"/>
        <v>401.79</v>
      </c>
      <c r="BL6" s="36">
        <f t="shared" si="7"/>
        <v>402.99</v>
      </c>
      <c r="BM6" s="36">
        <f t="shared" si="7"/>
        <v>398.98</v>
      </c>
      <c r="BN6" s="36">
        <f t="shared" si="7"/>
        <v>418.68</v>
      </c>
      <c r="BO6" s="35" t="str">
        <f>IF(BO7="","",IF(BO7="-","【-】","【"&amp;SUBSTITUTE(TEXT(BO7,"#,##0.00"),"-","△")&amp;"】"))</f>
        <v>【275.67】</v>
      </c>
      <c r="BP6" s="36">
        <f>IF(BP7="",NA(),BP7)</f>
        <v>101.45</v>
      </c>
      <c r="BQ6" s="36">
        <f t="shared" ref="BQ6:BY6" si="8">IF(BQ7="",NA(),BQ7)</f>
        <v>103.97</v>
      </c>
      <c r="BR6" s="36">
        <f t="shared" si="8"/>
        <v>101.17</v>
      </c>
      <c r="BS6" s="36">
        <f t="shared" si="8"/>
        <v>98.97</v>
      </c>
      <c r="BT6" s="36">
        <f t="shared" si="8"/>
        <v>95.23</v>
      </c>
      <c r="BU6" s="36">
        <f t="shared" si="8"/>
        <v>102.38</v>
      </c>
      <c r="BV6" s="36">
        <f t="shared" si="8"/>
        <v>100.12</v>
      </c>
      <c r="BW6" s="36">
        <f t="shared" si="8"/>
        <v>98.66</v>
      </c>
      <c r="BX6" s="36">
        <f t="shared" si="8"/>
        <v>98.64</v>
      </c>
      <c r="BY6" s="36">
        <f t="shared" si="8"/>
        <v>94.78</v>
      </c>
      <c r="BZ6" s="35" t="str">
        <f>IF(BZ7="","",IF(BZ7="-","【-】","【"&amp;SUBSTITUTE(TEXT(BZ7,"#,##0.00"),"-","△")&amp;"】"))</f>
        <v>【100.05】</v>
      </c>
      <c r="CA6" s="36">
        <f>IF(CA7="",NA(),CA7)</f>
        <v>144.36000000000001</v>
      </c>
      <c r="CB6" s="36">
        <f t="shared" ref="CB6:CJ6" si="9">IF(CB7="",NA(),CB7)</f>
        <v>143.49</v>
      </c>
      <c r="CC6" s="36">
        <f t="shared" si="9"/>
        <v>149.19</v>
      </c>
      <c r="CD6" s="36">
        <f t="shared" si="9"/>
        <v>151.72</v>
      </c>
      <c r="CE6" s="36">
        <f t="shared" si="9"/>
        <v>147.13999999999999</v>
      </c>
      <c r="CF6" s="36">
        <f t="shared" si="9"/>
        <v>168.67</v>
      </c>
      <c r="CG6" s="36">
        <f t="shared" si="9"/>
        <v>174.97</v>
      </c>
      <c r="CH6" s="36">
        <f t="shared" si="9"/>
        <v>178.59</v>
      </c>
      <c r="CI6" s="36">
        <f t="shared" si="9"/>
        <v>178.92</v>
      </c>
      <c r="CJ6" s="36">
        <f t="shared" si="9"/>
        <v>181.3</v>
      </c>
      <c r="CK6" s="35" t="str">
        <f>IF(CK7="","",IF(CK7="-","【-】","【"&amp;SUBSTITUTE(TEXT(CK7,"#,##0.00"),"-","△")&amp;"】"))</f>
        <v>【166.40】</v>
      </c>
      <c r="CL6" s="36">
        <f>IF(CL7="",NA(),CL7)</f>
        <v>44.88</v>
      </c>
      <c r="CM6" s="36">
        <f t="shared" ref="CM6:CU6" si="10">IF(CM7="",NA(),CM7)</f>
        <v>46.02</v>
      </c>
      <c r="CN6" s="36">
        <f t="shared" si="10"/>
        <v>46.15</v>
      </c>
      <c r="CO6" s="36">
        <f t="shared" si="10"/>
        <v>45.39</v>
      </c>
      <c r="CP6" s="36">
        <f t="shared" si="10"/>
        <v>46.42</v>
      </c>
      <c r="CQ6" s="36">
        <f t="shared" si="10"/>
        <v>54.92</v>
      </c>
      <c r="CR6" s="36">
        <f t="shared" si="10"/>
        <v>55.63</v>
      </c>
      <c r="CS6" s="36">
        <f t="shared" si="10"/>
        <v>55.03</v>
      </c>
      <c r="CT6" s="36">
        <f t="shared" si="10"/>
        <v>55.14</v>
      </c>
      <c r="CU6" s="36">
        <f t="shared" si="10"/>
        <v>55.89</v>
      </c>
      <c r="CV6" s="35" t="str">
        <f>IF(CV7="","",IF(CV7="-","【-】","【"&amp;SUBSTITUTE(TEXT(CV7,"#,##0.00"),"-","△")&amp;"】"))</f>
        <v>【60.69】</v>
      </c>
      <c r="CW6" s="36">
        <f>IF(CW7="",NA(),CW7)</f>
        <v>92.43</v>
      </c>
      <c r="CX6" s="36">
        <f t="shared" ref="CX6:DF6" si="11">IF(CX7="",NA(),CX7)</f>
        <v>92.24</v>
      </c>
      <c r="CY6" s="36">
        <f t="shared" si="11"/>
        <v>91.81</v>
      </c>
      <c r="CZ6" s="36">
        <f t="shared" si="11"/>
        <v>91.09</v>
      </c>
      <c r="DA6" s="36">
        <f t="shared" si="11"/>
        <v>90.15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42.52</v>
      </c>
      <c r="DI6" s="36">
        <f t="shared" ref="DI6:DQ6" si="12">IF(DI7="",NA(),DI7)</f>
        <v>43.14</v>
      </c>
      <c r="DJ6" s="36">
        <f t="shared" si="12"/>
        <v>44.47</v>
      </c>
      <c r="DK6" s="36">
        <f t="shared" si="12"/>
        <v>46</v>
      </c>
      <c r="DL6" s="36">
        <f t="shared" si="12"/>
        <v>46.88</v>
      </c>
      <c r="DM6" s="36">
        <f t="shared" si="12"/>
        <v>48.49</v>
      </c>
      <c r="DN6" s="36">
        <f t="shared" si="12"/>
        <v>48.05</v>
      </c>
      <c r="DO6" s="36">
        <f t="shared" si="12"/>
        <v>48.87</v>
      </c>
      <c r="DP6" s="36">
        <f t="shared" si="12"/>
        <v>49.92</v>
      </c>
      <c r="DQ6" s="36">
        <f t="shared" si="12"/>
        <v>50.63</v>
      </c>
      <c r="DR6" s="35" t="str">
        <f>IF(DR7="","",IF(DR7="-","【-】","【"&amp;SUBSTITUTE(TEXT(DR7,"#,##0.00"),"-","△")&amp;"】"))</f>
        <v>【50.19】</v>
      </c>
      <c r="DS6" s="36">
        <f>IF(DS7="",NA(),DS7)</f>
        <v>6.56</v>
      </c>
      <c r="DT6" s="36">
        <f t="shared" ref="DT6:EB6" si="13">IF(DT7="",NA(),DT7)</f>
        <v>7.63</v>
      </c>
      <c r="DU6" s="36">
        <f t="shared" si="13"/>
        <v>9.25</v>
      </c>
      <c r="DV6" s="36">
        <f t="shared" si="13"/>
        <v>11.67</v>
      </c>
      <c r="DW6" s="36">
        <f t="shared" si="13"/>
        <v>18.670000000000002</v>
      </c>
      <c r="DX6" s="36">
        <f t="shared" si="13"/>
        <v>12.79</v>
      </c>
      <c r="DY6" s="36">
        <f t="shared" si="13"/>
        <v>13.39</v>
      </c>
      <c r="DZ6" s="36">
        <f t="shared" si="13"/>
        <v>14.85</v>
      </c>
      <c r="EA6" s="36">
        <f t="shared" si="13"/>
        <v>16.88</v>
      </c>
      <c r="EB6" s="36">
        <f t="shared" si="13"/>
        <v>18.28</v>
      </c>
      <c r="EC6" s="35" t="str">
        <f>IF(EC7="","",IF(EC7="-","【-】","【"&amp;SUBSTITUTE(TEXT(EC7,"#,##0.00"),"-","△")&amp;"】"))</f>
        <v>【20.63】</v>
      </c>
      <c r="ED6" s="36">
        <f>IF(ED7="",NA(),ED7)</f>
        <v>0.56999999999999995</v>
      </c>
      <c r="EE6" s="36">
        <f t="shared" ref="EE6:EM6" si="14">IF(EE7="",NA(),EE7)</f>
        <v>0.97</v>
      </c>
      <c r="EF6" s="36">
        <f t="shared" si="14"/>
        <v>0.71</v>
      </c>
      <c r="EG6" s="36">
        <f t="shared" si="14"/>
        <v>0.4</v>
      </c>
      <c r="EH6" s="36">
        <f t="shared" si="14"/>
        <v>0.71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144011</v>
      </c>
      <c r="D7" s="38">
        <v>46</v>
      </c>
      <c r="E7" s="38">
        <v>1</v>
      </c>
      <c r="F7" s="38">
        <v>0</v>
      </c>
      <c r="G7" s="38">
        <v>1</v>
      </c>
      <c r="H7" s="38" t="s">
        <v>93</v>
      </c>
      <c r="I7" s="38" t="s">
        <v>94</v>
      </c>
      <c r="J7" s="38" t="s">
        <v>95</v>
      </c>
      <c r="K7" s="38" t="s">
        <v>96</v>
      </c>
      <c r="L7" s="38" t="s">
        <v>97</v>
      </c>
      <c r="M7" s="38" t="s">
        <v>98</v>
      </c>
      <c r="N7" s="39" t="s">
        <v>99</v>
      </c>
      <c r="O7" s="39">
        <v>74.989999999999995</v>
      </c>
      <c r="P7" s="39">
        <v>68.03</v>
      </c>
      <c r="Q7" s="39">
        <v>2070</v>
      </c>
      <c r="R7" s="39">
        <v>39977</v>
      </c>
      <c r="S7" s="39">
        <v>34.28</v>
      </c>
      <c r="T7" s="39">
        <v>1166.19</v>
      </c>
      <c r="U7" s="39">
        <v>27050</v>
      </c>
      <c r="V7" s="39">
        <v>30</v>
      </c>
      <c r="W7" s="39">
        <v>901.67</v>
      </c>
      <c r="X7" s="39">
        <v>107.43</v>
      </c>
      <c r="Y7" s="39">
        <v>109.99</v>
      </c>
      <c r="Z7" s="39">
        <v>108.12</v>
      </c>
      <c r="AA7" s="39">
        <v>107.32</v>
      </c>
      <c r="AB7" s="39">
        <v>109.43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176.52</v>
      </c>
      <c r="AU7" s="39">
        <v>162.71</v>
      </c>
      <c r="AV7" s="39">
        <v>167.91</v>
      </c>
      <c r="AW7" s="39">
        <v>171.11</v>
      </c>
      <c r="AX7" s="39">
        <v>216.79</v>
      </c>
      <c r="AY7" s="39">
        <v>384.34</v>
      </c>
      <c r="AZ7" s="39">
        <v>359.47</v>
      </c>
      <c r="BA7" s="39">
        <v>369.69</v>
      </c>
      <c r="BB7" s="39">
        <v>379.08</v>
      </c>
      <c r="BC7" s="39">
        <v>367.55</v>
      </c>
      <c r="BD7" s="39">
        <v>260.31</v>
      </c>
      <c r="BE7" s="39">
        <v>366.26</v>
      </c>
      <c r="BF7" s="39">
        <v>347.63</v>
      </c>
      <c r="BG7" s="39">
        <v>336.53</v>
      </c>
      <c r="BH7" s="39">
        <v>342.64</v>
      </c>
      <c r="BI7" s="39">
        <v>362.99</v>
      </c>
      <c r="BJ7" s="39">
        <v>380.58</v>
      </c>
      <c r="BK7" s="39">
        <v>401.79</v>
      </c>
      <c r="BL7" s="39">
        <v>402.99</v>
      </c>
      <c r="BM7" s="39">
        <v>398.98</v>
      </c>
      <c r="BN7" s="39">
        <v>418.68</v>
      </c>
      <c r="BO7" s="39">
        <v>275.67</v>
      </c>
      <c r="BP7" s="39">
        <v>101.45</v>
      </c>
      <c r="BQ7" s="39">
        <v>103.97</v>
      </c>
      <c r="BR7" s="39">
        <v>101.17</v>
      </c>
      <c r="BS7" s="39">
        <v>98.97</v>
      </c>
      <c r="BT7" s="39">
        <v>95.23</v>
      </c>
      <c r="BU7" s="39">
        <v>102.38</v>
      </c>
      <c r="BV7" s="39">
        <v>100.12</v>
      </c>
      <c r="BW7" s="39">
        <v>98.66</v>
      </c>
      <c r="BX7" s="39">
        <v>98.64</v>
      </c>
      <c r="BY7" s="39">
        <v>94.78</v>
      </c>
      <c r="BZ7" s="39">
        <v>100.05</v>
      </c>
      <c r="CA7" s="39">
        <v>144.36000000000001</v>
      </c>
      <c r="CB7" s="39">
        <v>143.49</v>
      </c>
      <c r="CC7" s="39">
        <v>149.19</v>
      </c>
      <c r="CD7" s="39">
        <v>151.72</v>
      </c>
      <c r="CE7" s="39">
        <v>147.13999999999999</v>
      </c>
      <c r="CF7" s="39">
        <v>168.67</v>
      </c>
      <c r="CG7" s="39">
        <v>174.97</v>
      </c>
      <c r="CH7" s="39">
        <v>178.59</v>
      </c>
      <c r="CI7" s="39">
        <v>178.92</v>
      </c>
      <c r="CJ7" s="39">
        <v>181.3</v>
      </c>
      <c r="CK7" s="39">
        <v>166.4</v>
      </c>
      <c r="CL7" s="39">
        <v>44.88</v>
      </c>
      <c r="CM7" s="39">
        <v>46.02</v>
      </c>
      <c r="CN7" s="39">
        <v>46.15</v>
      </c>
      <c r="CO7" s="39">
        <v>45.39</v>
      </c>
      <c r="CP7" s="39">
        <v>46.42</v>
      </c>
      <c r="CQ7" s="39">
        <v>54.92</v>
      </c>
      <c r="CR7" s="39">
        <v>55.63</v>
      </c>
      <c r="CS7" s="39">
        <v>55.03</v>
      </c>
      <c r="CT7" s="39">
        <v>55.14</v>
      </c>
      <c r="CU7" s="39">
        <v>55.89</v>
      </c>
      <c r="CV7" s="39">
        <v>60.69</v>
      </c>
      <c r="CW7" s="39">
        <v>92.43</v>
      </c>
      <c r="CX7" s="39">
        <v>92.24</v>
      </c>
      <c r="CY7" s="39">
        <v>91.81</v>
      </c>
      <c r="CZ7" s="39">
        <v>91.09</v>
      </c>
      <c r="DA7" s="39">
        <v>90.15</v>
      </c>
      <c r="DB7" s="39">
        <v>82.66</v>
      </c>
      <c r="DC7" s="39">
        <v>82.04</v>
      </c>
      <c r="DD7" s="39">
        <v>81.900000000000006</v>
      </c>
      <c r="DE7" s="39">
        <v>81.39</v>
      </c>
      <c r="DF7" s="39">
        <v>81.27</v>
      </c>
      <c r="DG7" s="39">
        <v>89.82</v>
      </c>
      <c r="DH7" s="39">
        <v>42.52</v>
      </c>
      <c r="DI7" s="39">
        <v>43.14</v>
      </c>
      <c r="DJ7" s="39">
        <v>44.47</v>
      </c>
      <c r="DK7" s="39">
        <v>46</v>
      </c>
      <c r="DL7" s="39">
        <v>46.88</v>
      </c>
      <c r="DM7" s="39">
        <v>48.49</v>
      </c>
      <c r="DN7" s="39">
        <v>48.05</v>
      </c>
      <c r="DO7" s="39">
        <v>48.87</v>
      </c>
      <c r="DP7" s="39">
        <v>49.92</v>
      </c>
      <c r="DQ7" s="39">
        <v>50.63</v>
      </c>
      <c r="DR7" s="39">
        <v>50.19</v>
      </c>
      <c r="DS7" s="39">
        <v>6.56</v>
      </c>
      <c r="DT7" s="39">
        <v>7.63</v>
      </c>
      <c r="DU7" s="39">
        <v>9.25</v>
      </c>
      <c r="DV7" s="39">
        <v>11.67</v>
      </c>
      <c r="DW7" s="39">
        <v>18.670000000000002</v>
      </c>
      <c r="DX7" s="39">
        <v>12.79</v>
      </c>
      <c r="DY7" s="39">
        <v>13.39</v>
      </c>
      <c r="DZ7" s="39">
        <v>14.85</v>
      </c>
      <c r="EA7" s="39">
        <v>16.88</v>
      </c>
      <c r="EB7" s="39">
        <v>18.28</v>
      </c>
      <c r="EC7" s="39">
        <v>20.63</v>
      </c>
      <c r="ED7" s="39">
        <v>0.56999999999999995</v>
      </c>
      <c r="EE7" s="39">
        <v>0.97</v>
      </c>
      <c r="EF7" s="39">
        <v>0.71</v>
      </c>
      <c r="EG7" s="39">
        <v>0.4</v>
      </c>
      <c r="EH7" s="39">
        <v>0.71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2022-01-20T04:38:11Z</cp:lastPrinted>
  <dcterms:created xsi:type="dcterms:W3CDTF">2021-12-03T06:47:55Z</dcterms:created>
  <dcterms:modified xsi:type="dcterms:W3CDTF">2022-02-17T07:20:46Z</dcterms:modified>
  <cp:category/>
</cp:coreProperties>
</file>