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2\"/>
    </mc:Choice>
  </mc:AlternateContent>
  <bookViews>
    <workbookView xWindow="0" yWindow="0" windowWidth="19200" windowHeight="7310"/>
  </bookViews>
  <sheets>
    <sheet name="2-9" sheetId="1" r:id="rId1"/>
  </sheets>
  <definedNames>
    <definedName name="_xlnm.Print_Area" localSheetId="0">'2-9'!$A$1:$O$36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K6" i="1"/>
  <c r="L6" i="1"/>
  <c r="L5" i="1" s="1"/>
  <c r="M6" i="1"/>
  <c r="D7" i="1"/>
  <c r="C7" i="1" s="1"/>
  <c r="E7" i="1"/>
  <c r="F7" i="1"/>
  <c r="G7" i="1"/>
  <c r="L7" i="1"/>
  <c r="J7" i="1" s="1"/>
  <c r="M7" i="1"/>
  <c r="D8" i="1"/>
  <c r="C8" i="1" s="1"/>
  <c r="E8" i="1"/>
  <c r="F8" i="1"/>
  <c r="G8" i="1"/>
  <c r="J8" i="1"/>
  <c r="M8" i="1"/>
  <c r="L9" i="1"/>
  <c r="E10" i="1"/>
  <c r="D10" i="1" s="1"/>
  <c r="F10" i="1"/>
  <c r="F9" i="1" s="1"/>
  <c r="H10" i="1"/>
  <c r="G10" i="1" s="1"/>
  <c r="I10" i="1"/>
  <c r="I9" i="1" s="1"/>
  <c r="I5" i="1" s="1"/>
  <c r="K10" i="1"/>
  <c r="J10" i="1" s="1"/>
  <c r="L10" i="1"/>
  <c r="N10" i="1"/>
  <c r="N9" i="1" s="1"/>
  <c r="O10" i="1"/>
  <c r="O9" i="1" s="1"/>
  <c r="O5" i="1" s="1"/>
  <c r="C11" i="1"/>
  <c r="D11" i="1"/>
  <c r="E11" i="1"/>
  <c r="F11" i="1"/>
  <c r="G11" i="1"/>
  <c r="J11" i="1"/>
  <c r="M11" i="1"/>
  <c r="D12" i="1"/>
  <c r="C12" i="1" s="1"/>
  <c r="E12" i="1"/>
  <c r="F12" i="1"/>
  <c r="G12" i="1"/>
  <c r="J12" i="1"/>
  <c r="M12" i="1"/>
  <c r="D13" i="1"/>
  <c r="C13" i="1" s="1"/>
  <c r="G13" i="1"/>
  <c r="J13" i="1"/>
  <c r="M13" i="1"/>
  <c r="D14" i="1"/>
  <c r="G14" i="1"/>
  <c r="C14" i="1" s="1"/>
  <c r="J14" i="1"/>
  <c r="M14" i="1"/>
  <c r="C15" i="1"/>
  <c r="D15" i="1"/>
  <c r="G15" i="1"/>
  <c r="J15" i="1"/>
  <c r="M15" i="1"/>
  <c r="E16" i="1"/>
  <c r="D16" i="1" s="1"/>
  <c r="F16" i="1"/>
  <c r="H16" i="1"/>
  <c r="G16" i="1" s="1"/>
  <c r="I16" i="1"/>
  <c r="K16" i="1"/>
  <c r="J16" i="1" s="1"/>
  <c r="L16" i="1"/>
  <c r="N16" i="1"/>
  <c r="M16" i="1" s="1"/>
  <c r="O16" i="1"/>
  <c r="D17" i="1"/>
  <c r="E17" i="1"/>
  <c r="G17" i="1"/>
  <c r="C17" i="1" s="1"/>
  <c r="J17" i="1"/>
  <c r="M17" i="1"/>
  <c r="C18" i="1"/>
  <c r="D18" i="1"/>
  <c r="G18" i="1"/>
  <c r="J18" i="1"/>
  <c r="M18" i="1"/>
  <c r="D19" i="1"/>
  <c r="G19" i="1"/>
  <c r="C19" i="1" s="1"/>
  <c r="J19" i="1"/>
  <c r="M19" i="1"/>
  <c r="D20" i="1"/>
  <c r="G20" i="1"/>
  <c r="J20" i="1"/>
  <c r="C20" i="1" s="1"/>
  <c r="M20" i="1"/>
  <c r="D21" i="1"/>
  <c r="C21" i="1" s="1"/>
  <c r="G21" i="1"/>
  <c r="J21" i="1"/>
  <c r="M21" i="1"/>
  <c r="D22" i="1"/>
  <c r="C22" i="1" s="1"/>
  <c r="G22" i="1"/>
  <c r="J22" i="1"/>
  <c r="M22" i="1"/>
  <c r="F23" i="1"/>
  <c r="H23" i="1"/>
  <c r="I23" i="1"/>
  <c r="G23" i="1" s="1"/>
  <c r="J23" i="1"/>
  <c r="K23" i="1"/>
  <c r="L23" i="1"/>
  <c r="N23" i="1"/>
  <c r="O23" i="1"/>
  <c r="M23" i="1" s="1"/>
  <c r="E24" i="1"/>
  <c r="E23" i="1" s="1"/>
  <c r="G24" i="1"/>
  <c r="J24" i="1"/>
  <c r="M24" i="1"/>
  <c r="D25" i="1"/>
  <c r="C25" i="1" s="1"/>
  <c r="G25" i="1"/>
  <c r="J25" i="1"/>
  <c r="M25" i="1"/>
  <c r="D26" i="1"/>
  <c r="G26" i="1"/>
  <c r="J26" i="1"/>
  <c r="M26" i="1"/>
  <c r="C26" i="1" s="1"/>
  <c r="D27" i="1"/>
  <c r="C27" i="1" s="1"/>
  <c r="G27" i="1"/>
  <c r="J27" i="1"/>
  <c r="M27" i="1"/>
  <c r="D28" i="1"/>
  <c r="G28" i="1"/>
  <c r="C28" i="1" s="1"/>
  <c r="J28" i="1"/>
  <c r="M28" i="1"/>
  <c r="C29" i="1"/>
  <c r="D29" i="1"/>
  <c r="G29" i="1"/>
  <c r="J29" i="1"/>
  <c r="M29" i="1"/>
  <c r="E30" i="1"/>
  <c r="D30" i="1" s="1"/>
  <c r="F30" i="1"/>
  <c r="H30" i="1"/>
  <c r="G30" i="1" s="1"/>
  <c r="I30" i="1"/>
  <c r="K30" i="1"/>
  <c r="J30" i="1" s="1"/>
  <c r="L30" i="1"/>
  <c r="N30" i="1"/>
  <c r="M30" i="1" s="1"/>
  <c r="O30" i="1"/>
  <c r="D31" i="1"/>
  <c r="G31" i="1"/>
  <c r="J31" i="1"/>
  <c r="C31" i="1" s="1"/>
  <c r="M31" i="1"/>
  <c r="D32" i="1"/>
  <c r="C32" i="1" s="1"/>
  <c r="G32" i="1"/>
  <c r="J32" i="1"/>
  <c r="M32" i="1"/>
  <c r="D33" i="1"/>
  <c r="C33" i="1" s="1"/>
  <c r="G33" i="1"/>
  <c r="J33" i="1"/>
  <c r="M33" i="1"/>
  <c r="D23" i="1" l="1"/>
  <c r="C23" i="1" s="1"/>
  <c r="E9" i="1"/>
  <c r="D9" i="1" s="1"/>
  <c r="C16" i="1"/>
  <c r="K5" i="1"/>
  <c r="J5" i="1" s="1"/>
  <c r="M9" i="1"/>
  <c r="N5" i="1"/>
  <c r="M5" i="1" s="1"/>
  <c r="F5" i="1"/>
  <c r="C30" i="1"/>
  <c r="E5" i="1"/>
  <c r="D6" i="1"/>
  <c r="K9" i="1"/>
  <c r="J9" i="1" s="1"/>
  <c r="M10" i="1"/>
  <c r="C10" i="1" s="1"/>
  <c r="D24" i="1"/>
  <c r="C24" i="1" s="1"/>
  <c r="H9" i="1"/>
  <c r="J6" i="1"/>
  <c r="G9" i="1" l="1"/>
  <c r="H5" i="1"/>
  <c r="G5" i="1" s="1"/>
  <c r="C6" i="1"/>
  <c r="D5" i="1"/>
  <c r="C5" i="1" s="1"/>
  <c r="C9" i="1"/>
</calcChain>
</file>

<file path=xl/sharedStrings.xml><?xml version="1.0" encoding="utf-8"?>
<sst xmlns="http://schemas.openxmlformats.org/spreadsheetml/2006/main" count="59" uniqueCount="45">
  <si>
    <t>（注２）小田原保健福祉事務所に足柄上センター分を含む。</t>
    <rPh sb="1" eb="2">
      <t>チュウ</t>
    </rPh>
    <rPh sb="4" eb="7">
      <t>オダワラ</t>
    </rPh>
    <rPh sb="7" eb="9">
      <t>ホケン</t>
    </rPh>
    <rPh sb="9" eb="11">
      <t>フクシ</t>
    </rPh>
    <rPh sb="11" eb="13">
      <t>ジム</t>
    </rPh>
    <rPh sb="13" eb="14">
      <t>ショ</t>
    </rPh>
    <rPh sb="15" eb="18">
      <t>アシガラカミ</t>
    </rPh>
    <rPh sb="22" eb="23">
      <t>ブン</t>
    </rPh>
    <rPh sb="24" eb="25">
      <t>フク</t>
    </rPh>
    <phoneticPr fontId="3"/>
  </si>
  <si>
    <t>（注１）平塚保健福祉事務所に茅ヶ崎支所分を含む。</t>
    <rPh sb="1" eb="2">
      <t>チュウ</t>
    </rPh>
    <rPh sb="4" eb="6">
      <t>ヒラツカ</t>
    </rPh>
    <rPh sb="6" eb="8">
      <t>ホケン</t>
    </rPh>
    <rPh sb="8" eb="10">
      <t>フクシ</t>
    </rPh>
    <rPh sb="10" eb="12">
      <t>ジム</t>
    </rPh>
    <rPh sb="12" eb="13">
      <t>ショ</t>
    </rPh>
    <rPh sb="14" eb="17">
      <t>チガサキ</t>
    </rPh>
    <rPh sb="17" eb="19">
      <t>シショ</t>
    </rPh>
    <rPh sb="19" eb="20">
      <t>ブン</t>
    </rPh>
    <rPh sb="21" eb="22">
      <t>フク</t>
    </rPh>
    <phoneticPr fontId="3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</si>
  <si>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</si>
  <si>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</si>
  <si>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南足柄市</t>
    <rPh sb="0" eb="4">
      <t>ミナミアシガラシ</t>
    </rPh>
    <phoneticPr fontId="4"/>
  </si>
  <si>
    <t>小田原市</t>
    <rPh sb="0" eb="4">
      <t>オダワラシ</t>
    </rPh>
    <phoneticPr fontId="4"/>
  </si>
  <si>
    <t>小計</t>
    <rPh sb="0" eb="2">
      <t>ショウケイ</t>
    </rPh>
    <phoneticPr fontId="4"/>
  </si>
  <si>
    <t>県西</t>
    <rPh sb="0" eb="2">
      <t>ケンセイ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</si>
  <si>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</si>
  <si>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伊勢原市</t>
    <rPh sb="0" eb="4">
      <t>イセハラシ</t>
    </rPh>
    <phoneticPr fontId="4"/>
  </si>
  <si>
    <t>秦野市</t>
    <rPh sb="0" eb="3">
      <t>ハダノシ</t>
    </rPh>
    <phoneticPr fontId="4"/>
  </si>
  <si>
    <t>茅ヶ崎市</t>
    <rPh sb="0" eb="4">
      <t>チガサキシ</t>
    </rPh>
    <phoneticPr fontId="4"/>
  </si>
  <si>
    <t>藤沢市</t>
    <rPh sb="0" eb="3">
      <t>フジサワシ</t>
    </rPh>
    <phoneticPr fontId="4"/>
  </si>
  <si>
    <t>平塚市</t>
    <rPh sb="0" eb="3">
      <t>ヒラツカシ</t>
    </rPh>
    <phoneticPr fontId="4"/>
  </si>
  <si>
    <t>湘南</t>
    <rPh sb="0" eb="2">
      <t>ショウナン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</si>
  <si>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</si>
  <si>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綾瀬市</t>
    <rPh sb="0" eb="3">
      <t>アヤセシ</t>
    </rPh>
    <phoneticPr fontId="4"/>
  </si>
  <si>
    <t>座間市</t>
    <rPh sb="0" eb="3">
      <t>ザマシ</t>
    </rPh>
    <phoneticPr fontId="4"/>
  </si>
  <si>
    <t>海老名市</t>
    <rPh sb="0" eb="4">
      <t>エビナシ</t>
    </rPh>
    <phoneticPr fontId="4"/>
  </si>
  <si>
    <t>大和市</t>
    <rPh sb="0" eb="3">
      <t>ヤマトシ</t>
    </rPh>
    <phoneticPr fontId="4"/>
  </si>
  <si>
    <t>厚木市</t>
    <rPh sb="0" eb="3">
      <t>アツギシ</t>
    </rPh>
    <phoneticPr fontId="4"/>
  </si>
  <si>
    <t>県央</t>
    <rPh sb="0" eb="2">
      <t>ケンオウ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</si>
  <si>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</si>
  <si>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三浦市</t>
    <rPh sb="0" eb="3">
      <t>ミウラシ</t>
    </rPh>
    <phoneticPr fontId="4"/>
  </si>
  <si>
    <t>逗子市</t>
    <rPh sb="0" eb="3">
      <t>ズシシ</t>
    </rPh>
    <phoneticPr fontId="4"/>
  </si>
  <si>
    <t>鎌倉市</t>
    <rPh sb="0" eb="3">
      <t>カマクラシ</t>
    </rPh>
    <phoneticPr fontId="4"/>
  </si>
  <si>
    <t>横須賀市</t>
    <rPh sb="0" eb="4">
      <t>ヨコスカシ</t>
    </rPh>
    <phoneticPr fontId="4"/>
  </si>
  <si>
    <t>横須賀三浦</t>
    <rPh sb="0" eb="3">
      <t>ヨコスカ</t>
    </rPh>
    <rPh sb="3" eb="5">
      <t>ミウラ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</si>
  <si>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</si>
  <si>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相模原市</t>
    <rPh sb="0" eb="4">
      <t>サガミハラシ</t>
    </rPh>
    <phoneticPr fontId="4"/>
  </si>
  <si>
    <t>川崎市</t>
    <rPh sb="0" eb="3">
      <t>カワサキシ</t>
    </rPh>
    <phoneticPr fontId="4"/>
  </si>
  <si>
    <t>横浜市</t>
    <rPh sb="0" eb="3">
      <t>ヨコハマシ</t>
    </rPh>
    <phoneticPr fontId="4"/>
  </si>
  <si>
    <t>県計</t>
    <rPh sb="0" eb="1">
      <t>ケン</t>
    </rPh>
    <rPh sb="1" eb="2">
      <t>ケイ</t>
    </rPh>
    <phoneticPr fontId="4"/>
  </si>
  <si>
    <t>その他</t>
  </si>
  <si>
    <t>精神</t>
  </si>
  <si>
    <t>小計</t>
  </si>
  <si>
    <t>併給</t>
  </si>
  <si>
    <t>単給</t>
  </si>
  <si>
    <t>入院外</t>
  </si>
  <si>
    <t>入院</t>
  </si>
  <si>
    <t>合計</t>
  </si>
  <si>
    <t>福祉事務所名</t>
  </si>
  <si>
    <t>区分</t>
  </si>
  <si>
    <t>令和３年3月（単位：人）</t>
    <rPh sb="0" eb="2">
      <t>レイワ</t>
    </rPh>
    <phoneticPr fontId="6"/>
  </si>
  <si>
    <t>2-9表　病類別医療扶助人員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</si>
</sst>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6"/>
      <name val="ｺﾞｼｯｸ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4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38" fontId="2" fillId="2" borderId="0" xfId="1" applyNumberFormat="1" applyFont="1" applyFill="1" applyAlignment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38" fontId="2" fillId="2" borderId="0" xfId="1" applyFont="1" applyFill="1" applyBorder="1" applyAlignment="1">
      <alignment vertical="center"/>
    </xf>
    <xf numFmtId="38" fontId="2" fillId="2" borderId="0" xfId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41" fontId="2" fillId="0" borderId="1" xfId="1" applyNumberFormat="1" applyFont="1" applyFill="1" applyBorder="1" applyAlignment="1">
      <alignment horizontal="right" vertical="center"/>
    </xf>
    <xf numFmtId="41" fontId="2" fillId="0" borderId="2" xfId="1" applyNumberFormat="1" applyFont="1" applyFill="1" applyBorder="1" applyAlignment="1">
      <alignment horizontal="right" vertical="center"/>
    </xf>
    <xf numFmtId="41" fontId="5" fillId="0" borderId="3" xfId="1" applyNumberFormat="1" applyFont="1" applyFill="1" applyBorder="1" applyAlignment="1">
      <alignment horizontal="right" vertical="center"/>
    </xf>
    <xf numFmtId="41" fontId="2" fillId="0" borderId="4" xfId="1" applyNumberFormat="1" applyFont="1" applyFill="1" applyBorder="1" applyAlignment="1">
      <alignment horizontal="right" vertical="center"/>
    </xf>
    <xf numFmtId="41" fontId="5" fillId="0" borderId="5" xfId="1" applyNumberFormat="1" applyFont="1" applyFill="1" applyBorder="1" applyAlignment="1">
      <alignment horizontal="right" vertical="center"/>
    </xf>
    <xf numFmtId="41" fontId="5" fillId="0" borderId="6" xfId="1" applyNumberFormat="1" applyFont="1" applyFill="1" applyBorder="1" applyAlignment="1">
      <alignment horizontal="right" vertical="center"/>
    </xf>
    <xf numFmtId="41" fontId="5" fillId="3" borderId="5" xfId="1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distributed" textRotation="255" justifyLastLine="1"/>
    </xf>
    <xf numFmtId="41" fontId="2" fillId="0" borderId="9" xfId="1" applyNumberFormat="1" applyFont="1" applyFill="1" applyBorder="1" applyAlignment="1">
      <alignment horizontal="right" vertical="center"/>
    </xf>
    <xf numFmtId="41" fontId="2" fillId="0" borderId="10" xfId="1" applyNumberFormat="1" applyFont="1" applyFill="1" applyBorder="1" applyAlignment="1">
      <alignment horizontal="right" vertical="center"/>
    </xf>
    <xf numFmtId="41" fontId="5" fillId="0" borderId="11" xfId="1" applyNumberFormat="1" applyFont="1" applyFill="1" applyBorder="1" applyAlignment="1">
      <alignment horizontal="right" vertical="center"/>
    </xf>
    <xf numFmtId="41" fontId="2" fillId="0" borderId="12" xfId="1" applyNumberFormat="1" applyFont="1" applyFill="1" applyBorder="1" applyAlignment="1">
      <alignment horizontal="right" vertical="center"/>
    </xf>
    <xf numFmtId="41" fontId="5" fillId="0" borderId="13" xfId="1" applyNumberFormat="1" applyFont="1" applyFill="1" applyBorder="1" applyAlignment="1">
      <alignment horizontal="right" vertical="center"/>
    </xf>
    <xf numFmtId="41" fontId="5" fillId="0" borderId="14" xfId="1" applyNumberFormat="1" applyFont="1" applyFill="1" applyBorder="1" applyAlignment="1">
      <alignment horizontal="right" vertical="center"/>
    </xf>
    <xf numFmtId="41" fontId="5" fillId="3" borderId="13" xfId="1" applyNumberFormat="1" applyFont="1" applyFill="1" applyBorder="1" applyAlignment="1">
      <alignment horizontal="right" vertical="center"/>
    </xf>
    <xf numFmtId="0" fontId="2" fillId="2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center" vertical="distributed" textRotation="255" justifyLastLine="1"/>
    </xf>
    <xf numFmtId="41" fontId="2" fillId="0" borderId="17" xfId="1" applyNumberFormat="1" applyFont="1" applyFill="1" applyBorder="1" applyAlignment="1">
      <alignment horizontal="right" vertical="center"/>
    </xf>
    <xf numFmtId="41" fontId="2" fillId="0" borderId="18" xfId="1" applyNumberFormat="1" applyFont="1" applyFill="1" applyBorder="1" applyAlignment="1">
      <alignment horizontal="right" vertical="center"/>
    </xf>
    <xf numFmtId="41" fontId="5" fillId="0" borderId="19" xfId="1" applyNumberFormat="1" applyFont="1" applyFill="1" applyBorder="1" applyAlignment="1">
      <alignment horizontal="right" vertical="center"/>
    </xf>
    <xf numFmtId="41" fontId="2" fillId="0" borderId="20" xfId="1" applyNumberFormat="1" applyFont="1" applyFill="1" applyBorder="1" applyAlignment="1">
      <alignment horizontal="right" vertical="center"/>
    </xf>
    <xf numFmtId="41" fontId="5" fillId="0" borderId="21" xfId="1" applyNumberFormat="1" applyFont="1" applyFill="1" applyBorder="1" applyAlignment="1">
      <alignment horizontal="right" vertical="center"/>
    </xf>
    <xf numFmtId="41" fontId="5" fillId="0" borderId="22" xfId="1" applyNumberFormat="1" applyFont="1" applyFill="1" applyBorder="1" applyAlignment="1">
      <alignment horizontal="right" vertical="center"/>
    </xf>
    <xf numFmtId="41" fontId="5" fillId="3" borderId="21" xfId="1" applyNumberFormat="1" applyFont="1" applyFill="1" applyBorder="1" applyAlignment="1">
      <alignment horizontal="right" vertical="center"/>
    </xf>
    <xf numFmtId="0" fontId="2" fillId="2" borderId="23" xfId="0" applyFont="1" applyFill="1" applyBorder="1" applyAlignment="1">
      <alignment vertical="center"/>
    </xf>
    <xf numFmtId="41" fontId="5" fillId="3" borderId="24" xfId="1" applyNumberFormat="1" applyFont="1" applyFill="1" applyBorder="1" applyAlignment="1">
      <alignment horizontal="right" vertical="center"/>
    </xf>
    <xf numFmtId="41" fontId="5" fillId="3" borderId="25" xfId="1" applyNumberFormat="1" applyFont="1" applyFill="1" applyBorder="1" applyAlignment="1">
      <alignment horizontal="right" vertical="center"/>
    </xf>
    <xf numFmtId="41" fontId="5" fillId="3" borderId="26" xfId="1" applyNumberFormat="1" applyFont="1" applyFill="1" applyBorder="1" applyAlignment="1">
      <alignment horizontal="right" vertical="center"/>
    </xf>
    <xf numFmtId="41" fontId="5" fillId="3" borderId="27" xfId="1" applyNumberFormat="1" applyFont="1" applyFill="1" applyBorder="1" applyAlignment="1">
      <alignment horizontal="right" vertical="center"/>
    </xf>
    <xf numFmtId="41" fontId="2" fillId="3" borderId="25" xfId="1" applyNumberFormat="1" applyFont="1" applyFill="1" applyBorder="1" applyAlignment="1">
      <alignment horizontal="right" vertical="center"/>
    </xf>
    <xf numFmtId="41" fontId="5" fillId="3" borderId="28" xfId="1" applyNumberFormat="1" applyFont="1" applyFill="1" applyBorder="1" applyAlignment="1">
      <alignment horizontal="right" vertical="center"/>
    </xf>
    <xf numFmtId="41" fontId="5" fillId="3" borderId="29" xfId="1" applyNumberFormat="1" applyFont="1" applyFill="1" applyBorder="1" applyAlignment="1">
      <alignment horizontal="right" vertical="center"/>
    </xf>
    <xf numFmtId="0" fontId="2" fillId="3" borderId="30" xfId="0" applyFont="1" applyFill="1" applyBorder="1" applyAlignment="1">
      <alignment horizontal="distributed" vertical="center" justifyLastLine="1"/>
    </xf>
    <xf numFmtId="0" fontId="2" fillId="0" borderId="31" xfId="0" applyFont="1" applyFill="1" applyBorder="1" applyAlignment="1">
      <alignment horizontal="center" vertical="distributed" textRotation="255" justifyLastLine="1"/>
    </xf>
    <xf numFmtId="0" fontId="2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41" fontId="2" fillId="0" borderId="5" xfId="1" applyNumberFormat="1" applyFont="1" applyFill="1" applyBorder="1" applyAlignment="1">
      <alignment horizontal="right" vertical="center"/>
    </xf>
    <xf numFmtId="41" fontId="2" fillId="0" borderId="6" xfId="1" applyNumberFormat="1" applyFont="1" applyFill="1" applyBorder="1" applyAlignment="1">
      <alignment horizontal="right" vertical="center"/>
    </xf>
    <xf numFmtId="41" fontId="2" fillId="0" borderId="13" xfId="1" applyNumberFormat="1" applyFont="1" applyFill="1" applyBorder="1" applyAlignment="1">
      <alignment horizontal="right" vertical="center"/>
    </xf>
    <xf numFmtId="41" fontId="5" fillId="3" borderId="32" xfId="1" applyNumberFormat="1" applyFont="1" applyFill="1" applyBorder="1" applyAlignment="1">
      <alignment horizontal="right" vertical="center"/>
    </xf>
    <xf numFmtId="41" fontId="5" fillId="3" borderId="33" xfId="1" applyNumberFormat="1" applyFont="1" applyFill="1" applyBorder="1" applyAlignment="1">
      <alignment horizontal="right" vertical="center"/>
    </xf>
    <xf numFmtId="41" fontId="5" fillId="3" borderId="34" xfId="1" applyNumberFormat="1" applyFont="1" applyFill="1" applyBorder="1" applyAlignment="1">
      <alignment horizontal="right" vertical="center"/>
    </xf>
    <xf numFmtId="41" fontId="5" fillId="3" borderId="35" xfId="1" applyNumberFormat="1" applyFont="1" applyFill="1" applyBorder="1" applyAlignment="1">
      <alignment horizontal="right" vertical="center"/>
    </xf>
    <xf numFmtId="41" fontId="2" fillId="3" borderId="33" xfId="1" applyNumberFormat="1" applyFont="1" applyFill="1" applyBorder="1" applyAlignment="1">
      <alignment horizontal="right" vertical="center"/>
    </xf>
    <xf numFmtId="41" fontId="5" fillId="3" borderId="36" xfId="1" applyNumberFormat="1" applyFont="1" applyFill="1" applyBorder="1" applyAlignment="1">
      <alignment horizontal="right" vertical="center"/>
    </xf>
    <xf numFmtId="41" fontId="5" fillId="3" borderId="37" xfId="1" applyNumberFormat="1" applyFont="1" applyFill="1" applyBorder="1" applyAlignment="1">
      <alignment horizontal="right" vertical="center"/>
    </xf>
    <xf numFmtId="0" fontId="2" fillId="3" borderId="38" xfId="0" applyFont="1" applyFill="1" applyBorder="1" applyAlignment="1">
      <alignment horizontal="distributed" vertical="center" justifyLastLine="1"/>
    </xf>
    <xf numFmtId="38" fontId="2" fillId="2" borderId="0" xfId="1" applyNumberFormat="1" applyFont="1" applyFill="1" applyAlignment="1">
      <alignment horizontal="distributed"/>
    </xf>
    <xf numFmtId="41" fontId="5" fillId="3" borderId="39" xfId="1" applyNumberFormat="1" applyFont="1" applyFill="1" applyBorder="1" applyAlignment="1">
      <alignment horizontal="right" vertical="center"/>
    </xf>
    <xf numFmtId="41" fontId="5" fillId="3" borderId="40" xfId="1" applyNumberFormat="1" applyFont="1" applyFill="1" applyBorder="1" applyAlignment="1">
      <alignment horizontal="right" vertical="center"/>
    </xf>
    <xf numFmtId="41" fontId="5" fillId="3" borderId="41" xfId="1" applyNumberFormat="1" applyFont="1" applyFill="1" applyBorder="1" applyAlignment="1">
      <alignment horizontal="right" vertical="center"/>
    </xf>
    <xf numFmtId="41" fontId="5" fillId="3" borderId="42" xfId="1" applyNumberFormat="1" applyFont="1" applyFill="1" applyBorder="1" applyAlignment="1">
      <alignment horizontal="right" vertical="center"/>
    </xf>
    <xf numFmtId="41" fontId="5" fillId="3" borderId="43" xfId="1" applyNumberFormat="1" applyFont="1" applyFill="1" applyBorder="1" applyAlignment="1">
      <alignment horizontal="right" vertical="center"/>
    </xf>
    <xf numFmtId="41" fontId="5" fillId="3" borderId="44" xfId="1" applyNumberFormat="1" applyFont="1" applyFill="1" applyBorder="1" applyAlignment="1">
      <alignment horizontal="right" vertical="center"/>
    </xf>
    <xf numFmtId="0" fontId="2" fillId="3" borderId="45" xfId="0" applyFont="1" applyFill="1" applyBorder="1" applyAlignment="1">
      <alignment vertical="center" wrapText="1"/>
    </xf>
    <xf numFmtId="0" fontId="2" fillId="3" borderId="46" xfId="0" applyFont="1" applyFill="1" applyBorder="1" applyAlignment="1">
      <alignment vertical="center" wrapText="1"/>
    </xf>
    <xf numFmtId="41" fontId="2" fillId="0" borderId="47" xfId="1" applyNumberFormat="1" applyFont="1" applyFill="1" applyBorder="1" applyAlignment="1">
      <alignment horizontal="right" vertical="center"/>
    </xf>
    <xf numFmtId="41" fontId="2" fillId="0" borderId="48" xfId="1" applyNumberFormat="1" applyFont="1" applyFill="1" applyBorder="1" applyAlignment="1">
      <alignment horizontal="right" vertical="center"/>
    </xf>
    <xf numFmtId="41" fontId="5" fillId="0" borderId="49" xfId="1" applyNumberFormat="1" applyFont="1" applyFill="1" applyBorder="1" applyAlignment="1">
      <alignment horizontal="right" vertical="center"/>
    </xf>
    <xf numFmtId="41" fontId="2" fillId="0" borderId="50" xfId="1" applyNumberFormat="1" applyFont="1" applyFill="1" applyBorder="1" applyAlignment="1">
      <alignment horizontal="right" vertical="center"/>
    </xf>
    <xf numFmtId="41" fontId="5" fillId="0" borderId="51" xfId="1" applyNumberFormat="1" applyFont="1" applyFill="1" applyBorder="1" applyAlignment="1">
      <alignment horizontal="right" vertical="center"/>
    </xf>
    <xf numFmtId="41" fontId="5" fillId="0" borderId="52" xfId="1" applyNumberFormat="1" applyFont="1" applyFill="1" applyBorder="1" applyAlignment="1">
      <alignment horizontal="right" vertical="center"/>
    </xf>
    <xf numFmtId="41" fontId="5" fillId="3" borderId="51" xfId="1" applyNumberFormat="1" applyFont="1" applyFill="1" applyBorder="1" applyAlignment="1">
      <alignment horizontal="right" vertical="center"/>
    </xf>
    <xf numFmtId="0" fontId="2" fillId="2" borderId="53" xfId="0" applyFont="1" applyFill="1" applyBorder="1" applyAlignment="1">
      <alignment vertical="center"/>
    </xf>
    <xf numFmtId="0" fontId="2" fillId="0" borderId="54" xfId="0" applyFont="1" applyFill="1" applyBorder="1" applyAlignment="1">
      <alignment horizontal="center" vertical="distributed" textRotation="255" justifyLastLine="1"/>
    </xf>
    <xf numFmtId="41" fontId="2" fillId="0" borderId="32" xfId="1" applyNumberFormat="1" applyFont="1" applyFill="1" applyBorder="1" applyAlignment="1">
      <alignment horizontal="right" vertical="center"/>
    </xf>
    <xf numFmtId="41" fontId="2" fillId="0" borderId="33" xfId="1" applyNumberFormat="1" applyFont="1" applyFill="1" applyBorder="1" applyAlignment="1">
      <alignment horizontal="right" vertical="center"/>
    </xf>
    <xf numFmtId="41" fontId="5" fillId="0" borderId="34" xfId="1" applyNumberFormat="1" applyFont="1" applyFill="1" applyBorder="1" applyAlignment="1">
      <alignment horizontal="right" vertical="center"/>
    </xf>
    <xf numFmtId="41" fontId="2" fillId="0" borderId="35" xfId="1" applyNumberFormat="1" applyFont="1" applyFill="1" applyBorder="1" applyAlignment="1">
      <alignment horizontal="right" vertical="center"/>
    </xf>
    <xf numFmtId="41" fontId="5" fillId="0" borderId="36" xfId="1" applyNumberFormat="1" applyFont="1" applyFill="1" applyBorder="1" applyAlignment="1">
      <alignment horizontal="right" vertical="center"/>
    </xf>
    <xf numFmtId="41" fontId="5" fillId="0" borderId="37" xfId="1" applyNumberFormat="1" applyFont="1" applyFill="1" applyBorder="1" applyAlignment="1">
      <alignment horizontal="right" vertical="center"/>
    </xf>
    <xf numFmtId="0" fontId="2" fillId="2" borderId="55" xfId="0" applyFont="1" applyFill="1" applyBorder="1" applyAlignment="1">
      <alignment vertical="center"/>
    </xf>
    <xf numFmtId="0" fontId="2" fillId="0" borderId="56" xfId="0" applyFont="1" applyFill="1" applyBorder="1" applyAlignment="1">
      <alignment horizontal="center" vertical="distributed" textRotation="255" justifyLastLine="1"/>
    </xf>
    <xf numFmtId="0" fontId="2" fillId="3" borderId="45" xfId="0" applyFont="1" applyFill="1" applyBorder="1" applyAlignment="1">
      <alignment horizontal="distributed" vertical="center" justifyLastLine="1"/>
    </xf>
    <xf numFmtId="0" fontId="2" fillId="3" borderId="46" xfId="0" applyFont="1" applyFill="1" applyBorder="1" applyAlignment="1">
      <alignment horizontal="distributed" vertical="center" justifyLastLine="1"/>
    </xf>
    <xf numFmtId="38" fontId="2" fillId="4" borderId="57" xfId="1" applyFont="1" applyFill="1" applyBorder="1" applyAlignment="1">
      <alignment horizontal="distributed" vertical="center" justifyLastLine="1"/>
    </xf>
    <xf numFmtId="38" fontId="2" fillId="4" borderId="58" xfId="1" applyFont="1" applyFill="1" applyBorder="1" applyAlignment="1">
      <alignment horizontal="distributed" vertical="center" justifyLastLine="1"/>
    </xf>
    <xf numFmtId="38" fontId="2" fillId="4" borderId="52" xfId="1" applyFont="1" applyFill="1" applyBorder="1" applyAlignment="1">
      <alignment horizontal="distributed" vertical="center" justifyLastLine="1"/>
    </xf>
    <xf numFmtId="38" fontId="2" fillId="4" borderId="59" xfId="1" applyFont="1" applyFill="1" applyBorder="1" applyAlignment="1">
      <alignment horizontal="distributed" vertical="center" justifyLastLine="1"/>
    </xf>
    <xf numFmtId="38" fontId="2" fillId="4" borderId="51" xfId="1" applyFont="1" applyFill="1" applyBorder="1" applyAlignment="1">
      <alignment horizontal="distributed" vertical="center" justifyLastLine="1"/>
    </xf>
    <xf numFmtId="38" fontId="2" fillId="4" borderId="51" xfId="1" applyFont="1" applyFill="1" applyBorder="1" applyAlignment="1">
      <alignment horizontal="distributed" vertical="center" justifyLastLine="1"/>
    </xf>
    <xf numFmtId="38" fontId="2" fillId="4" borderId="60" xfId="1" applyFont="1" applyFill="1" applyBorder="1" applyAlignment="1">
      <alignment horizontal="distributed" vertical="center" justifyLastLine="1"/>
    </xf>
    <xf numFmtId="38" fontId="2" fillId="4" borderId="8" xfId="1" applyFont="1" applyFill="1" applyBorder="1" applyAlignment="1">
      <alignment horizontal="distributed" vertical="center" justifyLastLine="1" shrinkToFit="1"/>
    </xf>
    <xf numFmtId="38" fontId="2" fillId="4" borderId="61" xfId="1" applyFont="1" applyFill="1" applyBorder="1" applyAlignment="1">
      <alignment horizontal="distributed" vertical="center" justifyLastLine="1"/>
    </xf>
    <xf numFmtId="38" fontId="2" fillId="4" borderId="62" xfId="1" applyFont="1" applyFill="1" applyBorder="1" applyAlignment="1">
      <alignment horizontal="distributed" vertical="center" justifyLastLine="1"/>
    </xf>
    <xf numFmtId="38" fontId="2" fillId="4" borderId="63" xfId="1" applyFont="1" applyFill="1" applyBorder="1" applyAlignment="1">
      <alignment horizontal="distributed" vertical="center" justifyLastLine="1"/>
    </xf>
    <xf numFmtId="38" fontId="2" fillId="4" borderId="64" xfId="1" applyFont="1" applyFill="1" applyBorder="1" applyAlignment="1">
      <alignment horizontal="distributed" vertical="center" justifyLastLine="1"/>
    </xf>
    <xf numFmtId="38" fontId="2" fillId="4" borderId="65" xfId="1" applyFont="1" applyFill="1" applyBorder="1" applyAlignment="1">
      <alignment horizontal="distributed" vertical="center" justifyLastLine="1"/>
    </xf>
    <xf numFmtId="38" fontId="2" fillId="4" borderId="66" xfId="1" applyFont="1" applyFill="1" applyBorder="1" applyAlignment="1">
      <alignment horizontal="distributed" vertical="center" justifyLastLine="1"/>
    </xf>
    <xf numFmtId="38" fontId="2" fillId="4" borderId="67" xfId="1" applyFont="1" applyFill="1" applyBorder="1" applyAlignment="1">
      <alignment horizontal="distributed" vertical="center" justifyLastLine="1"/>
    </xf>
    <xf numFmtId="38" fontId="2" fillId="4" borderId="16" xfId="1" applyFont="1" applyFill="1" applyBorder="1" applyAlignment="1">
      <alignment horizontal="distributed" vertical="center" justifyLastLine="1" shrinkToFit="1"/>
    </xf>
    <xf numFmtId="38" fontId="2" fillId="4" borderId="68" xfId="1" applyFont="1" applyFill="1" applyBorder="1" applyAlignment="1">
      <alignment horizontal="distributed" vertical="center" justifyLastLine="1"/>
    </xf>
    <xf numFmtId="38" fontId="2" fillId="4" borderId="69" xfId="1" applyFont="1" applyFill="1" applyBorder="1" applyAlignment="1">
      <alignment horizontal="distributed" vertical="center" justifyLastLine="1"/>
    </xf>
    <xf numFmtId="38" fontId="2" fillId="4" borderId="70" xfId="1" applyFont="1" applyFill="1" applyBorder="1" applyAlignment="1">
      <alignment horizontal="distributed" vertical="center" justifyLastLine="1"/>
    </xf>
    <xf numFmtId="38" fontId="2" fillId="4" borderId="71" xfId="1" applyFont="1" applyFill="1" applyBorder="1" applyAlignment="1">
      <alignment horizontal="distributed" vertical="center" justifyLastLine="1"/>
    </xf>
    <xf numFmtId="38" fontId="2" fillId="4" borderId="72" xfId="1" applyFont="1" applyFill="1" applyBorder="1" applyAlignment="1">
      <alignment horizontal="distributed" vertical="center" justifyLastLine="1"/>
    </xf>
    <xf numFmtId="38" fontId="2" fillId="4" borderId="31" xfId="1" applyFont="1" applyFill="1" applyBorder="1" applyAlignment="1">
      <alignment horizontal="distributed" vertical="center" justifyLastLine="1" shrinkToFit="1"/>
    </xf>
    <xf numFmtId="38" fontId="2" fillId="2" borderId="0" xfId="1" applyFont="1" applyFill="1" applyBorder="1" applyAlignment="1">
      <alignment horizontal="right"/>
    </xf>
    <xf numFmtId="38" fontId="2" fillId="2" borderId="0" xfId="1" applyFont="1" applyFill="1" applyBorder="1" applyAlignment="1">
      <alignment horizontal="center"/>
    </xf>
    <xf numFmtId="38" fontId="2" fillId="2" borderId="0" xfId="1" applyFont="1" applyFill="1" applyBorder="1" applyAlignment="1"/>
    <xf numFmtId="38" fontId="2" fillId="2" borderId="73" xfId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view="pageBreakPreview" zoomScaleNormal="80" zoomScaleSheetLayoutView="100" workbookViewId="0">
      <pane xSplit="2" ySplit="4" topLeftCell="C23" activePane="bottomRight" state="frozen"/>
      <selection pane="topRight"/>
      <selection pane="bottomLeft"/>
      <selection pane="bottomRight" sqref="A1:C1"/>
    </sheetView>
  </sheetViews>
  <sheetFormatPr defaultRowHeight="17.5" x14ac:dyDescent="0.6"/>
  <cols>
    <col min="1" max="1" width="3.6640625" style="1" customWidth="1"/>
    <col min="2" max="2" width="20" style="1" customWidth="1"/>
    <col min="3" max="3" width="10.33203125" style="1" bestFit="1" customWidth="1"/>
    <col min="4" max="15" width="10" style="1" customWidth="1"/>
    <col min="16" max="256" width="8.6640625" style="1"/>
    <col min="257" max="257" width="4.83203125" style="1" customWidth="1"/>
    <col min="258" max="258" width="26" style="1" customWidth="1"/>
    <col min="259" max="259" width="11.1640625" style="1" customWidth="1"/>
    <col min="260" max="271" width="10" style="1" customWidth="1"/>
    <col min="272" max="512" width="8.6640625" style="1"/>
    <col min="513" max="513" width="4.83203125" style="1" customWidth="1"/>
    <col min="514" max="514" width="26" style="1" customWidth="1"/>
    <col min="515" max="515" width="11.1640625" style="1" customWidth="1"/>
    <col min="516" max="527" width="10" style="1" customWidth="1"/>
    <col min="528" max="768" width="8.6640625" style="1"/>
    <col min="769" max="769" width="4.83203125" style="1" customWidth="1"/>
    <col min="770" max="770" width="26" style="1" customWidth="1"/>
    <col min="771" max="771" width="11.1640625" style="1" customWidth="1"/>
    <col min="772" max="783" width="10" style="1" customWidth="1"/>
    <col min="784" max="1024" width="8.6640625" style="1"/>
    <col min="1025" max="1025" width="4.83203125" style="1" customWidth="1"/>
    <col min="1026" max="1026" width="26" style="1" customWidth="1"/>
    <col min="1027" max="1027" width="11.1640625" style="1" customWidth="1"/>
    <col min="1028" max="1039" width="10" style="1" customWidth="1"/>
    <col min="1040" max="1280" width="8.6640625" style="1"/>
    <col min="1281" max="1281" width="4.83203125" style="1" customWidth="1"/>
    <col min="1282" max="1282" width="26" style="1" customWidth="1"/>
    <col min="1283" max="1283" width="11.1640625" style="1" customWidth="1"/>
    <col min="1284" max="1295" width="10" style="1" customWidth="1"/>
    <col min="1296" max="1536" width="8.6640625" style="1"/>
    <col min="1537" max="1537" width="4.83203125" style="1" customWidth="1"/>
    <col min="1538" max="1538" width="26" style="1" customWidth="1"/>
    <col min="1539" max="1539" width="11.1640625" style="1" customWidth="1"/>
    <col min="1540" max="1551" width="10" style="1" customWidth="1"/>
    <col min="1552" max="1792" width="8.6640625" style="1"/>
    <col min="1793" max="1793" width="4.83203125" style="1" customWidth="1"/>
    <col min="1794" max="1794" width="26" style="1" customWidth="1"/>
    <col min="1795" max="1795" width="11.1640625" style="1" customWidth="1"/>
    <col min="1796" max="1807" width="10" style="1" customWidth="1"/>
    <col min="1808" max="2048" width="8.6640625" style="1"/>
    <col min="2049" max="2049" width="4.83203125" style="1" customWidth="1"/>
    <col min="2050" max="2050" width="26" style="1" customWidth="1"/>
    <col min="2051" max="2051" width="11.1640625" style="1" customWidth="1"/>
    <col min="2052" max="2063" width="10" style="1" customWidth="1"/>
    <col min="2064" max="2304" width="8.6640625" style="1"/>
    <col min="2305" max="2305" width="4.83203125" style="1" customWidth="1"/>
    <col min="2306" max="2306" width="26" style="1" customWidth="1"/>
    <col min="2307" max="2307" width="11.1640625" style="1" customWidth="1"/>
    <col min="2308" max="2319" width="10" style="1" customWidth="1"/>
    <col min="2320" max="2560" width="8.6640625" style="1"/>
    <col min="2561" max="2561" width="4.83203125" style="1" customWidth="1"/>
    <col min="2562" max="2562" width="26" style="1" customWidth="1"/>
    <col min="2563" max="2563" width="11.1640625" style="1" customWidth="1"/>
    <col min="2564" max="2575" width="10" style="1" customWidth="1"/>
    <col min="2576" max="2816" width="8.6640625" style="1"/>
    <col min="2817" max="2817" width="4.83203125" style="1" customWidth="1"/>
    <col min="2818" max="2818" width="26" style="1" customWidth="1"/>
    <col min="2819" max="2819" width="11.1640625" style="1" customWidth="1"/>
    <col min="2820" max="2831" width="10" style="1" customWidth="1"/>
    <col min="2832" max="3072" width="8.6640625" style="1"/>
    <col min="3073" max="3073" width="4.83203125" style="1" customWidth="1"/>
    <col min="3074" max="3074" width="26" style="1" customWidth="1"/>
    <col min="3075" max="3075" width="11.1640625" style="1" customWidth="1"/>
    <col min="3076" max="3087" width="10" style="1" customWidth="1"/>
    <col min="3088" max="3328" width="8.6640625" style="1"/>
    <col min="3329" max="3329" width="4.83203125" style="1" customWidth="1"/>
    <col min="3330" max="3330" width="26" style="1" customWidth="1"/>
    <col min="3331" max="3331" width="11.1640625" style="1" customWidth="1"/>
    <col min="3332" max="3343" width="10" style="1" customWidth="1"/>
    <col min="3344" max="3584" width="8.6640625" style="1"/>
    <col min="3585" max="3585" width="4.83203125" style="1" customWidth="1"/>
    <col min="3586" max="3586" width="26" style="1" customWidth="1"/>
    <col min="3587" max="3587" width="11.1640625" style="1" customWidth="1"/>
    <col min="3588" max="3599" width="10" style="1" customWidth="1"/>
    <col min="3600" max="3840" width="8.6640625" style="1"/>
    <col min="3841" max="3841" width="4.83203125" style="1" customWidth="1"/>
    <col min="3842" max="3842" width="26" style="1" customWidth="1"/>
    <col min="3843" max="3843" width="11.1640625" style="1" customWidth="1"/>
    <col min="3844" max="3855" width="10" style="1" customWidth="1"/>
    <col min="3856" max="4096" width="8.6640625" style="1"/>
    <col min="4097" max="4097" width="4.83203125" style="1" customWidth="1"/>
    <col min="4098" max="4098" width="26" style="1" customWidth="1"/>
    <col min="4099" max="4099" width="11.1640625" style="1" customWidth="1"/>
    <col min="4100" max="4111" width="10" style="1" customWidth="1"/>
    <col min="4112" max="4352" width="8.6640625" style="1"/>
    <col min="4353" max="4353" width="4.83203125" style="1" customWidth="1"/>
    <col min="4354" max="4354" width="26" style="1" customWidth="1"/>
    <col min="4355" max="4355" width="11.1640625" style="1" customWidth="1"/>
    <col min="4356" max="4367" width="10" style="1" customWidth="1"/>
    <col min="4368" max="4608" width="8.6640625" style="1"/>
    <col min="4609" max="4609" width="4.83203125" style="1" customWidth="1"/>
    <col min="4610" max="4610" width="26" style="1" customWidth="1"/>
    <col min="4611" max="4611" width="11.1640625" style="1" customWidth="1"/>
    <col min="4612" max="4623" width="10" style="1" customWidth="1"/>
    <col min="4624" max="4864" width="8.6640625" style="1"/>
    <col min="4865" max="4865" width="4.83203125" style="1" customWidth="1"/>
    <col min="4866" max="4866" width="26" style="1" customWidth="1"/>
    <col min="4867" max="4867" width="11.1640625" style="1" customWidth="1"/>
    <col min="4868" max="4879" width="10" style="1" customWidth="1"/>
    <col min="4880" max="5120" width="8.6640625" style="1"/>
    <col min="5121" max="5121" width="4.83203125" style="1" customWidth="1"/>
    <col min="5122" max="5122" width="26" style="1" customWidth="1"/>
    <col min="5123" max="5123" width="11.1640625" style="1" customWidth="1"/>
    <col min="5124" max="5135" width="10" style="1" customWidth="1"/>
    <col min="5136" max="5376" width="8.6640625" style="1"/>
    <col min="5377" max="5377" width="4.83203125" style="1" customWidth="1"/>
    <col min="5378" max="5378" width="26" style="1" customWidth="1"/>
    <col min="5379" max="5379" width="11.1640625" style="1" customWidth="1"/>
    <col min="5380" max="5391" width="10" style="1" customWidth="1"/>
    <col min="5392" max="5632" width="8.6640625" style="1"/>
    <col min="5633" max="5633" width="4.83203125" style="1" customWidth="1"/>
    <col min="5634" max="5634" width="26" style="1" customWidth="1"/>
    <col min="5635" max="5635" width="11.1640625" style="1" customWidth="1"/>
    <col min="5636" max="5647" width="10" style="1" customWidth="1"/>
    <col min="5648" max="5888" width="8.6640625" style="1"/>
    <col min="5889" max="5889" width="4.83203125" style="1" customWidth="1"/>
    <col min="5890" max="5890" width="26" style="1" customWidth="1"/>
    <col min="5891" max="5891" width="11.1640625" style="1" customWidth="1"/>
    <col min="5892" max="5903" width="10" style="1" customWidth="1"/>
    <col min="5904" max="6144" width="8.6640625" style="1"/>
    <col min="6145" max="6145" width="4.83203125" style="1" customWidth="1"/>
    <col min="6146" max="6146" width="26" style="1" customWidth="1"/>
    <col min="6147" max="6147" width="11.1640625" style="1" customWidth="1"/>
    <col min="6148" max="6159" width="10" style="1" customWidth="1"/>
    <col min="6160" max="6400" width="8.6640625" style="1"/>
    <col min="6401" max="6401" width="4.83203125" style="1" customWidth="1"/>
    <col min="6402" max="6402" width="26" style="1" customWidth="1"/>
    <col min="6403" max="6403" width="11.1640625" style="1" customWidth="1"/>
    <col min="6404" max="6415" width="10" style="1" customWidth="1"/>
    <col min="6416" max="6656" width="8.6640625" style="1"/>
    <col min="6657" max="6657" width="4.83203125" style="1" customWidth="1"/>
    <col min="6658" max="6658" width="26" style="1" customWidth="1"/>
    <col min="6659" max="6659" width="11.1640625" style="1" customWidth="1"/>
    <col min="6660" max="6671" width="10" style="1" customWidth="1"/>
    <col min="6672" max="6912" width="8.6640625" style="1"/>
    <col min="6913" max="6913" width="4.83203125" style="1" customWidth="1"/>
    <col min="6914" max="6914" width="26" style="1" customWidth="1"/>
    <col min="6915" max="6915" width="11.1640625" style="1" customWidth="1"/>
    <col min="6916" max="6927" width="10" style="1" customWidth="1"/>
    <col min="6928" max="7168" width="8.6640625" style="1"/>
    <col min="7169" max="7169" width="4.83203125" style="1" customWidth="1"/>
    <col min="7170" max="7170" width="26" style="1" customWidth="1"/>
    <col min="7171" max="7171" width="11.1640625" style="1" customWidth="1"/>
    <col min="7172" max="7183" width="10" style="1" customWidth="1"/>
    <col min="7184" max="7424" width="8.6640625" style="1"/>
    <col min="7425" max="7425" width="4.83203125" style="1" customWidth="1"/>
    <col min="7426" max="7426" width="26" style="1" customWidth="1"/>
    <col min="7427" max="7427" width="11.1640625" style="1" customWidth="1"/>
    <col min="7428" max="7439" width="10" style="1" customWidth="1"/>
    <col min="7440" max="7680" width="8.6640625" style="1"/>
    <col min="7681" max="7681" width="4.83203125" style="1" customWidth="1"/>
    <col min="7682" max="7682" width="26" style="1" customWidth="1"/>
    <col min="7683" max="7683" width="11.1640625" style="1" customWidth="1"/>
    <col min="7684" max="7695" width="10" style="1" customWidth="1"/>
    <col min="7696" max="7936" width="8.6640625" style="1"/>
    <col min="7937" max="7937" width="4.83203125" style="1" customWidth="1"/>
    <col min="7938" max="7938" width="26" style="1" customWidth="1"/>
    <col min="7939" max="7939" width="11.1640625" style="1" customWidth="1"/>
    <col min="7940" max="7951" width="10" style="1" customWidth="1"/>
    <col min="7952" max="8192" width="8.6640625" style="1"/>
    <col min="8193" max="8193" width="4.83203125" style="1" customWidth="1"/>
    <col min="8194" max="8194" width="26" style="1" customWidth="1"/>
    <col min="8195" max="8195" width="11.1640625" style="1" customWidth="1"/>
    <col min="8196" max="8207" width="10" style="1" customWidth="1"/>
    <col min="8208" max="8448" width="8.6640625" style="1"/>
    <col min="8449" max="8449" width="4.83203125" style="1" customWidth="1"/>
    <col min="8450" max="8450" width="26" style="1" customWidth="1"/>
    <col min="8451" max="8451" width="11.1640625" style="1" customWidth="1"/>
    <col min="8452" max="8463" width="10" style="1" customWidth="1"/>
    <col min="8464" max="8704" width="8.6640625" style="1"/>
    <col min="8705" max="8705" width="4.83203125" style="1" customWidth="1"/>
    <col min="8706" max="8706" width="26" style="1" customWidth="1"/>
    <col min="8707" max="8707" width="11.1640625" style="1" customWidth="1"/>
    <col min="8708" max="8719" width="10" style="1" customWidth="1"/>
    <col min="8720" max="8960" width="8.6640625" style="1"/>
    <col min="8961" max="8961" width="4.83203125" style="1" customWidth="1"/>
    <col min="8962" max="8962" width="26" style="1" customWidth="1"/>
    <col min="8963" max="8963" width="11.1640625" style="1" customWidth="1"/>
    <col min="8964" max="8975" width="10" style="1" customWidth="1"/>
    <col min="8976" max="9216" width="8.6640625" style="1"/>
    <col min="9217" max="9217" width="4.83203125" style="1" customWidth="1"/>
    <col min="9218" max="9218" width="26" style="1" customWidth="1"/>
    <col min="9219" max="9219" width="11.1640625" style="1" customWidth="1"/>
    <col min="9220" max="9231" width="10" style="1" customWidth="1"/>
    <col min="9232" max="9472" width="8.6640625" style="1"/>
    <col min="9473" max="9473" width="4.83203125" style="1" customWidth="1"/>
    <col min="9474" max="9474" width="26" style="1" customWidth="1"/>
    <col min="9475" max="9475" width="11.1640625" style="1" customWidth="1"/>
    <col min="9476" max="9487" width="10" style="1" customWidth="1"/>
    <col min="9488" max="9728" width="8.6640625" style="1"/>
    <col min="9729" max="9729" width="4.83203125" style="1" customWidth="1"/>
    <col min="9730" max="9730" width="26" style="1" customWidth="1"/>
    <col min="9731" max="9731" width="11.1640625" style="1" customWidth="1"/>
    <col min="9732" max="9743" width="10" style="1" customWidth="1"/>
    <col min="9744" max="9984" width="8.6640625" style="1"/>
    <col min="9985" max="9985" width="4.83203125" style="1" customWidth="1"/>
    <col min="9986" max="9986" width="26" style="1" customWidth="1"/>
    <col min="9987" max="9987" width="11.1640625" style="1" customWidth="1"/>
    <col min="9988" max="9999" width="10" style="1" customWidth="1"/>
    <col min="10000" max="10240" width="8.6640625" style="1"/>
    <col min="10241" max="10241" width="4.83203125" style="1" customWidth="1"/>
    <col min="10242" max="10242" width="26" style="1" customWidth="1"/>
    <col min="10243" max="10243" width="11.1640625" style="1" customWidth="1"/>
    <col min="10244" max="10255" width="10" style="1" customWidth="1"/>
    <col min="10256" max="10496" width="8.6640625" style="1"/>
    <col min="10497" max="10497" width="4.83203125" style="1" customWidth="1"/>
    <col min="10498" max="10498" width="26" style="1" customWidth="1"/>
    <col min="10499" max="10499" width="11.1640625" style="1" customWidth="1"/>
    <col min="10500" max="10511" width="10" style="1" customWidth="1"/>
    <col min="10512" max="10752" width="8.6640625" style="1"/>
    <col min="10753" max="10753" width="4.83203125" style="1" customWidth="1"/>
    <col min="10754" max="10754" width="26" style="1" customWidth="1"/>
    <col min="10755" max="10755" width="11.1640625" style="1" customWidth="1"/>
    <col min="10756" max="10767" width="10" style="1" customWidth="1"/>
    <col min="10768" max="11008" width="8.6640625" style="1"/>
    <col min="11009" max="11009" width="4.83203125" style="1" customWidth="1"/>
    <col min="11010" max="11010" width="26" style="1" customWidth="1"/>
    <col min="11011" max="11011" width="11.1640625" style="1" customWidth="1"/>
    <col min="11012" max="11023" width="10" style="1" customWidth="1"/>
    <col min="11024" max="11264" width="8.6640625" style="1"/>
    <col min="11265" max="11265" width="4.83203125" style="1" customWidth="1"/>
    <col min="11266" max="11266" width="26" style="1" customWidth="1"/>
    <col min="11267" max="11267" width="11.1640625" style="1" customWidth="1"/>
    <col min="11268" max="11279" width="10" style="1" customWidth="1"/>
    <col min="11280" max="11520" width="8.6640625" style="1"/>
    <col min="11521" max="11521" width="4.83203125" style="1" customWidth="1"/>
    <col min="11522" max="11522" width="26" style="1" customWidth="1"/>
    <col min="11523" max="11523" width="11.1640625" style="1" customWidth="1"/>
    <col min="11524" max="11535" width="10" style="1" customWidth="1"/>
    <col min="11536" max="11776" width="8.6640625" style="1"/>
    <col min="11777" max="11777" width="4.83203125" style="1" customWidth="1"/>
    <col min="11778" max="11778" width="26" style="1" customWidth="1"/>
    <col min="11779" max="11779" width="11.1640625" style="1" customWidth="1"/>
    <col min="11780" max="11791" width="10" style="1" customWidth="1"/>
    <col min="11792" max="12032" width="8.6640625" style="1"/>
    <col min="12033" max="12033" width="4.83203125" style="1" customWidth="1"/>
    <col min="12034" max="12034" width="26" style="1" customWidth="1"/>
    <col min="12035" max="12035" width="11.1640625" style="1" customWidth="1"/>
    <col min="12036" max="12047" width="10" style="1" customWidth="1"/>
    <col min="12048" max="12288" width="8.6640625" style="1"/>
    <col min="12289" max="12289" width="4.83203125" style="1" customWidth="1"/>
    <col min="12290" max="12290" width="26" style="1" customWidth="1"/>
    <col min="12291" max="12291" width="11.1640625" style="1" customWidth="1"/>
    <col min="12292" max="12303" width="10" style="1" customWidth="1"/>
    <col min="12304" max="12544" width="8.6640625" style="1"/>
    <col min="12545" max="12545" width="4.83203125" style="1" customWidth="1"/>
    <col min="12546" max="12546" width="26" style="1" customWidth="1"/>
    <col min="12547" max="12547" width="11.1640625" style="1" customWidth="1"/>
    <col min="12548" max="12559" width="10" style="1" customWidth="1"/>
    <col min="12560" max="12800" width="8.6640625" style="1"/>
    <col min="12801" max="12801" width="4.83203125" style="1" customWidth="1"/>
    <col min="12802" max="12802" width="26" style="1" customWidth="1"/>
    <col min="12803" max="12803" width="11.1640625" style="1" customWidth="1"/>
    <col min="12804" max="12815" width="10" style="1" customWidth="1"/>
    <col min="12816" max="13056" width="8.6640625" style="1"/>
    <col min="13057" max="13057" width="4.83203125" style="1" customWidth="1"/>
    <col min="13058" max="13058" width="26" style="1" customWidth="1"/>
    <col min="13059" max="13059" width="11.1640625" style="1" customWidth="1"/>
    <col min="13060" max="13071" width="10" style="1" customWidth="1"/>
    <col min="13072" max="13312" width="8.6640625" style="1"/>
    <col min="13313" max="13313" width="4.83203125" style="1" customWidth="1"/>
    <col min="13314" max="13314" width="26" style="1" customWidth="1"/>
    <col min="13315" max="13315" width="11.1640625" style="1" customWidth="1"/>
    <col min="13316" max="13327" width="10" style="1" customWidth="1"/>
    <col min="13328" max="13568" width="8.6640625" style="1"/>
    <col min="13569" max="13569" width="4.83203125" style="1" customWidth="1"/>
    <col min="13570" max="13570" width="26" style="1" customWidth="1"/>
    <col min="13571" max="13571" width="11.1640625" style="1" customWidth="1"/>
    <col min="13572" max="13583" width="10" style="1" customWidth="1"/>
    <col min="13584" max="13824" width="8.6640625" style="1"/>
    <col min="13825" max="13825" width="4.83203125" style="1" customWidth="1"/>
    <col min="13826" max="13826" width="26" style="1" customWidth="1"/>
    <col min="13827" max="13827" width="11.1640625" style="1" customWidth="1"/>
    <col min="13828" max="13839" width="10" style="1" customWidth="1"/>
    <col min="13840" max="14080" width="8.6640625" style="1"/>
    <col min="14081" max="14081" width="4.83203125" style="1" customWidth="1"/>
    <col min="14082" max="14082" width="26" style="1" customWidth="1"/>
    <col min="14083" max="14083" width="11.1640625" style="1" customWidth="1"/>
    <col min="14084" max="14095" width="10" style="1" customWidth="1"/>
    <col min="14096" max="14336" width="8.6640625" style="1"/>
    <col min="14337" max="14337" width="4.83203125" style="1" customWidth="1"/>
    <col min="14338" max="14338" width="26" style="1" customWidth="1"/>
    <col min="14339" max="14339" width="11.1640625" style="1" customWidth="1"/>
    <col min="14340" max="14351" width="10" style="1" customWidth="1"/>
    <col min="14352" max="14592" width="8.6640625" style="1"/>
    <col min="14593" max="14593" width="4.83203125" style="1" customWidth="1"/>
    <col min="14594" max="14594" width="26" style="1" customWidth="1"/>
    <col min="14595" max="14595" width="11.1640625" style="1" customWidth="1"/>
    <col min="14596" max="14607" width="10" style="1" customWidth="1"/>
    <col min="14608" max="14848" width="8.6640625" style="1"/>
    <col min="14849" max="14849" width="4.83203125" style="1" customWidth="1"/>
    <col min="14850" max="14850" width="26" style="1" customWidth="1"/>
    <col min="14851" max="14851" width="11.1640625" style="1" customWidth="1"/>
    <col min="14852" max="14863" width="10" style="1" customWidth="1"/>
    <col min="14864" max="15104" width="8.6640625" style="1"/>
    <col min="15105" max="15105" width="4.83203125" style="1" customWidth="1"/>
    <col min="15106" max="15106" width="26" style="1" customWidth="1"/>
    <col min="15107" max="15107" width="11.1640625" style="1" customWidth="1"/>
    <col min="15108" max="15119" width="10" style="1" customWidth="1"/>
    <col min="15120" max="15360" width="8.6640625" style="1"/>
    <col min="15361" max="15361" width="4.83203125" style="1" customWidth="1"/>
    <col min="15362" max="15362" width="26" style="1" customWidth="1"/>
    <col min="15363" max="15363" width="11.1640625" style="1" customWidth="1"/>
    <col min="15364" max="15375" width="10" style="1" customWidth="1"/>
    <col min="15376" max="15616" width="8.6640625" style="1"/>
    <col min="15617" max="15617" width="4.83203125" style="1" customWidth="1"/>
    <col min="15618" max="15618" width="26" style="1" customWidth="1"/>
    <col min="15619" max="15619" width="11.1640625" style="1" customWidth="1"/>
    <col min="15620" max="15631" width="10" style="1" customWidth="1"/>
    <col min="15632" max="15872" width="8.6640625" style="1"/>
    <col min="15873" max="15873" width="4.83203125" style="1" customWidth="1"/>
    <col min="15874" max="15874" width="26" style="1" customWidth="1"/>
    <col min="15875" max="15875" width="11.1640625" style="1" customWidth="1"/>
    <col min="15876" max="15887" width="10" style="1" customWidth="1"/>
    <col min="15888" max="16128" width="8.6640625" style="1"/>
    <col min="16129" max="16129" width="4.83203125" style="1" customWidth="1"/>
    <col min="16130" max="16130" width="26" style="1" customWidth="1"/>
    <col min="16131" max="16131" width="11.1640625" style="1" customWidth="1"/>
    <col min="16132" max="16143" width="10" style="1" customWidth="1"/>
    <col min="16144" max="16384" width="8.6640625" style="1"/>
  </cols>
  <sheetData>
    <row r="1" spans="1:15" ht="18" thickBot="1" x14ac:dyDescent="0.65">
      <c r="A1" s="109" t="s">
        <v>44</v>
      </c>
      <c r="B1" s="109"/>
      <c r="C1" s="109"/>
      <c r="D1" s="108"/>
      <c r="E1" s="108"/>
      <c r="F1" s="108"/>
      <c r="G1" s="108"/>
      <c r="H1" s="108"/>
      <c r="I1" s="108"/>
      <c r="J1" s="107"/>
      <c r="K1" s="107"/>
      <c r="L1" s="107"/>
      <c r="M1" s="106" t="s">
        <v>43</v>
      </c>
      <c r="N1" s="106"/>
      <c r="O1" s="106"/>
    </row>
    <row r="2" spans="1:15" x14ac:dyDescent="0.6">
      <c r="A2" s="105" t="s">
        <v>42</v>
      </c>
      <c r="B2" s="104" t="s">
        <v>41</v>
      </c>
      <c r="C2" s="103" t="s">
        <v>40</v>
      </c>
      <c r="D2" s="101" t="s">
        <v>39</v>
      </c>
      <c r="E2" s="101"/>
      <c r="F2" s="101"/>
      <c r="G2" s="101"/>
      <c r="H2" s="101"/>
      <c r="I2" s="100"/>
      <c r="J2" s="102" t="s">
        <v>38</v>
      </c>
      <c r="K2" s="101"/>
      <c r="L2" s="101"/>
      <c r="M2" s="101"/>
      <c r="N2" s="101"/>
      <c r="O2" s="100"/>
    </row>
    <row r="3" spans="1:15" x14ac:dyDescent="0.6">
      <c r="A3" s="99"/>
      <c r="B3" s="98"/>
      <c r="C3" s="97"/>
      <c r="D3" s="93" t="s">
        <v>37</v>
      </c>
      <c r="E3" s="93"/>
      <c r="F3" s="95"/>
      <c r="G3" s="94" t="s">
        <v>36</v>
      </c>
      <c r="H3" s="93"/>
      <c r="I3" s="92"/>
      <c r="J3" s="96" t="s">
        <v>37</v>
      </c>
      <c r="K3" s="93"/>
      <c r="L3" s="95"/>
      <c r="M3" s="94" t="s">
        <v>36</v>
      </c>
      <c r="N3" s="93"/>
      <c r="O3" s="92"/>
    </row>
    <row r="4" spans="1:15" ht="18" thickBot="1" x14ac:dyDescent="0.65">
      <c r="A4" s="91"/>
      <c r="B4" s="90"/>
      <c r="C4" s="89"/>
      <c r="D4" s="86" t="s">
        <v>35</v>
      </c>
      <c r="E4" s="85" t="s">
        <v>34</v>
      </c>
      <c r="F4" s="87" t="s">
        <v>33</v>
      </c>
      <c r="G4" s="86" t="s">
        <v>35</v>
      </c>
      <c r="H4" s="85" t="s">
        <v>34</v>
      </c>
      <c r="I4" s="84" t="s">
        <v>33</v>
      </c>
      <c r="J4" s="88" t="s">
        <v>35</v>
      </c>
      <c r="K4" s="85" t="s">
        <v>34</v>
      </c>
      <c r="L4" s="87" t="s">
        <v>33</v>
      </c>
      <c r="M4" s="86" t="s">
        <v>35</v>
      </c>
      <c r="N4" s="85" t="s">
        <v>34</v>
      </c>
      <c r="O4" s="84" t="s">
        <v>33</v>
      </c>
    </row>
    <row r="5" spans="1:15" ht="19.5" customHeight="1" thickBot="1" x14ac:dyDescent="0.65">
      <c r="A5" s="83" t="s">
        <v>32</v>
      </c>
      <c r="B5" s="82"/>
      <c r="C5" s="61">
        <f>SUM(D5,G5,J5,M5)</f>
        <v>131634</v>
      </c>
      <c r="D5" s="62">
        <f>SUM(E5:F5)</f>
        <v>2437</v>
      </c>
      <c r="E5" s="58">
        <f>SUM(E6:E8,E9)</f>
        <v>1573</v>
      </c>
      <c r="F5" s="60">
        <f>SUM(F6:F8,F9)</f>
        <v>864</v>
      </c>
      <c r="G5" s="59">
        <f>SUM(H5:I5)</f>
        <v>3855</v>
      </c>
      <c r="H5" s="58">
        <f>SUM(H6:H8,H9)</f>
        <v>857</v>
      </c>
      <c r="I5" s="57">
        <f>SUM(I6:I8,I9)</f>
        <v>2998</v>
      </c>
      <c r="J5" s="61">
        <f>SUM(K5:L5)</f>
        <v>1109</v>
      </c>
      <c r="K5" s="58">
        <f>SUM(K6:K8,K9)</f>
        <v>121</v>
      </c>
      <c r="L5" s="60">
        <f>SUM(L6:L8,L9)</f>
        <v>988</v>
      </c>
      <c r="M5" s="59">
        <f>SUM(N5:O5)</f>
        <v>124233</v>
      </c>
      <c r="N5" s="58">
        <f>SUM(N6:N8,N9)</f>
        <v>14027</v>
      </c>
      <c r="O5" s="57">
        <f>SUM(O6:O8,O9)</f>
        <v>110206</v>
      </c>
    </row>
    <row r="6" spans="1:15" ht="18" thickTop="1" x14ac:dyDescent="0.6">
      <c r="A6" s="81"/>
      <c r="B6" s="80" t="s">
        <v>31</v>
      </c>
      <c r="C6" s="53">
        <f>SUM(D6,G6,J6,M6)</f>
        <v>61767</v>
      </c>
      <c r="D6" s="79">
        <f>SUM(E6:F6)</f>
        <v>1018</v>
      </c>
      <c r="E6" s="75">
        <f>177+514</f>
        <v>691</v>
      </c>
      <c r="F6" s="77">
        <f>49+278</f>
        <v>327</v>
      </c>
      <c r="G6" s="76">
        <f>SUM(H6:I6)</f>
        <v>1922</v>
      </c>
      <c r="H6" s="75">
        <v>391</v>
      </c>
      <c r="I6" s="74">
        <v>1531</v>
      </c>
      <c r="J6" s="78">
        <f>SUM(K6:L6)</f>
        <v>504</v>
      </c>
      <c r="K6" s="75">
        <f>88+12</f>
        <v>100</v>
      </c>
      <c r="L6" s="77">
        <f>337+67</f>
        <v>404</v>
      </c>
      <c r="M6" s="76">
        <f>SUM(N6:O6)</f>
        <v>58323</v>
      </c>
      <c r="N6" s="75">
        <v>11675</v>
      </c>
      <c r="O6" s="74">
        <v>46648</v>
      </c>
    </row>
    <row r="7" spans="1:15" x14ac:dyDescent="0.6">
      <c r="A7" s="81"/>
      <c r="B7" s="80" t="s">
        <v>30</v>
      </c>
      <c r="C7" s="53">
        <f>SUM(D7,G7,J7,M7)</f>
        <v>24092</v>
      </c>
      <c r="D7" s="79">
        <f>SUM(E7:F7)</f>
        <v>465</v>
      </c>
      <c r="E7" s="75">
        <f>89+185</f>
        <v>274</v>
      </c>
      <c r="F7" s="77">
        <f>51+140</f>
        <v>191</v>
      </c>
      <c r="G7" s="76">
        <f>SUM(H7:I7)</f>
        <v>586</v>
      </c>
      <c r="H7" s="75">
        <v>109</v>
      </c>
      <c r="I7" s="74">
        <v>477</v>
      </c>
      <c r="J7" s="78">
        <f>SUM(K7:L7)</f>
        <v>288</v>
      </c>
      <c r="K7" s="75">
        <v>4</v>
      </c>
      <c r="L7" s="77">
        <f>258+26</f>
        <v>284</v>
      </c>
      <c r="M7" s="76">
        <f>SUM(N7:O7)</f>
        <v>22753</v>
      </c>
      <c r="N7" s="75">
        <v>253</v>
      </c>
      <c r="O7" s="74">
        <v>22500</v>
      </c>
    </row>
    <row r="8" spans="1:15" ht="18" thickBot="1" x14ac:dyDescent="0.65">
      <c r="A8" s="73"/>
      <c r="B8" s="72" t="s">
        <v>29</v>
      </c>
      <c r="C8" s="71">
        <f>SUM(D8,G8,J8,M8)</f>
        <v>12257</v>
      </c>
      <c r="D8" s="70">
        <f>SUM(E8:F8)</f>
        <v>199</v>
      </c>
      <c r="E8" s="66">
        <f>18+88</f>
        <v>106</v>
      </c>
      <c r="F8" s="68">
        <f>10+83</f>
        <v>93</v>
      </c>
      <c r="G8" s="67">
        <f>SUM(H8:I8)</f>
        <v>300</v>
      </c>
      <c r="H8" s="66">
        <v>47</v>
      </c>
      <c r="I8" s="65">
        <v>253</v>
      </c>
      <c r="J8" s="69">
        <f>SUM(K8:L8)</f>
        <v>48</v>
      </c>
      <c r="K8" s="66">
        <v>1</v>
      </c>
      <c r="L8" s="68">
        <v>47</v>
      </c>
      <c r="M8" s="67">
        <f>SUM(N8:O8)</f>
        <v>11710</v>
      </c>
      <c r="N8" s="66">
        <v>589</v>
      </c>
      <c r="O8" s="65">
        <v>11121</v>
      </c>
    </row>
    <row r="9" spans="1:15" s="56" customFormat="1" ht="39" customHeight="1" thickBot="1" x14ac:dyDescent="0.65">
      <c r="A9" s="64" t="s">
        <v>28</v>
      </c>
      <c r="B9" s="63"/>
      <c r="C9" s="61">
        <f>SUM(D9,G9,J9,M9)</f>
        <v>33518</v>
      </c>
      <c r="D9" s="62">
        <f>SUM(E9:F9)</f>
        <v>755</v>
      </c>
      <c r="E9" s="58">
        <f>SUM(E10,E16,E23,E30)</f>
        <v>502</v>
      </c>
      <c r="F9" s="60">
        <f>SUM(F10,F16,F23,F30)</f>
        <v>253</v>
      </c>
      <c r="G9" s="59">
        <f>SUM(H9:I9)</f>
        <v>1047</v>
      </c>
      <c r="H9" s="58">
        <f>SUM(H10,H16,H23,H30)</f>
        <v>310</v>
      </c>
      <c r="I9" s="57">
        <f>SUM(I10,I16,I23,I30)</f>
        <v>737</v>
      </c>
      <c r="J9" s="61">
        <f>SUM(K9:L9)</f>
        <v>269</v>
      </c>
      <c r="K9" s="58">
        <f>SUM(K10,K16,K23,K30)</f>
        <v>16</v>
      </c>
      <c r="L9" s="60">
        <f>SUM(L10,L16,L23,L30)</f>
        <v>253</v>
      </c>
      <c r="M9" s="59">
        <f>SUM(N9:O9)</f>
        <v>31447</v>
      </c>
      <c r="N9" s="58">
        <f>SUM(N10,N16,N23,N30)</f>
        <v>1510</v>
      </c>
      <c r="O9" s="57">
        <f>SUM(O10,O16,O23,O30)</f>
        <v>29937</v>
      </c>
    </row>
    <row r="10" spans="1:15" ht="18.75" customHeight="1" thickTop="1" x14ac:dyDescent="0.6">
      <c r="A10" s="25" t="s">
        <v>27</v>
      </c>
      <c r="B10" s="55" t="s">
        <v>6</v>
      </c>
      <c r="C10" s="53">
        <f>SUM(D10,G10,J10,M10)</f>
        <v>6398</v>
      </c>
      <c r="D10" s="54">
        <f>SUM(E10:F10)</f>
        <v>125</v>
      </c>
      <c r="E10" s="49">
        <f>SUM(E11:E15)</f>
        <v>85</v>
      </c>
      <c r="F10" s="51">
        <f>SUM(F11:F15)</f>
        <v>40</v>
      </c>
      <c r="G10" s="50">
        <f>SUM(H10:I10)</f>
        <v>129</v>
      </c>
      <c r="H10" s="49">
        <f>SUM(H11:H15)</f>
        <v>49</v>
      </c>
      <c r="I10" s="48">
        <f>SUM(I11:I15)</f>
        <v>80</v>
      </c>
      <c r="J10" s="53">
        <f>SUM(K10:L10)</f>
        <v>62</v>
      </c>
      <c r="K10" s="52">
        <f>SUM(K11:K15)</f>
        <v>2</v>
      </c>
      <c r="L10" s="51">
        <f>SUM(L11:L15)</f>
        <v>60</v>
      </c>
      <c r="M10" s="50">
        <f>SUM(N10:O10)</f>
        <v>6082</v>
      </c>
      <c r="N10" s="49">
        <f>SUM(N11:N15)</f>
        <v>240</v>
      </c>
      <c r="O10" s="48">
        <f>SUM(O11:O15)</f>
        <v>5842</v>
      </c>
    </row>
    <row r="11" spans="1:15" x14ac:dyDescent="0.6">
      <c r="A11" s="25"/>
      <c r="B11" s="33" t="s">
        <v>26</v>
      </c>
      <c r="C11" s="32">
        <f>SUM(D11,G11,J11,M11)</f>
        <v>4481</v>
      </c>
      <c r="D11" s="31">
        <f>SUM(E11:F11)</f>
        <v>70</v>
      </c>
      <c r="E11" s="27">
        <f>10+35</f>
        <v>45</v>
      </c>
      <c r="F11" s="29">
        <f>5+20</f>
        <v>25</v>
      </c>
      <c r="G11" s="28">
        <f>SUM(H11:I11)</f>
        <v>73</v>
      </c>
      <c r="H11" s="27">
        <v>32</v>
      </c>
      <c r="I11" s="26">
        <v>41</v>
      </c>
      <c r="J11" s="30">
        <f>SUM(K11:L11)</f>
        <v>48</v>
      </c>
      <c r="K11" s="27">
        <v>0</v>
      </c>
      <c r="L11" s="29">
        <v>48</v>
      </c>
      <c r="M11" s="28">
        <f>SUM(N11:O11)</f>
        <v>4290</v>
      </c>
      <c r="N11" s="27">
        <v>5</v>
      </c>
      <c r="O11" s="26">
        <v>4285</v>
      </c>
    </row>
    <row r="12" spans="1:15" x14ac:dyDescent="0.6">
      <c r="A12" s="25"/>
      <c r="B12" s="24" t="s">
        <v>25</v>
      </c>
      <c r="C12" s="23">
        <f>SUM(D12,G12,J12,M12)</f>
        <v>866</v>
      </c>
      <c r="D12" s="22">
        <f>SUM(E12:F12)</f>
        <v>24</v>
      </c>
      <c r="E12" s="18">
        <f>4+14</f>
        <v>18</v>
      </c>
      <c r="F12" s="20">
        <f>2+4</f>
        <v>6</v>
      </c>
      <c r="G12" s="19">
        <f>SUM(H12:I12)</f>
        <v>29</v>
      </c>
      <c r="H12" s="18">
        <v>11</v>
      </c>
      <c r="I12" s="17">
        <v>18</v>
      </c>
      <c r="J12" s="21">
        <f>SUM(K12:L12)</f>
        <v>8</v>
      </c>
      <c r="K12" s="18">
        <v>0</v>
      </c>
      <c r="L12" s="20">
        <v>8</v>
      </c>
      <c r="M12" s="19">
        <f>SUM(N12:O12)</f>
        <v>805</v>
      </c>
      <c r="N12" s="18">
        <v>78</v>
      </c>
      <c r="O12" s="17">
        <v>727</v>
      </c>
    </row>
    <row r="13" spans="1:15" x14ac:dyDescent="0.6">
      <c r="A13" s="25"/>
      <c r="B13" s="24" t="s">
        <v>24</v>
      </c>
      <c r="C13" s="23">
        <f>SUM(D13,G13,J13,M13)</f>
        <v>353</v>
      </c>
      <c r="D13" s="22">
        <f>SUM(E13:F13)</f>
        <v>9</v>
      </c>
      <c r="E13" s="18">
        <v>5</v>
      </c>
      <c r="F13" s="20">
        <v>4</v>
      </c>
      <c r="G13" s="19">
        <f>SUM(H13:I13)</f>
        <v>12</v>
      </c>
      <c r="H13" s="18">
        <v>2</v>
      </c>
      <c r="I13" s="17">
        <v>10</v>
      </c>
      <c r="J13" s="47">
        <f>SUM(K13:L13)</f>
        <v>2</v>
      </c>
      <c r="K13" s="18">
        <v>1</v>
      </c>
      <c r="L13" s="20">
        <v>1</v>
      </c>
      <c r="M13" s="19">
        <f>SUM(N13:O13)</f>
        <v>330</v>
      </c>
      <c r="N13" s="18">
        <v>37</v>
      </c>
      <c r="O13" s="17">
        <v>293</v>
      </c>
    </row>
    <row r="14" spans="1:15" x14ac:dyDescent="0.6">
      <c r="A14" s="25"/>
      <c r="B14" s="24" t="s">
        <v>23</v>
      </c>
      <c r="C14" s="23">
        <f>SUM(D14,G14,J14,M14)</f>
        <v>586</v>
      </c>
      <c r="D14" s="22">
        <f>SUM(E14:F14)</f>
        <v>20</v>
      </c>
      <c r="E14" s="18">
        <v>16</v>
      </c>
      <c r="F14" s="20">
        <v>4</v>
      </c>
      <c r="G14" s="19">
        <f>SUM(H14:I14)</f>
        <v>11</v>
      </c>
      <c r="H14" s="18">
        <v>2</v>
      </c>
      <c r="I14" s="17">
        <v>9</v>
      </c>
      <c r="J14" s="21">
        <f>SUM(K14:L14)</f>
        <v>4</v>
      </c>
      <c r="K14" s="18">
        <v>1</v>
      </c>
      <c r="L14" s="20">
        <v>3</v>
      </c>
      <c r="M14" s="19">
        <f>SUM(N14:O14)</f>
        <v>551</v>
      </c>
      <c r="N14" s="18">
        <v>115</v>
      </c>
      <c r="O14" s="17">
        <v>436</v>
      </c>
    </row>
    <row r="15" spans="1:15" ht="18" thickBot="1" x14ac:dyDescent="0.65">
      <c r="A15" s="16"/>
      <c r="B15" s="44" t="s">
        <v>22</v>
      </c>
      <c r="C15" s="14">
        <f>SUM(D15,G15,J15,M15)</f>
        <v>112</v>
      </c>
      <c r="D15" s="46">
        <f>SUM(E15:F15)</f>
        <v>2</v>
      </c>
      <c r="E15" s="9">
        <v>1</v>
      </c>
      <c r="F15" s="11">
        <v>1</v>
      </c>
      <c r="G15" s="10">
        <f>SUM(H15:I15)</f>
        <v>4</v>
      </c>
      <c r="H15" s="9">
        <v>2</v>
      </c>
      <c r="I15" s="8">
        <v>2</v>
      </c>
      <c r="J15" s="45">
        <f>SUM(K15:L15)</f>
        <v>0</v>
      </c>
      <c r="K15" s="9">
        <v>0</v>
      </c>
      <c r="L15" s="11">
        <v>0</v>
      </c>
      <c r="M15" s="10">
        <f>SUM(N15:O15)</f>
        <v>106</v>
      </c>
      <c r="N15" s="9">
        <v>5</v>
      </c>
      <c r="O15" s="8">
        <v>101</v>
      </c>
    </row>
    <row r="16" spans="1:15" ht="18.75" customHeight="1" x14ac:dyDescent="0.6">
      <c r="A16" s="42" t="s">
        <v>21</v>
      </c>
      <c r="B16" s="41" t="s">
        <v>6</v>
      </c>
      <c r="C16" s="39">
        <f>SUM(D16,G16,J16,M16)</f>
        <v>9984</v>
      </c>
      <c r="D16" s="40">
        <f>SUM(E16:F16)</f>
        <v>235</v>
      </c>
      <c r="E16" s="35">
        <f>SUM(E17:E22)</f>
        <v>163</v>
      </c>
      <c r="F16" s="37">
        <f>SUM(F17:F22)</f>
        <v>72</v>
      </c>
      <c r="G16" s="36">
        <f>SUM(H16:I16)</f>
        <v>319</v>
      </c>
      <c r="H16" s="35">
        <f>SUM(H17:H22)</f>
        <v>89</v>
      </c>
      <c r="I16" s="34">
        <f>SUM(I17:I22)</f>
        <v>230</v>
      </c>
      <c r="J16" s="39">
        <f>SUM(K16:L16)</f>
        <v>53</v>
      </c>
      <c r="K16" s="35">
        <f>SUM(K17:K22)</f>
        <v>3</v>
      </c>
      <c r="L16" s="37">
        <f>SUM(L17:L22)</f>
        <v>50</v>
      </c>
      <c r="M16" s="36">
        <f>SUM(N16:O16)</f>
        <v>9377</v>
      </c>
      <c r="N16" s="35">
        <f>SUM(N17:N22)</f>
        <v>737</v>
      </c>
      <c r="O16" s="34">
        <f>SUM(O17:O22)</f>
        <v>8640</v>
      </c>
    </row>
    <row r="17" spans="1:15" x14ac:dyDescent="0.6">
      <c r="A17" s="25"/>
      <c r="B17" s="33" t="s">
        <v>20</v>
      </c>
      <c r="C17" s="32">
        <f>SUM(D17,G17,J17,M17)</f>
        <v>2614</v>
      </c>
      <c r="D17" s="31">
        <f>SUM(E17:F17)</f>
        <v>87</v>
      </c>
      <c r="E17" s="27">
        <f>20+49</f>
        <v>69</v>
      </c>
      <c r="F17" s="29">
        <v>18</v>
      </c>
      <c r="G17" s="28">
        <f>SUM(H17:I17)</f>
        <v>68</v>
      </c>
      <c r="H17" s="27">
        <v>29</v>
      </c>
      <c r="I17" s="26">
        <v>39</v>
      </c>
      <c r="J17" s="30">
        <f>SUM(K17:L17)</f>
        <v>14</v>
      </c>
      <c r="K17" s="27">
        <v>0</v>
      </c>
      <c r="L17" s="29">
        <v>14</v>
      </c>
      <c r="M17" s="28">
        <f>SUM(N17:O17)</f>
        <v>2445</v>
      </c>
      <c r="N17" s="27">
        <v>116</v>
      </c>
      <c r="O17" s="26">
        <v>2329</v>
      </c>
    </row>
    <row r="18" spans="1:15" x14ac:dyDescent="0.6">
      <c r="A18" s="25"/>
      <c r="B18" s="24" t="s">
        <v>19</v>
      </c>
      <c r="C18" s="23">
        <f>SUM(D18,G18,J18,M18)</f>
        <v>3023</v>
      </c>
      <c r="D18" s="22">
        <f>SUM(E18:F18)</f>
        <v>73</v>
      </c>
      <c r="E18" s="18">
        <v>48</v>
      </c>
      <c r="F18" s="20">
        <v>25</v>
      </c>
      <c r="G18" s="19">
        <f>SUM(H18:I18)</f>
        <v>111</v>
      </c>
      <c r="H18" s="18">
        <v>23</v>
      </c>
      <c r="I18" s="17">
        <v>88</v>
      </c>
      <c r="J18" s="21">
        <f>SUM(K18:L18)</f>
        <v>5</v>
      </c>
      <c r="K18" s="18">
        <v>2</v>
      </c>
      <c r="L18" s="20">
        <v>3</v>
      </c>
      <c r="M18" s="19">
        <f>SUM(N18:O18)</f>
        <v>2834</v>
      </c>
      <c r="N18" s="18">
        <v>562</v>
      </c>
      <c r="O18" s="17">
        <v>2272</v>
      </c>
    </row>
    <row r="19" spans="1:15" x14ac:dyDescent="0.6">
      <c r="A19" s="25"/>
      <c r="B19" s="24" t="s">
        <v>18</v>
      </c>
      <c r="C19" s="23">
        <f>SUM(D19,G19,J19,M19)</f>
        <v>1036</v>
      </c>
      <c r="D19" s="22">
        <f>SUM(E19:F19)</f>
        <v>17</v>
      </c>
      <c r="E19" s="18">
        <v>9</v>
      </c>
      <c r="F19" s="20">
        <v>8</v>
      </c>
      <c r="G19" s="19">
        <f>SUM(H19:I19)</f>
        <v>19</v>
      </c>
      <c r="H19" s="18">
        <v>3</v>
      </c>
      <c r="I19" s="17">
        <v>16</v>
      </c>
      <c r="J19" s="21">
        <f>SUM(K19:L19)</f>
        <v>3</v>
      </c>
      <c r="K19" s="18">
        <v>0</v>
      </c>
      <c r="L19" s="20">
        <v>3</v>
      </c>
      <c r="M19" s="19">
        <f>SUM(N19:O19)</f>
        <v>997</v>
      </c>
      <c r="N19" s="18">
        <v>8</v>
      </c>
      <c r="O19" s="17">
        <v>989</v>
      </c>
    </row>
    <row r="20" spans="1:15" x14ac:dyDescent="0.6">
      <c r="A20" s="25"/>
      <c r="B20" s="24" t="s">
        <v>17</v>
      </c>
      <c r="C20" s="23">
        <f>SUM(D20,G20,J20,M20)</f>
        <v>2186</v>
      </c>
      <c r="D20" s="22">
        <f>SUM(E20:F20)</f>
        <v>14</v>
      </c>
      <c r="E20" s="18">
        <v>4</v>
      </c>
      <c r="F20" s="20">
        <v>10</v>
      </c>
      <c r="G20" s="19">
        <f>SUM(H20:I20)</f>
        <v>86</v>
      </c>
      <c r="H20" s="18">
        <v>18</v>
      </c>
      <c r="I20" s="17">
        <v>68</v>
      </c>
      <c r="J20" s="21">
        <f>SUM(K20:L20)</f>
        <v>24</v>
      </c>
      <c r="K20" s="18">
        <v>0</v>
      </c>
      <c r="L20" s="20">
        <v>24</v>
      </c>
      <c r="M20" s="19">
        <f>SUM(N20:O20)</f>
        <v>2062</v>
      </c>
      <c r="N20" s="18">
        <v>37</v>
      </c>
      <c r="O20" s="17">
        <v>2025</v>
      </c>
    </row>
    <row r="21" spans="1:15" x14ac:dyDescent="0.6">
      <c r="A21" s="25"/>
      <c r="B21" s="24" t="s">
        <v>16</v>
      </c>
      <c r="C21" s="23">
        <f>SUM(D21,G21,J21,M21)</f>
        <v>665</v>
      </c>
      <c r="D21" s="22">
        <f>SUM(E21:F21)</f>
        <v>21</v>
      </c>
      <c r="E21" s="18">
        <v>14</v>
      </c>
      <c r="F21" s="20">
        <v>7</v>
      </c>
      <c r="G21" s="19">
        <f>SUM(H21:I21)</f>
        <v>21</v>
      </c>
      <c r="H21" s="18">
        <v>9</v>
      </c>
      <c r="I21" s="17">
        <v>12</v>
      </c>
      <c r="J21" s="21">
        <f>SUM(K21:L21)</f>
        <v>4</v>
      </c>
      <c r="K21" s="18">
        <v>1</v>
      </c>
      <c r="L21" s="20">
        <v>3</v>
      </c>
      <c r="M21" s="19">
        <f>SUM(N21:O21)</f>
        <v>619</v>
      </c>
      <c r="N21" s="18">
        <v>14</v>
      </c>
      <c r="O21" s="17">
        <v>605</v>
      </c>
    </row>
    <row r="22" spans="1:15" ht="18" thickBot="1" x14ac:dyDescent="0.65">
      <c r="A22" s="16"/>
      <c r="B22" s="44" t="s">
        <v>15</v>
      </c>
      <c r="C22" s="14">
        <f>SUM(D22,G22,J22,M22)</f>
        <v>460</v>
      </c>
      <c r="D22" s="13">
        <f>SUM(E22:F22)</f>
        <v>23</v>
      </c>
      <c r="E22" s="9">
        <v>19</v>
      </c>
      <c r="F22" s="11">
        <v>4</v>
      </c>
      <c r="G22" s="10">
        <f>SUM(H22:I22)</f>
        <v>14</v>
      </c>
      <c r="H22" s="9">
        <v>7</v>
      </c>
      <c r="I22" s="8">
        <v>7</v>
      </c>
      <c r="J22" s="12">
        <f>SUM(K22:L22)</f>
        <v>3</v>
      </c>
      <c r="K22" s="9">
        <v>0</v>
      </c>
      <c r="L22" s="11">
        <v>3</v>
      </c>
      <c r="M22" s="10">
        <f>SUM(N22:O22)</f>
        <v>420</v>
      </c>
      <c r="N22" s="9">
        <v>0</v>
      </c>
      <c r="O22" s="8">
        <v>420</v>
      </c>
    </row>
    <row r="23" spans="1:15" ht="18.75" customHeight="1" x14ac:dyDescent="0.6">
      <c r="A23" s="42" t="s">
        <v>14</v>
      </c>
      <c r="B23" s="41" t="s">
        <v>6</v>
      </c>
      <c r="C23" s="39">
        <f>SUM(D23,G23,J23,M23)</f>
        <v>13311</v>
      </c>
      <c r="D23" s="40">
        <f>SUM(E23:F23)</f>
        <v>244</v>
      </c>
      <c r="E23" s="35">
        <f>SUM(E24:E29)</f>
        <v>165</v>
      </c>
      <c r="F23" s="37">
        <f>SUM(F24:F29)</f>
        <v>79</v>
      </c>
      <c r="G23" s="36">
        <f>SUM(H23:I23)</f>
        <v>443</v>
      </c>
      <c r="H23" s="35">
        <f>SUM(H24:H29)</f>
        <v>136</v>
      </c>
      <c r="I23" s="34">
        <f>SUM(I24:I29)</f>
        <v>307</v>
      </c>
      <c r="J23" s="39">
        <f>SUM(K23:L23)</f>
        <v>130</v>
      </c>
      <c r="K23" s="35">
        <f>SUM(K24:K29)</f>
        <v>9</v>
      </c>
      <c r="L23" s="37">
        <f>SUM(L24:L29)</f>
        <v>121</v>
      </c>
      <c r="M23" s="36">
        <f>SUM(N23:O23)</f>
        <v>12494</v>
      </c>
      <c r="N23" s="35">
        <f>SUM(N24:N29)</f>
        <v>475</v>
      </c>
      <c r="O23" s="34">
        <f>SUM(O24:O29)</f>
        <v>12019</v>
      </c>
    </row>
    <row r="24" spans="1:15" x14ac:dyDescent="0.6">
      <c r="A24" s="25"/>
      <c r="B24" s="33" t="s">
        <v>13</v>
      </c>
      <c r="C24" s="32">
        <f>SUM(D24,G24,J24,M24)</f>
        <v>2816</v>
      </c>
      <c r="D24" s="31">
        <f>SUM(E24:F24)</f>
        <v>82</v>
      </c>
      <c r="E24" s="27">
        <f>17+36</f>
        <v>53</v>
      </c>
      <c r="F24" s="29">
        <v>29</v>
      </c>
      <c r="G24" s="28">
        <f>SUM(H24:I24)</f>
        <v>69</v>
      </c>
      <c r="H24" s="27">
        <v>25</v>
      </c>
      <c r="I24" s="26">
        <v>44</v>
      </c>
      <c r="J24" s="30">
        <f>SUM(K24:L24)</f>
        <v>35</v>
      </c>
      <c r="K24" s="27">
        <v>8</v>
      </c>
      <c r="L24" s="29">
        <v>27</v>
      </c>
      <c r="M24" s="28">
        <f>SUM(N24:O24)</f>
        <v>2630</v>
      </c>
      <c r="N24" s="27">
        <v>212</v>
      </c>
      <c r="O24" s="26">
        <v>2418</v>
      </c>
    </row>
    <row r="25" spans="1:15" x14ac:dyDescent="0.6">
      <c r="A25" s="25"/>
      <c r="B25" s="24" t="s">
        <v>12</v>
      </c>
      <c r="C25" s="23">
        <f>SUM(D25,G25,J25,M25)</f>
        <v>4672</v>
      </c>
      <c r="D25" s="22">
        <f>SUM(E25:F25)</f>
        <v>74</v>
      </c>
      <c r="E25" s="18">
        <v>51</v>
      </c>
      <c r="F25" s="20">
        <v>23</v>
      </c>
      <c r="G25" s="19">
        <f>SUM(H25:I25)</f>
        <v>121</v>
      </c>
      <c r="H25" s="18">
        <v>17</v>
      </c>
      <c r="I25" s="17">
        <v>104</v>
      </c>
      <c r="J25" s="21">
        <f>SUM(K25:L25)</f>
        <v>50</v>
      </c>
      <c r="K25" s="18">
        <v>0</v>
      </c>
      <c r="L25" s="20">
        <v>50</v>
      </c>
      <c r="M25" s="19">
        <f>SUM(N25:O25)</f>
        <v>4427</v>
      </c>
      <c r="N25" s="18">
        <v>107</v>
      </c>
      <c r="O25" s="17">
        <v>4320</v>
      </c>
    </row>
    <row r="26" spans="1:15" x14ac:dyDescent="0.6">
      <c r="A26" s="25"/>
      <c r="B26" s="24" t="s">
        <v>11</v>
      </c>
      <c r="C26" s="23">
        <f>SUM(D26,G26,J26,M26)</f>
        <v>2095</v>
      </c>
      <c r="D26" s="22">
        <f>SUM(E26:F26)</f>
        <v>13</v>
      </c>
      <c r="E26" s="18">
        <v>9</v>
      </c>
      <c r="F26" s="20">
        <v>4</v>
      </c>
      <c r="G26" s="19">
        <f>SUM(H26:I26)</f>
        <v>107</v>
      </c>
      <c r="H26" s="18">
        <v>40</v>
      </c>
      <c r="I26" s="17">
        <v>67</v>
      </c>
      <c r="J26" s="21">
        <f>SUM(K26:L26)</f>
        <v>11</v>
      </c>
      <c r="K26" s="18">
        <v>0</v>
      </c>
      <c r="L26" s="20">
        <v>11</v>
      </c>
      <c r="M26" s="19">
        <f>SUM(N26:O26)</f>
        <v>1964</v>
      </c>
      <c r="N26" s="18">
        <v>72</v>
      </c>
      <c r="O26" s="17">
        <v>1892</v>
      </c>
    </row>
    <row r="27" spans="1:15" x14ac:dyDescent="0.6">
      <c r="A27" s="25"/>
      <c r="B27" s="24" t="s">
        <v>10</v>
      </c>
      <c r="C27" s="23">
        <f>SUM(D27,G27,J27,M27)</f>
        <v>1604</v>
      </c>
      <c r="D27" s="22">
        <f>SUM(E27:F27)</f>
        <v>29</v>
      </c>
      <c r="E27" s="18">
        <v>20</v>
      </c>
      <c r="F27" s="20">
        <v>9</v>
      </c>
      <c r="G27" s="19">
        <f>SUM(H27:I27)</f>
        <v>91</v>
      </c>
      <c r="H27" s="18">
        <v>36</v>
      </c>
      <c r="I27" s="17">
        <v>55</v>
      </c>
      <c r="J27" s="21">
        <f>SUM(K27:L27)</f>
        <v>16</v>
      </c>
      <c r="K27" s="18">
        <v>1</v>
      </c>
      <c r="L27" s="20">
        <v>15</v>
      </c>
      <c r="M27" s="19">
        <f>SUM(N27:O27)</f>
        <v>1468</v>
      </c>
      <c r="N27" s="18">
        <v>44</v>
      </c>
      <c r="O27" s="17">
        <v>1424</v>
      </c>
    </row>
    <row r="28" spans="1:15" x14ac:dyDescent="0.6">
      <c r="A28" s="25"/>
      <c r="B28" s="24" t="s">
        <v>9</v>
      </c>
      <c r="C28" s="23">
        <f>SUM(D28,G28,J28,M28)</f>
        <v>1175</v>
      </c>
      <c r="D28" s="22">
        <f>SUM(E28:F28)</f>
        <v>15</v>
      </c>
      <c r="E28" s="18">
        <v>9</v>
      </c>
      <c r="F28" s="20">
        <v>6</v>
      </c>
      <c r="G28" s="19">
        <f>SUM(H28:I28)</f>
        <v>31</v>
      </c>
      <c r="H28" s="18">
        <v>9</v>
      </c>
      <c r="I28" s="17">
        <v>22</v>
      </c>
      <c r="J28" s="21">
        <f>SUM(K28:L28)</f>
        <v>7</v>
      </c>
      <c r="K28" s="18">
        <v>0</v>
      </c>
      <c r="L28" s="20">
        <v>7</v>
      </c>
      <c r="M28" s="19">
        <f>SUM(N28:O28)</f>
        <v>1122</v>
      </c>
      <c r="N28" s="18">
        <v>21</v>
      </c>
      <c r="O28" s="17">
        <v>1101</v>
      </c>
    </row>
    <row r="29" spans="1:15" ht="18" thickBot="1" x14ac:dyDescent="0.65">
      <c r="A29" s="16"/>
      <c r="B29" s="43" t="s">
        <v>8</v>
      </c>
      <c r="C29" s="14">
        <f>SUM(D29,G29,J29,M29)</f>
        <v>949</v>
      </c>
      <c r="D29" s="13">
        <f>SUM(E29:F29)</f>
        <v>31</v>
      </c>
      <c r="E29" s="9">
        <v>23</v>
      </c>
      <c r="F29" s="11">
        <v>8</v>
      </c>
      <c r="G29" s="10">
        <f>SUM(H29:I29)</f>
        <v>24</v>
      </c>
      <c r="H29" s="9">
        <v>9</v>
      </c>
      <c r="I29" s="8">
        <v>15</v>
      </c>
      <c r="J29" s="12">
        <f>SUM(K29:L29)</f>
        <v>11</v>
      </c>
      <c r="K29" s="9">
        <v>0</v>
      </c>
      <c r="L29" s="11">
        <v>11</v>
      </c>
      <c r="M29" s="10">
        <f>SUM(N29:O29)</f>
        <v>883</v>
      </c>
      <c r="N29" s="9">
        <v>19</v>
      </c>
      <c r="O29" s="8">
        <v>864</v>
      </c>
    </row>
    <row r="30" spans="1:15" ht="18.75" customHeight="1" x14ac:dyDescent="0.6">
      <c r="A30" s="42" t="s">
        <v>7</v>
      </c>
      <c r="B30" s="41" t="s">
        <v>6</v>
      </c>
      <c r="C30" s="39">
        <f>SUM(D30,G30,J30,M30)</f>
        <v>3825</v>
      </c>
      <c r="D30" s="40">
        <f>SUM(E30:F30)</f>
        <v>151</v>
      </c>
      <c r="E30" s="35">
        <f>SUM(E31:E33)</f>
        <v>89</v>
      </c>
      <c r="F30" s="37">
        <f>SUM(F31:F33)</f>
        <v>62</v>
      </c>
      <c r="G30" s="36">
        <f>SUM(H30:I30)</f>
        <v>156</v>
      </c>
      <c r="H30" s="35">
        <f>SUM(H31:H33)</f>
        <v>36</v>
      </c>
      <c r="I30" s="34">
        <f>SUM(I31:I33)</f>
        <v>120</v>
      </c>
      <c r="J30" s="39">
        <f>SUM(K30:L30)</f>
        <v>24</v>
      </c>
      <c r="K30" s="38">
        <f>SUM(K31:K33)</f>
        <v>2</v>
      </c>
      <c r="L30" s="37">
        <f>SUM(L31:L33)</f>
        <v>22</v>
      </c>
      <c r="M30" s="36">
        <f>SUM(N30:O30)</f>
        <v>3494</v>
      </c>
      <c r="N30" s="35">
        <f>SUM(N31:N33)</f>
        <v>58</v>
      </c>
      <c r="O30" s="34">
        <f>SUM(O31:O33)</f>
        <v>3436</v>
      </c>
    </row>
    <row r="31" spans="1:15" x14ac:dyDescent="0.6">
      <c r="A31" s="25"/>
      <c r="B31" s="33" t="s">
        <v>5</v>
      </c>
      <c r="C31" s="32">
        <f>SUM(D31,G31,J31,M31)</f>
        <v>2119</v>
      </c>
      <c r="D31" s="31">
        <f>SUM(E31:F31)</f>
        <v>76</v>
      </c>
      <c r="E31" s="27">
        <v>50</v>
      </c>
      <c r="F31" s="29">
        <v>26</v>
      </c>
      <c r="G31" s="28">
        <f>SUM(H31:I31)</f>
        <v>102</v>
      </c>
      <c r="H31" s="27">
        <v>25</v>
      </c>
      <c r="I31" s="26">
        <v>77</v>
      </c>
      <c r="J31" s="30">
        <f>SUM(K31:L31)</f>
        <v>13</v>
      </c>
      <c r="K31" s="27">
        <v>2</v>
      </c>
      <c r="L31" s="29">
        <v>11</v>
      </c>
      <c r="M31" s="28">
        <f>SUM(N31:O31)</f>
        <v>1928</v>
      </c>
      <c r="N31" s="27">
        <v>19</v>
      </c>
      <c r="O31" s="26">
        <v>1909</v>
      </c>
    </row>
    <row r="32" spans="1:15" x14ac:dyDescent="0.6">
      <c r="A32" s="25"/>
      <c r="B32" s="24" t="s">
        <v>4</v>
      </c>
      <c r="C32" s="23">
        <f>SUM(D32,G32,J32,M32)</f>
        <v>325</v>
      </c>
      <c r="D32" s="22">
        <f>SUM(E32:F32)</f>
        <v>20</v>
      </c>
      <c r="E32" s="18">
        <v>13</v>
      </c>
      <c r="F32" s="20">
        <v>7</v>
      </c>
      <c r="G32" s="19">
        <f>SUM(H32:I32)</f>
        <v>23</v>
      </c>
      <c r="H32" s="18">
        <v>4</v>
      </c>
      <c r="I32" s="17">
        <v>19</v>
      </c>
      <c r="J32" s="21">
        <f>SUM(K32:L32)</f>
        <v>1</v>
      </c>
      <c r="K32" s="18">
        <v>0</v>
      </c>
      <c r="L32" s="20">
        <v>1</v>
      </c>
      <c r="M32" s="19">
        <f>SUM(N32:O32)</f>
        <v>281</v>
      </c>
      <c r="N32" s="18">
        <v>18</v>
      </c>
      <c r="O32" s="17">
        <v>263</v>
      </c>
    </row>
    <row r="33" spans="1:15" ht="18" thickBot="1" x14ac:dyDescent="0.65">
      <c r="A33" s="16"/>
      <c r="B33" s="15" t="s">
        <v>3</v>
      </c>
      <c r="C33" s="14">
        <f>SUM(D33,G33,J33,M33)</f>
        <v>1381</v>
      </c>
      <c r="D33" s="13">
        <f>SUM(E33:F33)</f>
        <v>55</v>
      </c>
      <c r="E33" s="9">
        <v>26</v>
      </c>
      <c r="F33" s="11">
        <v>29</v>
      </c>
      <c r="G33" s="10">
        <f>SUM(H33:I33)</f>
        <v>31</v>
      </c>
      <c r="H33" s="9">
        <v>7</v>
      </c>
      <c r="I33" s="8">
        <v>24</v>
      </c>
      <c r="J33" s="12">
        <f>SUM(K33:L33)</f>
        <v>10</v>
      </c>
      <c r="K33" s="9">
        <v>0</v>
      </c>
      <c r="L33" s="11">
        <v>10</v>
      </c>
      <c r="M33" s="10">
        <f>SUM(N33:O33)</f>
        <v>1285</v>
      </c>
      <c r="N33" s="9">
        <v>21</v>
      </c>
      <c r="O33" s="8">
        <v>1264</v>
      </c>
    </row>
    <row r="34" spans="1:15" x14ac:dyDescent="0.6">
      <c r="A34" s="7" t="s">
        <v>2</v>
      </c>
      <c r="B34" s="7"/>
      <c r="C34" s="7"/>
      <c r="D34" s="7"/>
      <c r="E34" s="7"/>
      <c r="F34" s="6"/>
      <c r="G34" s="6"/>
      <c r="H34" s="6"/>
      <c r="I34" s="5"/>
      <c r="J34" s="4"/>
      <c r="K34" s="4"/>
      <c r="L34" s="4"/>
      <c r="M34" s="4"/>
      <c r="N34" s="4"/>
      <c r="O34" s="4"/>
    </row>
    <row r="35" spans="1:15" x14ac:dyDescent="0.6">
      <c r="A35" s="3" t="s">
        <v>1</v>
      </c>
      <c r="B35" s="3"/>
      <c r="C35" s="3"/>
      <c r="D35" s="3"/>
      <c r="E35" s="3"/>
      <c r="F35" s="2"/>
      <c r="G35" s="2"/>
      <c r="H35" s="2"/>
      <c r="I35" s="2"/>
    </row>
    <row r="36" spans="1:15" x14ac:dyDescent="0.6">
      <c r="A36" s="3" t="s">
        <v>0</v>
      </c>
      <c r="B36" s="3"/>
      <c r="C36" s="3"/>
      <c r="D36" s="3"/>
      <c r="E36" s="3"/>
      <c r="F36" s="2"/>
      <c r="G36" s="2"/>
      <c r="H36" s="2"/>
      <c r="I36" s="2"/>
    </row>
  </sheetData>
  <mergeCells count="22">
    <mergeCell ref="A30:A33"/>
    <mergeCell ref="A34:E34"/>
    <mergeCell ref="A23:A29"/>
    <mergeCell ref="A16:A22"/>
    <mergeCell ref="G3:I3"/>
    <mergeCell ref="J3:L3"/>
    <mergeCell ref="A5:B5"/>
    <mergeCell ref="M3:O3"/>
    <mergeCell ref="A10:A15"/>
    <mergeCell ref="A1:C1"/>
    <mergeCell ref="A6:A8"/>
    <mergeCell ref="A9:B9"/>
    <mergeCell ref="A35:E35"/>
    <mergeCell ref="A36:E36"/>
    <mergeCell ref="J1:L1"/>
    <mergeCell ref="M1:O1"/>
    <mergeCell ref="A2:A4"/>
    <mergeCell ref="B2:B4"/>
    <mergeCell ref="C2:C4"/>
    <mergeCell ref="D2:I2"/>
    <mergeCell ref="J2:O2"/>
    <mergeCell ref="D3:F3"/>
  </mergeCells>
  <phoneticPr fontId="3"/>
  <pageMargins left="0.59055118110236227" right="0.39370078740157483" top="0.59055118110236227" bottom="0.59055118110236227" header="0.39370078740157483" footer="0.39370078740157483"/>
  <pageSetup paperSize="9" scale="76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2-9</vt:lpstr>
      <vt:lpstr>'2-9'!Print_Area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2022-03-02T06:56:27Z</dcterms:created>
  <dcterms:modified xsi:type="dcterms:W3CDTF">2022-03-02T06:57:10Z</dcterms:modified>
</cp:coreProperties>
</file>