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Excel(R2)\県勢要覧2020Excel\"/>
    </mc:Choice>
  </mc:AlternateContent>
  <bookViews>
    <workbookView xWindow="0" yWindow="0" windowWidth="20490" windowHeight="7755"/>
  </bookViews>
  <sheets>
    <sheet name="14-1" sheetId="1" r:id="rId1"/>
    <sheet name="14-2" sheetId="10" r:id="rId2"/>
    <sheet name="14-3" sheetId="3" r:id="rId3"/>
    <sheet name="14-4" sheetId="4" r:id="rId4"/>
    <sheet name="14-5 " sheetId="12" r:id="rId5"/>
    <sheet name="14-6" sheetId="13" r:id="rId6"/>
    <sheet name="14-7" sheetId="11" r:id="rId7"/>
    <sheet name="14-8" sheetId="6" r:id="rId8"/>
    <sheet name="14-8-別表" sheetId="14" r:id="rId9"/>
    <sheet name="14-9" sheetId="7" r:id="rId10"/>
    <sheet name="14-10-1" sheetId="8" r:id="rId11"/>
    <sheet name="14-10-2" sheetId="15" r:id="rId12"/>
    <sheet name="14-11" sheetId="16" r:id="rId13"/>
    <sheet name="14-12" sheetId="17" r:id="rId14"/>
  </sheets>
  <definedNames>
    <definedName name="_Fill" localSheetId="0" hidden="1">#REF!</definedName>
    <definedName name="_Fill" localSheetId="10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hidden="1">#REF!</definedName>
    <definedName name="_xlnm._FilterDatabase" localSheetId="5" hidden="1">'14-6'!$D$5:$J$37</definedName>
    <definedName name="_xlnm.Print_Area" localSheetId="0">'14-1'!$A$1:$G$16</definedName>
    <definedName name="_xlnm.Print_Area" localSheetId="11">'14-10-2'!$A$1:$F$34</definedName>
    <definedName name="_xlnm.Print_Area" localSheetId="2">'14-3'!$A$1:$G$18</definedName>
    <definedName name="_xlnm.Print_Area" localSheetId="3">'14-4'!$A$1:$I$15</definedName>
    <definedName name="_xlnm.Print_Area" localSheetId="6">'14-7'!$A$1:$H$52</definedName>
    <definedName name="_xlnm.Print_Area" localSheetId="7">'14-8'!$A$1:$V$68</definedName>
    <definedName name="_xlnm.Print_Area" localSheetId="8">#REF!</definedName>
    <definedName name="_xlnm.Print_Area" localSheetId="9">'14-9'!$A$1:$Q$21</definedName>
    <definedName name="_xlnm.Print_Area">#REF!</definedName>
    <definedName name="PRINT_AREA_MI" localSheetId="0">#REF!</definedName>
    <definedName name="PRINT_AREA_MI" localSheetId="10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9">#REF!</definedName>
    <definedName name="PRINT_AREA_MI">#REF!</definedName>
    <definedName name="表147">#REF!</definedName>
    <definedName name="表150">#REF!</definedName>
  </definedNames>
  <calcPr calcId="152511" calcOnSave="0"/>
</workbook>
</file>

<file path=xl/calcChain.xml><?xml version="1.0" encoding="utf-8"?>
<calcChain xmlns="http://schemas.openxmlformats.org/spreadsheetml/2006/main">
  <c r="F13" i="6" l="1"/>
  <c r="F5" i="6"/>
  <c r="D7" i="1"/>
  <c r="D8" i="1"/>
  <c r="D9" i="1"/>
  <c r="D31" i="15" l="1"/>
  <c r="F14" i="7"/>
  <c r="G5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E7" i="13" l="1"/>
  <c r="F7" i="13"/>
  <c r="G7" i="13"/>
  <c r="H7" i="13"/>
  <c r="I7" i="13"/>
  <c r="J7" i="13"/>
  <c r="D7" i="11" l="1"/>
  <c r="E7" i="11"/>
  <c r="G7" i="11" s="1"/>
  <c r="F7" i="11"/>
  <c r="G9" i="11"/>
  <c r="G10" i="11"/>
  <c r="G11" i="11"/>
  <c r="G12" i="11"/>
  <c r="G13" i="11"/>
  <c r="G15" i="11"/>
  <c r="G16" i="11"/>
  <c r="G17" i="11"/>
  <c r="G18" i="11"/>
  <c r="G19" i="11"/>
  <c r="G21" i="11"/>
  <c r="G22" i="11"/>
  <c r="G23" i="11"/>
  <c r="G24" i="11"/>
  <c r="G25" i="11"/>
  <c r="G27" i="11"/>
  <c r="G28" i="11"/>
  <c r="G29" i="11"/>
  <c r="G30" i="11"/>
  <c r="G32" i="11"/>
  <c r="G33" i="11"/>
  <c r="G34" i="11"/>
  <c r="G35" i="11"/>
  <c r="G37" i="11"/>
  <c r="G38" i="11"/>
  <c r="G39" i="11"/>
  <c r="G40" i="11"/>
  <c r="G41" i="11"/>
  <c r="G43" i="11"/>
  <c r="G44" i="11"/>
  <c r="G45" i="11"/>
  <c r="G46" i="11"/>
  <c r="G47" i="11"/>
  <c r="F6" i="8" l="1"/>
  <c r="P6" i="8"/>
  <c r="F7" i="8"/>
  <c r="P7" i="8"/>
  <c r="F8" i="8"/>
  <c r="P8" i="8"/>
  <c r="F9" i="8"/>
  <c r="P9" i="8"/>
  <c r="F10" i="8"/>
  <c r="P10" i="8"/>
  <c r="F12" i="8"/>
  <c r="P12" i="8"/>
  <c r="F13" i="8"/>
  <c r="P13" i="8"/>
  <c r="F14" i="8"/>
  <c r="P14" i="8"/>
  <c r="F16" i="8"/>
  <c r="P16" i="8"/>
  <c r="F17" i="8"/>
  <c r="P17" i="8"/>
  <c r="F18" i="8"/>
  <c r="P18" i="8"/>
  <c r="F19" i="8"/>
  <c r="P19" i="8"/>
  <c r="F20" i="8"/>
  <c r="P20" i="8"/>
  <c r="F22" i="8"/>
  <c r="P22" i="8"/>
  <c r="F23" i="8"/>
  <c r="P23" i="8"/>
  <c r="F24" i="8"/>
  <c r="P24" i="8"/>
  <c r="F25" i="8"/>
  <c r="P25" i="8"/>
  <c r="F13" i="7"/>
  <c r="P13" i="7"/>
  <c r="E15" i="7"/>
  <c r="G15" i="7"/>
  <c r="H15" i="7"/>
  <c r="I15" i="7"/>
  <c r="J15" i="7"/>
  <c r="K15" i="7"/>
  <c r="L15" i="7"/>
  <c r="M15" i="7"/>
  <c r="N15" i="7"/>
  <c r="O15" i="7"/>
  <c r="E13" i="6"/>
  <c r="N13" i="6"/>
  <c r="O13" i="6"/>
  <c r="R13" i="6"/>
  <c r="S13" i="6"/>
  <c r="T13" i="6"/>
  <c r="K13" i="6"/>
  <c r="H15" i="6"/>
  <c r="I15" i="6"/>
  <c r="K15" i="6"/>
  <c r="G17" i="6"/>
  <c r="G18" i="6"/>
  <c r="G19" i="6"/>
  <c r="P19" i="6"/>
  <c r="G20" i="6"/>
  <c r="G21" i="6"/>
  <c r="G23" i="6"/>
  <c r="G24" i="6"/>
  <c r="G25" i="6"/>
  <c r="G27" i="6"/>
  <c r="G28" i="6"/>
  <c r="G30" i="6"/>
  <c r="G31" i="6"/>
  <c r="G32" i="6"/>
  <c r="G33" i="6"/>
  <c r="G34" i="6"/>
  <c r="G36" i="6"/>
  <c r="G37" i="6"/>
  <c r="G38" i="6"/>
  <c r="G39" i="6"/>
  <c r="G41" i="6"/>
  <c r="G42" i="6"/>
  <c r="G43" i="6"/>
  <c r="G44" i="6"/>
  <c r="G45" i="6"/>
  <c r="G47" i="6"/>
  <c r="G48" i="6"/>
  <c r="G49" i="6"/>
  <c r="P49" i="6"/>
  <c r="G50" i="6"/>
  <c r="G52" i="6"/>
  <c r="G54" i="6"/>
  <c r="G55" i="6"/>
  <c r="P55" i="6"/>
  <c r="P15" i="6" s="1"/>
  <c r="G56" i="6"/>
  <c r="G58" i="6"/>
  <c r="P15" i="7" l="1"/>
  <c r="F15" i="7"/>
  <c r="P14" i="6"/>
  <c r="P13" i="6" s="1"/>
  <c r="D4" i="4"/>
  <c r="G13" i="6"/>
  <c r="F15" i="6"/>
</calcChain>
</file>

<file path=xl/sharedStrings.xml><?xml version="1.0" encoding="utf-8"?>
<sst xmlns="http://schemas.openxmlformats.org/spreadsheetml/2006/main" count="860" uniqueCount="367">
  <si>
    <t xml:space="preserve">        </t>
    <phoneticPr fontId="2"/>
  </si>
  <si>
    <t>（注）１　単位未満四捨五入のため、積み上げ値と合計値が一致しない場合がある。</t>
    <rPh sb="1" eb="2">
      <t>チュウ</t>
    </rPh>
    <rPh sb="5" eb="7">
      <t>タンイ</t>
    </rPh>
    <rPh sb="7" eb="9">
      <t>ミマン</t>
    </rPh>
    <rPh sb="9" eb="13">
      <t>シシャゴニュウ</t>
    </rPh>
    <rPh sb="17" eb="18">
      <t>ツ</t>
    </rPh>
    <rPh sb="19" eb="20">
      <t>ア</t>
    </rPh>
    <rPh sb="21" eb="22">
      <t>チ</t>
    </rPh>
    <rPh sb="23" eb="25">
      <t>ゴウケイ</t>
    </rPh>
    <rPh sb="25" eb="26">
      <t>チ</t>
    </rPh>
    <rPh sb="27" eb="29">
      <t>イッチ</t>
    </rPh>
    <rPh sb="32" eb="34">
      <t>バアイ</t>
    </rPh>
    <phoneticPr fontId="3"/>
  </si>
  <si>
    <t>…</t>
    <phoneticPr fontId="2"/>
  </si>
  <si>
    <t>水力</t>
  </si>
  <si>
    <t>太陽光</t>
    <rPh sb="0" eb="3">
      <t>タイヨウコウ</t>
    </rPh>
    <phoneticPr fontId="3"/>
  </si>
  <si>
    <t>磯子火力
発 電 所</t>
    <phoneticPr fontId="3"/>
  </si>
  <si>
    <t>電源開発</t>
  </si>
  <si>
    <t>神　奈　川　県　営</t>
    <phoneticPr fontId="3"/>
  </si>
  <si>
    <t>合計</t>
  </si>
  <si>
    <t>年度</t>
  </si>
  <si>
    <t>企業局発電課,電源開発㈱調</t>
    <rPh sb="0" eb="2">
      <t>キギョウ</t>
    </rPh>
    <rPh sb="2" eb="3">
      <t>キョク</t>
    </rPh>
    <rPh sb="3" eb="5">
      <t>ハツデン</t>
    </rPh>
    <rPh sb="5" eb="6">
      <t>カ</t>
    </rPh>
    <rPh sb="7" eb="9">
      <t>デンゲン</t>
    </rPh>
    <rPh sb="9" eb="11">
      <t>カイハツ</t>
    </rPh>
    <rPh sb="12" eb="13">
      <t>シラ</t>
    </rPh>
    <phoneticPr fontId="3"/>
  </si>
  <si>
    <t>単位　千kWh</t>
    <rPh sb="0" eb="2">
      <t>タンイ</t>
    </rPh>
    <rPh sb="3" eb="4">
      <t>セン</t>
    </rPh>
    <phoneticPr fontId="3"/>
  </si>
  <si>
    <t>　　　２ 30年度以降の電源開発の値は、データ提供がなくなったため、「…」で記載。</t>
    <rPh sb="9" eb="11">
      <t>イコウ</t>
    </rPh>
    <rPh sb="12" eb="16">
      <t>デンゲンカイハツ</t>
    </rPh>
    <rPh sb="23" eb="25">
      <t>テイキョウ</t>
    </rPh>
    <phoneticPr fontId="2"/>
  </si>
  <si>
    <t>…</t>
  </si>
  <si>
    <t>　　　２　消費世帯数は各年度末現在の数値で、ガスメーターの数を計上している。</t>
    <rPh sb="5" eb="7">
      <t>ショウヒ</t>
    </rPh>
    <rPh sb="7" eb="10">
      <t>セタイスウ</t>
    </rPh>
    <rPh sb="11" eb="15">
      <t>カクネンドマツ</t>
    </rPh>
    <rPh sb="15" eb="17">
      <t>ゲンザイ</t>
    </rPh>
    <rPh sb="18" eb="20">
      <t>スウチ</t>
    </rPh>
    <rPh sb="29" eb="30">
      <t>カズ</t>
    </rPh>
    <rPh sb="31" eb="33">
      <t>ケイジョウ</t>
    </rPh>
    <phoneticPr fontId="3"/>
  </si>
  <si>
    <t>約</t>
    <rPh sb="0" eb="1">
      <t>ヤク</t>
    </rPh>
    <phoneticPr fontId="3"/>
  </si>
  <si>
    <t>)</t>
  </si>
  <si>
    <t>〃</t>
  </si>
  <si>
    <t>(</t>
  </si>
  <si>
    <t>令和元年</t>
    <rPh sb="0" eb="2">
      <t>レイワ</t>
    </rPh>
    <rPh sb="2" eb="4">
      <t>ガンネン</t>
    </rPh>
    <phoneticPr fontId="2"/>
  </si>
  <si>
    <t>)</t>
    <phoneticPr fontId="3"/>
  </si>
  <si>
    <t>使用量</t>
  </si>
  <si>
    <t>小田原市・南足柄市・足柄上郡・足柄下郡</t>
  </si>
  <si>
    <t>県西</t>
  </si>
  <si>
    <t>湘南</t>
  </si>
  <si>
    <t>相模原市･厚木市･大和市･海老名市･座間市･綾瀬市･愛甲郡</t>
    <phoneticPr fontId="3"/>
  </si>
  <si>
    <t>県央</t>
  </si>
  <si>
    <t>横須賀・三浦</t>
  </si>
  <si>
    <t>川崎市</t>
  </si>
  <si>
    <t>川崎</t>
  </si>
  <si>
    <t>横浜市</t>
  </si>
  <si>
    <t>横浜</t>
  </si>
  <si>
    <t>令和元年度</t>
    <rPh sb="0" eb="2">
      <t>レイワ</t>
    </rPh>
    <rPh sb="2" eb="4">
      <t>ガンネン</t>
    </rPh>
    <phoneticPr fontId="2"/>
  </si>
  <si>
    <t>平成29年度</t>
  </si>
  <si>
    <t>消費世帯数</t>
  </si>
  <si>
    <t>　　　３　計量法に従い、標準単位系（Ｊ表示系）により表示した。</t>
    <rPh sb="5" eb="7">
      <t>ケイリョウ</t>
    </rPh>
    <rPh sb="7" eb="8">
      <t>ホウ</t>
    </rPh>
    <rPh sb="9" eb="10">
      <t>シタガ</t>
    </rPh>
    <rPh sb="12" eb="14">
      <t>ヒョウジュン</t>
    </rPh>
    <rPh sb="14" eb="16">
      <t>タンイ</t>
    </rPh>
    <rPh sb="16" eb="17">
      <t>ケイ</t>
    </rPh>
    <rPh sb="19" eb="21">
      <t>ヒョウジ</t>
    </rPh>
    <rPh sb="21" eb="22">
      <t>ケイ</t>
    </rPh>
    <rPh sb="26" eb="28">
      <t>ヒョウジ</t>
    </rPh>
    <phoneticPr fontId="3"/>
  </si>
  <si>
    <t>　　　２　厚木瓦斯㈱、湯河原瓦斯㈱は各年１月～12月の数値。</t>
    <rPh sb="5" eb="7">
      <t>アツギ</t>
    </rPh>
    <rPh sb="7" eb="9">
      <t>ガス</t>
    </rPh>
    <rPh sb="11" eb="14">
      <t>ユガワラ</t>
    </rPh>
    <rPh sb="14" eb="16">
      <t>ガス</t>
    </rPh>
    <rPh sb="18" eb="20">
      <t>カクネン</t>
    </rPh>
    <rPh sb="21" eb="22">
      <t>ガツ</t>
    </rPh>
    <rPh sb="25" eb="26">
      <t>ガツ</t>
    </rPh>
    <rPh sb="27" eb="29">
      <t>スウチ</t>
    </rPh>
    <phoneticPr fontId="3"/>
  </si>
  <si>
    <t>（注）１　都市ガス購入量を含む。</t>
    <rPh sb="1" eb="2">
      <t>チュウ</t>
    </rPh>
    <rPh sb="5" eb="7">
      <t>トシ</t>
    </rPh>
    <rPh sb="9" eb="11">
      <t>コウニュウ</t>
    </rPh>
    <rPh sb="11" eb="12">
      <t>リョウ</t>
    </rPh>
    <rPh sb="13" eb="14">
      <t>フク</t>
    </rPh>
    <phoneticPr fontId="3"/>
  </si>
  <si>
    <t>湯河原瓦斯㈱</t>
  </si>
  <si>
    <t>厚木瓦斯㈱</t>
  </si>
  <si>
    <t>小田原ガス㈱</t>
  </si>
  <si>
    <t>30年度</t>
  </si>
  <si>
    <t>区分</t>
  </si>
  <si>
    <t>各ガス会社調</t>
    <rPh sb="0" eb="1">
      <t>カク</t>
    </rPh>
    <rPh sb="3" eb="5">
      <t>カイシャ</t>
    </rPh>
    <rPh sb="5" eb="6">
      <t>シラ</t>
    </rPh>
    <phoneticPr fontId="3"/>
  </si>
  <si>
    <t>単位　1,000ＭＪ</t>
    <rPh sb="0" eb="2">
      <t>タンイ</t>
    </rPh>
    <phoneticPr fontId="3"/>
  </si>
  <si>
    <t>　　　２　計量法に従い、標準単位系（Ｊ表示系）により表示した。</t>
    <rPh sb="5" eb="7">
      <t>ケイリョウ</t>
    </rPh>
    <rPh sb="7" eb="8">
      <t>ホウ</t>
    </rPh>
    <rPh sb="9" eb="10">
      <t>シタガ</t>
    </rPh>
    <rPh sb="12" eb="14">
      <t>ヒョウジュン</t>
    </rPh>
    <rPh sb="14" eb="16">
      <t>タンイ</t>
    </rPh>
    <rPh sb="16" eb="17">
      <t>ケイ</t>
    </rPh>
    <rPh sb="19" eb="21">
      <t>ヒョウジ</t>
    </rPh>
    <rPh sb="21" eb="22">
      <t>ケイ</t>
    </rPh>
    <rPh sb="26" eb="28">
      <t>ヒョウジ</t>
    </rPh>
    <phoneticPr fontId="3"/>
  </si>
  <si>
    <t>（注）１　厚木瓦斯㈱、湯河原瓦斯㈱は１月～12月の数値。</t>
    <rPh sb="1" eb="2">
      <t>チュウ</t>
    </rPh>
    <phoneticPr fontId="3"/>
  </si>
  <si>
    <t>その他</t>
  </si>
  <si>
    <t>商業用</t>
  </si>
  <si>
    <t>工業用</t>
  </si>
  <si>
    <t>家庭用</t>
  </si>
  <si>
    <t>総数</t>
  </si>
  <si>
    <t>営業用</t>
  </si>
  <si>
    <t>４　行政区域内人口は「平成27年国勢調査確定数を基準人口とした推計人口」である。</t>
    <rPh sb="20" eb="22">
      <t>カクテイ</t>
    </rPh>
    <rPh sb="22" eb="23">
      <t>スウ</t>
    </rPh>
    <rPh sb="26" eb="28">
      <t>ジンコウ</t>
    </rPh>
    <phoneticPr fontId="2"/>
  </si>
  <si>
    <t>３　平塚市、葉山町及び松田町については、区域の一部に隣接市町から給水を受けている区域がある。</t>
    <phoneticPr fontId="2"/>
  </si>
  <si>
    <t>２　（　）書きは、県営水道分であり外数。</t>
    <phoneticPr fontId="2"/>
  </si>
  <si>
    <t>　　　　</t>
    <phoneticPr fontId="2"/>
  </si>
  <si>
    <t>　　　　供給するもの、又は１日最大給水量が20㎥を超えるもの。　　　</t>
    <rPh sb="4" eb="6">
      <t>キョウキュウ</t>
    </rPh>
    <phoneticPr fontId="2"/>
  </si>
  <si>
    <t>　　　　　「専用水道」水道法第３条第６項に定められた社宅、療養所等における101人以上の居住者に水を</t>
    <rPh sb="6" eb="8">
      <t>センヨウ</t>
    </rPh>
    <rPh sb="8" eb="10">
      <t>スイドウ</t>
    </rPh>
    <rPh sb="11" eb="13">
      <t>スイドウ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1" eb="22">
      <t>サダ</t>
    </rPh>
    <rPh sb="26" eb="28">
      <t>シャタク</t>
    </rPh>
    <rPh sb="29" eb="31">
      <t>リョウヨウ</t>
    </rPh>
    <rPh sb="31" eb="32">
      <t>ジョ</t>
    </rPh>
    <rPh sb="32" eb="33">
      <t>トウ</t>
    </rPh>
    <rPh sb="40" eb="41">
      <t>ニン</t>
    </rPh>
    <rPh sb="41" eb="43">
      <t>イジョウ</t>
    </rPh>
    <rPh sb="44" eb="47">
      <t>キョジュウシャ</t>
    </rPh>
    <rPh sb="48" eb="49">
      <t>ミズ</t>
    </rPh>
    <phoneticPr fontId="2"/>
  </si>
  <si>
    <t>　　　　人以下のもの。　　</t>
    <rPh sb="4" eb="5">
      <t>ニン</t>
    </rPh>
    <rPh sb="5" eb="7">
      <t>イカ</t>
    </rPh>
    <phoneticPr fontId="2"/>
  </si>
  <si>
    <t>　　　　　「簡易水道」一般の需要に応じて、水道により水を供給する事業で、計画給水人口101人以上5,000　　</t>
    <rPh sb="6" eb="8">
      <t>カンイ</t>
    </rPh>
    <rPh sb="8" eb="10">
      <t>スイドウ</t>
    </rPh>
    <rPh sb="11" eb="13">
      <t>イッパン</t>
    </rPh>
    <rPh sb="14" eb="16">
      <t>ジュヨウ</t>
    </rPh>
    <rPh sb="17" eb="18">
      <t>オウ</t>
    </rPh>
    <rPh sb="21" eb="23">
      <t>スイドウ</t>
    </rPh>
    <rPh sb="26" eb="27">
      <t>ミズ</t>
    </rPh>
    <rPh sb="28" eb="30">
      <t>キョウキュウ</t>
    </rPh>
    <rPh sb="32" eb="34">
      <t>ジギョウ</t>
    </rPh>
    <rPh sb="36" eb="38">
      <t>ケイカク</t>
    </rPh>
    <rPh sb="38" eb="40">
      <t>キュウスイ</t>
    </rPh>
    <rPh sb="40" eb="42">
      <t>ジンコウ</t>
    </rPh>
    <rPh sb="45" eb="46">
      <t>ニン</t>
    </rPh>
    <rPh sb="46" eb="48">
      <t>イジョウ</t>
    </rPh>
    <phoneticPr fontId="2"/>
  </si>
  <si>
    <r>
      <t>　</t>
    </r>
    <r>
      <rPr>
        <sz val="6.5"/>
        <rFont val="ＭＳ ゴシック"/>
        <family val="3"/>
        <charset val="128"/>
      </rPr>
      <t/>
    </r>
    <phoneticPr fontId="3"/>
  </si>
  <si>
    <t>（注）１　「上水道」一般の需要に応じて、水道により水を供給する事業で、計画給水人口5,001人以上のもの。</t>
    <rPh sb="1" eb="2">
      <t>チュウ</t>
    </rPh>
    <rPh sb="6" eb="9">
      <t>ジョウスイドウ</t>
    </rPh>
    <rPh sb="10" eb="12">
      <t>イッパン</t>
    </rPh>
    <rPh sb="13" eb="15">
      <t>ジュヨウ</t>
    </rPh>
    <rPh sb="16" eb="17">
      <t>オウ</t>
    </rPh>
    <rPh sb="20" eb="22">
      <t>スイドウ</t>
    </rPh>
    <rPh sb="25" eb="26">
      <t>ミズ</t>
    </rPh>
    <rPh sb="27" eb="29">
      <t>キョウキュウ</t>
    </rPh>
    <rPh sb="31" eb="33">
      <t>ジギョウ</t>
    </rPh>
    <rPh sb="35" eb="37">
      <t>ケイカク</t>
    </rPh>
    <rPh sb="37" eb="39">
      <t>キュウスイ</t>
    </rPh>
    <rPh sb="39" eb="41">
      <t>ジンコウ</t>
    </rPh>
    <rPh sb="46" eb="47">
      <t>ニン</t>
    </rPh>
    <rPh sb="47" eb="49">
      <t>イジョウ</t>
    </rPh>
    <phoneticPr fontId="2"/>
  </si>
  <si>
    <t>-</t>
  </si>
  <si>
    <t>清川村</t>
  </si>
  <si>
    <t>愛川町</t>
  </si>
  <si>
    <t>-</t>
    <phoneticPr fontId="2"/>
  </si>
  <si>
    <t>湯河原町</t>
  </si>
  <si>
    <t>真鶴町</t>
  </si>
  <si>
    <t>箱根町</t>
    <rPh sb="0" eb="3">
      <t>ハコネマチ</t>
    </rPh>
    <phoneticPr fontId="3"/>
  </si>
  <si>
    <t>開成町</t>
    <rPh sb="0" eb="3">
      <t>カイセイチョウ</t>
    </rPh>
    <phoneticPr fontId="3"/>
  </si>
  <si>
    <t>山北町</t>
    <rPh sb="0" eb="3">
      <t>ヤマキタチョウ</t>
    </rPh>
    <phoneticPr fontId="3"/>
  </si>
  <si>
    <t>松田町</t>
    <rPh sb="0" eb="3">
      <t>マツダチョウ</t>
    </rPh>
    <phoneticPr fontId="3"/>
  </si>
  <si>
    <t>大井町</t>
    <rPh sb="0" eb="2">
      <t>オオイ</t>
    </rPh>
    <rPh sb="2" eb="3">
      <t>マチ</t>
    </rPh>
    <phoneticPr fontId="3"/>
  </si>
  <si>
    <t>中井町</t>
    <rPh sb="0" eb="3">
      <t>ナカイマチ</t>
    </rPh>
    <phoneticPr fontId="3"/>
  </si>
  <si>
    <t>二宮町</t>
    <rPh sb="0" eb="3">
      <t>ニノミヤチョウ</t>
    </rPh>
    <phoneticPr fontId="3"/>
  </si>
  <si>
    <t>大磯町</t>
    <rPh sb="0" eb="3">
      <t>オオイソマチ</t>
    </rPh>
    <phoneticPr fontId="3"/>
  </si>
  <si>
    <t>寒川町</t>
    <rPh sb="0" eb="2">
      <t>サムカワ</t>
    </rPh>
    <rPh sb="2" eb="3">
      <t>チョウ</t>
    </rPh>
    <phoneticPr fontId="3"/>
  </si>
  <si>
    <t>葉山町</t>
    <rPh sb="0" eb="3">
      <t>ハヤママチ</t>
    </rPh>
    <phoneticPr fontId="3"/>
  </si>
  <si>
    <t>綾瀬市</t>
    <rPh sb="0" eb="3">
      <t>アヤセシ</t>
    </rPh>
    <phoneticPr fontId="3"/>
  </si>
  <si>
    <t>南足柄市</t>
    <rPh sb="0" eb="4">
      <t>ミナミアシガラシ</t>
    </rPh>
    <phoneticPr fontId="3"/>
  </si>
  <si>
    <t>座間市</t>
    <rPh sb="0" eb="3">
      <t>ザマシ</t>
    </rPh>
    <phoneticPr fontId="3"/>
  </si>
  <si>
    <t>海老名市</t>
    <rPh sb="0" eb="4">
      <t>エビナシ</t>
    </rPh>
    <phoneticPr fontId="3"/>
  </si>
  <si>
    <t>伊勢原市</t>
    <rPh sb="0" eb="4">
      <t>イセハラシ</t>
    </rPh>
    <phoneticPr fontId="3"/>
  </si>
  <si>
    <t>大和市</t>
    <rPh sb="0" eb="3">
      <t>ヤマトシ</t>
    </rPh>
    <phoneticPr fontId="3"/>
  </si>
  <si>
    <t>厚木市</t>
    <rPh sb="0" eb="3">
      <t>アツギシ</t>
    </rPh>
    <phoneticPr fontId="3"/>
  </si>
  <si>
    <t>秦野市</t>
    <rPh sb="0" eb="3">
      <t>ハダノシ</t>
    </rPh>
    <phoneticPr fontId="3"/>
  </si>
  <si>
    <t>三浦市</t>
    <rPh sb="0" eb="3">
      <t>ミウラシ</t>
    </rPh>
    <phoneticPr fontId="3"/>
  </si>
  <si>
    <t>逗子市</t>
    <rPh sb="0" eb="3">
      <t>ズシシ</t>
    </rPh>
    <phoneticPr fontId="3"/>
  </si>
  <si>
    <t>茅ヶ崎市</t>
    <rPh sb="0" eb="4">
      <t>チガサキシ</t>
    </rPh>
    <phoneticPr fontId="3"/>
  </si>
  <si>
    <t>小田原市</t>
    <rPh sb="0" eb="4">
      <t>オダワラシ</t>
    </rPh>
    <phoneticPr fontId="3"/>
  </si>
  <si>
    <t>藤沢市</t>
    <rPh sb="0" eb="3">
      <t>フジサワシ</t>
    </rPh>
    <phoneticPr fontId="3"/>
  </si>
  <si>
    <t>鎌倉市</t>
    <rPh sb="0" eb="3">
      <t>カマクラシ</t>
    </rPh>
    <phoneticPr fontId="3"/>
  </si>
  <si>
    <t>(中井町に含む)</t>
    <rPh sb="1" eb="3">
      <t>ナカイ</t>
    </rPh>
    <rPh sb="3" eb="4">
      <t>マチ</t>
    </rPh>
    <rPh sb="5" eb="6">
      <t>フク</t>
    </rPh>
    <phoneticPr fontId="7"/>
  </si>
  <si>
    <t>平塚市</t>
    <rPh sb="0" eb="3">
      <t>ヒラツカシ</t>
    </rPh>
    <phoneticPr fontId="3"/>
  </si>
  <si>
    <t>横須賀市</t>
    <rPh sb="0" eb="4">
      <t>ヨコスカシ</t>
    </rPh>
    <phoneticPr fontId="3"/>
  </si>
  <si>
    <t>相模原市</t>
    <rPh sb="0" eb="4">
      <t>サガミハラシ</t>
    </rPh>
    <phoneticPr fontId="3"/>
  </si>
  <si>
    <t>川崎市</t>
    <rPh sb="0" eb="3">
      <t>カワサキシ</t>
    </rPh>
    <phoneticPr fontId="3"/>
  </si>
  <si>
    <t>横浜市</t>
    <rPh sb="0" eb="3">
      <t>ヨコハマシ</t>
    </rPh>
    <phoneticPr fontId="3"/>
  </si>
  <si>
    <t>組合営</t>
    <rPh sb="0" eb="2">
      <t>クミアイ</t>
    </rPh>
    <rPh sb="2" eb="3">
      <t>エイギョウ</t>
    </rPh>
    <phoneticPr fontId="3"/>
  </si>
  <si>
    <t>市町村営等</t>
    <rPh sb="0" eb="2">
      <t>シチョウ</t>
    </rPh>
    <rPh sb="2" eb="4">
      <t>ソンエイ</t>
    </rPh>
    <rPh sb="4" eb="5">
      <t>トウ</t>
    </rPh>
    <phoneticPr fontId="3"/>
  </si>
  <si>
    <t>公　営</t>
    <rPh sb="0" eb="3">
      <t>コウエイ</t>
    </rPh>
    <phoneticPr fontId="3"/>
  </si>
  <si>
    <t>県営</t>
    <rPh sb="0" eb="2">
      <t>ケンエイ</t>
    </rPh>
    <phoneticPr fontId="3"/>
  </si>
  <si>
    <t>令和元年度計</t>
    <rPh sb="3" eb="5">
      <t>ネンド</t>
    </rPh>
    <rPh sb="5" eb="6">
      <t>ケイ</t>
    </rPh>
    <phoneticPr fontId="3"/>
  </si>
  <si>
    <t>30年度計</t>
    <rPh sb="2" eb="4">
      <t>ネンド</t>
    </rPh>
    <rPh sb="4" eb="5">
      <t>ケイ</t>
    </rPh>
    <phoneticPr fontId="3"/>
  </si>
  <si>
    <t>平成29年度計</t>
    <rPh sb="0" eb="2">
      <t>ヘイセイ</t>
    </rPh>
    <rPh sb="4" eb="6">
      <t>９ネンド</t>
    </rPh>
    <rPh sb="6" eb="7">
      <t>ケイ</t>
    </rPh>
    <phoneticPr fontId="3"/>
  </si>
  <si>
    <t>千ｍ3</t>
    <rPh sb="0" eb="1">
      <t>セン</t>
    </rPh>
    <phoneticPr fontId="3"/>
  </si>
  <si>
    <t>人</t>
  </si>
  <si>
    <t>人</t>
    <rPh sb="0" eb="1">
      <t>ヒト</t>
    </rPh>
    <phoneticPr fontId="3"/>
  </si>
  <si>
    <t>千㎥</t>
    <phoneticPr fontId="2"/>
  </si>
  <si>
    <t>％</t>
  </si>
  <si>
    <t>給水量</t>
    <rPh sb="0" eb="2">
      <t>キュウスイ</t>
    </rPh>
    <rPh sb="2" eb="3">
      <t>リョウ</t>
    </rPh>
    <phoneticPr fontId="3"/>
  </si>
  <si>
    <t>現在給水人口
(浄水受水)</t>
  </si>
  <si>
    <t>現在給水人口
(自己水源)</t>
    <rPh sb="0" eb="2">
      <t>ゲンザイ</t>
    </rPh>
    <rPh sb="2" eb="4">
      <t>キュウスイ</t>
    </rPh>
    <rPh sb="4" eb="6">
      <t>ジンコウ</t>
    </rPh>
    <rPh sb="8" eb="10">
      <t>ジコ</t>
    </rPh>
    <rPh sb="10" eb="12">
      <t>スイゲン</t>
    </rPh>
    <phoneticPr fontId="3"/>
  </si>
  <si>
    <t>施設数</t>
    <rPh sb="0" eb="2">
      <t>シセツ</t>
    </rPh>
    <rPh sb="2" eb="3">
      <t>スウ</t>
    </rPh>
    <phoneticPr fontId="3"/>
  </si>
  <si>
    <t>現在給水
人　　口</t>
    <rPh sb="0" eb="2">
      <t>ゲンザイ</t>
    </rPh>
    <rPh sb="2" eb="4">
      <t>キュウスイ</t>
    </rPh>
    <rPh sb="5" eb="9">
      <t>ジンコウ</t>
    </rPh>
    <phoneticPr fontId="3"/>
  </si>
  <si>
    <t>専用水道</t>
    <rPh sb="0" eb="2">
      <t>センヨウ</t>
    </rPh>
    <rPh sb="2" eb="4">
      <t>スイドウ</t>
    </rPh>
    <phoneticPr fontId="3"/>
  </si>
  <si>
    <t>簡易水道</t>
    <rPh sb="0" eb="2">
      <t>カンイ</t>
    </rPh>
    <rPh sb="2" eb="4">
      <t>スイドウ</t>
    </rPh>
    <phoneticPr fontId="3"/>
  </si>
  <si>
    <t>上水道</t>
    <rPh sb="0" eb="3">
      <t>ジョウスイドウ</t>
    </rPh>
    <phoneticPr fontId="3"/>
  </si>
  <si>
    <t>普 及 率
(人口比)</t>
    <rPh sb="0" eb="3">
      <t>フキュウ</t>
    </rPh>
    <rPh sb="4" eb="5">
      <t>リツ</t>
    </rPh>
    <rPh sb="7" eb="10">
      <t>ジンコウヒ</t>
    </rPh>
    <phoneticPr fontId="3"/>
  </si>
  <si>
    <t>行政区域内
人　　　口</t>
    <rPh sb="0" eb="2">
      <t>ギョウセイ</t>
    </rPh>
    <rPh sb="2" eb="5">
      <t>クイキナイ</t>
    </rPh>
    <rPh sb="6" eb="11">
      <t>ジンコウ</t>
    </rPh>
    <phoneticPr fontId="3"/>
  </si>
  <si>
    <t>区分</t>
    <rPh sb="0" eb="2">
      <t>クブン</t>
    </rPh>
    <phoneticPr fontId="3"/>
  </si>
  <si>
    <t>生活衛生課、企業局経営課調</t>
    <rPh sb="0" eb="2">
      <t>セイカツ</t>
    </rPh>
    <rPh sb="2" eb="4">
      <t>エイセイ</t>
    </rPh>
    <rPh sb="4" eb="5">
      <t>カ</t>
    </rPh>
    <rPh sb="6" eb="8">
      <t>キギョウ</t>
    </rPh>
    <rPh sb="8" eb="9">
      <t>キョク</t>
    </rPh>
    <rPh sb="9" eb="11">
      <t>ケイエイ</t>
    </rPh>
    <rPh sb="11" eb="12">
      <t>カ</t>
    </rPh>
    <rPh sb="12" eb="13">
      <t>シラ</t>
    </rPh>
    <phoneticPr fontId="3"/>
  </si>
  <si>
    <t>　　　 ２　「無効水量」漏水等により無効となった水量。</t>
    <rPh sb="7" eb="9">
      <t>ムコウ</t>
    </rPh>
    <rPh sb="9" eb="11">
      <t>スイリョウ</t>
    </rPh>
    <rPh sb="12" eb="14">
      <t>ロウスイ</t>
    </rPh>
    <rPh sb="14" eb="15">
      <t>トウ</t>
    </rPh>
    <rPh sb="18" eb="20">
      <t>ムコウ</t>
    </rPh>
    <rPh sb="24" eb="26">
      <t>スイリョウ</t>
    </rPh>
    <phoneticPr fontId="3"/>
  </si>
  <si>
    <t>　　</t>
    <phoneticPr fontId="3"/>
  </si>
  <si>
    <t>　　 　 　公園用、消防用など料金収入のない無収水量とに分けられる。</t>
    <rPh sb="6" eb="8">
      <t>コウエン</t>
    </rPh>
    <rPh sb="8" eb="9">
      <t>ヨウ</t>
    </rPh>
    <rPh sb="10" eb="13">
      <t>ショウボウヨウ</t>
    </rPh>
    <rPh sb="15" eb="17">
      <t>リョウキン</t>
    </rPh>
    <rPh sb="17" eb="19">
      <t>シュウニュウ</t>
    </rPh>
    <rPh sb="22" eb="23">
      <t>ム</t>
    </rPh>
    <rPh sb="23" eb="24">
      <t>シュウ</t>
    </rPh>
    <rPh sb="24" eb="26">
      <t>スイリョウ</t>
    </rPh>
    <rPh sb="28" eb="29">
      <t>ワ</t>
    </rPh>
    <phoneticPr fontId="3"/>
  </si>
  <si>
    <t>　　　</t>
    <phoneticPr fontId="3"/>
  </si>
  <si>
    <t>　</t>
    <phoneticPr fontId="3"/>
  </si>
  <si>
    <t>（注） １　「有効水量」水道として有効に使用されたとみられる水量で、料金徴収の基本となった有収水量と</t>
    <phoneticPr fontId="3"/>
  </si>
  <si>
    <t>市町村等</t>
  </si>
  <si>
    <t>県営</t>
  </si>
  <si>
    <t>令和元年度計</t>
    <phoneticPr fontId="3"/>
  </si>
  <si>
    <t>平成30年度計</t>
  </si>
  <si>
    <t>平成29年度計</t>
  </si>
  <si>
    <t>計</t>
  </si>
  <si>
    <t>船舶用</t>
  </si>
  <si>
    <t>公衆浴場用</t>
    <rPh sb="0" eb="2">
      <t>コウシュウ</t>
    </rPh>
    <rPh sb="2" eb="4">
      <t>ヨクジョウ</t>
    </rPh>
    <rPh sb="4" eb="5">
      <t>ヨウ</t>
    </rPh>
    <phoneticPr fontId="3"/>
  </si>
  <si>
    <t>官公署・学校用</t>
    <phoneticPr fontId="3"/>
  </si>
  <si>
    <t>工場用</t>
    <phoneticPr fontId="3"/>
  </si>
  <si>
    <t>家庭用</t>
    <phoneticPr fontId="3"/>
  </si>
  <si>
    <t>量</t>
    <rPh sb="0" eb="1">
      <t>リョウ</t>
    </rPh>
    <phoneticPr fontId="3"/>
  </si>
  <si>
    <t>水</t>
    <rPh sb="0" eb="1">
      <t>ミズ</t>
    </rPh>
    <phoneticPr fontId="3"/>
  </si>
  <si>
    <t>収</t>
    <rPh sb="0" eb="1">
      <t>シュウ</t>
    </rPh>
    <phoneticPr fontId="3"/>
  </si>
  <si>
    <t>有</t>
    <rPh sb="0" eb="1">
      <t>ユウ</t>
    </rPh>
    <phoneticPr fontId="3"/>
  </si>
  <si>
    <t>無効水量
(Ｂ)</t>
    <phoneticPr fontId="3"/>
  </si>
  <si>
    <t>有効水量
(Ａ)</t>
    <phoneticPr fontId="3"/>
  </si>
  <si>
    <t>年間給水量
(Ａ＋Ｂ)</t>
    <phoneticPr fontId="3"/>
  </si>
  <si>
    <t>年 　 間
取 水 量</t>
    <phoneticPr fontId="3"/>
  </si>
  <si>
    <r>
      <t>単位　千ｍ</t>
    </r>
    <r>
      <rPr>
        <sz val="6"/>
        <rFont val="ＭＳ 明朝"/>
        <family val="1"/>
        <charset val="128"/>
      </rPr>
      <t>3</t>
    </r>
    <rPh sb="0" eb="2">
      <t>タンイ</t>
    </rPh>
    <rPh sb="3" eb="4">
      <t>セン</t>
    </rPh>
    <phoneticPr fontId="3"/>
  </si>
  <si>
    <t>　　　 ３　＊印については口径別給水制を採用。</t>
    <phoneticPr fontId="2"/>
  </si>
  <si>
    <t>　　</t>
    <phoneticPr fontId="3"/>
  </si>
  <si>
    <t>　　　</t>
    <phoneticPr fontId="3"/>
  </si>
  <si>
    <t>（注） １　「有効水量」水道として有効に使用されたとみられる水量で、料金徴収の基本となった有収水量と</t>
    <phoneticPr fontId="3"/>
  </si>
  <si>
    <t>-</t>
    <phoneticPr fontId="2"/>
  </si>
  <si>
    <t>*</t>
    <phoneticPr fontId="3"/>
  </si>
  <si>
    <t>愛川町</t>
    <phoneticPr fontId="3"/>
  </si>
  <si>
    <t>-</t>
    <phoneticPr fontId="2"/>
  </si>
  <si>
    <t>*</t>
    <phoneticPr fontId="3"/>
  </si>
  <si>
    <t>真鶴町</t>
    <phoneticPr fontId="3"/>
  </si>
  <si>
    <t>箱根町</t>
  </si>
  <si>
    <t>開成町</t>
  </si>
  <si>
    <t>-</t>
    <phoneticPr fontId="2"/>
  </si>
  <si>
    <t>*</t>
    <phoneticPr fontId="3"/>
  </si>
  <si>
    <t>山北町</t>
    <phoneticPr fontId="3"/>
  </si>
  <si>
    <t>松田町</t>
  </si>
  <si>
    <t>大井町</t>
  </si>
  <si>
    <t>中井町</t>
  </si>
  <si>
    <t>南足柄市</t>
  </si>
  <si>
    <t>座間市</t>
  </si>
  <si>
    <t>秦野市</t>
  </si>
  <si>
    <t>三浦市</t>
    <rPh sb="0" eb="2">
      <t>ミウラシ</t>
    </rPh>
    <rPh sb="2" eb="3">
      <t>シ</t>
    </rPh>
    <phoneticPr fontId="3"/>
  </si>
  <si>
    <t>営業用に含む</t>
  </si>
  <si>
    <t>小田原市</t>
  </si>
  <si>
    <t>横須賀市</t>
    <phoneticPr fontId="3"/>
  </si>
  <si>
    <t>官公署・学校用</t>
    <phoneticPr fontId="3"/>
  </si>
  <si>
    <t>工場用</t>
    <phoneticPr fontId="3"/>
  </si>
  <si>
    <t>家庭用</t>
    <phoneticPr fontId="3"/>
  </si>
  <si>
    <t>無効水量
(Ｂ)</t>
    <phoneticPr fontId="3"/>
  </si>
  <si>
    <t>年間給水量
(Ａ＋Ｂ)</t>
    <phoneticPr fontId="3"/>
  </si>
  <si>
    <t>年 　 間
取 水 量</t>
    <phoneticPr fontId="3"/>
  </si>
  <si>
    <t>市町別</t>
    <rPh sb="0" eb="1">
      <t>シ</t>
    </rPh>
    <rPh sb="1" eb="2">
      <t>マチ</t>
    </rPh>
    <rPh sb="2" eb="3">
      <t>ベツ</t>
    </rPh>
    <phoneticPr fontId="3"/>
  </si>
  <si>
    <t>（令和元年度）生活衛生課調</t>
    <rPh sb="4" eb="5">
      <t>ネン</t>
    </rPh>
    <rPh sb="5" eb="6">
      <t>ド</t>
    </rPh>
    <rPh sb="7" eb="9">
      <t>セイカツ</t>
    </rPh>
    <rPh sb="9" eb="11">
      <t>エイセイ</t>
    </rPh>
    <rPh sb="11" eb="12">
      <t>カ</t>
    </rPh>
    <rPh sb="12" eb="13">
      <t>シラ</t>
    </rPh>
    <phoneticPr fontId="3"/>
  </si>
  <si>
    <r>
      <t>単位　千ｍ</t>
    </r>
    <r>
      <rPr>
        <vertAlign val="superscript"/>
        <sz val="7"/>
        <rFont val="ＭＳ 明朝"/>
        <family val="1"/>
        <charset val="128"/>
      </rPr>
      <t>3</t>
    </r>
    <rPh sb="0" eb="2">
      <t>タンイ</t>
    </rPh>
    <rPh sb="3" eb="4">
      <t>セン</t>
    </rPh>
    <phoneticPr fontId="3"/>
  </si>
  <si>
    <t>１　市町営水道</t>
    <rPh sb="2" eb="3">
      <t>シ</t>
    </rPh>
    <rPh sb="3" eb="4">
      <t>マチ</t>
    </rPh>
    <rPh sb="4" eb="5">
      <t>エイ</t>
    </rPh>
    <rPh sb="5" eb="7">
      <t>スイドウ</t>
    </rPh>
    <phoneticPr fontId="3"/>
  </si>
  <si>
    <t>　　　２　平成30年度より、早戸川発電所営業運転開始につき追加</t>
    <rPh sb="5" eb="7">
      <t>ヘイセイ</t>
    </rPh>
    <rPh sb="9" eb="11">
      <t>ネンド</t>
    </rPh>
    <rPh sb="14" eb="16">
      <t>ハヤト</t>
    </rPh>
    <rPh sb="16" eb="17">
      <t>カワ</t>
    </rPh>
    <rPh sb="17" eb="19">
      <t>ハツデン</t>
    </rPh>
    <rPh sb="19" eb="20">
      <t>ショ</t>
    </rPh>
    <rPh sb="20" eb="22">
      <t>エイギョウ</t>
    </rPh>
    <rPh sb="22" eb="24">
      <t>ウンテン</t>
    </rPh>
    <rPh sb="24" eb="26">
      <t>カイシ</t>
    </rPh>
    <rPh sb="29" eb="31">
      <t>ツイカ</t>
    </rPh>
    <phoneticPr fontId="2"/>
  </si>
  <si>
    <t>愛川第2</t>
    <phoneticPr fontId="3"/>
  </si>
  <si>
    <t>愛川第1</t>
    <phoneticPr fontId="3"/>
  </si>
  <si>
    <t>城山</t>
  </si>
  <si>
    <t>早戸川</t>
    <rPh sb="0" eb="3">
      <t>ハヤトカワ</t>
    </rPh>
    <phoneticPr fontId="2"/>
  </si>
  <si>
    <t>柿生</t>
  </si>
  <si>
    <t>玄倉第2</t>
    <phoneticPr fontId="3"/>
  </si>
  <si>
    <t>玄倉第1</t>
    <phoneticPr fontId="3"/>
  </si>
  <si>
    <t>早川</t>
  </si>
  <si>
    <t>道志第4</t>
    <phoneticPr fontId="3"/>
  </si>
  <si>
    <t>道志第3</t>
    <phoneticPr fontId="3"/>
  </si>
  <si>
    <t>道志第2</t>
    <phoneticPr fontId="3"/>
  </si>
  <si>
    <t>道志第1</t>
    <phoneticPr fontId="3"/>
  </si>
  <si>
    <t>津久井</t>
  </si>
  <si>
    <t>相模</t>
  </si>
  <si>
    <t>30年度</t>
    <phoneticPr fontId="2"/>
  </si>
  <si>
    <t>発電所別</t>
  </si>
  <si>
    <t>企業局発電課調</t>
    <rPh sb="0" eb="2">
      <t>キギョウ</t>
    </rPh>
    <rPh sb="2" eb="3">
      <t>キョク</t>
    </rPh>
    <rPh sb="3" eb="5">
      <t>ハツデン</t>
    </rPh>
    <rPh sb="5" eb="6">
      <t>カ</t>
    </rPh>
    <rPh sb="6" eb="7">
      <t>シラ</t>
    </rPh>
    <phoneticPr fontId="3"/>
  </si>
  <si>
    <t>（令和元年度）各ガス会社調</t>
    <rPh sb="4" eb="5">
      <t>ネン</t>
    </rPh>
    <rPh sb="5" eb="6">
      <t>ド</t>
    </rPh>
    <rPh sb="7" eb="8">
      <t>カク</t>
    </rPh>
    <rPh sb="10" eb="12">
      <t>カイシャ</t>
    </rPh>
    <rPh sb="12" eb="13">
      <t>シラ</t>
    </rPh>
    <phoneticPr fontId="3"/>
  </si>
  <si>
    <t>　　 ３　横浜市の下水道処理人口普及率100%は、小数点第二位を四捨五入したことによる。</t>
    <rPh sb="5" eb="8">
      <t>ヨコハマシ</t>
    </rPh>
    <rPh sb="9" eb="12">
      <t>ゲスイドウ</t>
    </rPh>
    <rPh sb="12" eb="14">
      <t>ショリ</t>
    </rPh>
    <rPh sb="14" eb="16">
      <t>ジンコウ</t>
    </rPh>
    <rPh sb="16" eb="18">
      <t>フキュウ</t>
    </rPh>
    <rPh sb="18" eb="19">
      <t>リツ</t>
    </rPh>
    <rPh sb="25" eb="28">
      <t>ショウスウテン</t>
    </rPh>
    <rPh sb="28" eb="29">
      <t>ダイ</t>
    </rPh>
    <rPh sb="29" eb="30">
      <t>ニ</t>
    </rPh>
    <rPh sb="30" eb="31">
      <t>イ</t>
    </rPh>
    <rPh sb="32" eb="36">
      <t>シシャゴニュウ</t>
    </rPh>
    <phoneticPr fontId="3"/>
  </si>
  <si>
    <t>　　 ２　人口普及率は、処理区域人口を行政人口で除した値。</t>
    <rPh sb="5" eb="7">
      <t>ジンコウ</t>
    </rPh>
    <rPh sb="7" eb="9">
      <t>フキュウ</t>
    </rPh>
    <rPh sb="9" eb="10">
      <t>リツ</t>
    </rPh>
    <rPh sb="12" eb="14">
      <t>ショリ</t>
    </rPh>
    <rPh sb="14" eb="16">
      <t>クイキ</t>
    </rPh>
    <rPh sb="16" eb="18">
      <t>ジンコウ</t>
    </rPh>
    <rPh sb="19" eb="21">
      <t>ギョウセイ</t>
    </rPh>
    <rPh sb="21" eb="23">
      <t>ジンコウ</t>
    </rPh>
    <rPh sb="24" eb="25">
      <t>ジョ</t>
    </rPh>
    <rPh sb="27" eb="28">
      <t>アタイ</t>
    </rPh>
    <phoneticPr fontId="3"/>
  </si>
  <si>
    <t>(注) １　行政人口は、令和元年３月31日現在の住民基本台帳人口。</t>
    <rPh sb="1" eb="2">
      <t>チュウ</t>
    </rPh>
    <rPh sb="6" eb="8">
      <t>ギョウセイ</t>
    </rPh>
    <rPh sb="8" eb="10">
      <t>ジンコウ</t>
    </rPh>
    <rPh sb="12" eb="14">
      <t>レイワ</t>
    </rPh>
    <rPh sb="15" eb="16">
      <t>ネン</t>
    </rPh>
    <rPh sb="17" eb="18">
      <t>ガツ</t>
    </rPh>
    <rPh sb="20" eb="23">
      <t>ニチゲンザイ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phoneticPr fontId="3"/>
  </si>
  <si>
    <t>山北町</t>
  </si>
  <si>
    <t>二宮町</t>
  </si>
  <si>
    <t>大磯町</t>
  </si>
  <si>
    <t>寒川町</t>
  </si>
  <si>
    <t>葉山町</t>
  </si>
  <si>
    <t>綾瀬市</t>
  </si>
  <si>
    <t>海老名市</t>
  </si>
  <si>
    <t>伊勢原市</t>
  </si>
  <si>
    <t>大和市</t>
  </si>
  <si>
    <t>厚木市</t>
  </si>
  <si>
    <t>三浦市</t>
  </si>
  <si>
    <t>逗子市</t>
  </si>
  <si>
    <t>茅ヶ崎市</t>
  </si>
  <si>
    <t>藤沢市</t>
  </si>
  <si>
    <t>鎌倉市</t>
  </si>
  <si>
    <t>平塚市</t>
  </si>
  <si>
    <t>横須賀市</t>
  </si>
  <si>
    <t>相模原市</t>
  </si>
  <si>
    <t>令和元年度</t>
    <rPh sb="0" eb="2">
      <t>レイワ</t>
    </rPh>
    <rPh sb="2" eb="4">
      <t>ガンネン</t>
    </rPh>
    <phoneticPr fontId="7"/>
  </si>
  <si>
    <t>ha</t>
  </si>
  <si>
    <t>千人</t>
  </si>
  <si>
    <t>面　積</t>
  </si>
  <si>
    <t>人　口</t>
  </si>
  <si>
    <t>下水道処理
人口普及率</t>
    <rPh sb="0" eb="3">
      <t>ゲスイドウ</t>
    </rPh>
    <rPh sb="3" eb="5">
      <t>ショリ</t>
    </rPh>
    <phoneticPr fontId="2"/>
  </si>
  <si>
    <t>処理区域</t>
  </si>
  <si>
    <t>行政人口</t>
  </si>
  <si>
    <t>市町村名</t>
  </si>
  <si>
    <t>（各年度３月31日現在）下水道課調</t>
    <rPh sb="1" eb="4">
      <t>カクネンド</t>
    </rPh>
    <rPh sb="5" eb="6">
      <t>ガツ</t>
    </rPh>
    <rPh sb="8" eb="9">
      <t>ヒ</t>
    </rPh>
    <rPh sb="9" eb="11">
      <t>ゲンザイ</t>
    </rPh>
    <rPh sb="12" eb="15">
      <t>ゲスイドウ</t>
    </rPh>
    <rPh sb="15" eb="16">
      <t>カ</t>
    </rPh>
    <rPh sb="16" eb="17">
      <t>シラ</t>
    </rPh>
    <phoneticPr fontId="3"/>
  </si>
  <si>
    <t>（注）１　消費世帯数は消防保安課、使用量は（公社）神奈川県ＬＰガス協会調。</t>
    <rPh sb="1" eb="2">
      <t>チュウ</t>
    </rPh>
    <rPh sb="5" eb="7">
      <t>ショウヒ</t>
    </rPh>
    <rPh sb="7" eb="10">
      <t>セタイスウ</t>
    </rPh>
    <rPh sb="11" eb="13">
      <t>ショウボウ</t>
    </rPh>
    <rPh sb="13" eb="15">
      <t>ホアン</t>
    </rPh>
    <rPh sb="15" eb="16">
      <t>カ</t>
    </rPh>
    <rPh sb="17" eb="20">
      <t>シヨウリョウ</t>
    </rPh>
    <rPh sb="22" eb="23">
      <t>コウ</t>
    </rPh>
    <rPh sb="23" eb="24">
      <t>シャ</t>
    </rPh>
    <rPh sb="25" eb="29">
      <t>カナガワケン</t>
    </rPh>
    <rPh sb="33" eb="35">
      <t>キョウカイ</t>
    </rPh>
    <rPh sb="35" eb="36">
      <t>シラ</t>
    </rPh>
    <phoneticPr fontId="3"/>
  </si>
  <si>
    <t>トン</t>
    <phoneticPr fontId="3"/>
  </si>
  <si>
    <t>(</t>
    <phoneticPr fontId="3"/>
  </si>
  <si>
    <t xml:space="preserve">     30年</t>
    <phoneticPr fontId="2"/>
  </si>
  <si>
    <t>トン</t>
    <phoneticPr fontId="3"/>
  </si>
  <si>
    <t>)</t>
    <phoneticPr fontId="3"/>
  </si>
  <si>
    <t>藤沢市･茅ヶ崎市･平塚市･秦野市･伊勢原市･高座郡･中郡</t>
    <phoneticPr fontId="3"/>
  </si>
  <si>
    <t>横須賀市・三浦市・逗子市・鎌倉市・三浦郡</t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</si>
  <si>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</si>
  <si>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愛甲郡</t>
  </si>
  <si>
    <t>足柄下郡</t>
  </si>
  <si>
    <t>足柄上郡</t>
  </si>
  <si>
    <t>中郡</t>
  </si>
  <si>
    <t>高座郡</t>
  </si>
  <si>
    <t>三浦郡</t>
    <phoneticPr fontId="3"/>
  </si>
  <si>
    <t>その他
のガス</t>
    <phoneticPr fontId="3"/>
  </si>
  <si>
    <t>液化石
油ガス</t>
    <phoneticPr fontId="3"/>
  </si>
  <si>
    <t>その他
のガス</t>
    <phoneticPr fontId="3"/>
  </si>
  <si>
    <t>冷凍用
ガ　ス</t>
    <phoneticPr fontId="3"/>
  </si>
  <si>
    <t>コンビ
ナート</t>
    <phoneticPr fontId="3"/>
  </si>
  <si>
    <t>貯　蔵
事業所</t>
    <phoneticPr fontId="3"/>
  </si>
  <si>
    <t>販売事業所</t>
  </si>
  <si>
    <t>製造事業所</t>
  </si>
  <si>
    <t>市郡別</t>
  </si>
  <si>
    <t>（各年度３月31日現在）消防保安課調</t>
    <rPh sb="1" eb="2">
      <t>カク</t>
    </rPh>
    <rPh sb="2" eb="4">
      <t>ネンド</t>
    </rPh>
    <rPh sb="5" eb="6">
      <t>ガツ</t>
    </rPh>
    <rPh sb="8" eb="9">
      <t>ヒ</t>
    </rPh>
    <rPh sb="9" eb="11">
      <t>ゲンザイ</t>
    </rPh>
    <rPh sb="12" eb="14">
      <t>ショウボウ</t>
    </rPh>
    <rPh sb="14" eb="16">
      <t>ホアン</t>
    </rPh>
    <rPh sb="16" eb="17">
      <t>カ</t>
    </rPh>
    <rPh sb="17" eb="18">
      <t>シラ</t>
    </rPh>
    <phoneticPr fontId="3"/>
  </si>
  <si>
    <t>消防保安課、（公社）神奈川県ＬＰガス協会調</t>
    <rPh sb="0" eb="2">
      <t>ショウボウ</t>
    </rPh>
    <rPh sb="2" eb="5">
      <t>ホアンカ</t>
    </rPh>
    <rPh sb="7" eb="8">
      <t>コウ</t>
    </rPh>
    <rPh sb="8" eb="9">
      <t>シャ</t>
    </rPh>
    <rPh sb="10" eb="14">
      <t>カナガワケン</t>
    </rPh>
    <rPh sb="18" eb="20">
      <t>キョウカイ</t>
    </rPh>
    <rPh sb="20" eb="21">
      <t>シラ</t>
    </rPh>
    <phoneticPr fontId="3"/>
  </si>
  <si>
    <t>平 成 28 年 度</t>
    <phoneticPr fontId="3"/>
  </si>
  <si>
    <t>（注）　水源別給水量（送水量）は、単位未満端数処理のため、合計と内訳は一致しない。</t>
    <rPh sb="1" eb="2">
      <t>チュウ</t>
    </rPh>
    <rPh sb="4" eb="6">
      <t>スイゲン</t>
    </rPh>
    <rPh sb="6" eb="7">
      <t>ベツ</t>
    </rPh>
    <rPh sb="7" eb="9">
      <t>キュウスイ</t>
    </rPh>
    <rPh sb="9" eb="10">
      <t>リョウ</t>
    </rPh>
    <rPh sb="11" eb="12">
      <t>オク</t>
    </rPh>
    <rPh sb="12" eb="14">
      <t>スイリョウ</t>
    </rPh>
    <rPh sb="17" eb="19">
      <t>タンイ</t>
    </rPh>
    <rPh sb="19" eb="21">
      <t>ミマン</t>
    </rPh>
    <rPh sb="21" eb="23">
      <t>ハスウ</t>
    </rPh>
    <rPh sb="23" eb="25">
      <t>ショリ</t>
    </rPh>
    <rPh sb="29" eb="31">
      <t>ゴウケイ</t>
    </rPh>
    <rPh sb="32" eb="34">
      <t>ウチワケ</t>
    </rPh>
    <rPh sb="35" eb="37">
      <t>イッチ</t>
    </rPh>
    <phoneticPr fontId="3"/>
  </si>
  <si>
    <r>
      <t xml:space="preserve">合　　計
</t>
    </r>
    <r>
      <rPr>
        <sz val="6"/>
        <rFont val="ＭＳ 明朝"/>
        <family val="1"/>
        <charset val="128"/>
      </rPr>
      <t>(含む分水量)</t>
    </r>
    <phoneticPr fontId="3"/>
  </si>
  <si>
    <t>企業団</t>
    <rPh sb="0" eb="2">
      <t>キギョウ</t>
    </rPh>
    <rPh sb="2" eb="3">
      <t>ダン</t>
    </rPh>
    <phoneticPr fontId="3"/>
  </si>
  <si>
    <t>計</t>
    <rPh sb="0" eb="1">
      <t>ケイ</t>
    </rPh>
    <phoneticPr fontId="3"/>
  </si>
  <si>
    <t>長野</t>
    <rPh sb="0" eb="2">
      <t>ナガノ</t>
    </rPh>
    <phoneticPr fontId="3"/>
  </si>
  <si>
    <t>鳥屋</t>
    <rPh sb="0" eb="2">
      <t>トリヤ</t>
    </rPh>
    <phoneticPr fontId="3"/>
  </si>
  <si>
    <t>和田</t>
  </si>
  <si>
    <t>底沢</t>
  </si>
  <si>
    <t>鎌沢</t>
  </si>
  <si>
    <t>落合</t>
  </si>
  <si>
    <t>箱根</t>
  </si>
  <si>
    <t>大山</t>
  </si>
  <si>
    <t>谷ヶ原</t>
  </si>
  <si>
    <t>平塚</t>
  </si>
  <si>
    <t>寒川</t>
  </si>
  <si>
    <r>
      <t>千ｍ</t>
    </r>
    <r>
      <rPr>
        <vertAlign val="superscript"/>
        <sz val="7"/>
        <color indexed="8"/>
        <rFont val="ＭＳ 明朝"/>
        <family val="1"/>
        <charset val="128"/>
      </rPr>
      <t>3</t>
    </r>
    <phoneticPr fontId="3"/>
  </si>
  <si>
    <t>給水量
(送水量)</t>
  </si>
  <si>
    <t>水源名</t>
  </si>
  <si>
    <t>現在給水
人　　口</t>
  </si>
  <si>
    <t>給水区域
内 人 口</t>
  </si>
  <si>
    <t>行政区域
内 人 口</t>
  </si>
  <si>
    <t>市町名</t>
  </si>
  <si>
    <t>（注）分水とは、水利権又は協定に基づく他水道事業者への水道水の供給をいう。</t>
    <rPh sb="1" eb="2">
      <t>チュウ</t>
    </rPh>
    <rPh sb="3" eb="5">
      <t>ブンスイ</t>
    </rPh>
    <rPh sb="8" eb="11">
      <t>スイリケン</t>
    </rPh>
    <rPh sb="11" eb="12">
      <t>マタ</t>
    </rPh>
    <rPh sb="13" eb="15">
      <t>キョウテイ</t>
    </rPh>
    <rPh sb="16" eb="17">
      <t>モト</t>
    </rPh>
    <rPh sb="19" eb="20">
      <t>タ</t>
    </rPh>
    <rPh sb="20" eb="22">
      <t>スイドウ</t>
    </rPh>
    <rPh sb="22" eb="24">
      <t>ジギョウ</t>
    </rPh>
    <rPh sb="24" eb="25">
      <t>シャ</t>
    </rPh>
    <rPh sb="27" eb="30">
      <t>スイドウスイ</t>
    </rPh>
    <rPh sb="31" eb="33">
      <t>キョウキュウ</t>
    </rPh>
    <phoneticPr fontId="3"/>
  </si>
  <si>
    <t xml:space="preserve"> </t>
  </si>
  <si>
    <t>合　　計</t>
  </si>
  <si>
    <t>分 水 計</t>
  </si>
  <si>
    <t>秦　　　野　　　市</t>
  </si>
  <si>
    <t>座　　　間　　　市</t>
  </si>
  <si>
    <t>分　　水</t>
  </si>
  <si>
    <t>小　　計</t>
  </si>
  <si>
    <t>有収水量</t>
    <phoneticPr fontId="2"/>
  </si>
  <si>
    <t>（令和元年度）企業局経営課調</t>
    <rPh sb="1" eb="4">
      <t>レイワガン</t>
    </rPh>
    <phoneticPr fontId="2"/>
  </si>
  <si>
    <t>単位　㎥</t>
    <rPh sb="0" eb="2">
      <t>タンイ</t>
    </rPh>
    <phoneticPr fontId="3"/>
  </si>
  <si>
    <t>２　県営水道</t>
    <rPh sb="2" eb="4">
      <t>ケンエイ</t>
    </rPh>
    <rPh sb="4" eb="6">
      <t>スイドウ</t>
    </rPh>
    <phoneticPr fontId="3"/>
  </si>
  <si>
    <t>輸送機</t>
    <rPh sb="0" eb="3">
      <t>ユソウキ</t>
    </rPh>
    <phoneticPr fontId="3"/>
  </si>
  <si>
    <t>情報機器</t>
    <rPh sb="0" eb="2">
      <t>ジョウホウ</t>
    </rPh>
    <rPh sb="2" eb="4">
      <t>キキ</t>
    </rPh>
    <phoneticPr fontId="3"/>
  </si>
  <si>
    <t>電気機器</t>
    <rPh sb="0" eb="2">
      <t>デンキ</t>
    </rPh>
    <rPh sb="2" eb="4">
      <t>キキ</t>
    </rPh>
    <phoneticPr fontId="3"/>
  </si>
  <si>
    <t>電子部品</t>
    <rPh sb="0" eb="2">
      <t>デンシ</t>
    </rPh>
    <rPh sb="2" eb="4">
      <t>ブヒン</t>
    </rPh>
    <phoneticPr fontId="3"/>
  </si>
  <si>
    <t>業務用機器</t>
    <rPh sb="0" eb="3">
      <t>ギョウムヨウ</t>
    </rPh>
    <rPh sb="3" eb="5">
      <t>キキ</t>
    </rPh>
    <phoneticPr fontId="3"/>
  </si>
  <si>
    <t>生産用機器</t>
    <rPh sb="0" eb="3">
      <t>セイサンヨウ</t>
    </rPh>
    <rPh sb="3" eb="5">
      <t>キキ</t>
    </rPh>
    <phoneticPr fontId="3"/>
  </si>
  <si>
    <t>はん用機器</t>
    <rPh sb="2" eb="3">
      <t>ヨウ</t>
    </rPh>
    <rPh sb="3" eb="5">
      <t>キキ</t>
    </rPh>
    <phoneticPr fontId="3"/>
  </si>
  <si>
    <t>金属製品</t>
  </si>
  <si>
    <t>非鉄</t>
  </si>
  <si>
    <t>鉄鋼</t>
  </si>
  <si>
    <t>窯業</t>
  </si>
  <si>
    <t>X</t>
  </si>
  <si>
    <t>なめし革</t>
  </si>
  <si>
    <t>ゴム</t>
  </si>
  <si>
    <t>プラスチック</t>
  </si>
  <si>
    <t>石油</t>
    <rPh sb="0" eb="2">
      <t>セキユ</t>
    </rPh>
    <phoneticPr fontId="3"/>
  </si>
  <si>
    <t>化学</t>
    <rPh sb="0" eb="2">
      <t>カガク</t>
    </rPh>
    <phoneticPr fontId="3"/>
  </si>
  <si>
    <t>印刷</t>
    <rPh sb="0" eb="2">
      <t>インサツ</t>
    </rPh>
    <phoneticPr fontId="3"/>
  </si>
  <si>
    <t>紙製品</t>
    <rPh sb="0" eb="1">
      <t>カミ</t>
    </rPh>
    <rPh sb="1" eb="3">
      <t>セイヒン</t>
    </rPh>
    <phoneticPr fontId="3"/>
  </si>
  <si>
    <t>家具</t>
    <rPh sb="0" eb="2">
      <t>カグ</t>
    </rPh>
    <phoneticPr fontId="3"/>
  </si>
  <si>
    <t>木材</t>
    <rPh sb="0" eb="2">
      <t>モクザイ</t>
    </rPh>
    <phoneticPr fontId="3"/>
  </si>
  <si>
    <t>繊維</t>
  </si>
  <si>
    <t>飲料</t>
  </si>
  <si>
    <t>食料</t>
  </si>
  <si>
    <t>30 年</t>
    <phoneticPr fontId="2"/>
  </si>
  <si>
    <t>29 年</t>
    <phoneticPr fontId="3"/>
  </si>
  <si>
    <t>平成28年</t>
    <phoneticPr fontId="3"/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</si>
  <si>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3"/>
  </si>
  <si>
    <t>上水道</t>
    <phoneticPr fontId="2"/>
  </si>
  <si>
    <t>上水道</t>
    <phoneticPr fontId="2"/>
  </si>
  <si>
    <t>公共用水</t>
    <rPh sb="2" eb="4">
      <t>ヨウスイ</t>
    </rPh>
    <phoneticPr fontId="3"/>
  </si>
  <si>
    <t>水源別用水量</t>
    <phoneticPr fontId="2"/>
  </si>
  <si>
    <t>水源別用水量</t>
    <phoneticPr fontId="2"/>
  </si>
  <si>
    <t>淡水計</t>
    <phoneticPr fontId="3"/>
  </si>
  <si>
    <t>事業所数</t>
    <phoneticPr fontId="3"/>
  </si>
  <si>
    <t>産業別</t>
  </si>
  <si>
    <t>（各年６月１日現在）工業統計調査結果</t>
    <rPh sb="1" eb="2">
      <t>カク</t>
    </rPh>
    <rPh sb="2" eb="3">
      <t>ネン</t>
    </rPh>
    <rPh sb="4" eb="5">
      <t>ガツ</t>
    </rPh>
    <rPh sb="6" eb="7">
      <t>ジツ</t>
    </rPh>
    <rPh sb="7" eb="9">
      <t>ゲンザイ</t>
    </rPh>
    <phoneticPr fontId="2"/>
  </si>
  <si>
    <t>（従業者30人以上の事業所）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3"/>
  </si>
  <si>
    <t>平 成 28 年</t>
    <phoneticPr fontId="3"/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</si>
  <si>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3"/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</si>
  <si>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3"/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</si>
  <si>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3"/>
  </si>
  <si>
    <t>工業用
水　道</t>
    <phoneticPr fontId="3"/>
  </si>
  <si>
    <t>淡水計</t>
    <phoneticPr fontId="3"/>
  </si>
  <si>
    <t>事業所数</t>
    <phoneticPr fontId="3"/>
  </si>
  <si>
    <t>市町村別</t>
    <rPh sb="0" eb="3">
      <t>シチョウソン</t>
    </rPh>
    <rPh sb="3" eb="4">
      <t>ベツ</t>
    </rPh>
    <phoneticPr fontId="3"/>
  </si>
  <si>
    <t>（各年６月１日現在）工業統計調査結果</t>
    <phoneticPr fontId="2"/>
  </si>
  <si>
    <t>別表　令和元年度県営水道の市町別内訳と水源別給水量（該当市町のみ掲載）</t>
    <rPh sb="0" eb="2">
      <t>ベッピョウ</t>
    </rPh>
    <rPh sb="3" eb="6">
      <t>レイワガン</t>
    </rPh>
    <rPh sb="6" eb="8">
      <t>ネンド</t>
    </rPh>
    <rPh sb="8" eb="10">
      <t>ケンエイ</t>
    </rPh>
    <rPh sb="10" eb="12">
      <t>スイドウ</t>
    </rPh>
    <rPh sb="13" eb="14">
      <t>シ</t>
    </rPh>
    <rPh sb="14" eb="15">
      <t>マチ</t>
    </rPh>
    <rPh sb="15" eb="16">
      <t>ベツ</t>
    </rPh>
    <rPh sb="16" eb="18">
      <t>ウチワケ</t>
    </rPh>
    <rPh sb="19" eb="21">
      <t>スイゲン</t>
    </rPh>
    <rPh sb="21" eb="22">
      <t>ベツ</t>
    </rPh>
    <rPh sb="22" eb="24">
      <t>キュウスイ</t>
    </rPh>
    <rPh sb="24" eb="25">
      <t>リョウ</t>
    </rPh>
    <rPh sb="26" eb="28">
      <t>ガイトウ</t>
    </rPh>
    <rPh sb="28" eb="29">
      <t>シ</t>
    </rPh>
    <rPh sb="29" eb="30">
      <t>マチ</t>
    </rPh>
    <rPh sb="32" eb="34">
      <t>ケイサイ</t>
    </rPh>
    <phoneticPr fontId="3"/>
  </si>
  <si>
    <t>-</t>
    <phoneticPr fontId="2"/>
  </si>
  <si>
    <t>上 水 道</t>
    <phoneticPr fontId="2"/>
  </si>
  <si>
    <t>平成29年度</t>
    <rPh sb="0" eb="2">
      <t>ヘイセイ</t>
    </rPh>
    <rPh sb="4" eb="6">
      <t>ネンド</t>
    </rPh>
    <phoneticPr fontId="2"/>
  </si>
  <si>
    <t>（注）１ 単位未満四捨五入のため、積み上げ値と合計値が一致しない場合がある。</t>
    <rPh sb="1" eb="2">
      <t>チュウ</t>
    </rPh>
    <rPh sb="5" eb="7">
      <t>タンイ</t>
    </rPh>
    <rPh sb="7" eb="9">
      <t>ミマン</t>
    </rPh>
    <rPh sb="9" eb="13">
      <t>シシャゴニュウ</t>
    </rPh>
    <rPh sb="17" eb="18">
      <t>ツ</t>
    </rPh>
    <rPh sb="19" eb="20">
      <t>ア</t>
    </rPh>
    <rPh sb="21" eb="22">
      <t>チ</t>
    </rPh>
    <rPh sb="23" eb="25">
      <t>ゴウケイ</t>
    </rPh>
    <rPh sb="25" eb="26">
      <t>チ</t>
    </rPh>
    <rPh sb="27" eb="29">
      <t>イッチ</t>
    </rPh>
    <rPh sb="32" eb="34">
      <t>バアイ</t>
    </rPh>
    <phoneticPr fontId="3"/>
  </si>
  <si>
    <t>地  区  別</t>
    <phoneticPr fontId="2"/>
  </si>
  <si>
    <t>支 所 内 区 域</t>
    <phoneticPr fontId="2"/>
  </si>
  <si>
    <t xml:space="preserve">     30年度</t>
    <phoneticPr fontId="2"/>
  </si>
  <si>
    <t>井 戸 水　</t>
    <phoneticPr fontId="2"/>
  </si>
  <si>
    <t>そ の 他</t>
    <phoneticPr fontId="2"/>
  </si>
  <si>
    <t>そ の 他</t>
    <phoneticPr fontId="2"/>
  </si>
  <si>
    <t>井 戸 水</t>
    <phoneticPr fontId="2"/>
  </si>
  <si>
    <t>工業用
水  道</t>
    <phoneticPr fontId="3"/>
  </si>
  <si>
    <t>　　  29 年 度</t>
    <phoneticPr fontId="3"/>
  </si>
  <si>
    <t>　　  30 年 度</t>
    <phoneticPr fontId="3"/>
  </si>
  <si>
    <t>平成29年</t>
    <phoneticPr fontId="2"/>
  </si>
  <si>
    <t>10月1日～9月30日</t>
    <phoneticPr fontId="3"/>
  </si>
  <si>
    <t>　　30年度</t>
    <rPh sb="4" eb="6">
      <t>ネンド</t>
    </rPh>
    <phoneticPr fontId="2"/>
  </si>
  <si>
    <t>　　  30年度</t>
    <phoneticPr fontId="2"/>
  </si>
  <si>
    <t>普及率
(人口比)</t>
    <phoneticPr fontId="2"/>
  </si>
  <si>
    <t xml:space="preserve">   　　29 年</t>
    <phoneticPr fontId="3"/>
  </si>
  <si>
    <t>　 　   30  年</t>
    <phoneticPr fontId="3"/>
  </si>
  <si>
    <r>
      <t>（注）　事業所数は、各年の翌年６月１日現在の数値。その他の項目は各年の１年間の総量を操業日数で割った数値。</t>
    </r>
    <r>
      <rPr>
        <strike/>
        <sz val="6"/>
        <rFont val="ＭＳ 明朝"/>
        <family val="1"/>
        <charset val="128"/>
      </rPr>
      <t/>
    </r>
    <rPh sb="1" eb="2">
      <t>チュウ</t>
    </rPh>
    <rPh sb="10" eb="12">
      <t>カクトシ</t>
    </rPh>
    <rPh sb="13" eb="15">
      <t>ヨクトシ</t>
    </rPh>
    <rPh sb="39" eb="41">
      <t>ソウリョウ</t>
    </rPh>
    <rPh sb="42" eb="44">
      <t>ソウギョウ</t>
    </rPh>
    <rPh sb="44" eb="46">
      <t>ニッスウ</t>
    </rPh>
    <rPh sb="47" eb="48">
      <t>ワ</t>
    </rPh>
    <rPh sb="50" eb="52">
      <t>スウチ</t>
    </rPh>
    <phoneticPr fontId="3"/>
  </si>
  <si>
    <t>（注）　事業所数は、各年の翌年６月１日現在の数値。その他の項目は各年の１年間の総量を操業日数で割った数値。</t>
    <rPh sb="1" eb="2">
      <t>チュウ</t>
    </rPh>
    <rPh sb="10" eb="12">
      <t>カクトシ</t>
    </rPh>
    <rPh sb="39" eb="41">
      <t>ソウリョウ</t>
    </rPh>
    <rPh sb="42" eb="44">
      <t>ソウギョウ</t>
    </rPh>
    <rPh sb="44" eb="46">
      <t>ニッスウ</t>
    </rPh>
    <rPh sb="47" eb="48">
      <t>ワ</t>
    </rPh>
    <rPh sb="50" eb="52">
      <t>スウチ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</si>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</sst>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_ ;[Red]\-0\ "/>
    <numFmt numFmtId="180" formatCode="0.0_ ;[Red]\-0.0\ "/>
    <numFmt numFmtId="181" formatCode="#,##0_);\(#,##0\)"/>
    <numFmt numFmtId="182" formatCode="#,##0.0;[Red]\-#,##0.0"/>
    <numFmt numFmtId="183" formatCode="#,##0.0000;[Red]\-#,##0.0000"/>
    <numFmt numFmtId="184" formatCode="_ * #,##0.0_ ;_ * \-#,##0.0_ ;_ * &quot;-&quot;_ ;_ @_ "/>
    <numFmt numFmtId="185" formatCode="_ * #,##0.0_ ;_ * \-#,##0.0_ ;_ * &quot;-&quot;?_ ;_ @_ "/>
    <numFmt numFmtId="186" formatCode="0.0_ "/>
    <numFmt numFmtId="187" formatCode="#,##0.0;&quot;△ &quot;#,##0.0"/>
    <numFmt numFmtId="188" formatCode="##\ ###\ ##0"/>
    <numFmt numFmtId="189" formatCode="_ * #,##0_ ;_ * \-#,##0_ ;_ * &quot;-&quot;?_ ;_ @_ "/>
    <numFmt numFmtId="190" formatCode="0_);[Red]\(0\)"/>
    <numFmt numFmtId="191" formatCode="0;&quot;△ &quot;0"/>
  </numFmts>
  <fonts count="29"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明朝"/>
      <family val="1"/>
      <charset val="128"/>
    </font>
    <font>
      <b/>
      <sz val="7"/>
      <name val="ＭＳ 明朝"/>
      <family val="1"/>
      <charset val="128"/>
    </font>
    <font>
      <sz val="6.5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6.5"/>
      <name val="ＭＳ ゴシック"/>
      <family val="3"/>
      <charset val="128"/>
    </font>
    <font>
      <sz val="9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7"/>
      <color rgb="FFFF0000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vertAlign val="superscript"/>
      <sz val="7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trike/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i/>
      <sz val="7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0" fontId="7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0"/>
    <xf numFmtId="38" fontId="19" fillId="0" borderId="0" applyFont="0" applyFill="0" applyBorder="0" applyAlignment="0" applyProtection="0"/>
    <xf numFmtId="1" fontId="14" fillId="0" borderId="0"/>
    <xf numFmtId="0" fontId="7" fillId="0" borderId="0"/>
    <xf numFmtId="0" fontId="19" fillId="0" borderId="0"/>
    <xf numFmtId="38" fontId="7" fillId="0" borderId="0" applyFont="0" applyFill="0" applyBorder="0" applyAlignment="0" applyProtection="0">
      <alignment vertical="center"/>
    </xf>
  </cellStyleXfs>
  <cellXfs count="53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vertical="center"/>
    </xf>
    <xf numFmtId="176" fontId="1" fillId="0" borderId="0" xfId="0" applyNumberFormat="1" applyFont="1"/>
    <xf numFmtId="176" fontId="0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1" fillId="0" borderId="1" xfId="0" applyFont="1" applyFill="1" applyBorder="1" applyAlignment="1"/>
    <xf numFmtId="3" fontId="8" fillId="0" borderId="0" xfId="0" applyNumberFormat="1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3" fontId="0" fillId="0" borderId="0" xfId="0" applyNumberFormat="1" applyFont="1" applyFill="1" applyAlignment="1"/>
    <xf numFmtId="0" fontId="1" fillId="0" borderId="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 applyAlignment="1">
      <alignment horizontal="distributed"/>
    </xf>
    <xf numFmtId="3" fontId="10" fillId="0" borderId="0" xfId="0" applyNumberFormat="1" applyFont="1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1" xfId="0" applyFont="1" applyFill="1" applyBorder="1" applyAlignment="1">
      <alignment horizontal="distributed"/>
    </xf>
    <xf numFmtId="0" fontId="1" fillId="0" borderId="0" xfId="0" applyFont="1" applyFill="1" applyAlignment="1">
      <alignment vertical="top"/>
    </xf>
    <xf numFmtId="176" fontId="11" fillId="0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distributed" vertical="top"/>
    </xf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/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/>
    <xf numFmtId="56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3" xfId="1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Fill="1"/>
    <xf numFmtId="0" fontId="1" fillId="0" borderId="7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9" fontId="0" fillId="0" borderId="0" xfId="0" applyNumberFormat="1" applyFont="1" applyFill="1"/>
    <xf numFmtId="0" fontId="9" fillId="0" borderId="0" xfId="0" applyFont="1" applyFill="1"/>
    <xf numFmtId="176" fontId="1" fillId="0" borderId="0" xfId="0" applyNumberFormat="1" applyFont="1" applyFill="1"/>
    <xf numFmtId="0" fontId="1" fillId="0" borderId="0" xfId="0" applyFont="1" applyAlignment="1"/>
    <xf numFmtId="0" fontId="0" fillId="0" borderId="0" xfId="0" applyFont="1" applyFill="1" applyBorder="1"/>
    <xf numFmtId="49" fontId="0" fillId="0" borderId="0" xfId="0" applyNumberFormat="1" applyFont="1" applyFill="1" applyBorder="1"/>
    <xf numFmtId="0" fontId="1" fillId="0" borderId="0" xfId="0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0" fillId="0" borderId="26" xfId="0" applyFont="1" applyFill="1" applyBorder="1"/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49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0" fillId="0" borderId="3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/>
    <xf numFmtId="38" fontId="0" fillId="0" borderId="3" xfId="2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3" xfId="2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38" fontId="0" fillId="0" borderId="0" xfId="2" applyFont="1" applyFill="1" applyAlignment="1">
      <alignment vertical="center"/>
    </xf>
    <xf numFmtId="176" fontId="9" fillId="0" borderId="0" xfId="0" applyNumberFormat="1" applyFont="1" applyFill="1" applyAlignment="1">
      <alignment horizontal="center" vertical="center"/>
    </xf>
    <xf numFmtId="176" fontId="15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180" fontId="8" fillId="0" borderId="0" xfId="0" applyNumberFormat="1" applyFont="1" applyFill="1" applyAlignment="1">
      <alignment vertical="center"/>
    </xf>
    <xf numFmtId="38" fontId="8" fillId="0" borderId="0" xfId="2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49" fontId="4" fillId="0" borderId="0" xfId="0" applyNumberFormat="1" applyFont="1" applyFill="1" applyAlignment="1">
      <alignment horizontal="right" vertical="top"/>
    </xf>
    <xf numFmtId="0" fontId="4" fillId="0" borderId="25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1" fillId="0" borderId="7" xfId="0" applyFont="1" applyFill="1" applyBorder="1"/>
    <xf numFmtId="0" fontId="9" fillId="0" borderId="24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1" fillId="0" borderId="23" xfId="0" applyFont="1" applyFill="1" applyBorder="1"/>
    <xf numFmtId="49" fontId="9" fillId="0" borderId="2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distributed" vertical="center" justifyLastLine="1"/>
    </xf>
    <xf numFmtId="0" fontId="1" fillId="0" borderId="17" xfId="0" applyFont="1" applyFill="1" applyBorder="1"/>
    <xf numFmtId="0" fontId="1" fillId="0" borderId="1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/>
    <xf numFmtId="0" fontId="6" fillId="0" borderId="0" xfId="0" applyFont="1" applyFill="1" applyAlignment="1">
      <alignment vertical="center"/>
    </xf>
    <xf numFmtId="0" fontId="0" fillId="0" borderId="2" xfId="0" applyFont="1" applyFill="1" applyBorder="1"/>
    <xf numFmtId="176" fontId="0" fillId="0" borderId="3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 wrapText="1" justifyLastLine="1"/>
    </xf>
    <xf numFmtId="0" fontId="0" fillId="0" borderId="0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distributed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4" xfId="0" applyFont="1" applyFill="1" applyBorder="1"/>
    <xf numFmtId="0" fontId="16" fillId="0" borderId="0" xfId="0" applyFont="1" applyFill="1"/>
    <xf numFmtId="0" fontId="10" fillId="0" borderId="0" xfId="0" applyFont="1" applyFill="1"/>
    <xf numFmtId="0" fontId="1" fillId="0" borderId="8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justifyLastLine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distributed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 justifyLastLine="1"/>
    </xf>
    <xf numFmtId="0" fontId="14" fillId="0" borderId="0" xfId="0" applyFont="1"/>
    <xf numFmtId="0" fontId="6" fillId="0" borderId="0" xfId="0" applyFont="1"/>
    <xf numFmtId="3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3" fontId="12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horizontal="distributed" vertical="center" justifyLastLine="1"/>
    </xf>
    <xf numFmtId="177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/>
    <xf numFmtId="176" fontId="8" fillId="0" borderId="3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7" fillId="0" borderId="0" xfId="4" applyFont="1" applyAlignment="1">
      <alignment vertical="center"/>
    </xf>
    <xf numFmtId="182" fontId="7" fillId="0" borderId="0" xfId="5" applyNumberFormat="1" applyFont="1" applyAlignment="1">
      <alignment vertical="center"/>
    </xf>
    <xf numFmtId="38" fontId="7" fillId="0" borderId="0" xfId="5" applyFont="1" applyAlignment="1">
      <alignment vertical="center"/>
    </xf>
    <xf numFmtId="0" fontId="1" fillId="0" borderId="0" xfId="4" applyFont="1" applyAlignment="1">
      <alignment vertical="center"/>
    </xf>
    <xf numFmtId="37" fontId="1" fillId="0" borderId="0" xfId="6" applyNumberFormat="1" applyFont="1" applyAlignment="1" applyProtection="1">
      <alignment horizontal="left" vertical="center"/>
    </xf>
    <xf numFmtId="0" fontId="7" fillId="0" borderId="0" xfId="4" applyFont="1" applyFill="1" applyAlignment="1">
      <alignment vertical="center"/>
    </xf>
    <xf numFmtId="182" fontId="5" fillId="0" borderId="0" xfId="5" applyNumberFormat="1" applyFont="1" applyFill="1" applyAlignment="1">
      <alignment vertical="center"/>
    </xf>
    <xf numFmtId="38" fontId="5" fillId="0" borderId="0" xfId="5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4" applyFont="1" applyAlignment="1">
      <alignment vertical="center"/>
    </xf>
    <xf numFmtId="182" fontId="5" fillId="0" borderId="0" xfId="5" applyNumberFormat="1" applyFont="1" applyAlignment="1">
      <alignment vertical="center"/>
    </xf>
    <xf numFmtId="183" fontId="5" fillId="0" borderId="0" xfId="5" applyNumberFormat="1" applyFont="1" applyAlignment="1">
      <alignment vertical="center"/>
    </xf>
    <xf numFmtId="0" fontId="5" fillId="0" borderId="0" xfId="4" applyFont="1" applyAlignment="1">
      <alignment vertical="center"/>
    </xf>
    <xf numFmtId="0" fontId="7" fillId="0" borderId="0" xfId="4" applyFont="1" applyBorder="1" applyAlignment="1">
      <alignment vertical="center"/>
    </xf>
    <xf numFmtId="182" fontId="5" fillId="0" borderId="1" xfId="5" applyNumberFormat="1" applyFont="1" applyBorder="1" applyAlignment="1">
      <alignment vertical="center"/>
    </xf>
    <xf numFmtId="38" fontId="5" fillId="0" borderId="1" xfId="5" applyFont="1" applyBorder="1" applyAlignment="1">
      <alignment vertical="center"/>
    </xf>
    <xf numFmtId="182" fontId="5" fillId="0" borderId="26" xfId="5" applyNumberFormat="1" applyFont="1" applyBorder="1" applyAlignment="1">
      <alignment vertical="center"/>
    </xf>
    <xf numFmtId="0" fontId="7" fillId="0" borderId="1" xfId="4" applyFont="1" applyBorder="1" applyAlignment="1">
      <alignment vertical="center"/>
    </xf>
    <xf numFmtId="0" fontId="1" fillId="0" borderId="1" xfId="4" applyFont="1" applyBorder="1" applyAlignment="1">
      <alignment vertical="center"/>
    </xf>
    <xf numFmtId="184" fontId="8" fillId="0" borderId="0" xfId="4" applyNumberFormat="1" applyFont="1" applyAlignment="1">
      <alignment vertical="center"/>
    </xf>
    <xf numFmtId="0" fontId="1" fillId="0" borderId="0" xfId="4" applyFont="1" applyAlignment="1">
      <alignment horizontal="distributed" vertical="center"/>
    </xf>
    <xf numFmtId="0" fontId="13" fillId="0" borderId="0" xfId="4" applyFont="1" applyAlignment="1">
      <alignment vertical="center"/>
    </xf>
    <xf numFmtId="185" fontId="7" fillId="0" borderId="0" xfId="5" applyNumberFormat="1" applyFont="1" applyFill="1" applyAlignment="1">
      <alignment vertical="center"/>
    </xf>
    <xf numFmtId="41" fontId="7" fillId="0" borderId="0" xfId="5" applyNumberFormat="1" applyFont="1" applyFill="1" applyAlignment="1">
      <alignment vertical="center"/>
    </xf>
    <xf numFmtId="182" fontId="7" fillId="0" borderId="3" xfId="5" applyNumberFormat="1" applyFont="1" applyFill="1" applyBorder="1" applyAlignment="1">
      <alignment vertical="center"/>
    </xf>
    <xf numFmtId="186" fontId="8" fillId="0" borderId="0" xfId="4" applyNumberFormat="1" applyFont="1" applyAlignment="1">
      <alignment vertical="center"/>
    </xf>
    <xf numFmtId="0" fontId="20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182" fontId="4" fillId="0" borderId="0" xfId="5" applyNumberFormat="1" applyFont="1" applyAlignment="1">
      <alignment horizontal="right" vertical="center"/>
    </xf>
    <xf numFmtId="38" fontId="4" fillId="0" borderId="0" xfId="5" applyFont="1" applyAlignment="1">
      <alignment horizontal="right" vertical="center"/>
    </xf>
    <xf numFmtId="182" fontId="4" fillId="0" borderId="3" xfId="5" applyNumberFormat="1" applyFont="1" applyBorder="1" applyAlignment="1">
      <alignment horizontal="right" vertical="center"/>
    </xf>
    <xf numFmtId="0" fontId="1" fillId="0" borderId="6" xfId="4" applyFont="1" applyBorder="1" applyAlignment="1">
      <alignment vertical="center"/>
    </xf>
    <xf numFmtId="38" fontId="1" fillId="0" borderId="15" xfId="5" applyFont="1" applyBorder="1" applyAlignment="1">
      <alignment horizontal="center" vertical="center"/>
    </xf>
    <xf numFmtId="182" fontId="1" fillId="0" borderId="22" xfId="5" applyNumberFormat="1" applyFont="1" applyBorder="1" applyAlignment="1">
      <alignment horizontal="center" vertical="center"/>
    </xf>
    <xf numFmtId="0" fontId="1" fillId="0" borderId="7" xfId="4" applyFont="1" applyBorder="1" applyAlignment="1">
      <alignment horizontal="center" vertical="center"/>
    </xf>
    <xf numFmtId="0" fontId="1" fillId="0" borderId="7" xfId="4" applyFont="1" applyBorder="1" applyAlignment="1">
      <alignment vertical="center"/>
    </xf>
    <xf numFmtId="0" fontId="1" fillId="0" borderId="8" xfId="4" applyFont="1" applyBorder="1" applyAlignment="1">
      <alignment horizontal="center" vertical="center"/>
    </xf>
    <xf numFmtId="0" fontId="1" fillId="0" borderId="8" xfId="4" applyFont="1" applyBorder="1" applyAlignment="1">
      <alignment vertical="center"/>
    </xf>
    <xf numFmtId="0" fontId="1" fillId="0" borderId="0" xfId="4" applyFont="1" applyAlignment="1">
      <alignment horizontal="right" vertical="center"/>
    </xf>
    <xf numFmtId="182" fontId="1" fillId="0" borderId="1" xfId="5" applyNumberFormat="1" applyFont="1" applyBorder="1" applyAlignment="1">
      <alignment vertical="center"/>
    </xf>
    <xf numFmtId="38" fontId="1" fillId="0" borderId="1" xfId="5" applyFont="1" applyBorder="1" applyAlignment="1">
      <alignment vertical="center"/>
    </xf>
    <xf numFmtId="0" fontId="5" fillId="0" borderId="0" xfId="0" applyFont="1" applyFill="1" applyAlignment="1"/>
    <xf numFmtId="0" fontId="5" fillId="0" borderId="4" xfId="0" applyFont="1" applyFill="1" applyBorder="1" applyAlignment="1">
      <alignment vertical="center"/>
    </xf>
    <xf numFmtId="0" fontId="7" fillId="0" borderId="0" xfId="7" applyFill="1"/>
    <xf numFmtId="0" fontId="1" fillId="0" borderId="0" xfId="7" applyFont="1" applyFill="1"/>
    <xf numFmtId="41" fontId="7" fillId="0" borderId="0" xfId="7" applyNumberFormat="1" applyFill="1"/>
    <xf numFmtId="0" fontId="7" fillId="0" borderId="1" xfId="7" applyFill="1" applyBorder="1"/>
    <xf numFmtId="0" fontId="12" fillId="0" borderId="1" xfId="7" applyFont="1" applyFill="1" applyBorder="1"/>
    <xf numFmtId="0" fontId="7" fillId="0" borderId="2" xfId="7" applyFill="1" applyBorder="1"/>
    <xf numFmtId="0" fontId="1" fillId="0" borderId="1" xfId="7" applyFont="1" applyFill="1" applyBorder="1"/>
    <xf numFmtId="41" fontId="12" fillId="0" borderId="0" xfId="7" applyNumberFormat="1" applyFont="1" applyFill="1" applyBorder="1" applyAlignment="1">
      <alignment horizontal="right" vertical="center"/>
    </xf>
    <xf numFmtId="0" fontId="7" fillId="0" borderId="4" xfId="7" applyFill="1" applyBorder="1" applyAlignment="1">
      <alignment vertical="center"/>
    </xf>
    <xf numFmtId="0" fontId="1" fillId="0" borderId="0" xfId="7" applyFont="1" applyFill="1" applyBorder="1" applyAlignment="1">
      <alignment horizontal="distributed" vertical="center"/>
    </xf>
    <xf numFmtId="0" fontId="1" fillId="0" borderId="0" xfId="7" applyFont="1" applyFill="1" applyBorder="1" applyAlignment="1">
      <alignment vertical="center"/>
    </xf>
    <xf numFmtId="41" fontId="18" fillId="0" borderId="0" xfId="7" applyNumberFormat="1" applyFont="1" applyFill="1" applyBorder="1" applyAlignment="1">
      <alignment horizontal="right" vertical="center"/>
    </xf>
    <xf numFmtId="0" fontId="8" fillId="0" borderId="4" xfId="7" applyFont="1" applyFill="1" applyBorder="1" applyAlignment="1">
      <alignment vertical="center"/>
    </xf>
    <xf numFmtId="0" fontId="10" fillId="0" borderId="0" xfId="7" applyFont="1" applyFill="1" applyBorder="1" applyAlignment="1">
      <alignment horizontal="right" vertical="center"/>
    </xf>
    <xf numFmtId="0" fontId="10" fillId="0" borderId="0" xfId="7" applyFont="1" applyFill="1" applyBorder="1" applyAlignment="1">
      <alignment vertical="center"/>
    </xf>
    <xf numFmtId="41" fontId="8" fillId="0" borderId="0" xfId="7" applyNumberFormat="1" applyFont="1" applyFill="1" applyBorder="1" applyAlignment="1">
      <alignment horizontal="right" vertical="center"/>
    </xf>
    <xf numFmtId="0" fontId="7" fillId="0" borderId="0" xfId="7" applyFill="1" applyBorder="1" applyAlignment="1">
      <alignment horizontal="center" vertical="center"/>
    </xf>
    <xf numFmtId="0" fontId="1" fillId="0" borderId="0" xfId="7" applyFont="1" applyFill="1" applyBorder="1" applyAlignment="1">
      <alignment horizontal="center" vertical="center" wrapText="1" justifyLastLine="1"/>
    </xf>
    <xf numFmtId="0" fontId="1" fillId="0" borderId="5" xfId="7" applyFont="1" applyFill="1" applyBorder="1" applyAlignment="1">
      <alignment vertical="center"/>
    </xf>
    <xf numFmtId="0" fontId="1" fillId="0" borderId="0" xfId="7" applyFont="1" applyFill="1" applyBorder="1" applyAlignment="1">
      <alignment horizontal="distributed" vertical="center" justifyLastLine="1"/>
    </xf>
    <xf numFmtId="0" fontId="9" fillId="0" borderId="22" xfId="7" applyFont="1" applyFill="1" applyBorder="1" applyAlignment="1">
      <alignment horizontal="center" vertical="center" wrapText="1" justifyLastLine="1"/>
    </xf>
    <xf numFmtId="0" fontId="1" fillId="0" borderId="15" xfId="7" applyFont="1" applyFill="1" applyBorder="1" applyAlignment="1">
      <alignment vertical="center"/>
    </xf>
    <xf numFmtId="0" fontId="1" fillId="0" borderId="7" xfId="7" applyFont="1" applyFill="1" applyBorder="1" applyAlignment="1">
      <alignment vertical="center"/>
    </xf>
    <xf numFmtId="0" fontId="1" fillId="0" borderId="8" xfId="7" applyFont="1" applyFill="1" applyBorder="1" applyAlignment="1">
      <alignment vertical="center"/>
    </xf>
    <xf numFmtId="0" fontId="1" fillId="0" borderId="0" xfId="7" applyFont="1" applyFill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/>
    <xf numFmtId="0" fontId="1" fillId="0" borderId="7" xfId="0" applyFont="1" applyFill="1" applyBorder="1" applyAlignment="1">
      <alignment horizontal="distributed" vertical="center" justifyLastLine="1"/>
    </xf>
    <xf numFmtId="0" fontId="1" fillId="0" borderId="0" xfId="0" applyFont="1" applyFill="1" applyAlignment="1"/>
    <xf numFmtId="0" fontId="1" fillId="0" borderId="8" xfId="0" applyFont="1" applyFill="1" applyBorder="1" applyAlignment="1">
      <alignment horizontal="distributed" vertical="center" justifyLastLine="1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12" fillId="0" borderId="0" xfId="0" applyFont="1" applyFill="1"/>
    <xf numFmtId="0" fontId="21" fillId="0" borderId="0" xfId="0" applyFont="1" applyFill="1"/>
    <xf numFmtId="0" fontId="12" fillId="0" borderId="1" xfId="0" applyFont="1" applyFill="1" applyBorder="1"/>
    <xf numFmtId="0" fontId="0" fillId="0" borderId="27" xfId="0" applyFont="1" applyFill="1" applyBorder="1"/>
    <xf numFmtId="0" fontId="0" fillId="0" borderId="28" xfId="0" applyFont="1" applyFill="1" applyBorder="1"/>
    <xf numFmtId="0" fontId="0" fillId="0" borderId="29" xfId="0" applyFont="1" applyFill="1" applyBorder="1" applyAlignment="1">
      <alignment vertical="center"/>
    </xf>
    <xf numFmtId="187" fontId="18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0" fontId="0" fillId="0" borderId="4" xfId="0" applyFont="1" applyFill="1" applyBorder="1" applyAlignment="1"/>
    <xf numFmtId="0" fontId="0" fillId="0" borderId="29" xfId="0" applyFont="1" applyFill="1" applyBorder="1" applyAlignment="1">
      <alignment vertical="top"/>
    </xf>
    <xf numFmtId="0" fontId="0" fillId="0" borderId="29" xfId="0" applyFont="1" applyFill="1" applyBorder="1" applyAlignment="1"/>
    <xf numFmtId="0" fontId="0" fillId="0" borderId="30" xfId="0" applyFont="1" applyFill="1" applyBorder="1" applyAlignment="1">
      <alignment vertical="center"/>
    </xf>
    <xf numFmtId="0" fontId="0" fillId="0" borderId="4" xfId="0" applyFont="1" applyFill="1" applyBorder="1" applyAlignment="1">
      <alignment vertical="top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top"/>
    </xf>
    <xf numFmtId="176" fontId="18" fillId="0" borderId="0" xfId="0" applyNumberFormat="1" applyFont="1" applyFill="1" applyBorder="1" applyAlignment="1">
      <alignment vertical="center"/>
    </xf>
    <xf numFmtId="176" fontId="18" fillId="0" borderId="3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right" vertical="top"/>
    </xf>
    <xf numFmtId="0" fontId="21" fillId="0" borderId="25" xfId="0" applyFont="1" applyFill="1" applyBorder="1" applyAlignment="1">
      <alignment horizontal="right" vertical="top"/>
    </xf>
    <xf numFmtId="0" fontId="1" fillId="0" borderId="31" xfId="0" applyFont="1" applyFill="1" applyBorder="1" applyAlignment="1">
      <alignment horizontal="right" vertical="top"/>
    </xf>
    <xf numFmtId="0" fontId="21" fillId="0" borderId="6" xfId="0" applyFont="1" applyFill="1" applyBorder="1" applyAlignment="1">
      <alignment horizontal="right" vertical="top"/>
    </xf>
    <xf numFmtId="0" fontId="23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1" fillId="0" borderId="32" xfId="0" applyFont="1" applyFill="1" applyBorder="1" applyAlignment="1">
      <alignment vertical="center"/>
    </xf>
    <xf numFmtId="0" fontId="23" fillId="0" borderId="9" xfId="0" applyFont="1" applyFill="1" applyBorder="1" applyAlignment="1">
      <alignment horizontal="distributed" vertical="center" justifyLastLine="1"/>
    </xf>
    <xf numFmtId="0" fontId="1" fillId="0" borderId="13" xfId="0" applyFont="1" applyFill="1" applyBorder="1"/>
    <xf numFmtId="0" fontId="1" fillId="0" borderId="33" xfId="0" applyFont="1" applyFill="1" applyBorder="1" applyAlignment="1">
      <alignment vertical="center"/>
    </xf>
    <xf numFmtId="0" fontId="25" fillId="0" borderId="0" xfId="0" applyFont="1" applyFill="1"/>
    <xf numFmtId="3" fontId="10" fillId="0" borderId="4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21" fillId="0" borderId="3" xfId="0" applyFont="1" applyFill="1" applyBorder="1" applyAlignment="1">
      <alignment horizontal="distributed" vertical="center" justifyLastLine="1"/>
    </xf>
    <xf numFmtId="0" fontId="21" fillId="0" borderId="0" xfId="0" applyFont="1" applyFill="1" applyAlignment="1">
      <alignment horizontal="right"/>
    </xf>
    <xf numFmtId="38" fontId="5" fillId="0" borderId="0" xfId="3" applyFont="1" applyFill="1"/>
    <xf numFmtId="38" fontId="6" fillId="0" borderId="0" xfId="3" applyFont="1" applyFill="1"/>
    <xf numFmtId="38" fontId="5" fillId="0" borderId="0" xfId="3" applyFont="1" applyFill="1" applyBorder="1"/>
    <xf numFmtId="38" fontId="6" fillId="0" borderId="0" xfId="3" applyFont="1" applyFill="1" applyBorder="1"/>
    <xf numFmtId="38" fontId="5" fillId="0" borderId="1" xfId="3" applyFont="1" applyFill="1" applyBorder="1"/>
    <xf numFmtId="38" fontId="5" fillId="0" borderId="2" xfId="3" applyFont="1" applyFill="1" applyBorder="1"/>
    <xf numFmtId="38" fontId="6" fillId="0" borderId="1" xfId="3" applyFont="1" applyFill="1" applyBorder="1"/>
    <xf numFmtId="41" fontId="7" fillId="0" borderId="0" xfId="3" applyNumberFormat="1" applyFont="1" applyFill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41" fontId="7" fillId="0" borderId="3" xfId="3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vertical="center"/>
    </xf>
    <xf numFmtId="38" fontId="1" fillId="0" borderId="0" xfId="3" applyFont="1" applyFill="1" applyBorder="1" applyAlignment="1">
      <alignment horizontal="distributed" vertical="center"/>
    </xf>
    <xf numFmtId="38" fontId="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38" fontId="1" fillId="0" borderId="0" xfId="3" applyFont="1" applyFill="1" applyBorder="1" applyAlignment="1">
      <alignment vertical="center"/>
    </xf>
    <xf numFmtId="41" fontId="8" fillId="0" borderId="0" xfId="3" applyNumberFormat="1" applyFont="1" applyFill="1" applyBorder="1" applyAlignment="1">
      <alignment horizontal="right" vertical="center"/>
    </xf>
    <xf numFmtId="41" fontId="8" fillId="0" borderId="3" xfId="3" applyNumberFormat="1" applyFont="1" applyFill="1" applyBorder="1" applyAlignment="1">
      <alignment horizontal="right" vertical="center"/>
    </xf>
    <xf numFmtId="38" fontId="20" fillId="0" borderId="4" xfId="3" applyFont="1" applyFill="1" applyBorder="1" applyAlignment="1">
      <alignment vertical="center"/>
    </xf>
    <xf numFmtId="38" fontId="10" fillId="0" borderId="0" xfId="3" applyFont="1" applyFill="1" applyBorder="1" applyAlignment="1">
      <alignment horizontal="right" vertical="center"/>
    </xf>
    <xf numFmtId="38" fontId="20" fillId="0" borderId="0" xfId="3" applyFont="1" applyFill="1" applyBorder="1" applyAlignment="1">
      <alignment vertical="center"/>
    </xf>
    <xf numFmtId="41" fontId="20" fillId="0" borderId="0" xfId="3" applyNumberFormat="1" applyFont="1" applyFill="1" applyBorder="1" applyAlignment="1">
      <alignment horizontal="right" vertical="center"/>
    </xf>
    <xf numFmtId="38" fontId="8" fillId="0" borderId="4" xfId="3" applyFont="1" applyFill="1" applyBorder="1" applyAlignment="1">
      <alignment vertical="center"/>
    </xf>
    <xf numFmtId="0" fontId="5" fillId="0" borderId="0" xfId="0" applyFont="1"/>
    <xf numFmtId="38" fontId="10" fillId="0" borderId="0" xfId="3" applyFont="1" applyFill="1" applyBorder="1" applyAlignment="1">
      <alignment horizontal="distributed" vertical="center"/>
    </xf>
    <xf numFmtId="38" fontId="1" fillId="0" borderId="0" xfId="3" applyFont="1" applyFill="1" applyBorder="1" applyAlignment="1">
      <alignment horizontal="right" vertical="top"/>
    </xf>
    <xf numFmtId="38" fontId="1" fillId="0" borderId="5" xfId="3" applyFont="1" applyFill="1" applyBorder="1" applyAlignment="1">
      <alignment horizontal="right" vertical="top"/>
    </xf>
    <xf numFmtId="38" fontId="1" fillId="0" borderId="6" xfId="3" applyFont="1" applyFill="1" applyBorder="1" applyAlignment="1">
      <alignment horizontal="right" vertical="top"/>
    </xf>
    <xf numFmtId="38" fontId="6" fillId="0" borderId="6" xfId="3" applyFont="1" applyFill="1" applyBorder="1" applyAlignment="1">
      <alignment horizontal="right" vertical="top"/>
    </xf>
    <xf numFmtId="38" fontId="1" fillId="0" borderId="22" xfId="3" applyFont="1" applyFill="1" applyBorder="1" applyAlignment="1">
      <alignment horizontal="distributed" vertical="center" justifyLastLine="1"/>
    </xf>
    <xf numFmtId="38" fontId="6" fillId="0" borderId="0" xfId="3" applyFont="1" applyFill="1" applyBorder="1" applyAlignment="1">
      <alignment vertical="center"/>
    </xf>
    <xf numFmtId="0" fontId="27" fillId="0" borderId="0" xfId="0" applyFont="1"/>
    <xf numFmtId="38" fontId="1" fillId="0" borderId="8" xfId="3" applyFont="1" applyFill="1" applyBorder="1" applyAlignment="1">
      <alignment vertical="center"/>
    </xf>
    <xf numFmtId="38" fontId="6" fillId="0" borderId="8" xfId="3" applyFont="1" applyFill="1" applyBorder="1" applyAlignment="1">
      <alignment vertical="center"/>
    </xf>
    <xf numFmtId="38" fontId="4" fillId="0" borderId="0" xfId="3" applyFont="1" applyFill="1" applyAlignment="1">
      <alignment horizontal="right"/>
    </xf>
    <xf numFmtId="38" fontId="4" fillId="0" borderId="0" xfId="3" applyFont="1" applyFill="1" applyAlignment="1">
      <alignment vertical="center"/>
    </xf>
    <xf numFmtId="177" fontId="6" fillId="0" borderId="0" xfId="8" applyNumberFormat="1" applyFont="1" applyBorder="1" applyAlignment="1">
      <alignment horizontal="right"/>
    </xf>
    <xf numFmtId="188" fontId="6" fillId="0" borderId="0" xfId="8" applyNumberFormat="1" applyFont="1" applyBorder="1" applyAlignment="1">
      <alignment horizontal="distributed"/>
    </xf>
    <xf numFmtId="38" fontId="5" fillId="0" borderId="0" xfId="3" applyFont="1"/>
    <xf numFmtId="38" fontId="5" fillId="0" borderId="1" xfId="3" applyFont="1" applyBorder="1"/>
    <xf numFmtId="38" fontId="5" fillId="0" borderId="2" xfId="3" applyFont="1" applyBorder="1"/>
    <xf numFmtId="38" fontId="6" fillId="0" borderId="1" xfId="3" applyFont="1" applyBorder="1"/>
    <xf numFmtId="38" fontId="5" fillId="0" borderId="0" xfId="3" applyFont="1" applyAlignment="1">
      <alignment vertical="top"/>
    </xf>
    <xf numFmtId="0" fontId="6" fillId="0" borderId="0" xfId="8" applyFont="1" applyBorder="1" applyAlignment="1">
      <alignment horizontal="distributed"/>
    </xf>
    <xf numFmtId="0" fontId="6" fillId="0" borderId="0" xfId="8" applyFont="1" applyBorder="1"/>
    <xf numFmtId="38" fontId="28" fillId="0" borderId="0" xfId="3" applyFont="1" applyFill="1" applyAlignment="1">
      <alignment horizontal="right" vertical="center"/>
    </xf>
    <xf numFmtId="38" fontId="5" fillId="0" borderId="0" xfId="3" applyFont="1" applyFill="1" applyAlignment="1">
      <alignment vertical="center"/>
    </xf>
    <xf numFmtId="38" fontId="6" fillId="0" borderId="0" xfId="3" applyFont="1" applyFill="1" applyAlignment="1">
      <alignment horizontal="distributed" vertical="center"/>
    </xf>
    <xf numFmtId="41" fontId="7" fillId="0" borderId="0" xfId="3" applyNumberFormat="1" applyFont="1" applyFill="1" applyAlignment="1">
      <alignment horizontal="right" vertical="center"/>
    </xf>
    <xf numFmtId="38" fontId="1" fillId="0" borderId="0" xfId="3" applyFont="1" applyFill="1" applyAlignment="1">
      <alignment horizontal="distributed" vertical="center"/>
    </xf>
    <xf numFmtId="177" fontId="5" fillId="0" borderId="0" xfId="8" applyNumberFormat="1" applyFont="1" applyBorder="1" applyAlignment="1">
      <alignment horizontal="right"/>
    </xf>
    <xf numFmtId="188" fontId="5" fillId="0" borderId="0" xfId="8" applyNumberFormat="1" applyFont="1" applyBorder="1" applyAlignment="1">
      <alignment horizontal="distributed"/>
    </xf>
    <xf numFmtId="177" fontId="6" fillId="0" borderId="0" xfId="8" applyNumberFormat="1" applyFont="1" applyBorder="1" applyAlignment="1">
      <alignment horizontal="right" vertical="top"/>
    </xf>
    <xf numFmtId="177" fontId="5" fillId="0" borderId="0" xfId="8" applyNumberFormat="1" applyFont="1" applyBorder="1" applyAlignment="1">
      <alignment horizontal="right" vertical="top"/>
    </xf>
    <xf numFmtId="41" fontId="7" fillId="0" borderId="0" xfId="8" applyNumberFormat="1" applyFont="1" applyBorder="1" applyAlignment="1">
      <alignment horizontal="right" vertical="center"/>
    </xf>
    <xf numFmtId="41" fontId="7" fillId="0" borderId="0" xfId="3" applyNumberFormat="1" applyFont="1" applyAlignment="1">
      <alignment horizontal="right" vertical="center"/>
    </xf>
    <xf numFmtId="41" fontId="7" fillId="0" borderId="0" xfId="3" applyNumberFormat="1" applyFont="1" applyFill="1" applyBorder="1" applyAlignment="1">
      <alignment horizontal="right"/>
    </xf>
    <xf numFmtId="38" fontId="5" fillId="0" borderId="4" xfId="3" applyFont="1" applyFill="1" applyBorder="1" applyAlignment="1"/>
    <xf numFmtId="38" fontId="1" fillId="0" borderId="0" xfId="3" applyFont="1" applyFill="1" applyBorder="1" applyAlignment="1"/>
    <xf numFmtId="38" fontId="5" fillId="0" borderId="0" xfId="3" applyFont="1" applyFill="1" applyAlignment="1">
      <alignment horizontal="right" vertical="center"/>
    </xf>
    <xf numFmtId="189" fontId="8" fillId="0" borderId="0" xfId="3" applyNumberFormat="1" applyFont="1" applyFill="1" applyBorder="1" applyAlignment="1">
      <alignment horizontal="right" vertical="center"/>
    </xf>
    <xf numFmtId="38" fontId="20" fillId="0" borderId="4" xfId="3" applyFont="1" applyFill="1" applyBorder="1" applyAlignment="1">
      <alignment horizontal="right" vertical="center"/>
    </xf>
    <xf numFmtId="38" fontId="20" fillId="0" borderId="0" xfId="3" applyFont="1" applyFill="1" applyBorder="1" applyAlignment="1">
      <alignment horizontal="right" vertical="center"/>
    </xf>
    <xf numFmtId="38" fontId="8" fillId="0" borderId="4" xfId="3" applyFont="1" applyFill="1" applyBorder="1" applyAlignment="1">
      <alignment horizontal="right" vertical="center"/>
    </xf>
    <xf numFmtId="38" fontId="1" fillId="0" borderId="4" xfId="3" applyFont="1" applyFill="1" applyBorder="1" applyAlignment="1">
      <alignment horizontal="right" vertical="top"/>
    </xf>
    <xf numFmtId="38" fontId="6" fillId="0" borderId="0" xfId="3" applyFont="1" applyFill="1" applyBorder="1" applyAlignment="1">
      <alignment horizontal="right" vertical="top"/>
    </xf>
    <xf numFmtId="38" fontId="1" fillId="0" borderId="15" xfId="3" applyFont="1" applyFill="1" applyBorder="1" applyAlignment="1">
      <alignment vertical="center"/>
    </xf>
    <xf numFmtId="38" fontId="6" fillId="0" borderId="7" xfId="3" applyFont="1" applyFill="1" applyBorder="1" applyAlignment="1">
      <alignment vertical="center"/>
    </xf>
    <xf numFmtId="38" fontId="1" fillId="0" borderId="0" xfId="3" applyFont="1" applyFill="1" applyAlignment="1">
      <alignment vertical="center"/>
    </xf>
    <xf numFmtId="38" fontId="7" fillId="0" borderId="0" xfId="2" applyFont="1" applyFill="1" applyAlignment="1">
      <alignment vertical="center"/>
    </xf>
    <xf numFmtId="38" fontId="7" fillId="0" borderId="3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/>
    <xf numFmtId="0" fontId="9" fillId="0" borderId="0" xfId="0" applyFont="1" applyFill="1" applyAlignment="1"/>
    <xf numFmtId="49" fontId="9" fillId="0" borderId="0" xfId="0" applyNumberFormat="1" applyFont="1" applyFill="1" applyAlignment="1">
      <alignment horizontal="left" vertical="top"/>
    </xf>
    <xf numFmtId="176" fontId="12" fillId="0" borderId="0" xfId="0" applyNumberFormat="1" applyFont="1" applyFill="1" applyBorder="1" applyAlignment="1">
      <alignment horizontal="right" vertical="center"/>
    </xf>
    <xf numFmtId="182" fontId="7" fillId="0" borderId="0" xfId="5" applyNumberFormat="1" applyFont="1" applyFill="1" applyAlignment="1">
      <alignment vertical="center"/>
    </xf>
    <xf numFmtId="184" fontId="7" fillId="0" borderId="0" xfId="4" applyNumberFormat="1" applyFont="1" applyAlignment="1">
      <alignment vertical="center"/>
    </xf>
    <xf numFmtId="0" fontId="8" fillId="0" borderId="0" xfId="0" applyFont="1" applyFill="1"/>
    <xf numFmtId="0" fontId="1" fillId="0" borderId="0" xfId="0" applyFont="1" applyFill="1" applyAlignment="1"/>
    <xf numFmtId="0" fontId="1" fillId="0" borderId="0" xfId="0" applyFont="1" applyAlignment="1"/>
    <xf numFmtId="190" fontId="1" fillId="0" borderId="0" xfId="0" applyNumberFormat="1" applyFont="1" applyFill="1" applyAlignment="1">
      <alignment horizontal="distributed" vertical="center"/>
    </xf>
    <xf numFmtId="190" fontId="1" fillId="0" borderId="0" xfId="0" applyNumberFormat="1" applyFont="1"/>
    <xf numFmtId="0" fontId="1" fillId="0" borderId="0" xfId="0" applyFont="1" applyFill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182" fontId="8" fillId="0" borderId="3" xfId="5" applyNumberFormat="1" applyFont="1" applyFill="1" applyBorder="1" applyAlignment="1">
      <alignment horizontal="right" vertical="center"/>
    </xf>
    <xf numFmtId="182" fontId="8" fillId="0" borderId="0" xfId="5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41" fontId="8" fillId="0" borderId="0" xfId="5" applyNumberFormat="1" applyFont="1" applyFill="1" applyAlignment="1">
      <alignment horizontal="right" vertical="center"/>
    </xf>
    <xf numFmtId="38" fontId="1" fillId="0" borderId="22" xfId="3" applyFont="1" applyFill="1" applyBorder="1" applyAlignment="1">
      <alignment horizontal="center" vertical="center" wrapText="1"/>
    </xf>
    <xf numFmtId="38" fontId="5" fillId="0" borderId="0" xfId="3" applyFont="1" applyBorder="1"/>
    <xf numFmtId="38" fontId="6" fillId="0" borderId="0" xfId="3" applyFont="1" applyBorder="1"/>
    <xf numFmtId="38" fontId="10" fillId="0" borderId="0" xfId="3" applyFont="1" applyFill="1" applyBorder="1" applyAlignment="1">
      <alignment horizontal="distributed" vertical="center" wrapText="1"/>
    </xf>
    <xf numFmtId="191" fontId="8" fillId="0" borderId="0" xfId="0" applyNumberFormat="1" applyFont="1" applyFill="1" applyAlignment="1">
      <alignment horizontal="right" vertical="center"/>
    </xf>
    <xf numFmtId="191" fontId="0" fillId="0" borderId="0" xfId="0" applyNumberFormat="1" applyFont="1" applyFill="1" applyAlignment="1">
      <alignment horizontal="right" vertical="center"/>
    </xf>
    <xf numFmtId="191" fontId="8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horizontal="right" vertical="center"/>
    </xf>
    <xf numFmtId="191" fontId="0" fillId="0" borderId="1" xfId="0" applyNumberFormat="1" applyFont="1" applyFill="1" applyBorder="1"/>
    <xf numFmtId="191" fontId="14" fillId="0" borderId="0" xfId="0" applyNumberFormat="1" applyFont="1" applyFill="1"/>
    <xf numFmtId="191" fontId="5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/>
    <xf numFmtId="191" fontId="8" fillId="0" borderId="0" xfId="0" applyNumberFormat="1" applyFont="1" applyFill="1" applyAlignment="1">
      <alignment vertical="center"/>
    </xf>
    <xf numFmtId="191" fontId="0" fillId="0" borderId="0" xfId="0" applyNumberFormat="1" applyFont="1" applyFill="1" applyAlignment="1">
      <alignment vertical="center"/>
    </xf>
    <xf numFmtId="191" fontId="0" fillId="0" borderId="0" xfId="0" applyNumberFormat="1" applyFont="1" applyFill="1" applyBorder="1" applyAlignment="1">
      <alignment vertical="center"/>
    </xf>
    <xf numFmtId="191" fontId="8" fillId="0" borderId="0" xfId="0" applyNumberFormat="1" applyFont="1" applyFill="1" applyBorder="1" applyAlignment="1">
      <alignment vertical="center"/>
    </xf>
    <xf numFmtId="191" fontId="12" fillId="0" borderId="0" xfId="0" applyNumberFormat="1" applyFont="1" applyFill="1" applyBorder="1" applyAlignment="1">
      <alignment vertical="center"/>
    </xf>
    <xf numFmtId="191" fontId="0" fillId="0" borderId="0" xfId="0" applyNumberFormat="1" applyFont="1" applyFill="1" applyBorder="1" applyAlignment="1" applyProtection="1">
      <alignment vertical="center"/>
      <protection locked="0"/>
    </xf>
    <xf numFmtId="191" fontId="0" fillId="0" borderId="0" xfId="0" applyNumberFormat="1" applyFont="1" applyFill="1" applyAlignment="1"/>
    <xf numFmtId="191" fontId="1" fillId="0" borderId="0" xfId="0" applyNumberFormat="1" applyFont="1" applyFill="1"/>
    <xf numFmtId="191" fontId="1" fillId="0" borderId="0" xfId="0" applyNumberFormat="1" applyFont="1" applyFill="1" applyBorder="1" applyAlignment="1">
      <alignment vertical="center"/>
    </xf>
    <xf numFmtId="191" fontId="0" fillId="0" borderId="4" xfId="0" applyNumberFormat="1" applyFont="1" applyFill="1" applyBorder="1" applyAlignment="1">
      <alignment vertical="center"/>
    </xf>
    <xf numFmtId="38" fontId="0" fillId="0" borderId="0" xfId="9" applyFont="1" applyFill="1" applyBorder="1" applyAlignment="1">
      <alignment horizontal="right" vertical="center"/>
    </xf>
    <xf numFmtId="38" fontId="0" fillId="0" borderId="0" xfId="9" applyFont="1" applyFill="1" applyAlignment="1">
      <alignment horizontal="right" vertical="center"/>
    </xf>
    <xf numFmtId="38" fontId="8" fillId="0" borderId="0" xfId="9" applyFont="1" applyFill="1" applyAlignment="1">
      <alignment horizontal="right" vertical="center"/>
    </xf>
    <xf numFmtId="38" fontId="8" fillId="0" borderId="0" xfId="9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Alignment="1">
      <alignment horizontal="distributed" vertical="center"/>
    </xf>
    <xf numFmtId="0" fontId="7" fillId="0" borderId="0" xfId="7" applyFont="1" applyFill="1" applyBorder="1" applyAlignment="1">
      <alignment horizontal="distributed" vertical="center"/>
    </xf>
    <xf numFmtId="0" fontId="1" fillId="0" borderId="0" xfId="7" applyFont="1" applyFill="1" applyBorder="1"/>
    <xf numFmtId="0" fontId="7" fillId="0" borderId="4" xfId="7" applyFill="1" applyBorder="1"/>
    <xf numFmtId="0" fontId="7" fillId="0" borderId="0" xfId="7" applyFill="1" applyBorder="1"/>
    <xf numFmtId="0" fontId="12" fillId="0" borderId="0" xfId="7" applyFont="1" applyFill="1" applyBorder="1"/>
    <xf numFmtId="187" fontId="12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distributed" vertical="center" justifyLastLine="1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1" fillId="0" borderId="8" xfId="7" applyFont="1" applyFill="1" applyBorder="1" applyAlignment="1">
      <alignment horizontal="distributed" vertical="center" justifyLastLine="1"/>
    </xf>
    <xf numFmtId="0" fontId="1" fillId="0" borderId="7" xfId="7" applyFont="1" applyFill="1" applyBorder="1" applyAlignment="1">
      <alignment horizontal="distributed" vertical="center" justifyLastLine="1"/>
    </xf>
    <xf numFmtId="0" fontId="1" fillId="0" borderId="19" xfId="7" applyFont="1" applyFill="1" applyBorder="1" applyAlignment="1">
      <alignment horizontal="distributed" vertical="center" justifyLastLine="1"/>
    </xf>
    <xf numFmtId="0" fontId="1" fillId="0" borderId="17" xfId="7" applyFont="1" applyFill="1" applyBorder="1" applyAlignment="1">
      <alignment horizontal="distributed" vertical="center" justifyLastLine="1"/>
    </xf>
    <xf numFmtId="0" fontId="1" fillId="0" borderId="18" xfId="7" applyFont="1" applyFill="1" applyBorder="1" applyAlignment="1">
      <alignment horizontal="distributed" vertical="center" justifyLastLine="1"/>
    </xf>
    <xf numFmtId="0" fontId="1" fillId="0" borderId="9" xfId="7" applyFont="1" applyFill="1" applyBorder="1" applyAlignment="1">
      <alignment horizontal="center" vertical="center" wrapText="1"/>
    </xf>
    <xf numFmtId="0" fontId="1" fillId="0" borderId="14" xfId="7" applyFont="1" applyFill="1" applyBorder="1" applyAlignment="1">
      <alignment horizontal="center" vertical="center"/>
    </xf>
    <xf numFmtId="0" fontId="1" fillId="0" borderId="8" xfId="4" applyFont="1" applyBorder="1" applyAlignment="1">
      <alignment horizontal="distributed" vertical="center"/>
    </xf>
    <xf numFmtId="0" fontId="1" fillId="0" borderId="7" xfId="4" applyFont="1" applyBorder="1" applyAlignment="1">
      <alignment horizontal="distributed" vertical="center"/>
    </xf>
    <xf numFmtId="182" fontId="1" fillId="0" borderId="10" xfId="5" applyNumberFormat="1" applyFont="1" applyBorder="1" applyAlignment="1">
      <alignment horizontal="center" vertical="center" wrapText="1"/>
    </xf>
    <xf numFmtId="182" fontId="1" fillId="0" borderId="12" xfId="5" applyNumberFormat="1" applyFont="1" applyBorder="1" applyAlignment="1">
      <alignment horizontal="center" vertical="center" wrapText="1"/>
    </xf>
    <xf numFmtId="0" fontId="1" fillId="0" borderId="19" xfId="4" applyFont="1" applyBorder="1" applyAlignment="1">
      <alignment horizontal="distributed" vertical="center" justifyLastLine="1"/>
    </xf>
    <xf numFmtId="0" fontId="1" fillId="0" borderId="18" xfId="4" applyFont="1" applyBorder="1" applyAlignment="1">
      <alignment horizontal="distributed" vertical="center" justifyLastLine="1"/>
    </xf>
    <xf numFmtId="182" fontId="1" fillId="0" borderId="9" xfId="5" applyNumberFormat="1" applyFont="1" applyBorder="1" applyAlignment="1">
      <alignment horizontal="distributed" vertical="center" wrapText="1" justifyLastLine="1"/>
    </xf>
    <xf numFmtId="182" fontId="1" fillId="0" borderId="14" xfId="5" applyNumberFormat="1" applyFont="1" applyBorder="1" applyAlignment="1">
      <alignment horizontal="distributed" vertical="center" justifyLastLine="1"/>
    </xf>
    <xf numFmtId="181" fontId="12" fillId="0" borderId="0" xfId="0" applyNumberFormat="1" applyFont="1" applyFill="1" applyBorder="1" applyAlignment="1">
      <alignment horizontal="right" vertical="center"/>
    </xf>
    <xf numFmtId="181" fontId="12" fillId="0" borderId="0" xfId="0" quotePrefix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176" fontId="0" fillId="0" borderId="0" xfId="0" applyNumberFormat="1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191" fontId="9" fillId="0" borderId="0" xfId="0" applyNumberFormat="1" applyFont="1" applyFill="1" applyBorder="1" applyAlignment="1">
      <alignment horizontal="right" vertical="center"/>
    </xf>
    <xf numFmtId="181" fontId="12" fillId="0" borderId="0" xfId="3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14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wrapText="1"/>
    </xf>
    <xf numFmtId="176" fontId="18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2" fillId="0" borderId="10" xfId="0" applyFont="1" applyFill="1" applyBorder="1" applyAlignment="1">
      <alignment horizontal="distributed" vertical="center" justifyLastLine="1"/>
    </xf>
    <xf numFmtId="0" fontId="22" fillId="0" borderId="12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wrapText="1"/>
    </xf>
    <xf numFmtId="0" fontId="23" fillId="0" borderId="14" xfId="0" applyFont="1" applyFill="1" applyBorder="1" applyAlignment="1">
      <alignment horizontal="distributed" vertical="center" wrapText="1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center" vertical="center" wrapText="1" justifyLastLine="1"/>
    </xf>
    <xf numFmtId="0" fontId="1" fillId="0" borderId="12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8" fontId="1" fillId="0" borderId="8" xfId="3" applyFont="1" applyFill="1" applyBorder="1" applyAlignment="1">
      <alignment horizontal="distributed" vertical="center" justifyLastLine="1"/>
    </xf>
    <xf numFmtId="38" fontId="1" fillId="0" borderId="0" xfId="3" applyFont="1" applyFill="1" applyAlignment="1">
      <alignment horizontal="distributed" vertical="center" justifyLastLine="1"/>
    </xf>
    <xf numFmtId="38" fontId="1" fillId="0" borderId="7" xfId="3" applyFont="1" applyFill="1" applyBorder="1" applyAlignment="1">
      <alignment horizontal="distributed" vertical="center" justifyLastLine="1"/>
    </xf>
    <xf numFmtId="38" fontId="1" fillId="0" borderId="9" xfId="3" applyFont="1" applyFill="1" applyBorder="1" applyAlignment="1">
      <alignment horizontal="distributed" vertical="center" justifyLastLine="1"/>
    </xf>
    <xf numFmtId="38" fontId="1" fillId="0" borderId="3" xfId="3" applyFont="1" applyFill="1" applyBorder="1" applyAlignment="1">
      <alignment horizontal="distributed" vertical="center" justifyLastLine="1"/>
    </xf>
    <xf numFmtId="38" fontId="1" fillId="0" borderId="14" xfId="3" applyFont="1" applyFill="1" applyBorder="1" applyAlignment="1">
      <alignment horizontal="distributed" vertical="center" justifyLastLine="1"/>
    </xf>
    <xf numFmtId="38" fontId="1" fillId="0" borderId="10" xfId="3" applyFont="1" applyFill="1" applyBorder="1" applyAlignment="1">
      <alignment horizontal="distributed" vertical="center" justifyLastLine="1"/>
    </xf>
    <xf numFmtId="38" fontId="1" fillId="0" borderId="11" xfId="3" applyFont="1" applyFill="1" applyBorder="1" applyAlignment="1">
      <alignment horizontal="distributed" vertical="center" justifyLastLine="1"/>
    </xf>
    <xf numFmtId="38" fontId="1" fillId="0" borderId="12" xfId="3" applyFont="1" applyFill="1" applyBorder="1" applyAlignment="1">
      <alignment horizontal="distributed" vertical="center" justifyLastLine="1"/>
    </xf>
    <xf numFmtId="38" fontId="1" fillId="0" borderId="19" xfId="3" applyFont="1" applyFill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38" fontId="1" fillId="0" borderId="24" xfId="3" applyFont="1" applyFill="1" applyBorder="1" applyAlignment="1">
      <alignment horizontal="distributed" vertical="center" justifyLastLine="1"/>
    </xf>
    <xf numFmtId="38" fontId="1" fillId="0" borderId="21" xfId="3" applyFont="1" applyFill="1" applyBorder="1" applyAlignment="1">
      <alignment horizontal="distributed" vertical="center" justifyLastLine="1"/>
    </xf>
    <xf numFmtId="38" fontId="1" fillId="0" borderId="16" xfId="3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1" fillId="0" borderId="6" xfId="3" applyFont="1" applyFill="1" applyBorder="1" applyAlignment="1">
      <alignment horizontal="center" vertical="center" wrapText="1"/>
    </xf>
    <xf numFmtId="38" fontId="1" fillId="0" borderId="7" xfId="3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38" fontId="1" fillId="0" borderId="16" xfId="3" applyFont="1" applyFill="1" applyBorder="1" applyAlignment="1">
      <alignment horizontal="center" vertical="center"/>
    </xf>
    <xf numFmtId="38" fontId="1" fillId="0" borderId="12" xfId="3" applyFont="1" applyFill="1" applyBorder="1" applyAlignment="1">
      <alignment horizontal="center" vertical="center"/>
    </xf>
    <xf numFmtId="38" fontId="1" fillId="0" borderId="6" xfId="3" applyFont="1" applyFill="1" applyBorder="1" applyAlignment="1">
      <alignment horizontal="center" vertical="center"/>
    </xf>
    <xf numFmtId="38" fontId="1" fillId="0" borderId="7" xfId="3" applyFont="1" applyFill="1" applyBorder="1" applyAlignment="1">
      <alignment horizontal="center" vertical="center"/>
    </xf>
  </cellXfs>
  <cellStyles count="10">
    <cellStyle name="桁区切り" xfId="9" builtinId="6"/>
    <cellStyle name="桁区切り 2" xfId="2"/>
    <cellStyle name="桁区切り 2 2" xfId="5"/>
    <cellStyle name="桁区切り 3" xfId="3"/>
    <cellStyle name="標準" xfId="0" builtinId="0"/>
    <cellStyle name="標準 2" xfId="4"/>
    <cellStyle name="標準_14-157" xfId="1"/>
    <cellStyle name="標準_14-157(20)" xfId="7"/>
    <cellStyle name="標準_IIＡサンプル" xfId="8"/>
    <cellStyle name="標準_最終普及" xfId="6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</xdr:row>
      <xdr:rowOff>28575</xdr:rowOff>
    </xdr:from>
    <xdr:to>
      <xdr:col>6</xdr:col>
      <xdr:colOff>133350</xdr:colOff>
      <xdr:row>4</xdr:row>
      <xdr:rowOff>114300</xdr:rowOff>
    </xdr:to>
    <xdr:sp macro="" textlink="">
      <xdr:nvSpPr>
        <xdr:cNvPr id="1045" name="Arc 1"/>
        <xdr:cNvSpPr>
          <a:spLocks/>
        </xdr:cNvSpPr>
      </xdr:nvSpPr>
      <xdr:spPr bwMode="auto">
        <a:xfrm flipH="1">
          <a:off x="3848100" y="333375"/>
          <a:ext cx="38100" cy="200025"/>
        </a:xfrm>
        <a:custGeom>
          <a:avLst/>
          <a:gdLst>
            <a:gd name="T0" fmla="*/ 0 w 21600"/>
            <a:gd name="T1" fmla="*/ 0 h 43200"/>
            <a:gd name="T2" fmla="*/ 0 w 21600"/>
            <a:gd name="T3" fmla="*/ 2147483646 h 43200"/>
            <a:gd name="T4" fmla="*/ 0 w 21600"/>
            <a:gd name="T5" fmla="*/ 2147483646 h 43200"/>
            <a:gd name="T6" fmla="*/ 0 60000 65536"/>
            <a:gd name="T7" fmla="*/ 0 60000 65536"/>
            <a:gd name="T8" fmla="*/ 0 60000 65536"/>
            <a:gd name="T9" fmla="*/ 0 w 21600"/>
            <a:gd name="T10" fmla="*/ 0 h 43200"/>
            <a:gd name="T11" fmla="*/ 21600 w 21600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432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</a:path>
            <a:path w="21600" h="432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495300</xdr:colOff>
      <xdr:row>2</xdr:row>
      <xdr:rowOff>28575</xdr:rowOff>
    </xdr:from>
    <xdr:to>
      <xdr:col>6</xdr:col>
      <xdr:colOff>533400</xdr:colOff>
      <xdr:row>4</xdr:row>
      <xdr:rowOff>114300</xdr:rowOff>
    </xdr:to>
    <xdr:sp macro="" textlink="">
      <xdr:nvSpPr>
        <xdr:cNvPr id="1046" name="Arc 2"/>
        <xdr:cNvSpPr>
          <a:spLocks/>
        </xdr:cNvSpPr>
      </xdr:nvSpPr>
      <xdr:spPr bwMode="auto">
        <a:xfrm>
          <a:off x="4248150" y="333375"/>
          <a:ext cx="38100" cy="200025"/>
        </a:xfrm>
        <a:custGeom>
          <a:avLst/>
          <a:gdLst>
            <a:gd name="T0" fmla="*/ 0 w 21600"/>
            <a:gd name="T1" fmla="*/ 0 h 43200"/>
            <a:gd name="T2" fmla="*/ 0 w 21600"/>
            <a:gd name="T3" fmla="*/ 2147483646 h 43200"/>
            <a:gd name="T4" fmla="*/ 0 w 21600"/>
            <a:gd name="T5" fmla="*/ 2147483646 h 43200"/>
            <a:gd name="T6" fmla="*/ 0 60000 65536"/>
            <a:gd name="T7" fmla="*/ 0 60000 65536"/>
            <a:gd name="T8" fmla="*/ 0 60000 65536"/>
            <a:gd name="T9" fmla="*/ 0 w 21600"/>
            <a:gd name="T10" fmla="*/ 0 h 43200"/>
            <a:gd name="T11" fmla="*/ 0 w 21600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432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</a:path>
            <a:path w="21600" h="432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281938</xdr:colOff>
      <xdr:row>17</xdr:row>
      <xdr:rowOff>129267</xdr:rowOff>
    </xdr:from>
    <xdr:to>
      <xdr:col>12</xdr:col>
      <xdr:colOff>13750</xdr:colOff>
      <xdr:row>19</xdr:row>
      <xdr:rowOff>3592</xdr:rowOff>
    </xdr:to>
    <xdr:sp macro="" textlink="">
      <xdr:nvSpPr>
        <xdr:cNvPr id="2" name="大かっこ 1"/>
        <xdr:cNvSpPr/>
      </xdr:nvSpPr>
      <xdr:spPr bwMode="auto">
        <a:xfrm>
          <a:off x="3482338" y="2224767"/>
          <a:ext cx="2017812" cy="131500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800"/>
            </a:lnSpc>
          </a:pPr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 別 表 市 町 別 内 訳 参 照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76200</xdr:colOff>
      <xdr:row>13</xdr:row>
      <xdr:rowOff>57150</xdr:rowOff>
    </xdr:from>
    <xdr:to>
      <xdr:col>17</xdr:col>
      <xdr:colOff>76200</xdr:colOff>
      <xdr:row>14</xdr:row>
      <xdr:rowOff>85725</xdr:rowOff>
    </xdr:to>
    <xdr:grpSp>
      <xdr:nvGrpSpPr>
        <xdr:cNvPr id="3" name="Group 14"/>
        <xdr:cNvGrpSpPr>
          <a:grpSpLocks/>
        </xdr:cNvGrpSpPr>
      </xdr:nvGrpSpPr>
      <xdr:grpSpPr bwMode="auto">
        <a:xfrm>
          <a:off x="4991100" y="2066925"/>
          <a:ext cx="2428875" cy="161925"/>
          <a:chOff x="575" y="66"/>
          <a:chExt cx="240" cy="26"/>
        </a:xfrm>
      </xdr:grpSpPr>
      <xdr:sp macro="" textlink="">
        <xdr:nvSpPr>
          <xdr:cNvPr id="4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66675</xdr:colOff>
      <xdr:row>5</xdr:row>
      <xdr:rowOff>47625</xdr:rowOff>
    </xdr:from>
    <xdr:to>
      <xdr:col>17</xdr:col>
      <xdr:colOff>85725</xdr:colOff>
      <xdr:row>6</xdr:row>
      <xdr:rowOff>85725</xdr:rowOff>
    </xdr:to>
    <xdr:grpSp>
      <xdr:nvGrpSpPr>
        <xdr:cNvPr id="6" name="Group 14"/>
        <xdr:cNvGrpSpPr>
          <a:grpSpLocks/>
        </xdr:cNvGrpSpPr>
      </xdr:nvGrpSpPr>
      <xdr:grpSpPr bwMode="auto">
        <a:xfrm>
          <a:off x="4981575" y="952500"/>
          <a:ext cx="2447925" cy="171450"/>
          <a:chOff x="575" y="66"/>
          <a:chExt cx="240" cy="26"/>
        </a:xfrm>
      </xdr:grpSpPr>
      <xdr:sp macro="" textlink="">
        <xdr:nvSpPr>
          <xdr:cNvPr id="7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</xdr:col>
      <xdr:colOff>11430</xdr:colOff>
      <xdr:row>58</xdr:row>
      <xdr:rowOff>0</xdr:rowOff>
    </xdr:from>
    <xdr:to>
      <xdr:col>10</xdr:col>
      <xdr:colOff>707208</xdr:colOff>
      <xdr:row>58</xdr:row>
      <xdr:rowOff>0</xdr:rowOff>
    </xdr:to>
    <xdr:sp macro="" textlink="">
      <xdr:nvSpPr>
        <xdr:cNvPr id="9" name="Text Box 42"/>
        <xdr:cNvSpPr txBox="1">
          <a:spLocks noChangeArrowheads="1"/>
        </xdr:cNvSpPr>
      </xdr:nvSpPr>
      <xdr:spPr bwMode="auto">
        <a:xfrm>
          <a:off x="3669030" y="6686550"/>
          <a:ext cx="1362528" cy="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 表 市 町 村 別 内 訳 参 照</a:t>
          </a:r>
        </a:p>
      </xdr:txBody>
    </xdr:sp>
    <xdr:clientData/>
  </xdr:twoCellAnchor>
  <xdr:twoCellAnchor>
    <xdr:from>
      <xdr:col>8</xdr:col>
      <xdr:colOff>11430</xdr:colOff>
      <xdr:row>58</xdr:row>
      <xdr:rowOff>0</xdr:rowOff>
    </xdr:from>
    <xdr:to>
      <xdr:col>10</xdr:col>
      <xdr:colOff>710881</xdr:colOff>
      <xdr:row>58</xdr:row>
      <xdr:rowOff>0</xdr:rowOff>
    </xdr:to>
    <xdr:sp macro="" textlink="">
      <xdr:nvSpPr>
        <xdr:cNvPr id="10" name="Text Box 43"/>
        <xdr:cNvSpPr txBox="1">
          <a:spLocks noChangeArrowheads="1"/>
        </xdr:cNvSpPr>
      </xdr:nvSpPr>
      <xdr:spPr bwMode="auto">
        <a:xfrm>
          <a:off x="3669030" y="6686550"/>
          <a:ext cx="1356676" cy="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 表 市 町 村 別 内 訳 参 照</a:t>
          </a:r>
        </a:p>
      </xdr:txBody>
    </xdr:sp>
    <xdr:clientData/>
  </xdr:twoCellAnchor>
  <xdr:twoCellAnchor>
    <xdr:from>
      <xdr:col>8</xdr:col>
      <xdr:colOff>11430</xdr:colOff>
      <xdr:row>58</xdr:row>
      <xdr:rowOff>0</xdr:rowOff>
    </xdr:from>
    <xdr:to>
      <xdr:col>10</xdr:col>
      <xdr:colOff>707208</xdr:colOff>
      <xdr:row>58</xdr:row>
      <xdr:rowOff>0</xdr:rowOff>
    </xdr:to>
    <xdr:sp macro="" textlink="">
      <xdr:nvSpPr>
        <xdr:cNvPr id="11" name="Text Box 45"/>
        <xdr:cNvSpPr txBox="1">
          <a:spLocks noChangeArrowheads="1"/>
        </xdr:cNvSpPr>
      </xdr:nvSpPr>
      <xdr:spPr bwMode="auto">
        <a:xfrm>
          <a:off x="3669030" y="6686550"/>
          <a:ext cx="1362528" cy="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 表 市 町 村 別 内 訳 参 照</a:t>
          </a:r>
        </a:p>
      </xdr:txBody>
    </xdr:sp>
    <xdr:clientData/>
  </xdr:twoCellAnchor>
  <xdr:twoCellAnchor>
    <xdr:from>
      <xdr:col>8</xdr:col>
      <xdr:colOff>11430</xdr:colOff>
      <xdr:row>58</xdr:row>
      <xdr:rowOff>0</xdr:rowOff>
    </xdr:from>
    <xdr:to>
      <xdr:col>10</xdr:col>
      <xdr:colOff>707208</xdr:colOff>
      <xdr:row>58</xdr:row>
      <xdr:rowOff>0</xdr:rowOff>
    </xdr:to>
    <xdr:sp macro="" textlink="">
      <xdr:nvSpPr>
        <xdr:cNvPr id="12" name="Text Box 46"/>
        <xdr:cNvSpPr txBox="1">
          <a:spLocks noChangeArrowheads="1"/>
        </xdr:cNvSpPr>
      </xdr:nvSpPr>
      <xdr:spPr bwMode="auto">
        <a:xfrm>
          <a:off x="3669030" y="6686550"/>
          <a:ext cx="1362528" cy="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 表 市 町 村 別 内 訳 参 照</a:t>
          </a:r>
        </a:p>
      </xdr:txBody>
    </xdr:sp>
    <xdr:clientData/>
  </xdr:twoCellAnchor>
  <xdr:oneCellAnchor>
    <xdr:from>
      <xdr:col>12</xdr:col>
      <xdr:colOff>53613</xdr:colOff>
      <xdr:row>5</xdr:row>
      <xdr:rowOff>81643</xdr:rowOff>
    </xdr:from>
    <xdr:ext cx="196010" cy="264560"/>
    <xdr:sp macro="" textlink="">
      <xdr:nvSpPr>
        <xdr:cNvPr id="13" name="テキスト ボックス 12"/>
        <xdr:cNvSpPr txBox="1"/>
      </xdr:nvSpPr>
      <xdr:spPr>
        <a:xfrm>
          <a:off x="5540013" y="700768"/>
          <a:ext cx="1960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7</xdr:col>
      <xdr:colOff>277856</xdr:colOff>
      <xdr:row>26</xdr:row>
      <xdr:rowOff>77560</xdr:rowOff>
    </xdr:from>
    <xdr:to>
      <xdr:col>12</xdr:col>
      <xdr:colOff>9616</xdr:colOff>
      <xdr:row>27</xdr:row>
      <xdr:rowOff>77562</xdr:rowOff>
    </xdr:to>
    <xdr:sp macro="" textlink="">
      <xdr:nvSpPr>
        <xdr:cNvPr id="14" name="大かっこ 13"/>
        <xdr:cNvSpPr/>
      </xdr:nvSpPr>
      <xdr:spPr bwMode="auto">
        <a:xfrm>
          <a:off x="3478256" y="3297010"/>
          <a:ext cx="2017760" cy="123827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別 表 市 町 別 内 訳 参 照 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>
            <a:lnSpc>
              <a:spcPts val="800"/>
            </a:lnSpc>
          </a:pPr>
          <a:endParaRPr kumimoji="1" lang="en-US" altLang="ja-JP" sz="7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7</xdr:col>
      <xdr:colOff>247105</xdr:colOff>
      <xdr:row>31</xdr:row>
      <xdr:rowOff>34019</xdr:rowOff>
    </xdr:from>
    <xdr:to>
      <xdr:col>11</xdr:col>
      <xdr:colOff>33899</xdr:colOff>
      <xdr:row>35</xdr:row>
      <xdr:rowOff>3975</xdr:rowOff>
    </xdr:to>
    <xdr:sp macro="" textlink="">
      <xdr:nvSpPr>
        <xdr:cNvPr id="15" name="大かっこ 14"/>
        <xdr:cNvSpPr/>
      </xdr:nvSpPr>
      <xdr:spPr bwMode="auto">
        <a:xfrm>
          <a:off x="3447505" y="3748769"/>
          <a:ext cx="1615594" cy="341431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800"/>
            </a:lnSpc>
          </a:pP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別 表 市 町 別 内 訳 参 照 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275952</xdr:colOff>
      <xdr:row>38</xdr:row>
      <xdr:rowOff>28031</xdr:rowOff>
    </xdr:from>
    <xdr:to>
      <xdr:col>11</xdr:col>
      <xdr:colOff>35371</xdr:colOff>
      <xdr:row>44</xdr:row>
      <xdr:rowOff>4144</xdr:rowOff>
    </xdr:to>
    <xdr:sp macro="" textlink="">
      <xdr:nvSpPr>
        <xdr:cNvPr id="16" name="大かっこ 15"/>
        <xdr:cNvSpPr/>
      </xdr:nvSpPr>
      <xdr:spPr bwMode="auto">
        <a:xfrm>
          <a:off x="3476352" y="4485731"/>
          <a:ext cx="1588219" cy="595238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別 表 市 町 別 内 訳 参 照 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12</xdr:col>
      <xdr:colOff>76200</xdr:colOff>
      <xdr:row>9</xdr:row>
      <xdr:rowOff>57150</xdr:rowOff>
    </xdr:from>
    <xdr:to>
      <xdr:col>17</xdr:col>
      <xdr:colOff>76200</xdr:colOff>
      <xdr:row>10</xdr:row>
      <xdr:rowOff>85725</xdr:rowOff>
    </xdr:to>
    <xdr:grpSp>
      <xdr:nvGrpSpPr>
        <xdr:cNvPr id="17" name="Group 14"/>
        <xdr:cNvGrpSpPr>
          <a:grpSpLocks/>
        </xdr:cNvGrpSpPr>
      </xdr:nvGrpSpPr>
      <xdr:grpSpPr bwMode="auto">
        <a:xfrm>
          <a:off x="4991100" y="1514475"/>
          <a:ext cx="2428875" cy="161925"/>
          <a:chOff x="575" y="66"/>
          <a:chExt cx="240" cy="26"/>
        </a:xfrm>
      </xdr:grpSpPr>
      <xdr:sp macro="" textlink="">
        <xdr:nvSpPr>
          <xdr:cNvPr id="18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76200</xdr:colOff>
      <xdr:row>13</xdr:row>
      <xdr:rowOff>57150</xdr:rowOff>
    </xdr:from>
    <xdr:to>
      <xdr:col>17</xdr:col>
      <xdr:colOff>76200</xdr:colOff>
      <xdr:row>14</xdr:row>
      <xdr:rowOff>85725</xdr:rowOff>
    </xdr:to>
    <xdr:grpSp>
      <xdr:nvGrpSpPr>
        <xdr:cNvPr id="20" name="Group 14"/>
        <xdr:cNvGrpSpPr>
          <a:grpSpLocks/>
        </xdr:cNvGrpSpPr>
      </xdr:nvGrpSpPr>
      <xdr:grpSpPr bwMode="auto">
        <a:xfrm>
          <a:off x="4991100" y="2066925"/>
          <a:ext cx="2428875" cy="161925"/>
          <a:chOff x="575" y="66"/>
          <a:chExt cx="240" cy="26"/>
        </a:xfrm>
      </xdr:grpSpPr>
      <xdr:sp macro="" textlink="">
        <xdr:nvSpPr>
          <xdr:cNvPr id="21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287926</xdr:colOff>
      <xdr:row>22</xdr:row>
      <xdr:rowOff>74839</xdr:rowOff>
    </xdr:from>
    <xdr:to>
      <xdr:col>12</xdr:col>
      <xdr:colOff>27113</xdr:colOff>
      <xdr:row>23</xdr:row>
      <xdr:rowOff>74841</xdr:rowOff>
    </xdr:to>
    <xdr:sp macro="" textlink="">
      <xdr:nvSpPr>
        <xdr:cNvPr id="23" name="大かっこ 22"/>
        <xdr:cNvSpPr/>
      </xdr:nvSpPr>
      <xdr:spPr bwMode="auto">
        <a:xfrm>
          <a:off x="3488326" y="2798989"/>
          <a:ext cx="2025187" cy="123827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別 表 市 町 別 内 訳 参 照 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4"/>
  <sheetViews>
    <sheetView tabSelected="1" zoomScaleNormal="100" zoomScaleSheetLayoutView="200" workbookViewId="0"/>
  </sheetViews>
  <sheetFormatPr defaultColWidth="9.59765625" defaultRowHeight="9.75"/>
  <cols>
    <col min="1" max="1" width="1.59765625" style="1" customWidth="1"/>
    <col min="2" max="2" width="12.796875" style="1" customWidth="1"/>
    <col min="3" max="3" width="1.59765625" style="1" customWidth="1"/>
    <col min="4" max="4" width="21.3984375" style="1" customWidth="1"/>
    <col min="5" max="5" width="19.59765625" style="1" customWidth="1"/>
    <col min="6" max="6" width="22.59765625" style="1" customWidth="1"/>
    <col min="7" max="7" width="13.796875" style="1" customWidth="1"/>
    <col min="8" max="8" width="9.59765625" style="1"/>
    <col min="9" max="9" width="12.59765625" style="1" bestFit="1" customWidth="1"/>
    <col min="10" max="16384" width="9.59765625" style="1"/>
  </cols>
  <sheetData>
    <row r="1" spans="1:9" ht="10.5" customHeight="1" thickBot="1">
      <c r="B1" s="1" t="s">
        <v>11</v>
      </c>
      <c r="G1" s="9" t="s">
        <v>10</v>
      </c>
    </row>
    <row r="2" spans="1:9" ht="13.5" customHeight="1" thickTop="1">
      <c r="A2" s="151"/>
      <c r="B2" s="446" t="s">
        <v>9</v>
      </c>
      <c r="C2" s="152"/>
      <c r="D2" s="449" t="s">
        <v>8</v>
      </c>
      <c r="E2" s="452" t="s">
        <v>7</v>
      </c>
      <c r="F2" s="453"/>
      <c r="G2" s="153" t="s">
        <v>6</v>
      </c>
      <c r="H2" s="8"/>
    </row>
    <row r="3" spans="1:9" ht="5.0999999999999996" customHeight="1">
      <c r="A3" s="20"/>
      <c r="B3" s="447"/>
      <c r="C3" s="21"/>
      <c r="D3" s="450"/>
      <c r="E3" s="454"/>
      <c r="F3" s="455"/>
      <c r="G3" s="456" t="s">
        <v>5</v>
      </c>
    </row>
    <row r="4" spans="1:9" ht="5.0999999999999996" customHeight="1">
      <c r="A4" s="20"/>
      <c r="B4" s="447"/>
      <c r="C4" s="21"/>
      <c r="D4" s="450"/>
      <c r="E4" s="459" t="s">
        <v>3</v>
      </c>
      <c r="F4" s="450" t="s">
        <v>4</v>
      </c>
      <c r="G4" s="457"/>
    </row>
    <row r="5" spans="1:9">
      <c r="A5" s="75"/>
      <c r="B5" s="448"/>
      <c r="C5" s="75"/>
      <c r="D5" s="451"/>
      <c r="E5" s="451"/>
      <c r="F5" s="451"/>
      <c r="G5" s="458"/>
    </row>
    <row r="6" spans="1:9" ht="3.75" customHeight="1">
      <c r="A6" s="16"/>
      <c r="B6" s="50"/>
      <c r="C6" s="80"/>
      <c r="D6" s="20"/>
      <c r="E6" s="154"/>
      <c r="F6" s="20"/>
      <c r="G6" s="16"/>
    </row>
    <row r="7" spans="1:9" ht="17.100000000000001" customHeight="1">
      <c r="A7" s="16"/>
      <c r="B7" s="399" t="s">
        <v>345</v>
      </c>
      <c r="C7" s="32"/>
      <c r="D7" s="268">
        <f>SUM(E7:G7)</f>
        <v>8448502</v>
      </c>
      <c r="E7" s="5">
        <v>291160</v>
      </c>
      <c r="F7" s="5">
        <v>3211</v>
      </c>
      <c r="G7" s="5">
        <v>8154131</v>
      </c>
    </row>
    <row r="8" spans="1:9" ht="17.100000000000001" customHeight="1">
      <c r="A8" s="16"/>
      <c r="B8" s="399" t="s">
        <v>359</v>
      </c>
      <c r="C8" s="32"/>
      <c r="D8" s="268">
        <f t="shared" ref="D8" si="0">SUM(E8:F8)</f>
        <v>377477</v>
      </c>
      <c r="E8" s="5">
        <v>374330</v>
      </c>
      <c r="F8" s="5">
        <v>3147</v>
      </c>
      <c r="G8" s="24" t="s">
        <v>13</v>
      </c>
    </row>
    <row r="9" spans="1:9" ht="17.100000000000001" customHeight="1">
      <c r="A9" s="16"/>
      <c r="B9" s="399" t="s">
        <v>366</v>
      </c>
      <c r="C9" s="32"/>
      <c r="D9" s="23">
        <f>SUM(E9:F9)</f>
        <v>362516</v>
      </c>
      <c r="E9" s="5">
        <v>359570</v>
      </c>
      <c r="F9" s="5">
        <v>2946</v>
      </c>
      <c r="G9" s="24" t="s">
        <v>2</v>
      </c>
      <c r="I9" s="4"/>
    </row>
    <row r="10" spans="1:9" ht="3" customHeight="1" thickBot="1">
      <c r="A10" s="155"/>
      <c r="B10" s="134"/>
      <c r="C10" s="156"/>
      <c r="D10" s="157"/>
      <c r="E10" s="157"/>
      <c r="F10" s="157"/>
      <c r="G10" s="157"/>
    </row>
    <row r="11" spans="1:9" ht="4.5" customHeight="1" thickTop="1">
      <c r="A11" s="2"/>
      <c r="B11" s="2"/>
      <c r="C11" s="2"/>
      <c r="D11" s="2"/>
      <c r="E11" s="398"/>
      <c r="F11" s="2"/>
      <c r="G11" s="2"/>
    </row>
    <row r="12" spans="1:9">
      <c r="A12" s="2" t="s">
        <v>346</v>
      </c>
      <c r="D12" s="397"/>
      <c r="E12" s="397"/>
      <c r="F12" s="397"/>
      <c r="G12" s="2"/>
    </row>
    <row r="13" spans="1:9" s="2" customFormat="1" ht="11.45" customHeight="1">
      <c r="A13" s="444" t="s">
        <v>12</v>
      </c>
      <c r="B13" s="445"/>
      <c r="C13" s="445"/>
      <c r="D13" s="445"/>
      <c r="E13" s="445"/>
      <c r="F13" s="445"/>
      <c r="G13" s="445"/>
    </row>
    <row r="14" spans="1:9" s="2" customFormat="1">
      <c r="A14" s="2" t="s">
        <v>0</v>
      </c>
    </row>
    <row r="17" spans="4:6">
      <c r="D17" s="4"/>
    </row>
    <row r="18" spans="4:6">
      <c r="D18" s="4"/>
    </row>
    <row r="24" spans="4:6">
      <c r="F24" s="400"/>
    </row>
  </sheetData>
  <mergeCells count="7">
    <mergeCell ref="A13:G13"/>
    <mergeCell ref="B2:B5"/>
    <mergeCell ref="D2:D5"/>
    <mergeCell ref="E2:F3"/>
    <mergeCell ref="G3:G5"/>
    <mergeCell ref="E4:E5"/>
    <mergeCell ref="F4:F5"/>
  </mergeCells>
  <phoneticPr fontId="2"/>
  <printOptions horizontalCentered="1"/>
  <pageMargins left="0.59055118110236227" right="0.59055118110236227" top="1.4960629921259843" bottom="0.59055118110236227" header="0.82677165354330717" footer="0.51181102362204722"/>
  <pageSetup paperSize="9" scale="145" orientation="portrait" r:id="rId1"/>
  <headerFooter alignWithMargins="0">
    <oddHeader>&amp;L&amp;9発電電力量ー県営・民営別ー&amp;R&amp;9&amp;F (&amp;A)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40"/>
  <sheetViews>
    <sheetView zoomScaleNormal="100" zoomScaleSheetLayoutView="150" zoomScalePageLayoutView="112" workbookViewId="0"/>
  </sheetViews>
  <sheetFormatPr defaultColWidth="9.59765625" defaultRowHeight="11.1" customHeight="1"/>
  <cols>
    <col min="1" max="1" width="1" style="58" customWidth="1"/>
    <col min="2" max="2" width="4" style="2" customWidth="1"/>
    <col min="3" max="3" width="9" style="2" customWidth="1"/>
    <col min="4" max="4" width="1.59765625" style="58" customWidth="1"/>
    <col min="5" max="5" width="14" style="58" customWidth="1"/>
    <col min="6" max="6" width="14.19921875" style="58" customWidth="1"/>
    <col min="7" max="7" width="14" style="58" customWidth="1"/>
    <col min="8" max="8" width="14.19921875" style="58" customWidth="1"/>
    <col min="9" max="9" width="14" style="58" customWidth="1"/>
    <col min="10" max="10" width="14.19921875" style="58" customWidth="1"/>
    <col min="11" max="12" width="16.19921875" style="58" customWidth="1"/>
    <col min="13" max="15" width="14.59765625" style="58" customWidth="1"/>
    <col min="16" max="16" width="17.3984375" style="58" customWidth="1"/>
    <col min="17" max="17" width="1" style="58" customWidth="1"/>
    <col min="18" max="16384" width="9.59765625" style="58"/>
  </cols>
  <sheetData>
    <row r="1" spans="1:16" s="2" customFormat="1" ht="13.5" customHeight="1" thickBot="1">
      <c r="B1" s="2" t="s">
        <v>148</v>
      </c>
      <c r="J1" s="135"/>
      <c r="K1" s="135"/>
      <c r="P1" s="9" t="s">
        <v>122</v>
      </c>
    </row>
    <row r="2" spans="1:16" s="2" customFormat="1" ht="14.25" customHeight="1" thickTop="1">
      <c r="A2" s="133"/>
      <c r="B2" s="446" t="s">
        <v>42</v>
      </c>
      <c r="C2" s="446"/>
      <c r="D2" s="132"/>
      <c r="E2" s="509" t="s">
        <v>147</v>
      </c>
      <c r="F2" s="509" t="s">
        <v>146</v>
      </c>
      <c r="G2" s="509" t="s">
        <v>145</v>
      </c>
      <c r="H2" s="509" t="s">
        <v>144</v>
      </c>
      <c r="I2" s="145"/>
      <c r="J2" s="35" t="s">
        <v>143</v>
      </c>
      <c r="K2" s="144" t="s">
        <v>142</v>
      </c>
      <c r="L2" s="35"/>
      <c r="M2" s="144" t="s">
        <v>141</v>
      </c>
      <c r="N2" s="35"/>
      <c r="O2" s="35"/>
      <c r="P2" s="35" t="s">
        <v>140</v>
      </c>
    </row>
    <row r="3" spans="1:16" s="2" customFormat="1" ht="20.25" customHeight="1">
      <c r="A3" s="75"/>
      <c r="B3" s="448"/>
      <c r="C3" s="448"/>
      <c r="D3" s="79"/>
      <c r="E3" s="510"/>
      <c r="F3" s="510"/>
      <c r="G3" s="510"/>
      <c r="H3" s="510"/>
      <c r="I3" s="78" t="s">
        <v>139</v>
      </c>
      <c r="J3" s="143" t="s">
        <v>52</v>
      </c>
      <c r="K3" s="78" t="s">
        <v>138</v>
      </c>
      <c r="L3" s="78" t="s">
        <v>137</v>
      </c>
      <c r="M3" s="78" t="s">
        <v>136</v>
      </c>
      <c r="N3" s="77" t="s">
        <v>135</v>
      </c>
      <c r="O3" s="77" t="s">
        <v>47</v>
      </c>
      <c r="P3" s="143" t="s">
        <v>134</v>
      </c>
    </row>
    <row r="4" spans="1:16" ht="5.25" customHeight="1">
      <c r="A4" s="16"/>
      <c r="B4" s="20"/>
      <c r="C4" s="20"/>
      <c r="D4" s="32"/>
      <c r="E4" s="142"/>
      <c r="F4" s="142"/>
      <c r="G4" s="142"/>
      <c r="H4" s="142"/>
      <c r="I4" s="141"/>
      <c r="J4" s="20"/>
      <c r="K4" s="141"/>
      <c r="L4" s="141"/>
      <c r="M4" s="141"/>
      <c r="N4" s="20"/>
      <c r="O4" s="20"/>
      <c r="P4" s="20"/>
    </row>
    <row r="5" spans="1:16" ht="11.1" customHeight="1">
      <c r="A5" s="25"/>
      <c r="B5" s="28" t="s">
        <v>133</v>
      </c>
      <c r="C5" s="27"/>
      <c r="D5" s="26"/>
      <c r="E5" s="76">
        <v>1118380</v>
      </c>
      <c r="F5" s="76">
        <v>1068162</v>
      </c>
      <c r="G5" s="76">
        <v>1004789</v>
      </c>
      <c r="H5" s="76">
        <v>63373</v>
      </c>
      <c r="I5" s="76">
        <v>774375</v>
      </c>
      <c r="J5" s="76">
        <v>113385</v>
      </c>
      <c r="K5" s="76">
        <v>44268</v>
      </c>
      <c r="L5" s="76">
        <v>34869</v>
      </c>
      <c r="M5" s="76">
        <v>1480</v>
      </c>
      <c r="N5" s="76">
        <v>224</v>
      </c>
      <c r="O5" s="76">
        <v>5479</v>
      </c>
      <c r="P5" s="76">
        <v>974080</v>
      </c>
    </row>
    <row r="6" spans="1:16" ht="11.1" customHeight="1">
      <c r="A6" s="22"/>
      <c r="B6" s="16"/>
      <c r="C6" s="274" t="s">
        <v>130</v>
      </c>
      <c r="D6" s="18"/>
      <c r="E6" s="5">
        <v>342615</v>
      </c>
      <c r="F6" s="5">
        <v>332583</v>
      </c>
      <c r="G6" s="5">
        <v>312999</v>
      </c>
      <c r="H6" s="5">
        <v>19584</v>
      </c>
      <c r="I6" s="5">
        <v>244468</v>
      </c>
      <c r="J6" s="5">
        <v>33965</v>
      </c>
      <c r="K6" s="5">
        <v>12387</v>
      </c>
      <c r="L6" s="5">
        <v>7961</v>
      </c>
      <c r="M6" s="5">
        <v>61</v>
      </c>
      <c r="N6" s="269" t="s">
        <v>63</v>
      </c>
      <c r="O6" s="5">
        <v>1007</v>
      </c>
      <c r="P6" s="5">
        <v>299849</v>
      </c>
    </row>
    <row r="7" spans="1:16" ht="11.1" customHeight="1">
      <c r="A7" s="22"/>
      <c r="B7" s="16"/>
      <c r="C7" s="274" t="s">
        <v>129</v>
      </c>
      <c r="D7" s="18"/>
      <c r="E7" s="5">
        <v>775765</v>
      </c>
      <c r="F7" s="5">
        <v>735579</v>
      </c>
      <c r="G7" s="5">
        <v>691790</v>
      </c>
      <c r="H7" s="5">
        <v>43789</v>
      </c>
      <c r="I7" s="5">
        <v>529907</v>
      </c>
      <c r="J7" s="5">
        <v>79420</v>
      </c>
      <c r="K7" s="5">
        <v>31881</v>
      </c>
      <c r="L7" s="5">
        <v>26908</v>
      </c>
      <c r="M7" s="5">
        <v>1419</v>
      </c>
      <c r="N7" s="5">
        <v>224</v>
      </c>
      <c r="O7" s="5">
        <v>4472</v>
      </c>
      <c r="P7" s="5">
        <v>674231</v>
      </c>
    </row>
    <row r="8" spans="1:16" ht="6.75" customHeight="1">
      <c r="A8" s="22"/>
      <c r="B8" s="16"/>
      <c r="C8" s="16"/>
      <c r="D8" s="1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1.1" customHeight="1">
      <c r="A9" s="25"/>
      <c r="B9" s="28" t="s">
        <v>132</v>
      </c>
      <c r="C9" s="27"/>
      <c r="D9" s="26"/>
      <c r="E9" s="76">
        <v>1114210</v>
      </c>
      <c r="F9" s="76">
        <v>1062870</v>
      </c>
      <c r="G9" s="76">
        <v>1001832</v>
      </c>
      <c r="H9" s="76">
        <v>61038</v>
      </c>
      <c r="I9" s="76">
        <v>772709</v>
      </c>
      <c r="J9" s="76">
        <v>113486</v>
      </c>
      <c r="K9" s="76">
        <v>44428</v>
      </c>
      <c r="L9" s="76">
        <v>34199</v>
      </c>
      <c r="M9" s="76">
        <v>1359</v>
      </c>
      <c r="N9" s="76">
        <v>208</v>
      </c>
      <c r="O9" s="76">
        <v>5450</v>
      </c>
      <c r="P9" s="76">
        <v>971839</v>
      </c>
    </row>
    <row r="10" spans="1:16" ht="11.1" customHeight="1">
      <c r="A10" s="22"/>
      <c r="B10" s="16"/>
      <c r="C10" s="274" t="s">
        <v>130</v>
      </c>
      <c r="D10" s="18"/>
      <c r="E10" s="139">
        <v>338423</v>
      </c>
      <c r="F10" s="5">
        <v>329339</v>
      </c>
      <c r="G10" s="5">
        <v>311918</v>
      </c>
      <c r="H10" s="5">
        <v>17421</v>
      </c>
      <c r="I10" s="5">
        <v>244144</v>
      </c>
      <c r="J10" s="5">
        <v>33555</v>
      </c>
      <c r="K10" s="5">
        <v>12560</v>
      </c>
      <c r="L10" s="5">
        <v>7815</v>
      </c>
      <c r="M10" s="5">
        <v>59</v>
      </c>
      <c r="N10" s="269" t="s">
        <v>63</v>
      </c>
      <c r="O10" s="5">
        <v>1047</v>
      </c>
      <c r="P10" s="5">
        <v>299180</v>
      </c>
    </row>
    <row r="11" spans="1:16" ht="11.1" customHeight="1">
      <c r="A11" s="22"/>
      <c r="B11" s="16"/>
      <c r="C11" s="274" t="s">
        <v>129</v>
      </c>
      <c r="D11" s="18"/>
      <c r="E11" s="139">
        <v>775787</v>
      </c>
      <c r="F11" s="5">
        <v>733531</v>
      </c>
      <c r="G11" s="5">
        <v>689914</v>
      </c>
      <c r="H11" s="5">
        <v>43617</v>
      </c>
      <c r="I11" s="5">
        <v>528565</v>
      </c>
      <c r="J11" s="5">
        <v>79931</v>
      </c>
      <c r="K11" s="5">
        <v>31868</v>
      </c>
      <c r="L11" s="5">
        <v>26384</v>
      </c>
      <c r="M11" s="5">
        <v>1300</v>
      </c>
      <c r="N11" s="5">
        <v>208</v>
      </c>
      <c r="O11" s="5">
        <v>4403</v>
      </c>
      <c r="P11" s="5">
        <v>672659</v>
      </c>
    </row>
    <row r="12" spans="1:16" ht="6.75" customHeight="1">
      <c r="A12" s="22"/>
      <c r="B12" s="16"/>
      <c r="C12" s="16"/>
      <c r="D12" s="18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1.1" customHeight="1">
      <c r="A13" s="25"/>
      <c r="B13" s="28" t="s">
        <v>131</v>
      </c>
      <c r="C13" s="27"/>
      <c r="D13" s="26"/>
      <c r="E13" s="140">
        <v>1107149</v>
      </c>
      <c r="F13" s="76">
        <f>G13+H13</f>
        <v>1054761</v>
      </c>
      <c r="G13" s="76">
        <v>996227</v>
      </c>
      <c r="H13" s="76">
        <v>58534</v>
      </c>
      <c r="I13" s="76">
        <v>775756</v>
      </c>
      <c r="J13" s="76">
        <v>107686</v>
      </c>
      <c r="K13" s="76">
        <v>43612</v>
      </c>
      <c r="L13" s="76">
        <v>34652</v>
      </c>
      <c r="M13" s="76">
        <v>1303</v>
      </c>
      <c r="N13" s="76">
        <v>218</v>
      </c>
      <c r="O13" s="76">
        <v>3713</v>
      </c>
      <c r="P13" s="76">
        <f>SUM(I13:O13)</f>
        <v>966940</v>
      </c>
    </row>
    <row r="14" spans="1:16" ht="11.1" customHeight="1">
      <c r="A14" s="22"/>
      <c r="B14" s="16"/>
      <c r="C14" s="274" t="s">
        <v>130</v>
      </c>
      <c r="D14" s="18"/>
      <c r="E14" s="285">
        <v>334230</v>
      </c>
      <c r="F14" s="284">
        <f>SUM(G14,H14)</f>
        <v>325573</v>
      </c>
      <c r="G14" s="284">
        <v>309483</v>
      </c>
      <c r="H14" s="284">
        <v>16090</v>
      </c>
      <c r="I14" s="284">
        <v>243485</v>
      </c>
      <c r="J14" s="284">
        <v>32899</v>
      </c>
      <c r="K14" s="284">
        <v>12101</v>
      </c>
      <c r="L14" s="284">
        <v>7507</v>
      </c>
      <c r="M14" s="284">
        <v>54</v>
      </c>
      <c r="N14" s="393" t="s">
        <v>63</v>
      </c>
      <c r="O14" s="284">
        <v>908</v>
      </c>
      <c r="P14" s="284">
        <v>296954</v>
      </c>
    </row>
    <row r="15" spans="1:16" s="85" customFormat="1" ht="11.1" customHeight="1">
      <c r="A15" s="22"/>
      <c r="B15" s="16"/>
      <c r="C15" s="274" t="s">
        <v>129</v>
      </c>
      <c r="D15" s="18"/>
      <c r="E15" s="139">
        <f>E13-E14</f>
        <v>772919</v>
      </c>
      <c r="F15" s="5">
        <f>G15+H15</f>
        <v>729188</v>
      </c>
      <c r="G15" s="5">
        <f t="shared" ref="G15:M15" si="0">G13-G14</f>
        <v>686744</v>
      </c>
      <c r="H15" s="5">
        <f t="shared" si="0"/>
        <v>42444</v>
      </c>
      <c r="I15" s="5">
        <f t="shared" si="0"/>
        <v>532271</v>
      </c>
      <c r="J15" s="5">
        <f t="shared" si="0"/>
        <v>74787</v>
      </c>
      <c r="K15" s="5">
        <f t="shared" si="0"/>
        <v>31511</v>
      </c>
      <c r="L15" s="5">
        <f t="shared" si="0"/>
        <v>27145</v>
      </c>
      <c r="M15" s="5">
        <f t="shared" si="0"/>
        <v>1249</v>
      </c>
      <c r="N15" s="5">
        <f>N13</f>
        <v>218</v>
      </c>
      <c r="O15" s="5">
        <f>O13-O14</f>
        <v>2805</v>
      </c>
      <c r="P15" s="5">
        <f>SUM(I15:O15)</f>
        <v>669986</v>
      </c>
    </row>
    <row r="16" spans="1:16" ht="6" customHeight="1" thickBot="1">
      <c r="A16" s="88"/>
      <c r="B16" s="39"/>
      <c r="C16" s="39"/>
      <c r="D16" s="13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7" spans="1:16" ht="3" customHeight="1" thickTop="1">
      <c r="A17" s="85"/>
      <c r="B17" s="87"/>
      <c r="C17" s="87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1:16" s="2" customFormat="1" ht="11.1" customHeight="1">
      <c r="A18" s="137"/>
      <c r="B18" s="511" t="s">
        <v>128</v>
      </c>
      <c r="C18" s="508"/>
      <c r="D18" s="508"/>
      <c r="E18" s="508"/>
      <c r="F18" s="508"/>
      <c r="G18" s="508"/>
      <c r="H18" s="508"/>
      <c r="I18" s="508"/>
      <c r="J18" s="508"/>
      <c r="K18" s="83" t="s">
        <v>127</v>
      </c>
      <c r="L18" s="83"/>
      <c r="M18" s="83"/>
      <c r="N18" s="83"/>
      <c r="O18" s="83"/>
      <c r="P18" s="83"/>
    </row>
    <row r="19" spans="1:16" s="2" customFormat="1" ht="11.1" customHeight="1">
      <c r="A19" s="137" t="s">
        <v>126</v>
      </c>
      <c r="B19" s="508" t="s">
        <v>125</v>
      </c>
      <c r="C19" s="485"/>
      <c r="D19" s="485"/>
      <c r="E19" s="485"/>
      <c r="F19" s="485"/>
      <c r="G19" s="485"/>
      <c r="H19" s="485"/>
      <c r="I19" s="485"/>
      <c r="J19" s="485"/>
    </row>
    <row r="20" spans="1:16" s="2" customFormat="1" ht="11.1" customHeight="1">
      <c r="A20" s="137" t="s">
        <v>124</v>
      </c>
      <c r="B20" s="508" t="s">
        <v>123</v>
      </c>
      <c r="C20" s="485"/>
      <c r="D20" s="485"/>
      <c r="E20" s="485"/>
      <c r="F20" s="485"/>
      <c r="G20" s="485"/>
      <c r="H20" s="485"/>
      <c r="I20" s="485"/>
      <c r="J20" s="485"/>
    </row>
    <row r="21" spans="1:16" s="2" customFormat="1" ht="11.1" customHeight="1">
      <c r="A21" s="74"/>
      <c r="L21" s="100"/>
    </row>
    <row r="22" spans="1:16" s="2" customFormat="1" ht="11.1" customHeight="1">
      <c r="E22" s="100"/>
    </row>
    <row r="23" spans="1:16" s="2" customFormat="1" ht="11.1" customHeight="1"/>
    <row r="39" spans="17:17" ht="11.1" customHeight="1" thickBot="1">
      <c r="Q39" s="88"/>
    </row>
    <row r="40" spans="17:17" ht="11.1" customHeight="1" thickTop="1">
      <c r="Q40" s="24"/>
    </row>
  </sheetData>
  <mergeCells count="8">
    <mergeCell ref="B19:J19"/>
    <mergeCell ref="B20:J20"/>
    <mergeCell ref="B2:C3"/>
    <mergeCell ref="E2:E3"/>
    <mergeCell ref="F2:F3"/>
    <mergeCell ref="G2:G3"/>
    <mergeCell ref="H2:H3"/>
    <mergeCell ref="B18:J18"/>
  </mergeCells>
  <phoneticPr fontId="2"/>
  <printOptions horizontalCentered="1"/>
  <pageMargins left="0" right="0" top="1.1811023622047245" bottom="0.59055118110236227" header="0.74803149606299213" footer="0.51181102362204722"/>
  <pageSetup paperSize="9" scale="110" fitToWidth="0" fitToHeight="0" orientation="landscape" blackAndWhite="1" r:id="rId1"/>
  <headerFooter alignWithMargins="0">
    <oddHeader>&amp;L&amp;9上水道取水量・有効無効水量と用途別有収水量&amp;R&amp;9&amp;F（&amp;A）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31"/>
  <sheetViews>
    <sheetView zoomScaleNormal="100" zoomScaleSheetLayoutView="120" zoomScalePageLayoutView="110" workbookViewId="0"/>
  </sheetViews>
  <sheetFormatPr defaultColWidth="9.59765625" defaultRowHeight="11.1" customHeight="1"/>
  <cols>
    <col min="1" max="1" width="1.59765625" style="2" customWidth="1"/>
    <col min="2" max="2" width="4" style="2" customWidth="1"/>
    <col min="3" max="3" width="11.796875" style="2" customWidth="1"/>
    <col min="4" max="4" width="2.3984375" style="2" customWidth="1"/>
    <col min="5" max="7" width="13.3984375" style="58" customWidth="1"/>
    <col min="8" max="8" width="10.796875" style="58" customWidth="1"/>
    <col min="9" max="9" width="12" style="58" customWidth="1"/>
    <col min="10" max="10" width="12.3984375" style="58" customWidth="1"/>
    <col min="11" max="12" width="16.19921875" style="58" customWidth="1"/>
    <col min="13" max="15" width="14.59765625" style="58" customWidth="1"/>
    <col min="16" max="16" width="17.3984375" style="58" customWidth="1"/>
    <col min="17" max="16384" width="9.59765625" style="58"/>
  </cols>
  <sheetData>
    <row r="1" spans="1:17" s="2" customFormat="1" ht="11.1" customHeight="1">
      <c r="A1" s="150" t="s">
        <v>183</v>
      </c>
      <c r="C1" s="58"/>
    </row>
    <row r="2" spans="1:17" s="2" customFormat="1" ht="11.1" customHeight="1" thickBot="1">
      <c r="A2" s="2" t="s">
        <v>182</v>
      </c>
      <c r="B2" s="149"/>
      <c r="J2" s="135"/>
      <c r="K2" s="135"/>
      <c r="P2" s="9" t="s">
        <v>181</v>
      </c>
    </row>
    <row r="3" spans="1:17" s="2" customFormat="1" ht="14.25" customHeight="1" thickTop="1">
      <c r="A3" s="133"/>
      <c r="B3" s="446" t="s">
        <v>180</v>
      </c>
      <c r="C3" s="446"/>
      <c r="D3" s="132"/>
      <c r="E3" s="509" t="s">
        <v>179</v>
      </c>
      <c r="F3" s="509" t="s">
        <v>178</v>
      </c>
      <c r="G3" s="509" t="s">
        <v>145</v>
      </c>
      <c r="H3" s="509" t="s">
        <v>177</v>
      </c>
      <c r="I3" s="145"/>
      <c r="J3" s="35" t="s">
        <v>143</v>
      </c>
      <c r="K3" s="144" t="s">
        <v>142</v>
      </c>
      <c r="L3" s="35"/>
      <c r="M3" s="144" t="s">
        <v>141</v>
      </c>
      <c r="N3" s="35"/>
      <c r="O3" s="35"/>
      <c r="P3" s="35" t="s">
        <v>140</v>
      </c>
    </row>
    <row r="4" spans="1:17" s="2" customFormat="1" ht="20.25" customHeight="1">
      <c r="A4" s="75"/>
      <c r="B4" s="448"/>
      <c r="C4" s="448"/>
      <c r="D4" s="79"/>
      <c r="E4" s="510"/>
      <c r="F4" s="510"/>
      <c r="G4" s="510"/>
      <c r="H4" s="510"/>
      <c r="I4" s="78" t="s">
        <v>176</v>
      </c>
      <c r="J4" s="143" t="s">
        <v>52</v>
      </c>
      <c r="K4" s="78" t="s">
        <v>175</v>
      </c>
      <c r="L4" s="78" t="s">
        <v>174</v>
      </c>
      <c r="M4" s="78" t="s">
        <v>136</v>
      </c>
      <c r="N4" s="77" t="s">
        <v>135</v>
      </c>
      <c r="O4" s="77" t="s">
        <v>47</v>
      </c>
      <c r="P4" s="143" t="s">
        <v>134</v>
      </c>
    </row>
    <row r="5" spans="1:17" ht="6.75" customHeight="1">
      <c r="A5" s="87"/>
      <c r="B5" s="87"/>
      <c r="C5" s="87"/>
      <c r="D5" s="148"/>
      <c r="E5" s="85"/>
      <c r="F5" s="85"/>
      <c r="G5" s="85"/>
      <c r="H5" s="85"/>
      <c r="I5" s="85"/>
      <c r="J5" s="85"/>
      <c r="K5" s="141"/>
      <c r="L5" s="141"/>
      <c r="M5" s="141"/>
      <c r="N5" s="20"/>
      <c r="O5" s="20"/>
      <c r="P5" s="20"/>
    </row>
    <row r="6" spans="1:17" ht="11.1" customHeight="1">
      <c r="B6" s="486" t="s">
        <v>30</v>
      </c>
      <c r="C6" s="486"/>
      <c r="D6" s="146"/>
      <c r="E6" s="139">
        <v>430801</v>
      </c>
      <c r="F6" s="5">
        <f>G6+H6</f>
        <v>408050</v>
      </c>
      <c r="G6" s="5">
        <v>386560</v>
      </c>
      <c r="H6" s="5">
        <v>21490</v>
      </c>
      <c r="I6" s="5">
        <v>300822</v>
      </c>
      <c r="J6" s="5">
        <v>50801</v>
      </c>
      <c r="K6" s="5">
        <v>8672</v>
      </c>
      <c r="L6" s="5">
        <v>16464</v>
      </c>
      <c r="M6" s="5">
        <v>679</v>
      </c>
      <c r="N6" s="5">
        <v>212</v>
      </c>
      <c r="O6" s="5">
        <v>25</v>
      </c>
      <c r="P6" s="5">
        <f>SUM(I6:O6)</f>
        <v>377675</v>
      </c>
      <c r="Q6" s="100"/>
    </row>
    <row r="7" spans="1:17" ht="11.1" customHeight="1">
      <c r="B7" s="486" t="s">
        <v>28</v>
      </c>
      <c r="C7" s="486"/>
      <c r="D7" s="146"/>
      <c r="E7" s="139">
        <v>187479</v>
      </c>
      <c r="F7" s="5">
        <f>G7+H7</f>
        <v>181809</v>
      </c>
      <c r="G7" s="5">
        <v>172767</v>
      </c>
      <c r="H7" s="5">
        <v>9042</v>
      </c>
      <c r="I7" s="5">
        <v>136032</v>
      </c>
      <c r="J7" s="5">
        <v>7183</v>
      </c>
      <c r="K7" s="5">
        <v>18486</v>
      </c>
      <c r="L7" s="5">
        <v>6183</v>
      </c>
      <c r="M7" s="5">
        <v>470</v>
      </c>
      <c r="N7" s="24" t="s">
        <v>66</v>
      </c>
      <c r="O7" s="5">
        <v>283</v>
      </c>
      <c r="P7" s="5">
        <f>SUM(I7:O7)</f>
        <v>168637</v>
      </c>
    </row>
    <row r="8" spans="1:17" ht="11.1" customHeight="1">
      <c r="B8" s="486" t="s">
        <v>173</v>
      </c>
      <c r="C8" s="486"/>
      <c r="D8" s="146" t="s">
        <v>157</v>
      </c>
      <c r="E8" s="139">
        <v>60025</v>
      </c>
      <c r="F8" s="5">
        <f>G8+H8</f>
        <v>52042</v>
      </c>
      <c r="G8" s="5">
        <v>47991</v>
      </c>
      <c r="H8" s="5">
        <v>4051</v>
      </c>
      <c r="I8" s="5">
        <v>34853</v>
      </c>
      <c r="J8" s="5">
        <v>5064</v>
      </c>
      <c r="K8" s="5">
        <v>1353</v>
      </c>
      <c r="L8" s="5">
        <v>3210</v>
      </c>
      <c r="M8" s="5">
        <v>79</v>
      </c>
      <c r="N8" s="24" t="s">
        <v>156</v>
      </c>
      <c r="O8" s="5">
        <v>2184</v>
      </c>
      <c r="P8" s="5">
        <f>SUM(I8:O8)</f>
        <v>46743</v>
      </c>
    </row>
    <row r="9" spans="1:17" ht="11.1" customHeight="1">
      <c r="B9" s="486" t="s">
        <v>172</v>
      </c>
      <c r="C9" s="486"/>
      <c r="D9" s="146"/>
      <c r="E9" s="139">
        <v>23373</v>
      </c>
      <c r="F9" s="5">
        <f>G9+H9</f>
        <v>21664</v>
      </c>
      <c r="G9" s="5">
        <v>19051</v>
      </c>
      <c r="H9" s="5">
        <v>2613</v>
      </c>
      <c r="I9" s="5">
        <v>14541</v>
      </c>
      <c r="J9" s="5">
        <v>3862</v>
      </c>
      <c r="K9" s="147" t="s">
        <v>171</v>
      </c>
      <c r="L9" s="147" t="s">
        <v>171</v>
      </c>
      <c r="M9" s="24" t="s">
        <v>66</v>
      </c>
      <c r="N9" s="24" t="s">
        <v>66</v>
      </c>
      <c r="O9" s="5">
        <v>17</v>
      </c>
      <c r="P9" s="5">
        <f>SUM(I9:O9)</f>
        <v>18420</v>
      </c>
    </row>
    <row r="10" spans="1:17" ht="11.1" customHeight="1">
      <c r="B10" s="486" t="s">
        <v>170</v>
      </c>
      <c r="C10" s="486"/>
      <c r="D10" s="146"/>
      <c r="E10" s="139">
        <v>6013</v>
      </c>
      <c r="F10" s="5">
        <f>G10+H10</f>
        <v>6012</v>
      </c>
      <c r="G10" s="5">
        <v>5203</v>
      </c>
      <c r="H10" s="5">
        <v>809</v>
      </c>
      <c r="I10" s="5">
        <v>3750</v>
      </c>
      <c r="J10" s="5">
        <v>1180</v>
      </c>
      <c r="K10" s="5">
        <v>46</v>
      </c>
      <c r="L10" s="5">
        <v>113</v>
      </c>
      <c r="M10" s="24" t="s">
        <v>66</v>
      </c>
      <c r="N10" s="5">
        <v>6</v>
      </c>
      <c r="O10" s="5">
        <v>4</v>
      </c>
      <c r="P10" s="5">
        <f>SUM(I10:O10)</f>
        <v>5099</v>
      </c>
    </row>
    <row r="11" spans="1:17" ht="8.4499999999999993" customHeight="1">
      <c r="B11" s="21"/>
      <c r="C11" s="16"/>
      <c r="D11" s="32"/>
      <c r="E11" s="23"/>
      <c r="F11" s="5"/>
      <c r="G11" s="24"/>
      <c r="H11" s="24"/>
      <c r="I11" s="24"/>
      <c r="J11" s="24"/>
      <c r="K11" s="5"/>
      <c r="L11" s="5"/>
      <c r="M11" s="5"/>
      <c r="N11" s="5"/>
      <c r="O11" s="5"/>
      <c r="P11" s="5"/>
    </row>
    <row r="12" spans="1:17" ht="11.1" customHeight="1">
      <c r="B12" s="486" t="s">
        <v>169</v>
      </c>
      <c r="C12" s="486"/>
      <c r="D12" s="146" t="s">
        <v>154</v>
      </c>
      <c r="E12" s="139">
        <v>19538</v>
      </c>
      <c r="F12" s="5">
        <f>G12+H12</f>
        <v>19538</v>
      </c>
      <c r="G12" s="5">
        <v>18749</v>
      </c>
      <c r="H12" s="5">
        <v>789</v>
      </c>
      <c r="I12" s="5">
        <v>14459</v>
      </c>
      <c r="J12" s="5">
        <v>1644</v>
      </c>
      <c r="K12" s="5">
        <v>1578</v>
      </c>
      <c r="L12" s="5">
        <v>547</v>
      </c>
      <c r="M12" s="24" t="s">
        <v>66</v>
      </c>
      <c r="N12" s="24" t="s">
        <v>156</v>
      </c>
      <c r="O12" s="5">
        <v>63</v>
      </c>
      <c r="P12" s="5">
        <f>SUM(I12:O12)</f>
        <v>18291</v>
      </c>
    </row>
    <row r="13" spans="1:17" ht="11.1" customHeight="1">
      <c r="B13" s="486" t="s">
        <v>168</v>
      </c>
      <c r="C13" s="486"/>
      <c r="D13" s="146" t="s">
        <v>157</v>
      </c>
      <c r="E13" s="139">
        <v>13838</v>
      </c>
      <c r="F13" s="5">
        <f>G13+H13</f>
        <v>13376</v>
      </c>
      <c r="G13" s="5">
        <v>12858</v>
      </c>
      <c r="H13" s="5">
        <v>518</v>
      </c>
      <c r="I13" s="5">
        <v>12575</v>
      </c>
      <c r="J13" s="24" t="s">
        <v>66</v>
      </c>
      <c r="K13" s="24" t="s">
        <v>156</v>
      </c>
      <c r="L13" s="24" t="s">
        <v>153</v>
      </c>
      <c r="M13" s="24" t="s">
        <v>66</v>
      </c>
      <c r="N13" s="24" t="s">
        <v>161</v>
      </c>
      <c r="O13" s="5">
        <v>9</v>
      </c>
      <c r="P13" s="5">
        <f>SUM(I13:O13)</f>
        <v>12584</v>
      </c>
    </row>
    <row r="14" spans="1:17" ht="11.1" customHeight="1">
      <c r="B14" s="486" t="s">
        <v>167</v>
      </c>
      <c r="C14" s="486"/>
      <c r="D14" s="146"/>
      <c r="E14" s="139">
        <v>7878</v>
      </c>
      <c r="F14" s="5">
        <f>G14+H14</f>
        <v>6558</v>
      </c>
      <c r="G14" s="5">
        <v>5538</v>
      </c>
      <c r="H14" s="5">
        <v>1020</v>
      </c>
      <c r="I14" s="5">
        <v>3961</v>
      </c>
      <c r="J14" s="5">
        <v>308</v>
      </c>
      <c r="K14" s="5">
        <v>950</v>
      </c>
      <c r="L14" s="5">
        <v>145</v>
      </c>
      <c r="M14" s="24" t="s">
        <v>66</v>
      </c>
      <c r="N14" s="24" t="s">
        <v>153</v>
      </c>
      <c r="O14" s="24" t="s">
        <v>66</v>
      </c>
      <c r="P14" s="5">
        <f>SUM(I14:O14)</f>
        <v>5364</v>
      </c>
    </row>
    <row r="15" spans="1:17" ht="8.4499999999999993" customHeight="1">
      <c r="B15" s="21"/>
      <c r="C15" s="16"/>
      <c r="D15" s="32"/>
      <c r="E15" s="23"/>
      <c r="F15" s="5"/>
      <c r="G15" s="24"/>
      <c r="H15" s="24"/>
      <c r="I15" s="24"/>
      <c r="J15" s="24"/>
      <c r="K15" s="5"/>
      <c r="L15" s="5"/>
      <c r="M15" s="24"/>
      <c r="N15" s="24"/>
      <c r="O15" s="5"/>
      <c r="P15" s="5"/>
    </row>
    <row r="16" spans="1:17" ht="11.1" customHeight="1">
      <c r="B16" s="486" t="s">
        <v>166</v>
      </c>
      <c r="C16" s="486"/>
      <c r="D16" s="146"/>
      <c r="E16" s="139">
        <v>2200</v>
      </c>
      <c r="F16" s="5">
        <f>G16+H16</f>
        <v>2200</v>
      </c>
      <c r="G16" s="5">
        <v>2055</v>
      </c>
      <c r="H16" s="5">
        <v>145</v>
      </c>
      <c r="I16" s="5">
        <v>924</v>
      </c>
      <c r="J16" s="5">
        <v>1080</v>
      </c>
      <c r="K16" s="24" t="s">
        <v>66</v>
      </c>
      <c r="L16" s="24" t="s">
        <v>156</v>
      </c>
      <c r="M16" s="24" t="s">
        <v>66</v>
      </c>
      <c r="N16" s="24" t="s">
        <v>66</v>
      </c>
      <c r="O16" s="5">
        <v>10</v>
      </c>
      <c r="P16" s="5">
        <f>SUM(I16:O16)</f>
        <v>2014</v>
      </c>
    </row>
    <row r="17" spans="1:16" ht="11.1" customHeight="1">
      <c r="B17" s="486" t="s">
        <v>165</v>
      </c>
      <c r="C17" s="486"/>
      <c r="D17" s="146"/>
      <c r="E17" s="139">
        <v>2454</v>
      </c>
      <c r="F17" s="5">
        <f>G17+H17</f>
        <v>2169</v>
      </c>
      <c r="G17" s="5">
        <v>1967</v>
      </c>
      <c r="H17" s="5">
        <v>202</v>
      </c>
      <c r="I17" s="5">
        <v>1588</v>
      </c>
      <c r="J17" s="5">
        <v>243</v>
      </c>
      <c r="K17" s="5">
        <v>31</v>
      </c>
      <c r="L17" s="5">
        <v>32</v>
      </c>
      <c r="M17" s="24" t="s">
        <v>66</v>
      </c>
      <c r="N17" s="24" t="s">
        <v>153</v>
      </c>
      <c r="O17" s="5">
        <v>2</v>
      </c>
      <c r="P17" s="5">
        <f>SUM(I17:O17)</f>
        <v>1896</v>
      </c>
    </row>
    <row r="18" spans="1:16" ht="11.1" customHeight="1">
      <c r="B18" s="486" t="s">
        <v>164</v>
      </c>
      <c r="C18" s="486"/>
      <c r="D18" s="146"/>
      <c r="E18" s="139">
        <v>1191</v>
      </c>
      <c r="F18" s="5">
        <f>G18+H18</f>
        <v>1191</v>
      </c>
      <c r="G18" s="5">
        <v>1191</v>
      </c>
      <c r="H18" s="5">
        <v>0</v>
      </c>
      <c r="I18" s="5">
        <v>903</v>
      </c>
      <c r="J18" s="5">
        <v>144</v>
      </c>
      <c r="K18" s="24" t="s">
        <v>161</v>
      </c>
      <c r="L18" s="5">
        <v>17</v>
      </c>
      <c r="M18" s="24" t="s">
        <v>66</v>
      </c>
      <c r="N18" s="24" t="s">
        <v>156</v>
      </c>
      <c r="O18" s="24" t="s">
        <v>66</v>
      </c>
      <c r="P18" s="5">
        <f>SUM(I18:O18)</f>
        <v>1064</v>
      </c>
    </row>
    <row r="19" spans="1:16" ht="11.1" customHeight="1">
      <c r="B19" s="486" t="s">
        <v>163</v>
      </c>
      <c r="C19" s="486"/>
      <c r="D19" s="146" t="s">
        <v>162</v>
      </c>
      <c r="E19" s="139">
        <v>1633</v>
      </c>
      <c r="F19" s="5">
        <f>G19+H19</f>
        <v>1551</v>
      </c>
      <c r="G19" s="5">
        <v>994</v>
      </c>
      <c r="H19" s="5">
        <v>557</v>
      </c>
      <c r="I19" s="5">
        <v>827</v>
      </c>
      <c r="J19" s="5">
        <v>73</v>
      </c>
      <c r="K19" s="5">
        <v>27</v>
      </c>
      <c r="L19" s="5">
        <v>64</v>
      </c>
      <c r="M19" s="24" t="s">
        <v>161</v>
      </c>
      <c r="N19" s="24" t="s">
        <v>156</v>
      </c>
      <c r="O19" s="24">
        <v>1</v>
      </c>
      <c r="P19" s="5">
        <f>SUM(I19:O19)</f>
        <v>992</v>
      </c>
    </row>
    <row r="20" spans="1:16" ht="11.1" customHeight="1">
      <c r="B20" s="486" t="s">
        <v>160</v>
      </c>
      <c r="C20" s="486"/>
      <c r="D20" s="146"/>
      <c r="E20" s="139">
        <v>2148</v>
      </c>
      <c r="F20" s="5">
        <f>G20+H20</f>
        <v>2148</v>
      </c>
      <c r="G20" s="5">
        <v>2010</v>
      </c>
      <c r="H20" s="5">
        <v>138</v>
      </c>
      <c r="I20" s="5">
        <v>1682</v>
      </c>
      <c r="J20" s="5">
        <v>208</v>
      </c>
      <c r="K20" s="5">
        <v>70</v>
      </c>
      <c r="L20" s="5">
        <v>49</v>
      </c>
      <c r="M20" s="24" t="s">
        <v>66</v>
      </c>
      <c r="N20" s="24" t="s">
        <v>66</v>
      </c>
      <c r="O20" s="24">
        <v>1</v>
      </c>
      <c r="P20" s="5">
        <f>SUM(I20:O20)</f>
        <v>2010</v>
      </c>
    </row>
    <row r="21" spans="1:16" ht="8.4499999999999993" customHeight="1">
      <c r="B21" s="21"/>
      <c r="C21" s="16"/>
      <c r="D21" s="32"/>
      <c r="E21" s="23"/>
      <c r="F21" s="5"/>
      <c r="G21" s="24"/>
      <c r="H21" s="24"/>
      <c r="I21" s="24"/>
      <c r="J21" s="24"/>
      <c r="K21" s="5"/>
      <c r="L21" s="5"/>
      <c r="M21" s="5"/>
      <c r="N21" s="24"/>
      <c r="O21" s="5"/>
      <c r="P21" s="5"/>
    </row>
    <row r="22" spans="1:16" ht="11.1" customHeight="1">
      <c r="B22" s="486" t="s">
        <v>159</v>
      </c>
      <c r="C22" s="486"/>
      <c r="D22" s="146"/>
      <c r="E22" s="139">
        <v>3771</v>
      </c>
      <c r="F22" s="5">
        <f>G22+H22</f>
        <v>1992</v>
      </c>
      <c r="G22" s="5">
        <v>1798</v>
      </c>
      <c r="H22" s="5">
        <v>194</v>
      </c>
      <c r="I22" s="5">
        <v>446</v>
      </c>
      <c r="J22" s="5">
        <v>1043</v>
      </c>
      <c r="K22" s="24" t="s">
        <v>156</v>
      </c>
      <c r="L22" s="5">
        <v>80</v>
      </c>
      <c r="M22" s="5">
        <v>7</v>
      </c>
      <c r="N22" s="24" t="s">
        <v>156</v>
      </c>
      <c r="O22" s="5">
        <v>112</v>
      </c>
      <c r="P22" s="5">
        <f>SUM(I22:O22)</f>
        <v>1688</v>
      </c>
    </row>
    <row r="23" spans="1:16" ht="11.1" customHeight="1">
      <c r="B23" s="486" t="s">
        <v>158</v>
      </c>
      <c r="C23" s="486"/>
      <c r="D23" s="146" t="s">
        <v>157</v>
      </c>
      <c r="E23" s="139">
        <v>1319</v>
      </c>
      <c r="F23" s="5">
        <f>G23+H23</f>
        <v>986</v>
      </c>
      <c r="G23" s="5">
        <v>812</v>
      </c>
      <c r="H23" s="5">
        <v>174</v>
      </c>
      <c r="I23" s="5">
        <v>667</v>
      </c>
      <c r="J23" s="5">
        <v>104</v>
      </c>
      <c r="K23" s="5">
        <v>10</v>
      </c>
      <c r="L23" s="24">
        <v>22</v>
      </c>
      <c r="M23" s="24" t="s">
        <v>66</v>
      </c>
      <c r="N23" s="24" t="s">
        <v>66</v>
      </c>
      <c r="O23" s="24" t="s">
        <v>66</v>
      </c>
      <c r="P23" s="5">
        <f>SUM(I23:O23)</f>
        <v>803</v>
      </c>
    </row>
    <row r="24" spans="1:16" ht="11.1" customHeight="1">
      <c r="B24" s="486" t="s">
        <v>67</v>
      </c>
      <c r="C24" s="486"/>
      <c r="D24" s="146"/>
      <c r="E24" s="139">
        <v>5372</v>
      </c>
      <c r="F24" s="5">
        <f>G24+H24</f>
        <v>4392</v>
      </c>
      <c r="G24" s="5">
        <v>3950</v>
      </c>
      <c r="H24" s="5">
        <v>442</v>
      </c>
      <c r="I24" s="5">
        <v>1829</v>
      </c>
      <c r="J24" s="5">
        <v>1399</v>
      </c>
      <c r="K24" s="5">
        <v>56</v>
      </c>
      <c r="L24" s="5">
        <v>131</v>
      </c>
      <c r="M24" s="5">
        <v>14</v>
      </c>
      <c r="N24" s="24" t="s">
        <v>156</v>
      </c>
      <c r="O24" s="5">
        <v>80</v>
      </c>
      <c r="P24" s="5">
        <f>SUM(I24:O24)</f>
        <v>3509</v>
      </c>
    </row>
    <row r="25" spans="1:16" ht="11.1" customHeight="1">
      <c r="B25" s="486" t="s">
        <v>155</v>
      </c>
      <c r="C25" s="486"/>
      <c r="D25" s="146" t="s">
        <v>154</v>
      </c>
      <c r="E25" s="139">
        <v>3886</v>
      </c>
      <c r="F25" s="5">
        <f>G25+H25</f>
        <v>3510</v>
      </c>
      <c r="G25" s="5">
        <v>3250</v>
      </c>
      <c r="H25" s="5">
        <v>260</v>
      </c>
      <c r="I25" s="5">
        <v>2412</v>
      </c>
      <c r="J25" s="5">
        <v>451</v>
      </c>
      <c r="K25" s="5">
        <v>232</v>
      </c>
      <c r="L25" s="5">
        <v>88</v>
      </c>
      <c r="M25" s="24" t="s">
        <v>66</v>
      </c>
      <c r="N25" s="24" t="s">
        <v>153</v>
      </c>
      <c r="O25" s="5">
        <v>14</v>
      </c>
      <c r="P25" s="5">
        <f>SUM(I25:O25)</f>
        <v>3197</v>
      </c>
    </row>
    <row r="26" spans="1:16" ht="6" customHeight="1" thickBot="1">
      <c r="A26" s="39"/>
      <c r="B26" s="39"/>
      <c r="C26" s="39"/>
      <c r="D26" s="4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 ht="3.75" customHeight="1" thickTop="1">
      <c r="A27" s="87"/>
      <c r="B27" s="87"/>
      <c r="C27" s="87"/>
      <c r="D27" s="87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</row>
    <row r="28" spans="1:16" s="2" customFormat="1" ht="11.1" customHeight="1">
      <c r="A28" s="11"/>
      <c r="B28" s="513" t="s">
        <v>152</v>
      </c>
      <c r="C28" s="513"/>
      <c r="D28" s="513"/>
      <c r="E28" s="513"/>
      <c r="F28" s="513"/>
      <c r="G28" s="513"/>
      <c r="H28" s="513"/>
      <c r="I28" s="513"/>
      <c r="J28" s="513"/>
      <c r="K28" s="513"/>
      <c r="L28" s="513"/>
      <c r="M28" s="513"/>
      <c r="N28" s="513"/>
      <c r="O28" s="83"/>
      <c r="P28" s="83"/>
    </row>
    <row r="29" spans="1:16" s="2" customFormat="1" ht="11.1" customHeight="1">
      <c r="A29" s="11" t="s">
        <v>151</v>
      </c>
      <c r="B29" s="508" t="s">
        <v>125</v>
      </c>
      <c r="C29" s="512"/>
      <c r="D29" s="512"/>
      <c r="E29" s="512"/>
      <c r="F29" s="512"/>
      <c r="G29" s="512"/>
      <c r="H29" s="512"/>
      <c r="I29" s="512"/>
      <c r="J29" s="512"/>
    </row>
    <row r="30" spans="1:16" s="2" customFormat="1" ht="11.1" customHeight="1">
      <c r="A30" s="11" t="s">
        <v>150</v>
      </c>
      <c r="B30" s="508" t="s">
        <v>123</v>
      </c>
      <c r="C30" s="512"/>
      <c r="D30" s="512"/>
      <c r="E30" s="512"/>
      <c r="F30" s="512"/>
      <c r="G30" s="512"/>
      <c r="H30" s="512"/>
      <c r="I30" s="512"/>
      <c r="J30" s="512"/>
    </row>
    <row r="31" spans="1:16" s="2" customFormat="1" ht="11.1" customHeight="1">
      <c r="B31" s="485" t="s">
        <v>149</v>
      </c>
      <c r="C31" s="512"/>
      <c r="D31" s="512"/>
      <c r="E31" s="512"/>
      <c r="F31" s="512"/>
      <c r="G31" s="512"/>
      <c r="H31" s="512"/>
      <c r="I31" s="512"/>
      <c r="J31" s="512"/>
      <c r="K31" s="84"/>
    </row>
  </sheetData>
  <mergeCells count="26">
    <mergeCell ref="B3:C4"/>
    <mergeCell ref="E3:E4"/>
    <mergeCell ref="F3:F4"/>
    <mergeCell ref="G3:G4"/>
    <mergeCell ref="H3:H4"/>
    <mergeCell ref="B20:C20"/>
    <mergeCell ref="B7:C7"/>
    <mergeCell ref="B8:C8"/>
    <mergeCell ref="B17:C17"/>
    <mergeCell ref="B18:C18"/>
    <mergeCell ref="B19:C19"/>
    <mergeCell ref="B14:C14"/>
    <mergeCell ref="B16:C16"/>
    <mergeCell ref="B6:C6"/>
    <mergeCell ref="B9:C9"/>
    <mergeCell ref="B10:C10"/>
    <mergeCell ref="B12:C12"/>
    <mergeCell ref="B13:C13"/>
    <mergeCell ref="B31:J31"/>
    <mergeCell ref="B22:C22"/>
    <mergeCell ref="B23:C23"/>
    <mergeCell ref="B24:C24"/>
    <mergeCell ref="B25:C25"/>
    <mergeCell ref="B28:N28"/>
    <mergeCell ref="B29:J29"/>
    <mergeCell ref="B30:J30"/>
  </mergeCells>
  <phoneticPr fontId="2"/>
  <printOptions horizontalCentered="1"/>
  <pageMargins left="0.59055118110236227" right="0.43307086614173229" top="1.1811023622047245" bottom="0.59055118110236227" header="0.74803149606299213" footer="0.51181102362204722"/>
  <pageSetup paperSize="9" scale="110" fitToWidth="0" fitToHeight="0" orientation="landscape" blackAndWhite="1" r:id="rId1"/>
  <headerFooter alignWithMargins="0">
    <oddHeader>&amp;L&amp;9上水道取水量・有効無効水量と用途別有収水量－市町別－&amp;R&amp;9&amp;F（&amp;A）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37"/>
  <sheetViews>
    <sheetView zoomScaleNormal="100" zoomScaleSheetLayoutView="140" zoomScalePageLayoutView="166" workbookViewId="0"/>
  </sheetViews>
  <sheetFormatPr defaultColWidth="9.59765625" defaultRowHeight="9.75"/>
  <cols>
    <col min="1" max="1" width="2" style="2" customWidth="1"/>
    <col min="2" max="2" width="22" style="2" customWidth="1"/>
    <col min="3" max="3" width="2" style="2" customWidth="1"/>
    <col min="4" max="4" width="20.796875" style="2" customWidth="1"/>
    <col min="5" max="5" width="1" style="2" customWidth="1"/>
    <col min="6" max="6" width="31" style="2" customWidth="1"/>
    <col min="7" max="16384" width="9.59765625" style="2"/>
  </cols>
  <sheetData>
    <row r="1" spans="1:6">
      <c r="A1" s="150" t="s">
        <v>294</v>
      </c>
      <c r="B1" s="396"/>
    </row>
    <row r="2" spans="1:6" ht="13.5" customHeight="1" thickBot="1">
      <c r="A2" s="275" t="s">
        <v>293</v>
      </c>
      <c r="E2" s="312" t="s">
        <v>292</v>
      </c>
    </row>
    <row r="3" spans="1:6" ht="14.25" customHeight="1" thickTop="1">
      <c r="A3" s="271"/>
      <c r="B3" s="271" t="s">
        <v>282</v>
      </c>
      <c r="C3" s="271"/>
      <c r="D3" s="270" t="s">
        <v>291</v>
      </c>
      <c r="E3" s="271"/>
      <c r="F3" s="87"/>
    </row>
    <row r="4" spans="1:6" ht="4.5" customHeight="1">
      <c r="A4" s="20"/>
      <c r="B4" s="20"/>
      <c r="C4" s="20"/>
      <c r="D4" s="311"/>
      <c r="E4" s="20"/>
      <c r="F4" s="87"/>
    </row>
    <row r="5" spans="1:6" ht="11.1" customHeight="1">
      <c r="A5" s="16"/>
      <c r="B5" s="274" t="s">
        <v>223</v>
      </c>
      <c r="C5" s="32"/>
      <c r="D5" s="284">
        <v>71278051</v>
      </c>
      <c r="E5" s="308"/>
      <c r="F5" s="87"/>
    </row>
    <row r="6" spans="1:6" ht="11.1" customHeight="1">
      <c r="A6" s="16"/>
      <c r="B6" s="274" t="s">
        <v>221</v>
      </c>
      <c r="C6" s="16"/>
      <c r="D6" s="285">
        <v>28611869</v>
      </c>
      <c r="E6" s="308"/>
      <c r="F6" s="87"/>
    </row>
    <row r="7" spans="1:6" ht="11.1" customHeight="1">
      <c r="A7" s="16"/>
      <c r="B7" s="274" t="s">
        <v>220</v>
      </c>
      <c r="C7" s="16"/>
      <c r="D7" s="285">
        <v>18881339</v>
      </c>
      <c r="E7" s="308"/>
      <c r="F7" s="87"/>
    </row>
    <row r="8" spans="1:6" ht="11.1" customHeight="1">
      <c r="A8" s="16"/>
      <c r="B8" s="274" t="s">
        <v>219</v>
      </c>
      <c r="C8" s="16"/>
      <c r="D8" s="285">
        <v>45476241</v>
      </c>
      <c r="E8" s="308"/>
      <c r="F8" s="87"/>
    </row>
    <row r="9" spans="1:6" ht="11.1" customHeight="1">
      <c r="A9" s="16"/>
      <c r="B9" s="274" t="s">
        <v>172</v>
      </c>
      <c r="C9" s="16"/>
      <c r="D9" s="285">
        <v>1125038</v>
      </c>
      <c r="E9" s="308"/>
      <c r="F9" s="87"/>
    </row>
    <row r="10" spans="1:6" ht="11.1" customHeight="1">
      <c r="A10" s="16"/>
      <c r="B10" s="274" t="s">
        <v>218</v>
      </c>
      <c r="C10" s="16"/>
      <c r="D10" s="285">
        <v>23901447</v>
      </c>
      <c r="E10" s="308"/>
      <c r="F10" s="87"/>
    </row>
    <row r="11" spans="1:6" ht="10.5" customHeight="1">
      <c r="A11" s="16"/>
      <c r="B11" s="274" t="s">
        <v>217</v>
      </c>
      <c r="C11" s="16"/>
      <c r="D11" s="285">
        <v>6343525</v>
      </c>
      <c r="E11" s="308"/>
      <c r="F11" s="87"/>
    </row>
    <row r="12" spans="1:6" ht="10.5" customHeight="1">
      <c r="A12" s="16"/>
      <c r="B12" s="274" t="s">
        <v>215</v>
      </c>
      <c r="C12" s="16"/>
      <c r="D12" s="285">
        <v>24986160</v>
      </c>
      <c r="E12" s="16"/>
    </row>
    <row r="13" spans="1:6" ht="10.5" customHeight="1">
      <c r="A13" s="16"/>
      <c r="B13" s="274" t="s">
        <v>214</v>
      </c>
      <c r="C13" s="16"/>
      <c r="D13" s="285">
        <v>22890152</v>
      </c>
      <c r="E13" s="16"/>
    </row>
    <row r="14" spans="1:6" ht="10.5" customHeight="1">
      <c r="A14" s="16"/>
      <c r="B14" s="274" t="s">
        <v>213</v>
      </c>
      <c r="C14" s="16"/>
      <c r="D14" s="285">
        <v>10598514</v>
      </c>
      <c r="E14" s="16"/>
    </row>
    <row r="15" spans="1:6" ht="10.5" customHeight="1">
      <c r="A15" s="16"/>
      <c r="B15" s="274" t="s">
        <v>212</v>
      </c>
      <c r="C15" s="16"/>
      <c r="D15" s="285">
        <v>14352766</v>
      </c>
      <c r="E15" s="16"/>
    </row>
    <row r="16" spans="1:6" ht="10.5" customHeight="1">
      <c r="A16" s="16"/>
      <c r="B16" s="274" t="s">
        <v>211</v>
      </c>
      <c r="C16" s="16"/>
      <c r="D16" s="285">
        <v>9034227</v>
      </c>
      <c r="E16" s="16"/>
    </row>
    <row r="17" spans="1:6" ht="10.5" customHeight="1">
      <c r="A17" s="16"/>
      <c r="B17" s="274" t="s">
        <v>210</v>
      </c>
      <c r="C17" s="16"/>
      <c r="D17" s="285">
        <v>3485192</v>
      </c>
      <c r="E17" s="16"/>
    </row>
    <row r="18" spans="1:6" ht="10.5" customHeight="1">
      <c r="A18" s="16"/>
      <c r="B18" s="274" t="s">
        <v>209</v>
      </c>
      <c r="C18" s="32"/>
      <c r="D18" s="284">
        <v>5991517</v>
      </c>
      <c r="E18" s="16"/>
    </row>
    <row r="19" spans="1:6" ht="10.5" customHeight="1">
      <c r="A19" s="16"/>
      <c r="B19" s="274" t="s">
        <v>208</v>
      </c>
      <c r="C19" s="16"/>
      <c r="D19" s="285">
        <v>3262349</v>
      </c>
      <c r="E19" s="308"/>
    </row>
    <row r="20" spans="1:6" ht="10.5" customHeight="1">
      <c r="A20" s="16"/>
      <c r="B20" s="274" t="s">
        <v>207</v>
      </c>
      <c r="C20" s="16"/>
      <c r="D20" s="285">
        <v>2783472</v>
      </c>
      <c r="E20" s="308"/>
    </row>
    <row r="21" spans="1:6" ht="10.5" customHeight="1">
      <c r="A21" s="16"/>
      <c r="B21" s="274" t="s">
        <v>159</v>
      </c>
      <c r="C21" s="16"/>
      <c r="D21" s="285">
        <v>2337604</v>
      </c>
      <c r="E21" s="308"/>
    </row>
    <row r="22" spans="1:6" ht="10.5" customHeight="1">
      <c r="A22" s="16"/>
      <c r="B22" s="274" t="s">
        <v>65</v>
      </c>
      <c r="C22" s="16"/>
      <c r="D22" s="285">
        <v>1614304</v>
      </c>
      <c r="E22" s="308"/>
    </row>
    <row r="23" spans="1:6" ht="10.5" customHeight="1">
      <c r="A23" s="16"/>
      <c r="B23" s="274"/>
      <c r="C23" s="16"/>
      <c r="D23" s="285"/>
      <c r="E23" s="308"/>
    </row>
    <row r="24" spans="1:6" ht="10.5" customHeight="1">
      <c r="A24" s="16"/>
      <c r="B24" s="435" t="s">
        <v>290</v>
      </c>
      <c r="C24" s="32"/>
      <c r="D24" s="284">
        <v>296953767</v>
      </c>
      <c r="E24" s="16"/>
    </row>
    <row r="25" spans="1:6" ht="10.5" customHeight="1">
      <c r="A25" s="87"/>
      <c r="B25" s="87"/>
      <c r="C25" s="148"/>
      <c r="D25" s="310" t="s">
        <v>284</v>
      </c>
      <c r="E25" s="87"/>
    </row>
    <row r="26" spans="1:6" ht="10.5" customHeight="1">
      <c r="A26" s="308"/>
      <c r="B26" s="309" t="s">
        <v>289</v>
      </c>
      <c r="C26" s="32"/>
      <c r="D26" s="284"/>
    </row>
    <row r="27" spans="1:6" ht="10.5" customHeight="1">
      <c r="A27" s="308"/>
      <c r="B27" s="307" t="s">
        <v>288</v>
      </c>
      <c r="C27" s="32"/>
      <c r="D27" s="284">
        <v>1800056</v>
      </c>
      <c r="F27" s="83"/>
    </row>
    <row r="28" spans="1:6" ht="10.5" customHeight="1">
      <c r="A28" s="308"/>
      <c r="B28" s="307" t="s">
        <v>287</v>
      </c>
      <c r="C28" s="32"/>
      <c r="D28" s="284">
        <v>4278870</v>
      </c>
    </row>
    <row r="29" spans="1:6" ht="10.5" customHeight="1">
      <c r="A29" s="308"/>
      <c r="B29" s="435" t="s">
        <v>286</v>
      </c>
      <c r="C29" s="32"/>
      <c r="D29" s="284">
        <v>6078926</v>
      </c>
    </row>
    <row r="30" spans="1:6" ht="10.5" customHeight="1">
      <c r="A30" s="308"/>
      <c r="B30" s="307"/>
      <c r="C30" s="32"/>
      <c r="D30" s="284"/>
    </row>
    <row r="31" spans="1:6" ht="10.5" customHeight="1">
      <c r="A31" s="28"/>
      <c r="B31" s="436" t="s">
        <v>285</v>
      </c>
      <c r="C31" s="306"/>
      <c r="D31" s="293">
        <f>D24+D29</f>
        <v>303032693</v>
      </c>
    </row>
    <row r="32" spans="1:6" ht="4.5" customHeight="1" thickBot="1">
      <c r="A32" s="39"/>
      <c r="B32" s="39"/>
      <c r="C32" s="40"/>
      <c r="D32" s="39" t="s">
        <v>284</v>
      </c>
      <c r="E32" s="39"/>
    </row>
    <row r="33" spans="1:6" ht="6.75" customHeight="1" thickTop="1"/>
    <row r="34" spans="1:6">
      <c r="A34" s="2" t="s">
        <v>283</v>
      </c>
      <c r="B34" s="74"/>
      <c r="C34" s="74"/>
      <c r="D34" s="74"/>
      <c r="E34" s="74"/>
      <c r="F34" s="74"/>
    </row>
    <row r="35" spans="1:6">
      <c r="D35" s="83"/>
    </row>
    <row r="37" spans="1:6" ht="14.25">
      <c r="B37" s="305"/>
    </row>
  </sheetData>
  <phoneticPr fontId="2"/>
  <printOptions horizontalCentered="1"/>
  <pageMargins left="0.59055118110236227" right="0.59055118110236227" top="1.5748031496062993" bottom="0.59055118110236227" header="0.82677165354330717" footer="0.51181102362204722"/>
  <pageSetup paperSize="9" scale="140" orientation="portrait" r:id="rId1"/>
  <headerFooter alignWithMargins="0">
    <oddHeader>&amp;L&amp;9上水道取水量・有効無効水量と用途別有収水量－市町別－&amp;R&amp;9&amp;F（&amp;A）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9"/>
  <sheetViews>
    <sheetView zoomScaleNormal="100" zoomScaleSheetLayoutView="150" zoomScalePageLayoutView="130" workbookViewId="0"/>
  </sheetViews>
  <sheetFormatPr defaultColWidth="9.59765625" defaultRowHeight="9.75"/>
  <cols>
    <col min="1" max="1" width="1" style="313" customWidth="1"/>
    <col min="2" max="2" width="13.796875" style="314" customWidth="1"/>
    <col min="3" max="3" width="1" style="313" customWidth="1"/>
    <col min="4" max="4" width="14" style="313" customWidth="1"/>
    <col min="5" max="5" width="18" style="313" customWidth="1"/>
    <col min="6" max="9" width="15" style="313" customWidth="1"/>
    <col min="10" max="16384" width="9.59765625" style="313"/>
  </cols>
  <sheetData>
    <row r="1" spans="1:10" s="314" customFormat="1" ht="12.75" customHeight="1" thickBot="1">
      <c r="B1" s="347" t="s">
        <v>332</v>
      </c>
      <c r="I1" s="346" t="s">
        <v>331</v>
      </c>
    </row>
    <row r="2" spans="1:10" s="314" customFormat="1" ht="16.5" customHeight="1" thickTop="1">
      <c r="A2" s="345"/>
      <c r="B2" s="515" t="s">
        <v>330</v>
      </c>
      <c r="C2" s="344"/>
      <c r="D2" s="518" t="s">
        <v>329</v>
      </c>
      <c r="E2" s="521" t="s">
        <v>328</v>
      </c>
      <c r="F2" s="524" t="s">
        <v>327</v>
      </c>
      <c r="G2" s="525"/>
      <c r="H2" s="525"/>
      <c r="I2" s="525"/>
      <c r="J2" s="343"/>
    </row>
    <row r="3" spans="1:10" s="314" customFormat="1" ht="11.25" customHeight="1">
      <c r="A3" s="342"/>
      <c r="B3" s="516"/>
      <c r="C3" s="327"/>
      <c r="D3" s="519"/>
      <c r="E3" s="522"/>
      <c r="F3" s="526" t="s">
        <v>325</v>
      </c>
      <c r="G3" s="527"/>
      <c r="H3" s="528" t="s">
        <v>350</v>
      </c>
      <c r="I3" s="530" t="s">
        <v>351</v>
      </c>
      <c r="J3" s="316"/>
    </row>
    <row r="4" spans="1:10" s="314" customFormat="1" ht="22.5" customHeight="1">
      <c r="A4" s="342"/>
      <c r="B4" s="517"/>
      <c r="C4" s="327"/>
      <c r="D4" s="520"/>
      <c r="E4" s="523"/>
      <c r="F4" s="408" t="s">
        <v>354</v>
      </c>
      <c r="G4" s="341" t="s">
        <v>324</v>
      </c>
      <c r="H4" s="529"/>
      <c r="I4" s="531"/>
      <c r="J4" s="316"/>
    </row>
    <row r="5" spans="1:10" s="314" customFormat="1" ht="10.5">
      <c r="A5" s="340"/>
      <c r="B5" s="339"/>
      <c r="C5" s="338"/>
      <c r="D5" s="337"/>
      <c r="E5" s="337" t="s">
        <v>322</v>
      </c>
      <c r="F5" s="337" t="s">
        <v>322</v>
      </c>
      <c r="G5" s="337" t="s">
        <v>322</v>
      </c>
      <c r="H5" s="337" t="s">
        <v>322</v>
      </c>
      <c r="I5" s="337" t="s">
        <v>322</v>
      </c>
      <c r="J5" s="316"/>
    </row>
    <row r="6" spans="1:10" ht="15" customHeight="1">
      <c r="A6" s="332"/>
      <c r="B6" s="336" t="s">
        <v>321</v>
      </c>
      <c r="C6" s="334"/>
      <c r="D6" s="329">
        <v>1848</v>
      </c>
      <c r="E6" s="328">
        <v>749006</v>
      </c>
      <c r="F6" s="328">
        <v>458982</v>
      </c>
      <c r="G6" s="328">
        <v>83416</v>
      </c>
      <c r="H6" s="328">
        <v>161258</v>
      </c>
      <c r="I6" s="328">
        <v>45350</v>
      </c>
      <c r="J6" s="335"/>
    </row>
    <row r="7" spans="1:10" ht="9" customHeight="1">
      <c r="A7" s="332"/>
      <c r="B7" s="331"/>
      <c r="C7" s="334"/>
      <c r="D7" s="328" t="s">
        <v>284</v>
      </c>
      <c r="E7" s="328"/>
      <c r="F7" s="328"/>
      <c r="G7" s="328"/>
      <c r="H7" s="328"/>
      <c r="I7" s="328"/>
      <c r="J7" s="315"/>
    </row>
    <row r="8" spans="1:10" s="333" customFormat="1" ht="15" customHeight="1">
      <c r="B8" s="331" t="s">
        <v>320</v>
      </c>
      <c r="C8" s="334"/>
      <c r="D8" s="329">
        <v>1904</v>
      </c>
      <c r="E8" s="328">
        <v>766905</v>
      </c>
      <c r="F8" s="328">
        <v>467990</v>
      </c>
      <c r="G8" s="328">
        <v>85967</v>
      </c>
      <c r="H8" s="328">
        <v>170409</v>
      </c>
      <c r="I8" s="328">
        <v>42539</v>
      </c>
    </row>
    <row r="9" spans="1:10" ht="9" customHeight="1">
      <c r="A9" s="332"/>
      <c r="B9" s="331"/>
      <c r="C9" s="330"/>
      <c r="D9" s="333" t="s">
        <v>284</v>
      </c>
      <c r="E9" s="333"/>
      <c r="F9" s="333"/>
      <c r="G9" s="333"/>
      <c r="H9" s="333"/>
      <c r="I9" s="333"/>
      <c r="J9" s="315"/>
    </row>
    <row r="10" spans="1:10" ht="15" customHeight="1">
      <c r="A10" s="332"/>
      <c r="B10" s="331" t="s">
        <v>319</v>
      </c>
      <c r="C10" s="330"/>
      <c r="D10" s="329">
        <v>1882</v>
      </c>
      <c r="E10" s="328">
        <v>732873</v>
      </c>
      <c r="F10" s="328">
        <v>439485</v>
      </c>
      <c r="G10" s="328">
        <v>79423</v>
      </c>
      <c r="H10" s="328">
        <v>164523</v>
      </c>
      <c r="I10" s="328">
        <v>49442</v>
      </c>
      <c r="J10" s="315"/>
    </row>
    <row r="11" spans="1:10" ht="9" customHeight="1">
      <c r="A11" s="325"/>
      <c r="B11" s="327"/>
      <c r="C11" s="323"/>
      <c r="D11" s="326"/>
      <c r="E11" s="326"/>
      <c r="F11" s="326"/>
      <c r="G11" s="326"/>
      <c r="H11" s="326"/>
      <c r="I11" s="326"/>
      <c r="J11" s="315"/>
    </row>
    <row r="12" spans="1:10" ht="15" customHeight="1">
      <c r="A12" s="325"/>
      <c r="B12" s="324" t="s">
        <v>318</v>
      </c>
      <c r="C12" s="323"/>
      <c r="D12" s="322">
        <v>259</v>
      </c>
      <c r="E12" s="320">
        <v>75101</v>
      </c>
      <c r="F12" s="321">
        <v>21815</v>
      </c>
      <c r="G12" s="320">
        <v>16708</v>
      </c>
      <c r="H12" s="320">
        <v>28211</v>
      </c>
      <c r="I12" s="320">
        <v>8367</v>
      </c>
      <c r="J12" s="315"/>
    </row>
    <row r="13" spans="1:10" ht="15" customHeight="1">
      <c r="A13" s="325"/>
      <c r="B13" s="324" t="s">
        <v>317</v>
      </c>
      <c r="C13" s="323"/>
      <c r="D13" s="322">
        <v>22</v>
      </c>
      <c r="E13" s="320">
        <v>27854</v>
      </c>
      <c r="F13" s="321">
        <v>4997</v>
      </c>
      <c r="G13" s="320">
        <v>9810</v>
      </c>
      <c r="H13" s="320">
        <v>13047</v>
      </c>
      <c r="I13" s="320" t="s">
        <v>63</v>
      </c>
      <c r="J13" s="315"/>
    </row>
    <row r="14" spans="1:10" ht="15" customHeight="1">
      <c r="A14" s="325"/>
      <c r="B14" s="324" t="s">
        <v>316</v>
      </c>
      <c r="C14" s="323"/>
      <c r="D14" s="322">
        <v>14</v>
      </c>
      <c r="E14" s="320">
        <v>405</v>
      </c>
      <c r="F14" s="321" t="s">
        <v>63</v>
      </c>
      <c r="G14" s="320">
        <v>76</v>
      </c>
      <c r="H14" s="320">
        <v>329</v>
      </c>
      <c r="I14" s="320" t="s">
        <v>63</v>
      </c>
      <c r="J14" s="315"/>
    </row>
    <row r="15" spans="1:10" ht="15" customHeight="1">
      <c r="A15" s="325"/>
      <c r="B15" s="324" t="s">
        <v>315</v>
      </c>
      <c r="C15" s="323"/>
      <c r="D15" s="322">
        <v>4</v>
      </c>
      <c r="E15" s="320" t="s">
        <v>306</v>
      </c>
      <c r="F15" s="321" t="s">
        <v>63</v>
      </c>
      <c r="G15" s="320" t="s">
        <v>306</v>
      </c>
      <c r="H15" s="320" t="s">
        <v>63</v>
      </c>
      <c r="I15" s="320">
        <v>8</v>
      </c>
      <c r="J15" s="315"/>
    </row>
    <row r="16" spans="1:10" ht="15" customHeight="1">
      <c r="A16" s="325"/>
      <c r="B16" s="324" t="s">
        <v>314</v>
      </c>
      <c r="C16" s="323"/>
      <c r="D16" s="322">
        <v>15</v>
      </c>
      <c r="E16" s="320">
        <v>255</v>
      </c>
      <c r="F16" s="321" t="s">
        <v>63</v>
      </c>
      <c r="G16" s="320">
        <v>175</v>
      </c>
      <c r="H16" s="320">
        <v>73</v>
      </c>
      <c r="I16" s="320">
        <v>7</v>
      </c>
      <c r="J16" s="315"/>
    </row>
    <row r="17" spans="1:10" ht="9" customHeight="1">
      <c r="A17" s="325"/>
      <c r="B17" s="324"/>
      <c r="C17" s="323"/>
      <c r="D17" s="322"/>
      <c r="E17" s="320"/>
      <c r="F17" s="321"/>
      <c r="G17" s="320"/>
      <c r="H17" s="320"/>
      <c r="I17" s="320"/>
      <c r="J17" s="315"/>
    </row>
    <row r="18" spans="1:10" ht="15" customHeight="1">
      <c r="A18" s="325"/>
      <c r="B18" s="324" t="s">
        <v>313</v>
      </c>
      <c r="C18" s="323"/>
      <c r="D18" s="322">
        <v>53</v>
      </c>
      <c r="E18" s="320">
        <v>24244</v>
      </c>
      <c r="F18" s="321">
        <v>5895</v>
      </c>
      <c r="G18" s="320">
        <v>1494</v>
      </c>
      <c r="H18" s="320">
        <v>3589</v>
      </c>
      <c r="I18" s="320">
        <v>13266</v>
      </c>
      <c r="J18" s="315"/>
    </row>
    <row r="19" spans="1:10" ht="15" customHeight="1">
      <c r="A19" s="325"/>
      <c r="B19" s="324" t="s">
        <v>312</v>
      </c>
      <c r="C19" s="323"/>
      <c r="D19" s="322">
        <v>69</v>
      </c>
      <c r="E19" s="320">
        <v>1753</v>
      </c>
      <c r="F19" s="321">
        <v>4</v>
      </c>
      <c r="G19" s="320">
        <v>1233</v>
      </c>
      <c r="H19" s="320">
        <v>488</v>
      </c>
      <c r="I19" s="320">
        <v>28</v>
      </c>
      <c r="J19" s="315"/>
    </row>
    <row r="20" spans="1:10" ht="15" customHeight="1">
      <c r="A20" s="325"/>
      <c r="B20" s="324" t="s">
        <v>311</v>
      </c>
      <c r="C20" s="323"/>
      <c r="D20" s="322">
        <v>122</v>
      </c>
      <c r="E20" s="320">
        <v>256261</v>
      </c>
      <c r="F20" s="321">
        <v>190965</v>
      </c>
      <c r="G20" s="320">
        <v>8586</v>
      </c>
      <c r="H20" s="320">
        <v>30389</v>
      </c>
      <c r="I20" s="320">
        <v>26321</v>
      </c>
      <c r="J20" s="315"/>
    </row>
    <row r="21" spans="1:10" ht="15" customHeight="1">
      <c r="A21" s="325"/>
      <c r="B21" s="324" t="s">
        <v>310</v>
      </c>
      <c r="C21" s="323"/>
      <c r="D21" s="322">
        <v>16</v>
      </c>
      <c r="E21" s="320">
        <v>86762</v>
      </c>
      <c r="F21" s="321">
        <v>84671</v>
      </c>
      <c r="G21" s="320">
        <v>1611</v>
      </c>
      <c r="H21" s="320" t="s">
        <v>63</v>
      </c>
      <c r="I21" s="320">
        <v>480</v>
      </c>
      <c r="J21" s="315"/>
    </row>
    <row r="22" spans="1:10" ht="15" customHeight="1">
      <c r="A22" s="325"/>
      <c r="B22" s="324" t="s">
        <v>309</v>
      </c>
      <c r="C22" s="323"/>
      <c r="D22" s="322">
        <v>117</v>
      </c>
      <c r="E22" s="320">
        <v>30789</v>
      </c>
      <c r="F22" s="321">
        <v>531</v>
      </c>
      <c r="G22" s="320">
        <v>2606</v>
      </c>
      <c r="H22" s="320">
        <v>27639</v>
      </c>
      <c r="I22" s="320">
        <v>13</v>
      </c>
      <c r="J22" s="315"/>
    </row>
    <row r="23" spans="1:10" ht="9" customHeight="1">
      <c r="A23" s="325"/>
      <c r="B23" s="324"/>
      <c r="C23" s="323"/>
      <c r="D23" s="322"/>
      <c r="E23" s="320"/>
      <c r="F23" s="321"/>
      <c r="G23" s="320"/>
      <c r="H23" s="320"/>
      <c r="I23" s="320"/>
      <c r="J23" s="315"/>
    </row>
    <row r="24" spans="1:10" ht="15" customHeight="1">
      <c r="A24" s="325"/>
      <c r="B24" s="324" t="s">
        <v>308</v>
      </c>
      <c r="C24" s="323"/>
      <c r="D24" s="322">
        <v>13</v>
      </c>
      <c r="E24" s="320">
        <v>7021</v>
      </c>
      <c r="F24" s="321">
        <v>788</v>
      </c>
      <c r="G24" s="320">
        <v>616</v>
      </c>
      <c r="H24" s="320">
        <v>5617</v>
      </c>
      <c r="I24" s="320" t="s">
        <v>63</v>
      </c>
      <c r="J24" s="315"/>
    </row>
    <row r="25" spans="1:10" ht="15" customHeight="1">
      <c r="A25" s="325"/>
      <c r="B25" s="324" t="s">
        <v>307</v>
      </c>
      <c r="C25" s="323"/>
      <c r="D25" s="322">
        <v>1</v>
      </c>
      <c r="E25" s="320" t="s">
        <v>306</v>
      </c>
      <c r="F25" s="320" t="s">
        <v>63</v>
      </c>
      <c r="G25" s="320" t="s">
        <v>306</v>
      </c>
      <c r="H25" s="320" t="s">
        <v>63</v>
      </c>
      <c r="I25" s="320" t="s">
        <v>63</v>
      </c>
      <c r="J25" s="315"/>
    </row>
    <row r="26" spans="1:10" ht="15" customHeight="1">
      <c r="A26" s="325"/>
      <c r="B26" s="324" t="s">
        <v>305</v>
      </c>
      <c r="C26" s="323"/>
      <c r="D26" s="322">
        <v>45</v>
      </c>
      <c r="E26" s="320">
        <v>17173</v>
      </c>
      <c r="F26" s="321">
        <v>7322</v>
      </c>
      <c r="G26" s="320">
        <v>2553</v>
      </c>
      <c r="H26" s="320">
        <v>6499</v>
      </c>
      <c r="I26" s="320">
        <v>799</v>
      </c>
      <c r="J26" s="315"/>
    </row>
    <row r="27" spans="1:10" ht="15" customHeight="1">
      <c r="A27" s="325"/>
      <c r="B27" s="324" t="s">
        <v>304</v>
      </c>
      <c r="C27" s="323"/>
      <c r="D27" s="322">
        <v>41</v>
      </c>
      <c r="E27" s="320">
        <v>109407</v>
      </c>
      <c r="F27" s="321">
        <v>106160</v>
      </c>
      <c r="G27" s="320">
        <v>2565</v>
      </c>
      <c r="H27" s="320">
        <v>682</v>
      </c>
      <c r="I27" s="320" t="s">
        <v>63</v>
      </c>
      <c r="J27" s="315"/>
    </row>
    <row r="28" spans="1:10" ht="15" customHeight="1">
      <c r="A28" s="325"/>
      <c r="B28" s="324" t="s">
        <v>303</v>
      </c>
      <c r="C28" s="323"/>
      <c r="D28" s="322">
        <v>39</v>
      </c>
      <c r="E28" s="320">
        <v>4298</v>
      </c>
      <c r="F28" s="321">
        <v>6</v>
      </c>
      <c r="G28" s="320">
        <v>1288</v>
      </c>
      <c r="H28" s="320">
        <v>3004</v>
      </c>
      <c r="I28" s="320" t="s">
        <v>63</v>
      </c>
      <c r="J28" s="315"/>
    </row>
    <row r="29" spans="1:10" ht="9" customHeight="1">
      <c r="A29" s="325"/>
      <c r="B29" s="324"/>
      <c r="C29" s="323"/>
      <c r="D29" s="322"/>
      <c r="E29" s="320"/>
      <c r="F29" s="321"/>
      <c r="G29" s="320"/>
      <c r="H29" s="320"/>
      <c r="I29" s="320"/>
      <c r="J29" s="315"/>
    </row>
    <row r="30" spans="1:10" ht="15" customHeight="1">
      <c r="A30" s="325"/>
      <c r="B30" s="324" t="s">
        <v>302</v>
      </c>
      <c r="C30" s="323"/>
      <c r="D30" s="322">
        <v>172</v>
      </c>
      <c r="E30" s="320">
        <v>6350</v>
      </c>
      <c r="F30" s="321">
        <v>545</v>
      </c>
      <c r="G30" s="320">
        <v>3668</v>
      </c>
      <c r="H30" s="320">
        <v>2044</v>
      </c>
      <c r="I30" s="320">
        <v>93</v>
      </c>
      <c r="J30" s="315"/>
    </row>
    <row r="31" spans="1:10" ht="15" customHeight="1">
      <c r="A31" s="325"/>
      <c r="B31" s="324" t="s">
        <v>301</v>
      </c>
      <c r="C31" s="323"/>
      <c r="D31" s="322">
        <v>96</v>
      </c>
      <c r="E31" s="320">
        <v>9703</v>
      </c>
      <c r="F31" s="321">
        <v>2730</v>
      </c>
      <c r="G31" s="320">
        <v>4121</v>
      </c>
      <c r="H31" s="320">
        <v>2852</v>
      </c>
      <c r="I31" s="320" t="s">
        <v>63</v>
      </c>
      <c r="J31" s="315"/>
    </row>
    <row r="32" spans="1:10" ht="15" customHeight="1">
      <c r="A32" s="325"/>
      <c r="B32" s="324" t="s">
        <v>300</v>
      </c>
      <c r="C32" s="323"/>
      <c r="D32" s="322">
        <v>183</v>
      </c>
      <c r="E32" s="320">
        <v>7596</v>
      </c>
      <c r="F32" s="321">
        <v>186</v>
      </c>
      <c r="G32" s="320">
        <v>3436</v>
      </c>
      <c r="H32" s="320">
        <v>3964</v>
      </c>
      <c r="I32" s="320">
        <v>10</v>
      </c>
      <c r="J32" s="315"/>
    </row>
    <row r="33" spans="1:10" ht="15" customHeight="1">
      <c r="A33" s="325"/>
      <c r="B33" s="324" t="s">
        <v>299</v>
      </c>
      <c r="C33" s="323"/>
      <c r="D33" s="322">
        <v>88</v>
      </c>
      <c r="E33" s="320">
        <v>3767</v>
      </c>
      <c r="F33" s="321" t="s">
        <v>63</v>
      </c>
      <c r="G33" s="320">
        <v>1249</v>
      </c>
      <c r="H33" s="320">
        <v>2518</v>
      </c>
      <c r="I33" s="320" t="s">
        <v>63</v>
      </c>
      <c r="J33" s="315"/>
    </row>
    <row r="34" spans="1:10" ht="15" customHeight="1">
      <c r="A34" s="325"/>
      <c r="B34" s="324" t="s">
        <v>298</v>
      </c>
      <c r="C34" s="323"/>
      <c r="D34" s="322">
        <v>88</v>
      </c>
      <c r="E34" s="320">
        <v>19225</v>
      </c>
      <c r="F34" s="321">
        <v>5432</v>
      </c>
      <c r="G34" s="320">
        <v>4039</v>
      </c>
      <c r="H34" s="320">
        <v>9752</v>
      </c>
      <c r="I34" s="320">
        <v>2</v>
      </c>
      <c r="J34" s="315"/>
    </row>
    <row r="35" spans="1:10" ht="9" customHeight="1">
      <c r="A35" s="325"/>
      <c r="B35" s="324"/>
      <c r="C35" s="323"/>
      <c r="D35" s="322"/>
      <c r="E35" s="320"/>
      <c r="F35" s="321"/>
      <c r="G35" s="320"/>
      <c r="H35" s="320"/>
      <c r="I35" s="320"/>
      <c r="J35" s="315"/>
    </row>
    <row r="36" spans="1:10" ht="15" customHeight="1">
      <c r="A36" s="325"/>
      <c r="B36" s="324" t="s">
        <v>297</v>
      </c>
      <c r="C36" s="323"/>
      <c r="D36" s="322">
        <v>134</v>
      </c>
      <c r="E36" s="320">
        <v>7964</v>
      </c>
      <c r="F36" s="321">
        <v>1223</v>
      </c>
      <c r="G36" s="320">
        <v>2085</v>
      </c>
      <c r="H36" s="320">
        <v>4642</v>
      </c>
      <c r="I36" s="320">
        <v>14</v>
      </c>
      <c r="J36" s="315"/>
    </row>
    <row r="37" spans="1:10" ht="15" customHeight="1">
      <c r="A37" s="325"/>
      <c r="B37" s="324" t="s">
        <v>296</v>
      </c>
      <c r="C37" s="323"/>
      <c r="D37" s="322">
        <v>58</v>
      </c>
      <c r="E37" s="320">
        <v>3612</v>
      </c>
      <c r="F37" s="321">
        <v>785</v>
      </c>
      <c r="G37" s="320">
        <v>1801</v>
      </c>
      <c r="H37" s="320">
        <v>1026</v>
      </c>
      <c r="I37" s="320" t="s">
        <v>63</v>
      </c>
      <c r="J37" s="315"/>
    </row>
    <row r="38" spans="1:10" ht="15" customHeight="1">
      <c r="A38" s="325"/>
      <c r="B38" s="324" t="s">
        <v>295</v>
      </c>
      <c r="C38" s="323"/>
      <c r="D38" s="322">
        <v>196</v>
      </c>
      <c r="E38" s="320">
        <v>32930</v>
      </c>
      <c r="F38" s="321">
        <v>5430</v>
      </c>
      <c r="G38" s="320">
        <v>9351</v>
      </c>
      <c r="H38" s="320">
        <v>18115</v>
      </c>
      <c r="I38" s="320">
        <v>34</v>
      </c>
      <c r="J38" s="315"/>
    </row>
    <row r="39" spans="1:10" ht="15" customHeight="1">
      <c r="A39" s="325"/>
      <c r="B39" s="324" t="s">
        <v>47</v>
      </c>
      <c r="C39" s="323"/>
      <c r="D39" s="322">
        <v>37</v>
      </c>
      <c r="E39" s="320">
        <v>379</v>
      </c>
      <c r="F39" s="321" t="s">
        <v>63</v>
      </c>
      <c r="G39" s="320">
        <v>336</v>
      </c>
      <c r="H39" s="320">
        <v>43</v>
      </c>
      <c r="I39" s="320" t="s">
        <v>63</v>
      </c>
      <c r="J39" s="315"/>
    </row>
    <row r="40" spans="1:10" ht="4.5" customHeight="1" thickBot="1">
      <c r="A40" s="317"/>
      <c r="B40" s="319"/>
      <c r="C40" s="318"/>
      <c r="D40" s="317"/>
      <c r="E40" s="317"/>
      <c r="F40" s="317"/>
      <c r="G40" s="317"/>
      <c r="H40" s="317"/>
      <c r="I40" s="317"/>
      <c r="J40" s="315"/>
    </row>
    <row r="41" spans="1:10" ht="4.5" customHeight="1" thickTop="1">
      <c r="J41" s="315"/>
    </row>
    <row r="42" spans="1:10" s="314" customFormat="1">
      <c r="B42" s="514" t="s">
        <v>364</v>
      </c>
      <c r="C42" s="514"/>
      <c r="D42" s="514"/>
      <c r="E42" s="514"/>
      <c r="F42" s="514"/>
      <c r="G42" s="514"/>
      <c r="H42" s="514"/>
      <c r="I42" s="514"/>
      <c r="J42" s="316"/>
    </row>
    <row r="43" spans="1:10">
      <c r="J43" s="315"/>
    </row>
    <row r="44" spans="1:10">
      <c r="J44" s="315"/>
    </row>
    <row r="45" spans="1:10">
      <c r="J45" s="315"/>
    </row>
    <row r="46" spans="1:10">
      <c r="J46" s="315"/>
    </row>
    <row r="47" spans="1:10">
      <c r="J47" s="315"/>
    </row>
    <row r="48" spans="1:10">
      <c r="J48" s="315"/>
    </row>
    <row r="49" spans="10:10">
      <c r="J49" s="315"/>
    </row>
  </sheetData>
  <mergeCells count="8">
    <mergeCell ref="B42:I42"/>
    <mergeCell ref="B2:B4"/>
    <mergeCell ref="D2:D4"/>
    <mergeCell ref="E2:E4"/>
    <mergeCell ref="F2:I2"/>
    <mergeCell ref="F3:G3"/>
    <mergeCell ref="H3:H4"/>
    <mergeCell ref="I3:I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portrait" cellComments="asDisplayed" r:id="rId1"/>
  <headerFooter alignWithMargins="0">
    <oddHeader>&amp;L&amp;9 １日当たりの用水使用量－産業別－&amp;R&amp;9&amp;F　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54"/>
  <sheetViews>
    <sheetView zoomScaleNormal="100" zoomScaleSheetLayoutView="115" zoomScalePageLayoutView="130" workbookViewId="0"/>
  </sheetViews>
  <sheetFormatPr defaultColWidth="9.59765625" defaultRowHeight="9.75"/>
  <cols>
    <col min="1" max="1" width="1" style="313" customWidth="1"/>
    <col min="2" max="2" width="17.59765625" style="314" customWidth="1"/>
    <col min="3" max="3" width="1" style="313" customWidth="1"/>
    <col min="4" max="4" width="14" style="313" customWidth="1"/>
    <col min="5" max="5" width="18" style="313" customWidth="1"/>
    <col min="6" max="9" width="15" style="313" customWidth="1"/>
    <col min="10" max="10" width="9.59765625" style="313"/>
    <col min="11" max="11" width="11.19921875" style="313" customWidth="1"/>
    <col min="12" max="16384" width="9.59765625" style="313"/>
  </cols>
  <sheetData>
    <row r="1" spans="1:15" s="314" customFormat="1" ht="12.75" customHeight="1" thickBot="1">
      <c r="B1" s="380" t="s">
        <v>332</v>
      </c>
      <c r="I1" s="346" t="s">
        <v>341</v>
      </c>
    </row>
    <row r="2" spans="1:15" s="314" customFormat="1" ht="15" customHeight="1" thickTop="1">
      <c r="A2" s="345"/>
      <c r="B2" s="515" t="s">
        <v>340</v>
      </c>
      <c r="C2" s="344"/>
      <c r="D2" s="518" t="s">
        <v>339</v>
      </c>
      <c r="E2" s="521" t="s">
        <v>338</v>
      </c>
      <c r="F2" s="524" t="s">
        <v>326</v>
      </c>
      <c r="G2" s="525"/>
      <c r="H2" s="525"/>
      <c r="I2" s="525"/>
      <c r="J2" s="343"/>
    </row>
    <row r="3" spans="1:15" s="314" customFormat="1" ht="9.6" customHeight="1">
      <c r="A3" s="342"/>
      <c r="B3" s="516"/>
      <c r="C3" s="327"/>
      <c r="D3" s="519"/>
      <c r="E3" s="522"/>
      <c r="F3" s="526" t="s">
        <v>325</v>
      </c>
      <c r="G3" s="527"/>
      <c r="H3" s="533" t="s">
        <v>353</v>
      </c>
      <c r="I3" s="535" t="s">
        <v>352</v>
      </c>
    </row>
    <row r="4" spans="1:15" s="314" customFormat="1" ht="22.5" customHeight="1">
      <c r="A4" s="379"/>
      <c r="B4" s="517"/>
      <c r="C4" s="378"/>
      <c r="D4" s="520"/>
      <c r="E4" s="523"/>
      <c r="F4" s="408" t="s">
        <v>337</v>
      </c>
      <c r="G4" s="341" t="s">
        <v>323</v>
      </c>
      <c r="H4" s="534"/>
      <c r="I4" s="536"/>
    </row>
    <row r="5" spans="1:15" s="314" customFormat="1" ht="10.5">
      <c r="A5" s="377"/>
      <c r="B5" s="337"/>
      <c r="C5" s="376"/>
      <c r="D5" s="337"/>
      <c r="E5" s="337" t="s">
        <v>334</v>
      </c>
      <c r="F5" s="337" t="s">
        <v>334</v>
      </c>
      <c r="G5" s="337" t="s">
        <v>336</v>
      </c>
      <c r="H5" s="337" t="s">
        <v>335</v>
      </c>
      <c r="I5" s="337" t="s">
        <v>334</v>
      </c>
    </row>
    <row r="6" spans="1:15" s="371" customFormat="1" ht="15.95" customHeight="1">
      <c r="A6" s="374"/>
      <c r="B6" s="411" t="s">
        <v>333</v>
      </c>
      <c r="C6" s="375"/>
      <c r="D6" s="329">
        <v>1848</v>
      </c>
      <c r="E6" s="328">
        <v>749006</v>
      </c>
      <c r="F6" s="372">
        <v>458982</v>
      </c>
      <c r="G6" s="328">
        <v>83416</v>
      </c>
      <c r="H6" s="328">
        <v>161258</v>
      </c>
      <c r="I6" s="328">
        <v>45350</v>
      </c>
      <c r="J6" s="335"/>
    </row>
    <row r="7" spans="1:15" s="371" customFormat="1" ht="15.95" customHeight="1">
      <c r="A7" s="374"/>
      <c r="B7" s="411" t="s">
        <v>362</v>
      </c>
      <c r="C7" s="375"/>
      <c r="D7" s="329">
        <v>1904</v>
      </c>
      <c r="E7" s="328">
        <v>766905</v>
      </c>
      <c r="F7" s="372">
        <v>467990</v>
      </c>
      <c r="G7" s="328">
        <v>85967</v>
      </c>
      <c r="H7" s="328">
        <v>170409</v>
      </c>
      <c r="I7" s="328">
        <v>42539</v>
      </c>
    </row>
    <row r="8" spans="1:15" s="371" customFormat="1" ht="15.95" customHeight="1">
      <c r="A8" s="374"/>
      <c r="B8" s="411" t="s">
        <v>363</v>
      </c>
      <c r="C8" s="373"/>
      <c r="D8" s="329">
        <v>1882</v>
      </c>
      <c r="E8" s="328">
        <v>732873</v>
      </c>
      <c r="F8" s="372">
        <v>439485</v>
      </c>
      <c r="G8" s="328">
        <v>79423</v>
      </c>
      <c r="H8" s="328">
        <v>164523</v>
      </c>
      <c r="I8" s="328">
        <v>49442</v>
      </c>
    </row>
    <row r="9" spans="1:15">
      <c r="A9" s="325"/>
      <c r="B9" s="370"/>
      <c r="C9" s="369"/>
      <c r="D9" s="368"/>
      <c r="E9" s="368"/>
      <c r="F9" s="368"/>
      <c r="G9" s="368"/>
      <c r="H9" s="368"/>
      <c r="I9" s="368"/>
    </row>
    <row r="10" spans="1:15" s="354" customFormat="1" ht="11.45" customHeight="1">
      <c r="B10" s="361" t="s">
        <v>30</v>
      </c>
      <c r="C10" s="323"/>
      <c r="D10" s="360">
        <v>498</v>
      </c>
      <c r="E10" s="360">
        <v>117600</v>
      </c>
      <c r="F10" s="360">
        <v>94859</v>
      </c>
      <c r="G10" s="360">
        <v>19033</v>
      </c>
      <c r="H10" s="367">
        <v>2865</v>
      </c>
      <c r="I10" s="366">
        <v>843</v>
      </c>
      <c r="J10" s="363"/>
      <c r="K10" s="362"/>
      <c r="L10" s="365"/>
      <c r="M10" s="365"/>
      <c r="N10" s="365"/>
      <c r="O10" s="365"/>
    </row>
    <row r="11" spans="1:15" s="354" customFormat="1" ht="11.45" customHeight="1">
      <c r="B11" s="361" t="s">
        <v>28</v>
      </c>
      <c r="C11" s="323"/>
      <c r="D11" s="360">
        <v>217</v>
      </c>
      <c r="E11" s="360">
        <v>376775</v>
      </c>
      <c r="F11" s="360">
        <v>344626</v>
      </c>
      <c r="G11" s="360">
        <v>7882</v>
      </c>
      <c r="H11" s="360">
        <v>247</v>
      </c>
      <c r="I11" s="360">
        <v>24020</v>
      </c>
      <c r="J11" s="363"/>
      <c r="K11" s="362"/>
      <c r="L11" s="365"/>
      <c r="M11" s="365"/>
      <c r="N11" s="365"/>
      <c r="O11" s="365"/>
    </row>
    <row r="12" spans="1:15" s="354" customFormat="1" ht="11.45" customHeight="1">
      <c r="B12" s="361" t="s">
        <v>223</v>
      </c>
      <c r="C12" s="323"/>
      <c r="D12" s="360">
        <v>209</v>
      </c>
      <c r="E12" s="360">
        <v>21355</v>
      </c>
      <c r="F12" s="360" t="s">
        <v>63</v>
      </c>
      <c r="G12" s="360">
        <v>5743</v>
      </c>
      <c r="H12" s="360">
        <v>15605</v>
      </c>
      <c r="I12" s="360">
        <v>7</v>
      </c>
      <c r="J12" s="356"/>
      <c r="K12" s="348"/>
      <c r="L12" s="348"/>
      <c r="M12" s="348"/>
      <c r="N12" s="348"/>
      <c r="O12" s="348"/>
    </row>
    <row r="13" spans="1:15" s="354" customFormat="1" ht="11.45" customHeight="1">
      <c r="B13" s="361" t="s">
        <v>222</v>
      </c>
      <c r="C13" s="323"/>
      <c r="D13" s="360">
        <v>64</v>
      </c>
      <c r="E13" s="360">
        <v>4923</v>
      </c>
      <c r="F13" s="360" t="s">
        <v>63</v>
      </c>
      <c r="G13" s="360">
        <v>4197</v>
      </c>
      <c r="H13" s="360">
        <v>726</v>
      </c>
      <c r="I13" s="360" t="s">
        <v>63</v>
      </c>
      <c r="J13" s="356"/>
      <c r="K13" s="348"/>
      <c r="L13" s="348"/>
      <c r="M13" s="348"/>
      <c r="N13" s="348"/>
      <c r="O13" s="348"/>
    </row>
    <row r="14" spans="1:15" s="354" customFormat="1" ht="11.45" customHeight="1">
      <c r="B14" s="361" t="s">
        <v>221</v>
      </c>
      <c r="C14" s="323"/>
      <c r="D14" s="360">
        <v>115</v>
      </c>
      <c r="E14" s="360">
        <v>12805</v>
      </c>
      <c r="F14" s="360" t="s">
        <v>63</v>
      </c>
      <c r="G14" s="360">
        <v>6511</v>
      </c>
      <c r="H14" s="360">
        <v>6245</v>
      </c>
      <c r="I14" s="360" t="s">
        <v>63</v>
      </c>
      <c r="J14" s="356"/>
      <c r="K14" s="348"/>
      <c r="L14" s="348"/>
      <c r="M14" s="348"/>
      <c r="N14" s="348"/>
      <c r="O14" s="348"/>
    </row>
    <row r="15" spans="1:15" s="354" customFormat="1" ht="7.5" customHeight="1">
      <c r="B15" s="361"/>
      <c r="C15" s="323"/>
      <c r="D15" s="360"/>
      <c r="E15" s="360"/>
      <c r="F15" s="360"/>
      <c r="G15" s="360"/>
      <c r="H15" s="360"/>
      <c r="I15" s="360"/>
      <c r="J15" s="356"/>
      <c r="K15" s="348"/>
      <c r="L15" s="348"/>
      <c r="M15" s="348"/>
      <c r="N15" s="348"/>
      <c r="O15" s="348"/>
    </row>
    <row r="16" spans="1:15" s="354" customFormat="1" ht="11.45" customHeight="1">
      <c r="B16" s="361" t="s">
        <v>220</v>
      </c>
      <c r="C16" s="323"/>
      <c r="D16" s="360">
        <v>21</v>
      </c>
      <c r="E16" s="360">
        <v>973</v>
      </c>
      <c r="F16" s="360" t="s">
        <v>63</v>
      </c>
      <c r="G16" s="360">
        <v>633</v>
      </c>
      <c r="H16" s="360">
        <v>340</v>
      </c>
      <c r="I16" s="360" t="s">
        <v>63</v>
      </c>
      <c r="J16" s="349"/>
      <c r="K16" s="348"/>
      <c r="L16" s="348"/>
      <c r="M16" s="348"/>
      <c r="N16" s="348"/>
      <c r="O16" s="348"/>
    </row>
    <row r="17" spans="2:15" s="354" customFormat="1" ht="11.45" customHeight="1">
      <c r="B17" s="361" t="s">
        <v>219</v>
      </c>
      <c r="C17" s="323"/>
      <c r="D17" s="360">
        <v>89</v>
      </c>
      <c r="E17" s="360">
        <v>16704</v>
      </c>
      <c r="F17" s="360" t="s">
        <v>63</v>
      </c>
      <c r="G17" s="360">
        <v>5629</v>
      </c>
      <c r="H17" s="360">
        <v>11067</v>
      </c>
      <c r="I17" s="360" t="s">
        <v>63</v>
      </c>
      <c r="J17" s="349"/>
      <c r="K17" s="348"/>
      <c r="L17" s="364"/>
      <c r="M17" s="364"/>
      <c r="N17" s="364"/>
      <c r="O17" s="364"/>
    </row>
    <row r="18" spans="2:15" s="354" customFormat="1" ht="11.45" customHeight="1">
      <c r="B18" s="361" t="s">
        <v>172</v>
      </c>
      <c r="C18" s="323"/>
      <c r="D18" s="360">
        <v>53</v>
      </c>
      <c r="E18" s="360">
        <v>35443</v>
      </c>
      <c r="F18" s="360" t="s">
        <v>63</v>
      </c>
      <c r="G18" s="360">
        <v>1539</v>
      </c>
      <c r="H18" s="360">
        <v>26759</v>
      </c>
      <c r="I18" s="360" t="s">
        <v>63</v>
      </c>
      <c r="J18" s="349"/>
      <c r="K18" s="348"/>
      <c r="L18" s="364"/>
      <c r="M18" s="364"/>
      <c r="N18" s="364"/>
      <c r="O18" s="364"/>
    </row>
    <row r="19" spans="2:15" s="354" customFormat="1" ht="11.45" customHeight="1">
      <c r="B19" s="361" t="s">
        <v>218</v>
      </c>
      <c r="C19" s="323"/>
      <c r="D19" s="360">
        <v>35</v>
      </c>
      <c r="E19" s="360">
        <v>10027</v>
      </c>
      <c r="F19" s="360" t="s">
        <v>63</v>
      </c>
      <c r="G19" s="360">
        <v>1776</v>
      </c>
      <c r="H19" s="360">
        <v>8251</v>
      </c>
      <c r="I19" s="360" t="s">
        <v>63</v>
      </c>
      <c r="J19" s="349"/>
      <c r="K19" s="348"/>
      <c r="L19" s="348"/>
      <c r="M19" s="348"/>
      <c r="N19" s="348"/>
      <c r="O19" s="348"/>
    </row>
    <row r="20" spans="2:15" s="354" customFormat="1" ht="11.45" customHeight="1">
      <c r="B20" s="361" t="s">
        <v>217</v>
      </c>
      <c r="C20" s="323"/>
      <c r="D20" s="360" t="s">
        <v>63</v>
      </c>
      <c r="E20" s="360" t="s">
        <v>63</v>
      </c>
      <c r="F20" s="360" t="s">
        <v>63</v>
      </c>
      <c r="G20" s="360" t="s">
        <v>63</v>
      </c>
      <c r="H20" s="360" t="s">
        <v>63</v>
      </c>
      <c r="I20" s="360" t="s">
        <v>63</v>
      </c>
      <c r="J20" s="349"/>
      <c r="K20" s="348"/>
      <c r="L20" s="348"/>
      <c r="M20" s="348"/>
      <c r="N20" s="348"/>
      <c r="O20" s="348"/>
    </row>
    <row r="21" spans="2:15" s="354" customFormat="1" ht="7.5" customHeight="1">
      <c r="B21" s="361"/>
      <c r="C21" s="323"/>
      <c r="D21" s="360"/>
      <c r="E21" s="360"/>
      <c r="F21" s="360"/>
      <c r="G21" s="360"/>
      <c r="H21" s="360"/>
      <c r="I21" s="360"/>
      <c r="J21" s="349"/>
      <c r="K21" s="348"/>
      <c r="L21" s="348"/>
      <c r="M21" s="348"/>
      <c r="N21" s="348"/>
      <c r="O21" s="348"/>
    </row>
    <row r="22" spans="2:15" s="354" customFormat="1" ht="11.45" customHeight="1">
      <c r="B22" s="361" t="s">
        <v>216</v>
      </c>
      <c r="C22" s="323"/>
      <c r="D22" s="360">
        <v>5</v>
      </c>
      <c r="E22" s="360">
        <v>157</v>
      </c>
      <c r="F22" s="360" t="s">
        <v>63</v>
      </c>
      <c r="G22" s="360">
        <v>141</v>
      </c>
      <c r="H22" s="360" t="s">
        <v>63</v>
      </c>
      <c r="I22" s="360" t="s">
        <v>63</v>
      </c>
      <c r="J22" s="349"/>
      <c r="K22" s="348"/>
      <c r="L22" s="348"/>
      <c r="M22" s="348"/>
      <c r="N22" s="348"/>
      <c r="O22" s="348"/>
    </row>
    <row r="23" spans="2:15" s="354" customFormat="1" ht="11.45" customHeight="1">
      <c r="B23" s="361" t="s">
        <v>169</v>
      </c>
      <c r="C23" s="323"/>
      <c r="D23" s="360">
        <v>64</v>
      </c>
      <c r="E23" s="360">
        <v>7172</v>
      </c>
      <c r="F23" s="360" t="s">
        <v>63</v>
      </c>
      <c r="G23" s="360">
        <v>3465</v>
      </c>
      <c r="H23" s="360">
        <v>3701</v>
      </c>
      <c r="I23" s="360" t="s">
        <v>63</v>
      </c>
      <c r="J23" s="349"/>
      <c r="K23" s="348"/>
      <c r="L23" s="348"/>
      <c r="M23" s="348"/>
      <c r="N23" s="348"/>
      <c r="O23" s="348"/>
    </row>
    <row r="24" spans="2:15" s="354" customFormat="1" ht="11.45" customHeight="1">
      <c r="B24" s="361" t="s">
        <v>215</v>
      </c>
      <c r="C24" s="323"/>
      <c r="D24" s="360">
        <v>97</v>
      </c>
      <c r="E24" s="360">
        <v>9403</v>
      </c>
      <c r="F24" s="360" t="s">
        <v>63</v>
      </c>
      <c r="G24" s="360">
        <v>2291</v>
      </c>
      <c r="H24" s="360">
        <v>7112</v>
      </c>
      <c r="I24" s="360" t="s">
        <v>63</v>
      </c>
      <c r="J24" s="349"/>
      <c r="K24" s="348"/>
      <c r="L24" s="348"/>
      <c r="M24" s="348"/>
      <c r="N24" s="348"/>
      <c r="O24" s="348"/>
    </row>
    <row r="25" spans="2:15" s="354" customFormat="1" ht="11.45" customHeight="1">
      <c r="B25" s="361" t="s">
        <v>214</v>
      </c>
      <c r="C25" s="323"/>
      <c r="D25" s="360">
        <v>56</v>
      </c>
      <c r="E25" s="360">
        <v>5679</v>
      </c>
      <c r="F25" s="360" t="s">
        <v>63</v>
      </c>
      <c r="G25" s="360">
        <v>718</v>
      </c>
      <c r="H25" s="360">
        <v>4961</v>
      </c>
      <c r="I25" s="360" t="s">
        <v>63</v>
      </c>
      <c r="J25" s="349"/>
      <c r="K25" s="348"/>
      <c r="L25" s="348"/>
      <c r="M25" s="348"/>
      <c r="N25" s="348"/>
      <c r="O25" s="348"/>
    </row>
    <row r="26" spans="2:15" s="354" customFormat="1" ht="11.45" customHeight="1">
      <c r="B26" s="361" t="s">
        <v>213</v>
      </c>
      <c r="C26" s="323"/>
      <c r="D26" s="360">
        <v>46</v>
      </c>
      <c r="E26" s="360">
        <v>5605</v>
      </c>
      <c r="F26" s="360" t="s">
        <v>63</v>
      </c>
      <c r="G26" s="360">
        <v>1193</v>
      </c>
      <c r="H26" s="360">
        <v>4412</v>
      </c>
      <c r="I26" s="360" t="s">
        <v>63</v>
      </c>
      <c r="J26" s="349"/>
      <c r="K26" s="348"/>
      <c r="L26" s="348"/>
      <c r="M26" s="348"/>
      <c r="N26" s="348"/>
      <c r="O26" s="348"/>
    </row>
    <row r="27" spans="2:15" s="354" customFormat="1" ht="7.5" customHeight="1">
      <c r="B27" s="361"/>
      <c r="C27" s="323"/>
      <c r="D27" s="360"/>
      <c r="E27" s="360"/>
      <c r="F27" s="360"/>
      <c r="G27" s="360"/>
      <c r="H27" s="360"/>
      <c r="I27" s="360"/>
      <c r="J27" s="349"/>
      <c r="K27" s="348"/>
      <c r="L27" s="348"/>
      <c r="M27" s="348"/>
      <c r="N27" s="348"/>
      <c r="O27" s="348"/>
    </row>
    <row r="28" spans="2:15" s="354" customFormat="1" ht="11.45" customHeight="1">
      <c r="B28" s="361" t="s">
        <v>212</v>
      </c>
      <c r="C28" s="323"/>
      <c r="D28" s="360">
        <v>43</v>
      </c>
      <c r="E28" s="360">
        <v>11585</v>
      </c>
      <c r="F28" s="360" t="s">
        <v>63</v>
      </c>
      <c r="G28" s="360">
        <v>3989</v>
      </c>
      <c r="H28" s="360">
        <v>7596</v>
      </c>
      <c r="I28" s="360" t="s">
        <v>63</v>
      </c>
      <c r="J28" s="363"/>
      <c r="K28" s="362"/>
      <c r="L28" s="362"/>
      <c r="M28" s="362"/>
      <c r="N28" s="362"/>
      <c r="O28" s="362"/>
    </row>
    <row r="29" spans="2:15" s="354" customFormat="1" ht="11.45" customHeight="1">
      <c r="B29" s="361" t="s">
        <v>168</v>
      </c>
      <c r="C29" s="323"/>
      <c r="D29" s="360">
        <v>47</v>
      </c>
      <c r="E29" s="360">
        <v>2136</v>
      </c>
      <c r="F29" s="360" t="s">
        <v>63</v>
      </c>
      <c r="G29" s="360">
        <v>639</v>
      </c>
      <c r="H29" s="360">
        <v>1475</v>
      </c>
      <c r="I29" s="360" t="s">
        <v>63</v>
      </c>
      <c r="J29" s="363"/>
      <c r="K29" s="362"/>
      <c r="L29" s="362"/>
      <c r="M29" s="362"/>
      <c r="N29" s="362"/>
      <c r="O29" s="362"/>
    </row>
    <row r="30" spans="2:15" s="354" customFormat="1" ht="11.45" customHeight="1">
      <c r="B30" s="361" t="s">
        <v>167</v>
      </c>
      <c r="C30" s="323"/>
      <c r="D30" s="360">
        <v>20</v>
      </c>
      <c r="E30" s="360">
        <v>30904</v>
      </c>
      <c r="F30" s="360" t="s">
        <v>63</v>
      </c>
      <c r="G30" s="360">
        <v>3010</v>
      </c>
      <c r="H30" s="360">
        <v>27894</v>
      </c>
      <c r="I30" s="360" t="s">
        <v>63</v>
      </c>
      <c r="J30" s="349"/>
      <c r="K30" s="348"/>
      <c r="L30" s="348"/>
      <c r="M30" s="348"/>
      <c r="N30" s="348"/>
      <c r="O30" s="348"/>
    </row>
    <row r="31" spans="2:15" s="354" customFormat="1" ht="11.45" customHeight="1">
      <c r="B31" s="361" t="s">
        <v>211</v>
      </c>
      <c r="C31" s="323"/>
      <c r="D31" s="360">
        <v>73</v>
      </c>
      <c r="E31" s="360">
        <v>16165</v>
      </c>
      <c r="F31" s="360" t="s">
        <v>63</v>
      </c>
      <c r="G31" s="360">
        <v>3906</v>
      </c>
      <c r="H31" s="360">
        <v>12256</v>
      </c>
      <c r="I31" s="360" t="s">
        <v>63</v>
      </c>
      <c r="J31" s="349"/>
      <c r="K31" s="348"/>
      <c r="L31" s="348"/>
      <c r="M31" s="348"/>
      <c r="N31" s="348"/>
      <c r="O31" s="348"/>
    </row>
    <row r="32" spans="2:15" s="354" customFormat="1" ht="7.5" customHeight="1">
      <c r="B32" s="361"/>
      <c r="C32" s="323"/>
      <c r="D32" s="360"/>
      <c r="E32" s="360"/>
      <c r="F32" s="360"/>
      <c r="G32" s="360"/>
      <c r="H32" s="360"/>
      <c r="I32" s="360"/>
      <c r="J32" s="349"/>
      <c r="K32" s="348"/>
      <c r="L32" s="348"/>
      <c r="M32" s="348"/>
      <c r="N32" s="348"/>
      <c r="O32" s="348"/>
    </row>
    <row r="33" spans="2:15" s="354" customFormat="1" ht="11.45" customHeight="1">
      <c r="B33" s="361" t="s">
        <v>210</v>
      </c>
      <c r="C33" s="323"/>
      <c r="D33" s="360">
        <v>1</v>
      </c>
      <c r="E33" s="360" t="s">
        <v>306</v>
      </c>
      <c r="F33" s="360" t="s">
        <v>63</v>
      </c>
      <c r="G33" s="360" t="s">
        <v>306</v>
      </c>
      <c r="H33" s="360" t="s">
        <v>63</v>
      </c>
      <c r="I33" s="360" t="s">
        <v>63</v>
      </c>
      <c r="J33" s="349"/>
      <c r="K33" s="348"/>
      <c r="L33" s="348"/>
      <c r="M33" s="348"/>
      <c r="N33" s="348"/>
      <c r="O33" s="348"/>
    </row>
    <row r="34" spans="2:15" s="354" customFormat="1" ht="11.45" customHeight="1">
      <c r="B34" s="361" t="s">
        <v>209</v>
      </c>
      <c r="C34" s="323"/>
      <c r="D34" s="360">
        <v>37</v>
      </c>
      <c r="E34" s="360">
        <v>8350</v>
      </c>
      <c r="F34" s="360" t="s">
        <v>63</v>
      </c>
      <c r="G34" s="360">
        <v>3909</v>
      </c>
      <c r="H34" s="360" t="s">
        <v>63</v>
      </c>
      <c r="I34" s="360" t="s">
        <v>63</v>
      </c>
      <c r="J34" s="349"/>
      <c r="K34" s="348"/>
      <c r="L34" s="348"/>
      <c r="M34" s="348"/>
      <c r="N34" s="348"/>
      <c r="O34" s="348"/>
    </row>
    <row r="35" spans="2:15" s="354" customFormat="1" ht="11.45" customHeight="1">
      <c r="B35" s="361" t="s">
        <v>208</v>
      </c>
      <c r="C35" s="323"/>
      <c r="D35" s="360">
        <v>1</v>
      </c>
      <c r="E35" s="360" t="s">
        <v>306</v>
      </c>
      <c r="F35" s="360" t="s">
        <v>63</v>
      </c>
      <c r="G35" s="360" t="s">
        <v>306</v>
      </c>
      <c r="H35" s="360" t="s">
        <v>63</v>
      </c>
      <c r="I35" s="360" t="s">
        <v>63</v>
      </c>
      <c r="J35" s="349"/>
      <c r="K35" s="348"/>
      <c r="L35" s="348"/>
      <c r="M35" s="348"/>
      <c r="N35" s="348"/>
      <c r="O35" s="348"/>
    </row>
    <row r="36" spans="2:15" s="354" customFormat="1" ht="11.45" customHeight="1">
      <c r="B36" s="361" t="s">
        <v>207</v>
      </c>
      <c r="C36" s="323"/>
      <c r="D36" s="360">
        <v>2</v>
      </c>
      <c r="E36" s="360" t="s">
        <v>306</v>
      </c>
      <c r="F36" s="360" t="s">
        <v>63</v>
      </c>
      <c r="G36" s="360" t="s">
        <v>306</v>
      </c>
      <c r="H36" s="360" t="s">
        <v>63</v>
      </c>
      <c r="I36" s="360" t="s">
        <v>63</v>
      </c>
      <c r="J36" s="349"/>
      <c r="K36" s="348"/>
      <c r="L36" s="348"/>
      <c r="M36" s="348"/>
      <c r="N36" s="348"/>
      <c r="O36" s="348"/>
    </row>
    <row r="37" spans="2:15" s="354" customFormat="1" ht="7.5" customHeight="1">
      <c r="B37" s="361"/>
      <c r="C37" s="323"/>
      <c r="D37" s="360"/>
      <c r="E37" s="360"/>
      <c r="F37" s="360"/>
      <c r="G37" s="360"/>
      <c r="H37" s="360"/>
      <c r="I37" s="360"/>
      <c r="J37" s="349"/>
      <c r="K37" s="348"/>
      <c r="L37" s="348"/>
      <c r="M37" s="348"/>
      <c r="N37" s="348"/>
      <c r="O37" s="348"/>
    </row>
    <row r="38" spans="2:15" s="354" customFormat="1" ht="11.45" customHeight="1">
      <c r="B38" s="361" t="s">
        <v>166</v>
      </c>
      <c r="C38" s="323"/>
      <c r="D38" s="360">
        <v>16</v>
      </c>
      <c r="E38" s="360">
        <v>1385</v>
      </c>
      <c r="F38" s="360" t="s">
        <v>63</v>
      </c>
      <c r="G38" s="360">
        <v>1080</v>
      </c>
      <c r="H38" s="360">
        <v>298</v>
      </c>
      <c r="I38" s="360">
        <v>7</v>
      </c>
      <c r="J38" s="349"/>
      <c r="K38" s="348"/>
      <c r="L38" s="348"/>
      <c r="M38" s="348"/>
      <c r="N38" s="348"/>
      <c r="O38" s="348"/>
    </row>
    <row r="39" spans="2:15" s="354" customFormat="1" ht="11.45" customHeight="1">
      <c r="B39" s="361" t="s">
        <v>165</v>
      </c>
      <c r="C39" s="323"/>
      <c r="D39" s="360">
        <v>5</v>
      </c>
      <c r="E39" s="360">
        <v>2787</v>
      </c>
      <c r="F39" s="360" t="s">
        <v>63</v>
      </c>
      <c r="G39" s="360">
        <v>58</v>
      </c>
      <c r="H39" s="360">
        <v>2726</v>
      </c>
      <c r="I39" s="360">
        <v>3</v>
      </c>
      <c r="J39" s="349"/>
      <c r="K39" s="348"/>
      <c r="L39" s="348"/>
      <c r="M39" s="348"/>
      <c r="N39" s="348"/>
      <c r="O39" s="348"/>
    </row>
    <row r="40" spans="2:15" s="354" customFormat="1" ht="11.45" customHeight="1">
      <c r="B40" s="361" t="s">
        <v>164</v>
      </c>
      <c r="C40" s="323"/>
      <c r="D40" s="360">
        <v>1</v>
      </c>
      <c r="E40" s="360" t="s">
        <v>306</v>
      </c>
      <c r="F40" s="360" t="s">
        <v>63</v>
      </c>
      <c r="G40" s="360" t="s">
        <v>306</v>
      </c>
      <c r="H40" s="360" t="s">
        <v>63</v>
      </c>
      <c r="I40" s="360" t="s">
        <v>63</v>
      </c>
      <c r="J40" s="349"/>
      <c r="K40" s="348"/>
      <c r="L40" s="348"/>
      <c r="M40" s="348"/>
      <c r="N40" s="348"/>
      <c r="O40" s="348"/>
    </row>
    <row r="41" spans="2:15" s="354" customFormat="1" ht="11.45" customHeight="1">
      <c r="B41" s="361" t="s">
        <v>206</v>
      </c>
      <c r="C41" s="323"/>
      <c r="D41" s="360">
        <v>16</v>
      </c>
      <c r="E41" s="360">
        <v>22211</v>
      </c>
      <c r="F41" s="360" t="s">
        <v>63</v>
      </c>
      <c r="G41" s="360">
        <v>109</v>
      </c>
      <c r="H41" s="360">
        <v>5511</v>
      </c>
      <c r="I41" s="360">
        <v>16591</v>
      </c>
      <c r="J41" s="349"/>
      <c r="K41" s="348"/>
      <c r="L41" s="348"/>
      <c r="M41" s="348"/>
      <c r="N41" s="348"/>
      <c r="O41" s="348"/>
    </row>
    <row r="42" spans="2:15" s="354" customFormat="1" ht="11.45" customHeight="1">
      <c r="B42" s="361" t="s">
        <v>160</v>
      </c>
      <c r="C42" s="323"/>
      <c r="D42" s="360">
        <v>7</v>
      </c>
      <c r="E42" s="360">
        <v>10412</v>
      </c>
      <c r="F42" s="360" t="s">
        <v>63</v>
      </c>
      <c r="G42" s="360">
        <v>291</v>
      </c>
      <c r="H42" s="360">
        <v>10121</v>
      </c>
      <c r="I42" s="360" t="s">
        <v>63</v>
      </c>
      <c r="J42" s="363"/>
      <c r="K42" s="362"/>
      <c r="L42" s="362"/>
      <c r="M42" s="362"/>
      <c r="N42" s="362"/>
      <c r="O42" s="362"/>
    </row>
    <row r="43" spans="2:15" s="354" customFormat="1" ht="7.5" customHeight="1">
      <c r="B43" s="361"/>
      <c r="C43" s="323"/>
      <c r="D43" s="360"/>
      <c r="E43" s="360"/>
      <c r="F43" s="360"/>
      <c r="G43" s="360"/>
      <c r="H43" s="360"/>
      <c r="I43" s="360"/>
      <c r="J43" s="363"/>
      <c r="K43" s="362"/>
      <c r="L43" s="362"/>
      <c r="M43" s="362"/>
      <c r="N43" s="362"/>
      <c r="O43" s="362"/>
    </row>
    <row r="44" spans="2:15" s="354" customFormat="1" ht="11.45" customHeight="1">
      <c r="B44" s="361" t="s">
        <v>159</v>
      </c>
      <c r="C44" s="323"/>
      <c r="D44" s="360" t="s">
        <v>63</v>
      </c>
      <c r="E44" s="360" t="s">
        <v>63</v>
      </c>
      <c r="F44" s="360" t="s">
        <v>63</v>
      </c>
      <c r="G44" s="360" t="s">
        <v>63</v>
      </c>
      <c r="H44" s="360" t="s">
        <v>63</v>
      </c>
      <c r="I44" s="360" t="s">
        <v>63</v>
      </c>
      <c r="J44" s="349"/>
      <c r="K44" s="348"/>
      <c r="L44" s="348"/>
      <c r="M44" s="348"/>
      <c r="N44" s="348"/>
      <c r="O44" s="348"/>
    </row>
    <row r="45" spans="2:15" s="354" customFormat="1" ht="11.45" customHeight="1">
      <c r="B45" s="361" t="s">
        <v>68</v>
      </c>
      <c r="C45" s="323"/>
      <c r="D45" s="360" t="s">
        <v>63</v>
      </c>
      <c r="E45" s="360" t="s">
        <v>63</v>
      </c>
      <c r="F45" s="360" t="s">
        <v>63</v>
      </c>
      <c r="G45" s="360" t="s">
        <v>63</v>
      </c>
      <c r="H45" s="360" t="s">
        <v>63</v>
      </c>
      <c r="I45" s="360" t="s">
        <v>63</v>
      </c>
      <c r="J45" s="349"/>
      <c r="K45" s="348"/>
      <c r="L45" s="348"/>
      <c r="M45" s="348"/>
      <c r="N45" s="348"/>
      <c r="O45" s="348"/>
    </row>
    <row r="46" spans="2:15" s="354" customFormat="1" ht="11.45" customHeight="1">
      <c r="B46" s="361" t="s">
        <v>67</v>
      </c>
      <c r="C46" s="323"/>
      <c r="D46" s="360">
        <v>2</v>
      </c>
      <c r="E46" s="360" t="s">
        <v>306</v>
      </c>
      <c r="F46" s="360" t="s">
        <v>63</v>
      </c>
      <c r="G46" s="360" t="s">
        <v>306</v>
      </c>
      <c r="H46" s="360" t="s">
        <v>63</v>
      </c>
      <c r="I46" s="360" t="s">
        <v>63</v>
      </c>
      <c r="J46" s="349"/>
      <c r="K46" s="348"/>
      <c r="L46" s="348"/>
      <c r="M46" s="348"/>
      <c r="N46" s="348"/>
      <c r="O46" s="348"/>
    </row>
    <row r="47" spans="2:15" s="354" customFormat="1" ht="11.45" customHeight="1">
      <c r="B47" s="361" t="s">
        <v>65</v>
      </c>
      <c r="C47" s="323"/>
      <c r="D47" s="360">
        <v>41</v>
      </c>
      <c r="E47" s="360">
        <v>2087</v>
      </c>
      <c r="F47" s="360" t="s">
        <v>63</v>
      </c>
      <c r="G47" s="360">
        <v>1460</v>
      </c>
      <c r="H47" s="360" t="s">
        <v>63</v>
      </c>
      <c r="I47" s="360" t="s">
        <v>63</v>
      </c>
      <c r="J47" s="349"/>
      <c r="K47" s="348"/>
      <c r="L47" s="348"/>
      <c r="M47" s="348"/>
      <c r="N47" s="348"/>
      <c r="O47" s="348"/>
    </row>
    <row r="48" spans="2:15" s="354" customFormat="1" ht="11.45" customHeight="1">
      <c r="B48" s="361" t="s">
        <v>64</v>
      </c>
      <c r="C48" s="323"/>
      <c r="D48" s="360">
        <v>1</v>
      </c>
      <c r="E48" s="360" t="s">
        <v>306</v>
      </c>
      <c r="F48" s="360" t="s">
        <v>63</v>
      </c>
      <c r="G48" s="360" t="s">
        <v>306</v>
      </c>
      <c r="H48" s="360" t="s">
        <v>63</v>
      </c>
      <c r="I48" s="360" t="s">
        <v>63</v>
      </c>
      <c r="J48" s="349"/>
      <c r="K48" s="348"/>
      <c r="L48" s="348"/>
      <c r="M48" s="348"/>
      <c r="N48" s="348"/>
      <c r="O48" s="348"/>
    </row>
    <row r="49" spans="1:15" s="354" customFormat="1" ht="7.5" customHeight="1">
      <c r="B49" s="359"/>
      <c r="C49" s="323"/>
      <c r="D49" s="358"/>
      <c r="E49" s="357"/>
      <c r="F49" s="357"/>
      <c r="H49" s="356"/>
      <c r="I49" s="355"/>
      <c r="J49" s="349"/>
      <c r="K49" s="348"/>
      <c r="L49" s="348"/>
      <c r="M49" s="348"/>
      <c r="N49" s="348"/>
      <c r="O49" s="348"/>
    </row>
    <row r="50" spans="1:15" s="350" customFormat="1" ht="4.5" customHeight="1" thickBot="1">
      <c r="A50" s="351"/>
      <c r="B50" s="353"/>
      <c r="C50" s="352"/>
      <c r="D50" s="351"/>
      <c r="E50" s="317"/>
      <c r="F50" s="351"/>
      <c r="G50" s="351"/>
      <c r="H50" s="351"/>
      <c r="I50" s="351"/>
      <c r="J50" s="349"/>
      <c r="K50" s="348"/>
      <c r="L50" s="348"/>
      <c r="M50" s="348"/>
      <c r="N50" s="348"/>
      <c r="O50" s="348"/>
    </row>
    <row r="51" spans="1:15" s="350" customFormat="1" ht="4.5" customHeight="1" thickTop="1">
      <c r="A51" s="409"/>
      <c r="B51" s="410"/>
      <c r="C51" s="409"/>
      <c r="D51" s="409"/>
      <c r="E51" s="315"/>
      <c r="F51" s="409"/>
      <c r="G51" s="409"/>
      <c r="H51" s="409"/>
      <c r="I51" s="409"/>
      <c r="J51" s="349"/>
      <c r="K51" s="348"/>
      <c r="L51" s="348"/>
      <c r="M51" s="348"/>
      <c r="N51" s="348"/>
      <c r="O51" s="348"/>
    </row>
    <row r="52" spans="1:15" s="314" customFormat="1">
      <c r="B52" s="532" t="s">
        <v>365</v>
      </c>
      <c r="C52" s="532"/>
      <c r="D52" s="532"/>
      <c r="E52" s="532"/>
      <c r="F52" s="532"/>
      <c r="G52" s="532"/>
      <c r="H52" s="532"/>
      <c r="I52" s="532"/>
      <c r="J52" s="316"/>
    </row>
    <row r="53" spans="1:15">
      <c r="J53" s="349"/>
      <c r="K53" s="348"/>
    </row>
    <row r="54" spans="1:15">
      <c r="J54" s="349"/>
      <c r="K54" s="348"/>
    </row>
  </sheetData>
  <mergeCells count="8">
    <mergeCell ref="B52:I52"/>
    <mergeCell ref="B2:B4"/>
    <mergeCell ref="D2:D4"/>
    <mergeCell ref="E2:E4"/>
    <mergeCell ref="F2:I2"/>
    <mergeCell ref="F3:G3"/>
    <mergeCell ref="H3:H4"/>
    <mergeCell ref="I3:I4"/>
  </mergeCells>
  <phoneticPr fontId="2"/>
  <printOptions horizontalCentered="1"/>
  <pageMargins left="0.78740157480314965" right="0.39370078740157483" top="1.1811023622047245" bottom="0.98425196850393704" header="0.51181102362204722" footer="0.51181102362204722"/>
  <pageSetup paperSize="9" scale="120" orientation="portrait" cellComments="asDisplayed" r:id="rId1"/>
  <headerFooter alignWithMargins="0">
    <oddHeader>&amp;L&amp;9 １日当たりの用水使用量－市町村別－&amp;R&amp;9&amp;F　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4"/>
  <sheetViews>
    <sheetView zoomScaleNormal="100" zoomScalePageLayoutView="150" workbookViewId="0"/>
  </sheetViews>
  <sheetFormatPr defaultColWidth="9.59765625" defaultRowHeight="9.75"/>
  <cols>
    <col min="1" max="1" width="2" style="1" customWidth="1"/>
    <col min="2" max="2" width="21" style="1" customWidth="1"/>
    <col min="3" max="3" width="2" style="1" customWidth="1"/>
    <col min="4" max="6" width="22.3984375" style="1" customWidth="1"/>
    <col min="7" max="16384" width="9.59765625" style="1"/>
  </cols>
  <sheetData>
    <row r="1" spans="1:6" ht="12.75" customHeight="1" thickBot="1">
      <c r="B1" s="57" t="s">
        <v>11</v>
      </c>
      <c r="F1" s="73" t="s">
        <v>201</v>
      </c>
    </row>
    <row r="2" spans="1:6" ht="17.100000000000001" customHeight="1" thickTop="1">
      <c r="A2" s="72"/>
      <c r="B2" s="180" t="s">
        <v>200</v>
      </c>
      <c r="C2" s="179"/>
      <c r="D2" s="178" t="s">
        <v>33</v>
      </c>
      <c r="E2" s="177" t="s">
        <v>199</v>
      </c>
      <c r="F2" s="177" t="s">
        <v>32</v>
      </c>
    </row>
    <row r="3" spans="1:6" ht="4.5" customHeight="1">
      <c r="A3" s="6"/>
      <c r="B3" s="161"/>
      <c r="C3" s="160"/>
      <c r="D3" s="161"/>
      <c r="E3" s="161"/>
      <c r="F3" s="161"/>
    </row>
    <row r="4" spans="1:6" ht="12.6" customHeight="1">
      <c r="A4" s="176"/>
      <c r="B4" s="175" t="s">
        <v>134</v>
      </c>
      <c r="C4" s="174"/>
      <c r="D4" s="173">
        <v>291160</v>
      </c>
      <c r="E4" s="173">
        <v>374330</v>
      </c>
      <c r="F4" s="172">
        <v>359570</v>
      </c>
    </row>
    <row r="5" spans="1:6" ht="9" customHeight="1">
      <c r="A5" s="6"/>
      <c r="B5" s="7"/>
      <c r="C5" s="160"/>
      <c r="D5" s="22"/>
      <c r="E5" s="22"/>
      <c r="F5" s="171"/>
    </row>
    <row r="6" spans="1:6" ht="12.6" customHeight="1">
      <c r="A6" s="6"/>
      <c r="B6" s="7" t="s">
        <v>198</v>
      </c>
      <c r="C6" s="160"/>
      <c r="D6" s="168">
        <v>102717</v>
      </c>
      <c r="E6" s="168">
        <v>120452</v>
      </c>
      <c r="F6" s="167">
        <v>129641</v>
      </c>
    </row>
    <row r="7" spans="1:6" ht="12.6" customHeight="1">
      <c r="A7" s="6"/>
      <c r="B7" s="7" t="s">
        <v>197</v>
      </c>
      <c r="C7" s="160"/>
      <c r="D7" s="168">
        <v>65786</v>
      </c>
      <c r="E7" s="168">
        <v>103983</v>
      </c>
      <c r="F7" s="167">
        <v>95187</v>
      </c>
    </row>
    <row r="8" spans="1:6" ht="12.6" customHeight="1">
      <c r="A8" s="6"/>
      <c r="B8" s="7" t="s">
        <v>196</v>
      </c>
      <c r="C8" s="160"/>
      <c r="D8" s="168">
        <v>11736</v>
      </c>
      <c r="E8" s="168">
        <v>21435</v>
      </c>
      <c r="F8" s="167">
        <v>19187</v>
      </c>
    </row>
    <row r="9" spans="1:6" ht="12.6" customHeight="1">
      <c r="A9" s="6"/>
      <c r="B9" s="7" t="s">
        <v>195</v>
      </c>
      <c r="C9" s="160"/>
      <c r="D9" s="168">
        <v>4846</v>
      </c>
      <c r="E9" s="168">
        <v>5703</v>
      </c>
      <c r="F9" s="167">
        <v>4988</v>
      </c>
    </row>
    <row r="10" spans="1:6" ht="12.6" customHeight="1">
      <c r="A10" s="6"/>
      <c r="B10" s="7" t="s">
        <v>194</v>
      </c>
      <c r="C10" s="160"/>
      <c r="D10" s="168">
        <v>1914</v>
      </c>
      <c r="E10" s="168">
        <v>3118</v>
      </c>
      <c r="F10" s="167">
        <v>2199</v>
      </c>
    </row>
    <row r="11" spans="1:6" ht="12.6" customHeight="1">
      <c r="A11" s="6"/>
      <c r="B11" s="7" t="s">
        <v>193</v>
      </c>
      <c r="C11" s="160"/>
      <c r="D11" s="168">
        <v>199</v>
      </c>
      <c r="E11" s="168">
        <v>244</v>
      </c>
      <c r="F11" s="167">
        <v>228</v>
      </c>
    </row>
    <row r="12" spans="1:6" ht="12.6" customHeight="1">
      <c r="A12" s="6"/>
      <c r="B12" s="7" t="s">
        <v>192</v>
      </c>
      <c r="C12" s="160"/>
      <c r="D12" s="168">
        <v>7389</v>
      </c>
      <c r="E12" s="168">
        <v>6042</v>
      </c>
      <c r="F12" s="167">
        <v>9350</v>
      </c>
    </row>
    <row r="13" spans="1:6" ht="12.6" customHeight="1">
      <c r="A13" s="6"/>
      <c r="B13" s="7" t="s">
        <v>191</v>
      </c>
      <c r="C13" s="160"/>
      <c r="D13" s="169" t="s">
        <v>63</v>
      </c>
      <c r="E13" s="169" t="s">
        <v>63</v>
      </c>
      <c r="F13" s="170" t="s">
        <v>153</v>
      </c>
    </row>
    <row r="14" spans="1:6" ht="12.6" customHeight="1">
      <c r="A14" s="6"/>
      <c r="B14" s="7" t="s">
        <v>190</v>
      </c>
      <c r="C14" s="160"/>
      <c r="D14" s="168">
        <v>5735</v>
      </c>
      <c r="E14" s="169" t="s">
        <v>63</v>
      </c>
      <c r="F14" s="170" t="s">
        <v>153</v>
      </c>
    </row>
    <row r="15" spans="1:6" ht="12.6" customHeight="1">
      <c r="A15" s="6"/>
      <c r="B15" s="7" t="s">
        <v>189</v>
      </c>
      <c r="C15" s="160"/>
      <c r="D15" s="168">
        <v>4626</v>
      </c>
      <c r="E15" s="168">
        <v>4596</v>
      </c>
      <c r="F15" s="167">
        <v>4145</v>
      </c>
    </row>
    <row r="16" spans="1:6" ht="12.6" customHeight="1">
      <c r="A16" s="6"/>
      <c r="B16" s="7" t="s">
        <v>188</v>
      </c>
      <c r="C16" s="160"/>
      <c r="D16" s="169" t="s">
        <v>13</v>
      </c>
      <c r="E16" s="169">
        <v>266</v>
      </c>
      <c r="F16" s="167">
        <v>234</v>
      </c>
    </row>
    <row r="17" spans="1:8" ht="12.6" customHeight="1">
      <c r="A17" s="6"/>
      <c r="B17" s="7" t="s">
        <v>187</v>
      </c>
      <c r="C17" s="160"/>
      <c r="D17" s="168">
        <v>16124</v>
      </c>
      <c r="E17" s="168">
        <v>23801</v>
      </c>
      <c r="F17" s="167">
        <v>16911</v>
      </c>
    </row>
    <row r="18" spans="1:8" ht="12.6" customHeight="1">
      <c r="A18" s="6"/>
      <c r="B18" s="7" t="s">
        <v>186</v>
      </c>
      <c r="C18" s="160"/>
      <c r="D18" s="168">
        <v>64050</v>
      </c>
      <c r="E18" s="168">
        <v>78096</v>
      </c>
      <c r="F18" s="167">
        <v>71081</v>
      </c>
    </row>
    <row r="19" spans="1:8" ht="12.6" customHeight="1">
      <c r="A19" s="6"/>
      <c r="B19" s="7" t="s">
        <v>185</v>
      </c>
      <c r="C19" s="160"/>
      <c r="D19" s="168">
        <v>6038</v>
      </c>
      <c r="E19" s="168">
        <v>6595</v>
      </c>
      <c r="F19" s="167">
        <v>6421</v>
      </c>
      <c r="H19" s="164"/>
    </row>
    <row r="20" spans="1:8" ht="4.5" customHeight="1" thickBot="1">
      <c r="A20" s="165"/>
      <c r="B20" s="165"/>
      <c r="C20" s="166"/>
      <c r="D20" s="165"/>
      <c r="E20" s="165"/>
      <c r="F20" s="165"/>
    </row>
    <row r="21" spans="1:8" ht="6" customHeight="1" thickTop="1"/>
    <row r="22" spans="1:8">
      <c r="A22" s="1" t="s">
        <v>1</v>
      </c>
      <c r="F22" s="164"/>
    </row>
    <row r="23" spans="1:8" s="163" customFormat="1">
      <c r="A23" s="1" t="s">
        <v>184</v>
      </c>
    </row>
    <row r="24" spans="1:8" ht="14.25">
      <c r="B24" s="162"/>
    </row>
  </sheetData>
  <phoneticPr fontId="2"/>
  <printOptions horizontalCentered="1"/>
  <pageMargins left="0.59055118110236227" right="0.59055118110236227" top="1.31" bottom="0.59055118110236227" header="0.74" footer="0.51181102362204722"/>
  <pageSetup paperSize="9" scale="145" orientation="portrait" r:id="rId1"/>
  <headerFooter alignWithMargins="0">
    <oddHeader>&amp;L&amp;9発電電力量ー県営発電所別ー&amp;R&amp;9&amp;F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"/>
  <sheetViews>
    <sheetView zoomScaleNormal="100" zoomScalePageLayoutView="130" workbookViewId="0"/>
  </sheetViews>
  <sheetFormatPr defaultColWidth="9.59765625" defaultRowHeight="9.75"/>
  <cols>
    <col min="1" max="1" width="2" style="2" customWidth="1"/>
    <col min="2" max="2" width="21" style="37" customWidth="1"/>
    <col min="3" max="3" width="2" style="2" customWidth="1"/>
    <col min="4" max="6" width="22.3984375" style="2" customWidth="1"/>
    <col min="7" max="16384" width="9.59765625" style="2"/>
  </cols>
  <sheetData>
    <row r="1" spans="1:10" ht="12.75" customHeight="1" thickBot="1">
      <c r="B1" s="11" t="s">
        <v>44</v>
      </c>
      <c r="F1" s="9" t="s">
        <v>43</v>
      </c>
    </row>
    <row r="2" spans="1:10" ht="20.25" customHeight="1" thickTop="1">
      <c r="A2" s="55"/>
      <c r="B2" s="54" t="s">
        <v>42</v>
      </c>
      <c r="C2" s="53"/>
      <c r="D2" s="52" t="s">
        <v>33</v>
      </c>
      <c r="E2" s="52" t="s">
        <v>41</v>
      </c>
      <c r="F2" s="52" t="s">
        <v>32</v>
      </c>
    </row>
    <row r="3" spans="1:10" ht="3.75" customHeight="1">
      <c r="A3" s="20"/>
      <c r="B3" s="20"/>
      <c r="C3" s="51"/>
      <c r="D3" s="20"/>
      <c r="E3" s="50"/>
      <c r="F3" s="20"/>
    </row>
    <row r="4" spans="1:10">
      <c r="A4" s="16"/>
      <c r="B4" s="49" t="s">
        <v>40</v>
      </c>
      <c r="C4" s="48"/>
      <c r="D4" s="43">
        <v>2570261</v>
      </c>
      <c r="E4" s="43">
        <v>2516451</v>
      </c>
      <c r="F4" s="43">
        <v>2509120</v>
      </c>
    </row>
    <row r="5" spans="1:10">
      <c r="A5" s="16"/>
      <c r="B5" s="49" t="s">
        <v>39</v>
      </c>
      <c r="C5" s="48"/>
      <c r="D5" s="43">
        <v>3125211</v>
      </c>
      <c r="E5" s="43">
        <v>3064665</v>
      </c>
      <c r="F5" s="43">
        <v>2957871</v>
      </c>
      <c r="G5" s="47"/>
      <c r="H5" s="47"/>
      <c r="I5" s="47"/>
      <c r="J5" s="47"/>
    </row>
    <row r="6" spans="1:10" s="42" customFormat="1" ht="11.25" customHeight="1">
      <c r="A6" s="46"/>
      <c r="B6" s="45" t="s">
        <v>38</v>
      </c>
      <c r="C6" s="44"/>
      <c r="D6" s="43">
        <v>95133</v>
      </c>
      <c r="E6" s="43">
        <v>101978</v>
      </c>
      <c r="F6" s="43">
        <v>105562</v>
      </c>
    </row>
    <row r="7" spans="1:10" ht="3" customHeight="1" thickBot="1">
      <c r="A7" s="39"/>
      <c r="B7" s="41"/>
      <c r="C7" s="40"/>
      <c r="D7" s="39"/>
      <c r="E7" s="39"/>
      <c r="F7" s="39"/>
    </row>
    <row r="8" spans="1:10" ht="4.5" customHeight="1" thickTop="1"/>
    <row r="9" spans="1:10" ht="9.6" customHeight="1">
      <c r="A9" s="2" t="s">
        <v>37</v>
      </c>
    </row>
    <row r="10" spans="1:10">
      <c r="A10" s="2" t="s">
        <v>36</v>
      </c>
    </row>
    <row r="11" spans="1:10">
      <c r="A11" s="2" t="s">
        <v>35</v>
      </c>
    </row>
    <row r="12" spans="1:10">
      <c r="B12" s="38"/>
    </row>
  </sheetData>
  <phoneticPr fontId="2"/>
  <printOptions horizontalCentered="1"/>
  <pageMargins left="0.59055118110236227" right="0.59055118110236227" top="1.1023622047244095" bottom="0.59055118110236227" header="0.70866141732283472" footer="0.51181102362204722"/>
  <pageSetup paperSize="9" scale="140" orientation="portrait" r:id="rId1"/>
  <headerFooter alignWithMargins="0">
    <oddHeader>&amp;L&amp;9都市ガス生産量&amp;R&amp;9&amp;F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3"/>
  <sheetViews>
    <sheetView zoomScaleNormal="100" zoomScaleSheetLayoutView="170" zoomScalePageLayoutView="130" workbookViewId="0"/>
  </sheetViews>
  <sheetFormatPr defaultColWidth="9.59765625" defaultRowHeight="9.75"/>
  <cols>
    <col min="1" max="1" width="2" style="57" customWidth="1"/>
    <col min="2" max="2" width="15" style="57" customWidth="1"/>
    <col min="3" max="3" width="2" style="56" customWidth="1"/>
    <col min="4" max="4" width="17.3984375" style="56" customWidth="1"/>
    <col min="5" max="8" width="14.59765625" style="56" customWidth="1"/>
    <col min="9" max="16384" width="9.59765625" style="56"/>
  </cols>
  <sheetData>
    <row r="1" spans="1:8" s="57" customFormat="1" ht="12.4" customHeight="1" thickBot="1">
      <c r="B1" s="11" t="s">
        <v>44</v>
      </c>
      <c r="H1" s="73" t="s">
        <v>202</v>
      </c>
    </row>
    <row r="2" spans="1:8" s="57" customFormat="1" ht="19.5" customHeight="1" thickTop="1">
      <c r="A2" s="72"/>
      <c r="B2" s="71" t="s">
        <v>42</v>
      </c>
      <c r="C2" s="70"/>
      <c r="D2" s="69" t="s">
        <v>51</v>
      </c>
      <c r="E2" s="68" t="s">
        <v>50</v>
      </c>
      <c r="F2" s="68" t="s">
        <v>49</v>
      </c>
      <c r="G2" s="68" t="s">
        <v>48</v>
      </c>
      <c r="H2" s="67" t="s">
        <v>47</v>
      </c>
    </row>
    <row r="3" spans="1:8" ht="3.75" customHeight="1">
      <c r="A3" s="6"/>
      <c r="B3" s="7"/>
      <c r="C3" s="66"/>
      <c r="D3" s="7"/>
      <c r="E3" s="7"/>
      <c r="F3" s="7"/>
      <c r="G3" s="7"/>
      <c r="H3" s="7"/>
    </row>
    <row r="4" spans="1:8" ht="9.9499999999999993" customHeight="1">
      <c r="A4" s="6"/>
      <c r="B4" s="21" t="s">
        <v>40</v>
      </c>
      <c r="C4" s="18"/>
      <c r="D4" s="64">
        <f>SUM(E4:H4)</f>
        <v>2492436</v>
      </c>
      <c r="E4" s="63">
        <v>465814</v>
      </c>
      <c r="F4" s="63">
        <v>1512524</v>
      </c>
      <c r="G4" s="63">
        <v>375053</v>
      </c>
      <c r="H4" s="63">
        <v>139045</v>
      </c>
    </row>
    <row r="5" spans="1:8" ht="9.9499999999999993" customHeight="1">
      <c r="A5" s="6"/>
      <c r="B5" s="21" t="s">
        <v>39</v>
      </c>
      <c r="C5" s="18"/>
      <c r="D5" s="64">
        <v>2964357</v>
      </c>
      <c r="E5" s="63">
        <v>679527</v>
      </c>
      <c r="F5" s="63">
        <v>1141470</v>
      </c>
      <c r="G5" s="63">
        <v>872530</v>
      </c>
      <c r="H5" s="63">
        <v>270830</v>
      </c>
    </row>
    <row r="6" spans="1:8" ht="9.9499999999999993" customHeight="1">
      <c r="A6" s="6"/>
      <c r="B6" s="7" t="s">
        <v>38</v>
      </c>
      <c r="C6" s="65"/>
      <c r="D6" s="64">
        <v>105740</v>
      </c>
      <c r="E6" s="63">
        <v>18662</v>
      </c>
      <c r="F6" s="63">
        <v>2892</v>
      </c>
      <c r="G6" s="63">
        <v>80260</v>
      </c>
      <c r="H6" s="63">
        <v>3926</v>
      </c>
    </row>
    <row r="7" spans="1:8" ht="3.75" customHeight="1" thickBot="1">
      <c r="A7" s="3"/>
      <c r="B7" s="3"/>
      <c r="C7" s="62"/>
      <c r="D7" s="181"/>
      <c r="E7" s="182"/>
      <c r="F7" s="182"/>
      <c r="G7" s="182"/>
      <c r="H7" s="182"/>
    </row>
    <row r="8" spans="1:8" ht="3" customHeight="1" thickTop="1">
      <c r="D8" s="183"/>
      <c r="E8" s="183"/>
      <c r="F8" s="183"/>
      <c r="G8" s="183"/>
      <c r="H8" s="183"/>
    </row>
    <row r="9" spans="1:8" s="2" customFormat="1">
      <c r="A9" s="2" t="s">
        <v>46</v>
      </c>
      <c r="B9" s="37"/>
    </row>
    <row r="10" spans="1:8" s="2" customFormat="1">
      <c r="A10" s="2" t="s">
        <v>45</v>
      </c>
      <c r="B10" s="37"/>
    </row>
    <row r="11" spans="1:8">
      <c r="B11" s="61"/>
      <c r="D11" s="60"/>
      <c r="E11" s="60"/>
      <c r="F11" s="60"/>
      <c r="G11" s="60"/>
      <c r="H11" s="60"/>
    </row>
    <row r="13" spans="1:8">
      <c r="F13" s="59"/>
      <c r="G13" s="58"/>
    </row>
  </sheetData>
  <phoneticPr fontId="2"/>
  <printOptions horizontalCentered="1"/>
  <pageMargins left="0.27559055118110237" right="0.19685039370078741" top="1.4566929133858268" bottom="0.78740157480314965" header="0.70866141732283472" footer="0.51181102362204722"/>
  <pageSetup paperSize="9" scale="140" orientation="portrait" r:id="rId1"/>
  <headerFooter alignWithMargins="0">
    <oddHeader>&amp;L&amp;9都市ガス消費量&amp;R&amp;9&amp;F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2"/>
  <sheetViews>
    <sheetView zoomScaleNormal="100" zoomScalePageLayoutView="172" workbookViewId="0"/>
  </sheetViews>
  <sheetFormatPr defaultColWidth="9.796875" defaultRowHeight="9.75"/>
  <cols>
    <col min="1" max="1" width="2" style="158" customWidth="1"/>
    <col min="2" max="2" width="16.19921875" style="158" customWidth="1"/>
    <col min="3" max="3" width="2" style="10" customWidth="1"/>
    <col min="4" max="4" width="12" style="10" customWidth="1"/>
    <col min="5" max="5" width="1.19921875" style="10" customWidth="1"/>
    <col min="6" max="6" width="1" style="10" customWidth="1"/>
    <col min="7" max="7" width="1.796875" style="10" customWidth="1"/>
    <col min="8" max="8" width="14.19921875" style="10" customWidth="1"/>
    <col min="9" max="9" width="15.796875" style="10" customWidth="1"/>
    <col min="10" max="10" width="3.19921875" style="10" customWidth="1"/>
    <col min="11" max="11" width="10.796875" style="10" customWidth="1"/>
    <col min="12" max="12" width="6" style="10" customWidth="1"/>
    <col min="13" max="13" width="1.796875" style="10" customWidth="1"/>
    <col min="14" max="16384" width="9.796875" style="10"/>
  </cols>
  <sheetData>
    <row r="1" spans="1:14" s="158" customFormat="1" ht="12" customHeight="1" thickBot="1">
      <c r="M1" s="9" t="s">
        <v>259</v>
      </c>
    </row>
    <row r="2" spans="1:14" s="158" customFormat="1" ht="15" customHeight="1" thickTop="1">
      <c r="A2" s="35"/>
      <c r="B2" s="402" t="s">
        <v>347</v>
      </c>
      <c r="C2" s="36"/>
      <c r="D2" s="462" t="s">
        <v>34</v>
      </c>
      <c r="E2" s="463"/>
      <c r="F2" s="464"/>
      <c r="G2" s="35"/>
      <c r="H2" s="463" t="s">
        <v>348</v>
      </c>
      <c r="I2" s="463"/>
      <c r="J2" s="463"/>
      <c r="K2" s="463"/>
      <c r="L2" s="463"/>
      <c r="M2" s="34"/>
    </row>
    <row r="3" spans="1:14" ht="7.5" customHeight="1">
      <c r="A3" s="16"/>
      <c r="B3" s="33"/>
      <c r="C3" s="32"/>
      <c r="D3" s="31"/>
      <c r="E3" s="29"/>
      <c r="F3" s="30"/>
      <c r="G3" s="16"/>
      <c r="H3" s="159"/>
      <c r="I3" s="29"/>
      <c r="J3" s="29"/>
      <c r="K3" s="29"/>
    </row>
    <row r="4" spans="1:14">
      <c r="A4" s="28"/>
      <c r="B4" s="22" t="s">
        <v>260</v>
      </c>
      <c r="C4" s="26"/>
      <c r="D4" s="465">
        <v>1137386</v>
      </c>
      <c r="E4" s="466"/>
      <c r="F4" s="26"/>
      <c r="G4" s="25"/>
      <c r="H4" s="25"/>
      <c r="I4" s="25"/>
      <c r="J4" s="25"/>
      <c r="K4" s="25"/>
    </row>
    <row r="5" spans="1:14">
      <c r="A5" s="28"/>
      <c r="B5" s="22" t="s">
        <v>355</v>
      </c>
      <c r="C5" s="26"/>
      <c r="D5" s="465">
        <v>1149444</v>
      </c>
      <c r="E5" s="466"/>
      <c r="F5" s="26"/>
      <c r="G5" s="25"/>
      <c r="H5" s="25"/>
      <c r="I5" s="25"/>
      <c r="J5" s="25"/>
      <c r="K5" s="25"/>
    </row>
    <row r="6" spans="1:14">
      <c r="A6" s="28"/>
      <c r="B6" s="22" t="s">
        <v>356</v>
      </c>
      <c r="C6" s="26"/>
      <c r="D6" s="465">
        <v>1136797</v>
      </c>
      <c r="E6" s="466"/>
      <c r="F6" s="26"/>
      <c r="G6" s="25"/>
      <c r="H6" s="25"/>
      <c r="I6" s="25"/>
      <c r="J6" s="25"/>
      <c r="K6" s="25"/>
    </row>
    <row r="7" spans="1:14" ht="5.25" customHeight="1">
      <c r="A7" s="28"/>
      <c r="B7" s="27"/>
      <c r="C7" s="26"/>
      <c r="D7" s="185"/>
      <c r="E7" s="186"/>
      <c r="F7" s="26"/>
      <c r="G7" s="25"/>
      <c r="H7" s="25"/>
      <c r="I7" s="25"/>
      <c r="J7" s="25"/>
      <c r="K7" s="25"/>
    </row>
    <row r="8" spans="1:14">
      <c r="A8" s="16"/>
      <c r="B8" s="189" t="s">
        <v>31</v>
      </c>
      <c r="C8" s="18"/>
      <c r="D8" s="460">
        <v>250764</v>
      </c>
      <c r="E8" s="461"/>
      <c r="F8" s="232"/>
      <c r="G8" s="171"/>
      <c r="H8" s="258" t="s">
        <v>30</v>
      </c>
      <c r="I8" s="171"/>
      <c r="J8" s="171"/>
      <c r="K8" s="171"/>
      <c r="L8" s="231"/>
      <c r="M8" s="231"/>
    </row>
    <row r="9" spans="1:14">
      <c r="A9" s="16"/>
      <c r="B9" s="189" t="s">
        <v>29</v>
      </c>
      <c r="C9" s="18"/>
      <c r="D9" s="460">
        <v>113309</v>
      </c>
      <c r="E9" s="461"/>
      <c r="F9" s="232"/>
      <c r="G9" s="171"/>
      <c r="H9" s="258" t="s">
        <v>28</v>
      </c>
      <c r="I9" s="171"/>
      <c r="J9" s="171"/>
      <c r="K9" s="171"/>
      <c r="L9" s="231"/>
      <c r="M9" s="231"/>
    </row>
    <row r="10" spans="1:14">
      <c r="A10" s="16"/>
      <c r="B10" s="189" t="s">
        <v>27</v>
      </c>
      <c r="C10" s="18"/>
      <c r="D10" s="460">
        <v>105429</v>
      </c>
      <c r="E10" s="461"/>
      <c r="F10" s="232"/>
      <c r="G10" s="171"/>
      <c r="H10" s="258" t="s">
        <v>241</v>
      </c>
      <c r="I10" s="259"/>
      <c r="J10" s="259"/>
      <c r="K10" s="259"/>
      <c r="L10" s="231"/>
      <c r="M10" s="231"/>
    </row>
    <row r="11" spans="1:14">
      <c r="A11" s="16"/>
      <c r="B11" s="189" t="s">
        <v>26</v>
      </c>
      <c r="C11" s="18"/>
      <c r="D11" s="460">
        <v>322468</v>
      </c>
      <c r="E11" s="461"/>
      <c r="F11" s="232"/>
      <c r="G11" s="171"/>
      <c r="H11" s="260" t="s">
        <v>25</v>
      </c>
      <c r="I11" s="171"/>
      <c r="J11" s="171"/>
      <c r="K11" s="171"/>
      <c r="L11" s="231"/>
      <c r="M11" s="231"/>
    </row>
    <row r="12" spans="1:14">
      <c r="A12" s="16"/>
      <c r="B12" s="189" t="s">
        <v>24</v>
      </c>
      <c r="C12" s="18"/>
      <c r="D12" s="460">
        <v>245093</v>
      </c>
      <c r="E12" s="461"/>
      <c r="F12" s="232"/>
      <c r="G12" s="171"/>
      <c r="H12" s="261" t="s">
        <v>240</v>
      </c>
      <c r="I12" s="171"/>
      <c r="J12" s="171"/>
      <c r="K12" s="171"/>
      <c r="L12" s="231"/>
      <c r="M12" s="231"/>
    </row>
    <row r="13" spans="1:14">
      <c r="A13" s="16"/>
      <c r="B13" s="189" t="s">
        <v>23</v>
      </c>
      <c r="C13" s="18"/>
      <c r="D13" s="460">
        <v>99734</v>
      </c>
      <c r="E13" s="461"/>
      <c r="F13" s="232"/>
      <c r="G13" s="171"/>
      <c r="H13" s="258" t="s">
        <v>22</v>
      </c>
      <c r="I13" s="171"/>
      <c r="J13" s="171"/>
      <c r="K13" s="171"/>
      <c r="L13" s="231"/>
      <c r="M13" s="231"/>
    </row>
    <row r="14" spans="1:14" ht="5.25" customHeight="1">
      <c r="A14" s="16"/>
      <c r="B14" s="189"/>
      <c r="C14" s="18"/>
      <c r="D14" s="187"/>
      <c r="E14" s="188"/>
      <c r="F14" s="18"/>
      <c r="G14" s="22"/>
      <c r="H14" s="16"/>
      <c r="I14" s="22"/>
      <c r="J14" s="22"/>
      <c r="K14" s="22"/>
    </row>
    <row r="15" spans="1:14">
      <c r="A15" s="16"/>
      <c r="B15" s="184"/>
      <c r="C15" s="18"/>
      <c r="D15" s="460"/>
      <c r="E15" s="461"/>
      <c r="F15" s="22"/>
      <c r="G15" s="22"/>
      <c r="I15" s="22"/>
      <c r="J15" s="22"/>
      <c r="K15" s="22"/>
    </row>
    <row r="16" spans="1:14">
      <c r="A16" s="16"/>
      <c r="B16" s="159" t="s">
        <v>21</v>
      </c>
      <c r="C16" s="18"/>
      <c r="D16" s="405" t="s">
        <v>357</v>
      </c>
      <c r="E16" s="406" t="s">
        <v>236</v>
      </c>
      <c r="F16" s="406"/>
      <c r="G16" s="17" t="s">
        <v>358</v>
      </c>
      <c r="H16" s="17"/>
      <c r="I16" s="16" t="s">
        <v>239</v>
      </c>
      <c r="J16" s="16" t="s">
        <v>15</v>
      </c>
      <c r="K16" s="262">
        <v>374461</v>
      </c>
      <c r="L16" s="158" t="s">
        <v>238</v>
      </c>
      <c r="N16" s="19"/>
    </row>
    <row r="17" spans="1:14">
      <c r="A17" s="16"/>
      <c r="B17" s="16"/>
      <c r="C17" s="18"/>
      <c r="D17" s="405" t="s">
        <v>237</v>
      </c>
      <c r="E17" s="406" t="s">
        <v>236</v>
      </c>
      <c r="F17" s="406"/>
      <c r="G17" s="17" t="s">
        <v>17</v>
      </c>
      <c r="H17" s="17"/>
      <c r="I17" s="16" t="s">
        <v>20</v>
      </c>
      <c r="J17" s="16" t="s">
        <v>15</v>
      </c>
      <c r="K17" s="262">
        <v>357404</v>
      </c>
      <c r="L17" s="158" t="s">
        <v>235</v>
      </c>
      <c r="N17" s="19"/>
    </row>
    <row r="18" spans="1:14">
      <c r="A18" s="16"/>
      <c r="B18" s="16"/>
      <c r="C18" s="18"/>
      <c r="D18" s="405" t="s">
        <v>19</v>
      </c>
      <c r="E18" s="406" t="s">
        <v>18</v>
      </c>
      <c r="F18" s="406"/>
      <c r="G18" s="17" t="s">
        <v>17</v>
      </c>
      <c r="H18" s="17"/>
      <c r="I18" s="16" t="s">
        <v>16</v>
      </c>
      <c r="J18" s="16" t="s">
        <v>15</v>
      </c>
      <c r="K18" s="262">
        <v>350606</v>
      </c>
      <c r="L18" s="158" t="s">
        <v>235</v>
      </c>
      <c r="N18" s="15"/>
    </row>
    <row r="19" spans="1:14" ht="4.5" customHeight="1" thickBot="1">
      <c r="A19" s="14"/>
      <c r="B19" s="14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4" ht="4.5" customHeight="1" thickTop="1"/>
    <row r="21" spans="1:14" s="158" customFormat="1">
      <c r="A21" s="263" t="s">
        <v>234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</row>
    <row r="22" spans="1:14" s="158" customFormat="1">
      <c r="A22" s="263" t="s">
        <v>14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</row>
  </sheetData>
  <mergeCells count="12">
    <mergeCell ref="D2:F2"/>
    <mergeCell ref="H2:L2"/>
    <mergeCell ref="D4:E4"/>
    <mergeCell ref="D5:E5"/>
    <mergeCell ref="D6:E6"/>
    <mergeCell ref="D13:E13"/>
    <mergeCell ref="D15:E15"/>
    <mergeCell ref="D8:E8"/>
    <mergeCell ref="D9:E9"/>
    <mergeCell ref="D10:E10"/>
    <mergeCell ref="D11:E11"/>
    <mergeCell ref="D12:E12"/>
  </mergeCells>
  <phoneticPr fontId="2"/>
  <printOptions horizontalCentered="1"/>
  <pageMargins left="0.59055118110236227" right="0.31496062992125984" top="1.2204724409448819" bottom="0.59055118110236227" header="0.74803149606299213" footer="0.51181102362204722"/>
  <pageSetup paperSize="9" scale="145" orientation="portrait" blackAndWhite="1" r:id="rId1"/>
  <headerFooter alignWithMargins="0">
    <oddHeader>&amp;L&amp;9LPガス消費世帯数&amp;R&amp;9&amp;F　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0"/>
  <sheetViews>
    <sheetView zoomScaleNormal="100" zoomScalePageLayoutView="172" workbookViewId="0"/>
  </sheetViews>
  <sheetFormatPr defaultColWidth="9.796875" defaultRowHeight="9.75"/>
  <cols>
    <col min="1" max="1" width="2" style="234" customWidth="1"/>
    <col min="2" max="2" width="19" style="234" customWidth="1"/>
    <col min="3" max="3" width="2" style="233" customWidth="1"/>
    <col min="4" max="8" width="9.796875" style="233" customWidth="1"/>
    <col min="9" max="9" width="11.19921875" style="233" customWidth="1"/>
    <col min="10" max="10" width="9.796875" style="233" customWidth="1"/>
    <col min="11" max="16384" width="9.796875" style="233"/>
  </cols>
  <sheetData>
    <row r="1" spans="1:10" s="234" customFormat="1" ht="12.75" customHeight="1" thickBot="1">
      <c r="J1" s="257" t="s">
        <v>258</v>
      </c>
    </row>
    <row r="2" spans="1:10" s="234" customFormat="1" ht="15.75" customHeight="1" thickTop="1">
      <c r="A2" s="256"/>
      <c r="B2" s="467" t="s">
        <v>257</v>
      </c>
      <c r="C2" s="256"/>
      <c r="D2" s="469" t="s">
        <v>256</v>
      </c>
      <c r="E2" s="470"/>
      <c r="F2" s="470"/>
      <c r="G2" s="471"/>
      <c r="H2" s="469" t="s">
        <v>255</v>
      </c>
      <c r="I2" s="471"/>
      <c r="J2" s="472" t="s">
        <v>254</v>
      </c>
    </row>
    <row r="3" spans="1:10" s="234" customFormat="1" ht="21.75" customHeight="1">
      <c r="A3" s="255"/>
      <c r="B3" s="468"/>
      <c r="C3" s="254"/>
      <c r="D3" s="253" t="s">
        <v>253</v>
      </c>
      <c r="E3" s="253" t="s">
        <v>250</v>
      </c>
      <c r="F3" s="253" t="s">
        <v>252</v>
      </c>
      <c r="G3" s="253" t="s">
        <v>251</v>
      </c>
      <c r="H3" s="253" t="s">
        <v>250</v>
      </c>
      <c r="I3" s="253" t="s">
        <v>249</v>
      </c>
      <c r="J3" s="473"/>
    </row>
    <row r="4" spans="1:10" ht="3.75" customHeight="1">
      <c r="A4" s="243"/>
      <c r="B4" s="252"/>
      <c r="C4" s="251"/>
      <c r="D4" s="250"/>
      <c r="E4" s="250"/>
      <c r="F4" s="250"/>
      <c r="G4" s="250"/>
      <c r="H4" s="250"/>
      <c r="I4" s="250"/>
      <c r="J4" s="249"/>
    </row>
    <row r="5" spans="1:10">
      <c r="A5" s="247"/>
      <c r="B5" s="438" t="s">
        <v>33</v>
      </c>
      <c r="C5" s="245"/>
      <c r="D5" s="248">
        <v>54</v>
      </c>
      <c r="E5" s="248">
        <v>101</v>
      </c>
      <c r="F5" s="248">
        <v>248</v>
      </c>
      <c r="G5" s="248">
        <v>319</v>
      </c>
      <c r="H5" s="248">
        <v>859</v>
      </c>
      <c r="I5" s="248">
        <v>4063</v>
      </c>
      <c r="J5" s="248">
        <v>147</v>
      </c>
    </row>
    <row r="6" spans="1:10">
      <c r="A6" s="247"/>
      <c r="B6" s="438" t="s">
        <v>360</v>
      </c>
      <c r="C6" s="245"/>
      <c r="D6" s="248">
        <v>54</v>
      </c>
      <c r="E6" s="248">
        <v>97</v>
      </c>
      <c r="F6" s="248">
        <v>240</v>
      </c>
      <c r="G6" s="248">
        <v>311</v>
      </c>
      <c r="H6" s="248">
        <v>668</v>
      </c>
      <c r="I6" s="248">
        <v>4019</v>
      </c>
      <c r="J6" s="248">
        <v>148</v>
      </c>
    </row>
    <row r="7" spans="1:10">
      <c r="A7" s="247"/>
      <c r="B7" s="438" t="s">
        <v>242</v>
      </c>
      <c r="C7" s="245"/>
      <c r="D7" s="244">
        <v>54</v>
      </c>
      <c r="E7" s="244">
        <f t="shared" ref="E7:J7" si="0">SUM(E9:E37)</f>
        <v>121</v>
      </c>
      <c r="F7" s="244">
        <f t="shared" si="0"/>
        <v>235</v>
      </c>
      <c r="G7" s="244">
        <f t="shared" si="0"/>
        <v>299</v>
      </c>
      <c r="H7" s="244">
        <f t="shared" si="0"/>
        <v>668</v>
      </c>
      <c r="I7" s="244">
        <f t="shared" si="0"/>
        <v>3774</v>
      </c>
      <c r="J7" s="244">
        <f t="shared" si="0"/>
        <v>147</v>
      </c>
    </row>
    <row r="8" spans="1:10" ht="5.25" customHeight="1">
      <c r="A8" s="247"/>
      <c r="B8" s="246"/>
      <c r="C8" s="245"/>
      <c r="D8" s="244"/>
      <c r="E8" s="244"/>
      <c r="F8" s="244"/>
      <c r="G8" s="244"/>
      <c r="H8" s="244"/>
      <c r="I8" s="244"/>
      <c r="J8" s="244"/>
    </row>
    <row r="9" spans="1:10">
      <c r="A9" s="243"/>
      <c r="B9" s="242" t="s">
        <v>30</v>
      </c>
      <c r="C9" s="241"/>
      <c r="D9" s="240">
        <v>14</v>
      </c>
      <c r="E9" s="240">
        <v>24</v>
      </c>
      <c r="F9" s="240">
        <v>77</v>
      </c>
      <c r="G9" s="240">
        <v>88</v>
      </c>
      <c r="H9" s="240">
        <v>118</v>
      </c>
      <c r="I9" s="240">
        <v>1681</v>
      </c>
      <c r="J9" s="240">
        <v>51</v>
      </c>
    </row>
    <row r="10" spans="1:10">
      <c r="A10" s="243"/>
      <c r="B10" s="242" t="s">
        <v>28</v>
      </c>
      <c r="C10" s="241"/>
      <c r="D10" s="240">
        <v>39</v>
      </c>
      <c r="E10" s="240">
        <v>13</v>
      </c>
      <c r="F10" s="240">
        <v>70</v>
      </c>
      <c r="G10" s="240">
        <v>32</v>
      </c>
      <c r="H10" s="240">
        <v>121</v>
      </c>
      <c r="I10" s="240">
        <v>516</v>
      </c>
      <c r="J10" s="240">
        <v>33</v>
      </c>
    </row>
    <row r="11" spans="1:10">
      <c r="A11" s="243"/>
      <c r="B11" s="242" t="s">
        <v>223</v>
      </c>
      <c r="C11" s="241"/>
      <c r="D11" s="240">
        <v>1</v>
      </c>
      <c r="E11" s="240">
        <v>10</v>
      </c>
      <c r="F11" s="240">
        <v>11</v>
      </c>
      <c r="G11" s="240">
        <v>25</v>
      </c>
      <c r="H11" s="240">
        <v>93</v>
      </c>
      <c r="I11" s="240">
        <v>157</v>
      </c>
      <c r="J11" s="240">
        <v>9</v>
      </c>
    </row>
    <row r="12" spans="1:10">
      <c r="A12" s="243"/>
      <c r="B12" s="242" t="s">
        <v>222</v>
      </c>
      <c r="C12" s="241"/>
      <c r="D12" s="240">
        <v>0</v>
      </c>
      <c r="E12" s="240">
        <v>9</v>
      </c>
      <c r="F12" s="240">
        <v>2</v>
      </c>
      <c r="G12" s="240">
        <v>14</v>
      </c>
      <c r="H12" s="240">
        <v>24</v>
      </c>
      <c r="I12" s="240">
        <v>218</v>
      </c>
      <c r="J12" s="240">
        <v>6</v>
      </c>
    </row>
    <row r="13" spans="1:10">
      <c r="A13" s="243"/>
      <c r="B13" s="242" t="s">
        <v>221</v>
      </c>
      <c r="C13" s="241"/>
      <c r="D13" s="240">
        <v>0</v>
      </c>
      <c r="E13" s="240">
        <v>6</v>
      </c>
      <c r="F13" s="240">
        <v>8</v>
      </c>
      <c r="G13" s="240">
        <v>22</v>
      </c>
      <c r="H13" s="240">
        <v>47</v>
      </c>
      <c r="I13" s="240">
        <v>157</v>
      </c>
      <c r="J13" s="240">
        <v>6</v>
      </c>
    </row>
    <row r="14" spans="1:10" ht="4.5" customHeight="1">
      <c r="A14" s="439"/>
      <c r="B14" s="439"/>
      <c r="C14" s="440"/>
      <c r="D14" s="441"/>
      <c r="E14" s="441"/>
      <c r="F14" s="442"/>
      <c r="G14" s="441"/>
      <c r="H14" s="441"/>
      <c r="I14" s="441"/>
      <c r="J14" s="441"/>
    </row>
    <row r="15" spans="1:10">
      <c r="A15" s="243"/>
      <c r="B15" s="242" t="s">
        <v>220</v>
      </c>
      <c r="C15" s="241"/>
      <c r="D15" s="240">
        <v>0</v>
      </c>
      <c r="E15" s="240">
        <v>2</v>
      </c>
      <c r="F15" s="240">
        <v>0</v>
      </c>
      <c r="G15" s="240">
        <v>1</v>
      </c>
      <c r="H15" s="240">
        <v>3</v>
      </c>
      <c r="I15" s="240">
        <v>65</v>
      </c>
      <c r="J15" s="240">
        <v>1</v>
      </c>
    </row>
    <row r="16" spans="1:10">
      <c r="A16" s="243"/>
      <c r="B16" s="242" t="s">
        <v>219</v>
      </c>
      <c r="C16" s="241"/>
      <c r="D16" s="240">
        <v>0</v>
      </c>
      <c r="E16" s="240">
        <v>5</v>
      </c>
      <c r="F16" s="240">
        <v>9</v>
      </c>
      <c r="G16" s="240">
        <v>12</v>
      </c>
      <c r="H16" s="240">
        <v>33</v>
      </c>
      <c r="I16" s="240">
        <v>221</v>
      </c>
      <c r="J16" s="240">
        <v>7</v>
      </c>
    </row>
    <row r="17" spans="1:10">
      <c r="A17" s="243"/>
      <c r="B17" s="242" t="s">
        <v>172</v>
      </c>
      <c r="C17" s="241"/>
      <c r="D17" s="240">
        <v>0</v>
      </c>
      <c r="E17" s="240">
        <v>9</v>
      </c>
      <c r="F17" s="240">
        <v>13</v>
      </c>
      <c r="G17" s="240">
        <v>7</v>
      </c>
      <c r="H17" s="240">
        <v>27</v>
      </c>
      <c r="I17" s="240">
        <v>54</v>
      </c>
      <c r="J17" s="240">
        <v>1</v>
      </c>
    </row>
    <row r="18" spans="1:10">
      <c r="A18" s="243"/>
      <c r="B18" s="242" t="s">
        <v>218</v>
      </c>
      <c r="C18" s="241"/>
      <c r="D18" s="240">
        <v>0</v>
      </c>
      <c r="E18" s="240">
        <v>1</v>
      </c>
      <c r="F18" s="240">
        <v>3</v>
      </c>
      <c r="G18" s="240">
        <v>6</v>
      </c>
      <c r="H18" s="240">
        <v>20</v>
      </c>
      <c r="I18" s="240">
        <v>79</v>
      </c>
      <c r="J18" s="240">
        <v>8</v>
      </c>
    </row>
    <row r="19" spans="1:10">
      <c r="A19" s="243"/>
      <c r="B19" s="242" t="s">
        <v>217</v>
      </c>
      <c r="C19" s="241"/>
      <c r="D19" s="240">
        <v>0</v>
      </c>
      <c r="E19" s="240">
        <v>1</v>
      </c>
      <c r="F19" s="240">
        <v>2</v>
      </c>
      <c r="G19" s="240">
        <v>0</v>
      </c>
      <c r="H19" s="240">
        <v>1</v>
      </c>
      <c r="I19" s="240">
        <v>18</v>
      </c>
      <c r="J19" s="240">
        <v>0</v>
      </c>
    </row>
    <row r="20" spans="1:10" ht="4.5" customHeight="1">
      <c r="A20" s="439"/>
      <c r="B20" s="439"/>
      <c r="C20" s="440"/>
      <c r="D20" s="441"/>
      <c r="E20" s="441"/>
      <c r="F20" s="442"/>
      <c r="G20" s="441"/>
      <c r="H20" s="441"/>
      <c r="I20" s="441"/>
      <c r="J20" s="441"/>
    </row>
    <row r="21" spans="1:10">
      <c r="A21" s="243"/>
      <c r="B21" s="242" t="s">
        <v>216</v>
      </c>
      <c r="C21" s="241"/>
      <c r="D21" s="240">
        <v>0</v>
      </c>
      <c r="E21" s="240">
        <v>1</v>
      </c>
      <c r="F21" s="240">
        <v>2</v>
      </c>
      <c r="G21" s="240">
        <v>0</v>
      </c>
      <c r="H21" s="240">
        <v>5</v>
      </c>
      <c r="I21" s="240">
        <v>26</v>
      </c>
      <c r="J21" s="240">
        <v>1</v>
      </c>
    </row>
    <row r="22" spans="1:10">
      <c r="A22" s="243"/>
      <c r="B22" s="242" t="s">
        <v>169</v>
      </c>
      <c r="C22" s="241"/>
      <c r="D22" s="240">
        <v>0</v>
      </c>
      <c r="E22" s="240">
        <v>6</v>
      </c>
      <c r="F22" s="240">
        <v>1</v>
      </c>
      <c r="G22" s="240">
        <v>9</v>
      </c>
      <c r="H22" s="240">
        <v>26</v>
      </c>
      <c r="I22" s="240">
        <v>42</v>
      </c>
      <c r="J22" s="240">
        <v>6</v>
      </c>
    </row>
    <row r="23" spans="1:10">
      <c r="A23" s="243"/>
      <c r="B23" s="242" t="s">
        <v>215</v>
      </c>
      <c r="C23" s="241"/>
      <c r="D23" s="240">
        <v>0</v>
      </c>
      <c r="E23" s="240">
        <v>10</v>
      </c>
      <c r="F23" s="240">
        <v>12</v>
      </c>
      <c r="G23" s="240">
        <v>22</v>
      </c>
      <c r="H23" s="240">
        <v>33</v>
      </c>
      <c r="I23" s="240">
        <v>132</v>
      </c>
      <c r="J23" s="240">
        <v>5</v>
      </c>
    </row>
    <row r="24" spans="1:10">
      <c r="A24" s="243"/>
      <c r="B24" s="242" t="s">
        <v>214</v>
      </c>
      <c r="C24" s="241"/>
      <c r="D24" s="240">
        <v>0</v>
      </c>
      <c r="E24" s="240">
        <v>1</v>
      </c>
      <c r="F24" s="240">
        <v>7</v>
      </c>
      <c r="G24" s="240">
        <v>7</v>
      </c>
      <c r="H24" s="240">
        <v>12</v>
      </c>
      <c r="I24" s="240">
        <v>109</v>
      </c>
      <c r="J24" s="240">
        <v>1</v>
      </c>
    </row>
    <row r="25" spans="1:10">
      <c r="A25" s="243"/>
      <c r="B25" s="242" t="s">
        <v>213</v>
      </c>
      <c r="C25" s="241"/>
      <c r="D25" s="240">
        <v>0</v>
      </c>
      <c r="E25" s="240">
        <v>3</v>
      </c>
      <c r="F25" s="240">
        <v>0</v>
      </c>
      <c r="G25" s="240">
        <v>7</v>
      </c>
      <c r="H25" s="240">
        <v>13</v>
      </c>
      <c r="I25" s="240">
        <v>38</v>
      </c>
      <c r="J25" s="240">
        <v>2</v>
      </c>
    </row>
    <row r="26" spans="1:10" ht="4.5" customHeight="1">
      <c r="A26" s="439"/>
      <c r="B26" s="439"/>
      <c r="C26" s="440"/>
      <c r="D26" s="441"/>
      <c r="E26" s="441"/>
      <c r="F26" s="442"/>
      <c r="G26" s="441"/>
      <c r="H26" s="441"/>
      <c r="I26" s="441"/>
      <c r="J26" s="441"/>
    </row>
    <row r="27" spans="1:10">
      <c r="A27" s="243"/>
      <c r="B27" s="242" t="s">
        <v>212</v>
      </c>
      <c r="C27" s="241"/>
      <c r="D27" s="240">
        <v>0</v>
      </c>
      <c r="E27" s="240">
        <v>6</v>
      </c>
      <c r="F27" s="240">
        <v>4</v>
      </c>
      <c r="G27" s="240">
        <v>7</v>
      </c>
      <c r="H27" s="240">
        <v>15</v>
      </c>
      <c r="I27" s="240">
        <v>55</v>
      </c>
      <c r="J27" s="240">
        <v>3</v>
      </c>
    </row>
    <row r="28" spans="1:10">
      <c r="A28" s="243"/>
      <c r="B28" s="242" t="s">
        <v>168</v>
      </c>
      <c r="C28" s="241"/>
      <c r="D28" s="240">
        <v>0</v>
      </c>
      <c r="E28" s="240">
        <v>2</v>
      </c>
      <c r="F28" s="240">
        <v>0</v>
      </c>
      <c r="G28" s="240">
        <v>1</v>
      </c>
      <c r="H28" s="240">
        <v>20</v>
      </c>
      <c r="I28" s="240">
        <v>36</v>
      </c>
      <c r="J28" s="240">
        <v>0</v>
      </c>
    </row>
    <row r="29" spans="1:10">
      <c r="A29" s="243"/>
      <c r="B29" s="242" t="s">
        <v>167</v>
      </c>
      <c r="C29" s="241"/>
      <c r="D29" s="240">
        <v>0</v>
      </c>
      <c r="E29" s="240">
        <v>2</v>
      </c>
      <c r="F29" s="240">
        <v>5</v>
      </c>
      <c r="G29" s="240">
        <v>5</v>
      </c>
      <c r="H29" s="240">
        <v>6</v>
      </c>
      <c r="I29" s="240">
        <v>19</v>
      </c>
      <c r="J29" s="240">
        <v>0</v>
      </c>
    </row>
    <row r="30" spans="1:10">
      <c r="A30" s="243"/>
      <c r="B30" s="242" t="s">
        <v>211</v>
      </c>
      <c r="C30" s="241"/>
      <c r="D30" s="240">
        <v>0</v>
      </c>
      <c r="E30" s="240">
        <v>4</v>
      </c>
      <c r="F30" s="240">
        <v>1</v>
      </c>
      <c r="G30" s="240">
        <v>12</v>
      </c>
      <c r="H30" s="240">
        <v>14</v>
      </c>
      <c r="I30" s="240">
        <v>26</v>
      </c>
      <c r="J30" s="240">
        <v>4</v>
      </c>
    </row>
    <row r="31" spans="1:10" ht="4.5" customHeight="1">
      <c r="A31" s="439"/>
      <c r="B31" s="439"/>
      <c r="C31" s="440"/>
      <c r="D31" s="441"/>
      <c r="E31" s="441"/>
      <c r="F31" s="442"/>
      <c r="G31" s="441"/>
      <c r="H31" s="441"/>
      <c r="I31" s="441"/>
      <c r="J31" s="441"/>
    </row>
    <row r="32" spans="1:10">
      <c r="A32" s="243"/>
      <c r="B32" s="242" t="s">
        <v>248</v>
      </c>
      <c r="C32" s="241"/>
      <c r="D32" s="240">
        <v>0</v>
      </c>
      <c r="E32" s="240">
        <v>1</v>
      </c>
      <c r="F32" s="240">
        <v>0</v>
      </c>
      <c r="G32" s="240">
        <v>0</v>
      </c>
      <c r="H32" s="240">
        <v>1</v>
      </c>
      <c r="I32" s="240">
        <v>16</v>
      </c>
      <c r="J32" s="240">
        <v>0</v>
      </c>
    </row>
    <row r="33" spans="1:10">
      <c r="A33" s="243"/>
      <c r="B33" s="242" t="s">
        <v>247</v>
      </c>
      <c r="C33" s="241"/>
      <c r="D33" s="240">
        <v>0</v>
      </c>
      <c r="E33" s="240">
        <v>1</v>
      </c>
      <c r="F33" s="240">
        <v>1</v>
      </c>
      <c r="G33" s="240">
        <v>8</v>
      </c>
      <c r="H33" s="240">
        <v>6</v>
      </c>
      <c r="I33" s="240">
        <v>23</v>
      </c>
      <c r="J33" s="240">
        <v>2</v>
      </c>
    </row>
    <row r="34" spans="1:10">
      <c r="A34" s="243"/>
      <c r="B34" s="242" t="s">
        <v>246</v>
      </c>
      <c r="C34" s="241"/>
      <c r="D34" s="240">
        <v>0</v>
      </c>
      <c r="E34" s="240">
        <v>0</v>
      </c>
      <c r="F34" s="240">
        <v>0</v>
      </c>
      <c r="G34" s="240">
        <v>0</v>
      </c>
      <c r="H34" s="240">
        <v>3</v>
      </c>
      <c r="I34" s="240">
        <v>28</v>
      </c>
      <c r="J34" s="240">
        <v>0</v>
      </c>
    </row>
    <row r="35" spans="1:10">
      <c r="A35" s="243"/>
      <c r="B35" s="242" t="s">
        <v>245</v>
      </c>
      <c r="C35" s="241"/>
      <c r="D35" s="240">
        <v>0</v>
      </c>
      <c r="E35" s="240">
        <v>2</v>
      </c>
      <c r="F35" s="240">
        <v>7</v>
      </c>
      <c r="G35" s="240">
        <v>7</v>
      </c>
      <c r="H35" s="240">
        <v>9</v>
      </c>
      <c r="I35" s="240">
        <v>29</v>
      </c>
      <c r="J35" s="240">
        <v>0</v>
      </c>
    </row>
    <row r="36" spans="1:10">
      <c r="A36" s="243"/>
      <c r="B36" s="242" t="s">
        <v>244</v>
      </c>
      <c r="C36" s="241"/>
      <c r="D36" s="240">
        <v>0</v>
      </c>
      <c r="E36" s="240">
        <v>1</v>
      </c>
      <c r="F36" s="240">
        <v>0</v>
      </c>
      <c r="G36" s="240">
        <v>1</v>
      </c>
      <c r="H36" s="240">
        <v>13</v>
      </c>
      <c r="I36" s="240">
        <v>10</v>
      </c>
      <c r="J36" s="240">
        <v>0</v>
      </c>
    </row>
    <row r="37" spans="1:10">
      <c r="A37" s="243"/>
      <c r="B37" s="242" t="s">
        <v>243</v>
      </c>
      <c r="C37" s="241"/>
      <c r="D37" s="240">
        <v>0</v>
      </c>
      <c r="E37" s="240">
        <v>1</v>
      </c>
      <c r="F37" s="240">
        <v>0</v>
      </c>
      <c r="G37" s="240">
        <v>6</v>
      </c>
      <c r="H37" s="240">
        <v>5</v>
      </c>
      <c r="I37" s="240">
        <v>19</v>
      </c>
      <c r="J37" s="240">
        <v>1</v>
      </c>
    </row>
    <row r="38" spans="1:10" ht="4.5" customHeight="1" thickBot="1">
      <c r="A38" s="239"/>
      <c r="B38" s="239"/>
      <c r="C38" s="238"/>
      <c r="D38" s="236"/>
      <c r="E38" s="236"/>
      <c r="F38" s="237"/>
      <c r="G38" s="236"/>
      <c r="H38" s="236"/>
      <c r="I38" s="236"/>
      <c r="J38" s="236"/>
    </row>
    <row r="39" spans="1:10" ht="4.5" customHeight="1" thickTop="1"/>
    <row r="40" spans="1:10">
      <c r="D40" s="235"/>
      <c r="E40" s="235"/>
      <c r="F40" s="235"/>
      <c r="G40" s="235"/>
      <c r="H40" s="235"/>
      <c r="I40" s="235"/>
      <c r="J40" s="235"/>
    </row>
  </sheetData>
  <mergeCells count="4">
    <mergeCell ref="B2:B3"/>
    <mergeCell ref="D2:G2"/>
    <mergeCell ref="H2:I2"/>
    <mergeCell ref="J2:J3"/>
  </mergeCells>
  <phoneticPr fontId="2"/>
  <printOptions horizontalCentered="1"/>
  <pageMargins left="0.59055118110236227" right="0.59055118110236227" top="1.4566929133858268" bottom="0.59055118110236227" header="0.86614173228346458" footer="0.51181102362204722"/>
  <pageSetup paperSize="9" scale="145" orientation="portrait" r:id="rId1"/>
  <headerFooter alignWithMargins="0">
    <oddHeader>&amp;L&amp;9高圧ガス許可事業所数&amp;R&amp;9&amp;F　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2"/>
  <sheetViews>
    <sheetView zoomScaleNormal="100" zoomScaleSheetLayoutView="115" zoomScalePageLayoutView="96" workbookViewId="0"/>
  </sheetViews>
  <sheetFormatPr defaultColWidth="14.3984375" defaultRowHeight="9.75"/>
  <cols>
    <col min="1" max="1" width="1.59765625" style="193" customWidth="1"/>
    <col min="2" max="2" width="16.3984375" style="193" customWidth="1"/>
    <col min="3" max="3" width="1.3984375" style="190" customWidth="1"/>
    <col min="4" max="4" width="15.19921875" style="191" customWidth="1"/>
    <col min="5" max="5" width="15.19921875" style="192" customWidth="1"/>
    <col min="6" max="6" width="15.19921875" style="191" customWidth="1"/>
    <col min="7" max="7" width="15.19921875" style="190" customWidth="1"/>
    <col min="8" max="16384" width="14.3984375" style="190"/>
  </cols>
  <sheetData>
    <row r="1" spans="1:9" s="193" customFormat="1" ht="12" customHeight="1" thickBot="1">
      <c r="A1" s="208"/>
      <c r="B1" s="208"/>
      <c r="C1" s="208"/>
      <c r="D1" s="229"/>
      <c r="E1" s="230"/>
      <c r="F1" s="229"/>
      <c r="G1" s="228" t="s">
        <v>233</v>
      </c>
    </row>
    <row r="2" spans="1:9" s="193" customFormat="1" ht="14.25" customHeight="1" thickTop="1">
      <c r="A2" s="227"/>
      <c r="B2" s="474" t="s">
        <v>232</v>
      </c>
      <c r="C2" s="226"/>
      <c r="D2" s="476" t="s">
        <v>231</v>
      </c>
      <c r="E2" s="478" t="s">
        <v>230</v>
      </c>
      <c r="F2" s="479"/>
      <c r="G2" s="480" t="s">
        <v>229</v>
      </c>
    </row>
    <row r="3" spans="1:9" s="193" customFormat="1" ht="13.5" customHeight="1">
      <c r="A3" s="225"/>
      <c r="B3" s="475"/>
      <c r="C3" s="224"/>
      <c r="D3" s="477"/>
      <c r="E3" s="223" t="s">
        <v>228</v>
      </c>
      <c r="F3" s="222" t="s">
        <v>227</v>
      </c>
      <c r="G3" s="481"/>
    </row>
    <row r="4" spans="1:9" s="193" customFormat="1">
      <c r="C4" s="221"/>
      <c r="D4" s="220" t="s">
        <v>226</v>
      </c>
      <c r="E4" s="218" t="s">
        <v>226</v>
      </c>
      <c r="F4" s="219" t="s">
        <v>225</v>
      </c>
      <c r="G4" s="218" t="s">
        <v>110</v>
      </c>
    </row>
    <row r="5" spans="1:9">
      <c r="B5" s="437" t="s">
        <v>33</v>
      </c>
      <c r="C5" s="217"/>
      <c r="D5" s="403">
        <v>9174.5</v>
      </c>
      <c r="E5" s="404">
        <v>8871.9</v>
      </c>
      <c r="F5" s="407">
        <v>90235</v>
      </c>
      <c r="G5" s="209">
        <v>96.7</v>
      </c>
    </row>
    <row r="6" spans="1:9">
      <c r="B6" s="437" t="s">
        <v>349</v>
      </c>
      <c r="C6" s="217"/>
      <c r="D6" s="403">
        <v>9192.8829999999998</v>
      </c>
      <c r="E6" s="404">
        <v>8896.3079999999991</v>
      </c>
      <c r="F6" s="407">
        <v>90240.499999999971</v>
      </c>
      <c r="G6" s="209">
        <v>96.773862998147592</v>
      </c>
    </row>
    <row r="7" spans="1:9">
      <c r="B7" s="437" t="s">
        <v>224</v>
      </c>
      <c r="C7" s="216"/>
      <c r="D7" s="403">
        <f>SUM(D9:D47)</f>
        <v>9216.9380000000019</v>
      </c>
      <c r="E7" s="404">
        <f>SUM(E9:E47)</f>
        <v>8927.0730000000003</v>
      </c>
      <c r="F7" s="407">
        <f>SUM(F9:F47)</f>
        <v>91219.79</v>
      </c>
      <c r="G7" s="215">
        <f>E7/D7*100</f>
        <v>96.855083542929322</v>
      </c>
    </row>
    <row r="8" spans="1:9" ht="9" customHeight="1">
      <c r="C8" s="203"/>
      <c r="D8" s="214"/>
      <c r="E8" s="212"/>
      <c r="F8" s="213"/>
      <c r="G8" s="212"/>
    </row>
    <row r="9" spans="1:9">
      <c r="B9" s="210" t="s">
        <v>30</v>
      </c>
      <c r="C9" s="203"/>
      <c r="D9" s="214">
        <v>3761.5630000000001</v>
      </c>
      <c r="E9" s="394">
        <v>3759.8620000000001</v>
      </c>
      <c r="F9" s="213">
        <v>31429.200000000001</v>
      </c>
      <c r="G9" s="395">
        <f>E9/D9*100</f>
        <v>99.954779436101433</v>
      </c>
    </row>
    <row r="10" spans="1:9">
      <c r="B10" s="210" t="s">
        <v>28</v>
      </c>
      <c r="C10" s="203"/>
      <c r="D10" s="214">
        <v>1519.5029999999999</v>
      </c>
      <c r="E10" s="394">
        <v>1511.8679999999999</v>
      </c>
      <c r="F10" s="213">
        <v>11290</v>
      </c>
      <c r="G10" s="395">
        <f>E10/D10*100</f>
        <v>99.497533074959378</v>
      </c>
    </row>
    <row r="11" spans="1:9">
      <c r="B11" s="210" t="s">
        <v>223</v>
      </c>
      <c r="C11" s="203"/>
      <c r="D11" s="214">
        <v>717.75599999999997</v>
      </c>
      <c r="E11" s="394">
        <v>695.45699999999999</v>
      </c>
      <c r="F11" s="213">
        <v>7690.7</v>
      </c>
      <c r="G11" s="395">
        <f>E11/D11*100</f>
        <v>96.893233912360188</v>
      </c>
    </row>
    <row r="12" spans="1:9">
      <c r="B12" s="210" t="s">
        <v>222</v>
      </c>
      <c r="C12" s="203"/>
      <c r="D12" s="214">
        <v>398.50799999999998</v>
      </c>
      <c r="E12" s="394">
        <v>389.77100000000002</v>
      </c>
      <c r="F12" s="213">
        <v>5859.5</v>
      </c>
      <c r="G12" s="395">
        <f>E12/D12*100</f>
        <v>97.807572244471885</v>
      </c>
    </row>
    <row r="13" spans="1:9">
      <c r="B13" s="210" t="s">
        <v>221</v>
      </c>
      <c r="C13" s="203"/>
      <c r="D13" s="214">
        <v>256.83699999999999</v>
      </c>
      <c r="E13" s="394">
        <v>250.554</v>
      </c>
      <c r="F13" s="213">
        <v>3523.97</v>
      </c>
      <c r="G13" s="395">
        <f>E13/D13*100</f>
        <v>97.553701374801932</v>
      </c>
    </row>
    <row r="14" spans="1:9" ht="9" customHeight="1">
      <c r="B14" s="210"/>
      <c r="C14" s="203"/>
      <c r="D14" s="214"/>
      <c r="E14" s="394"/>
      <c r="F14" s="213"/>
      <c r="G14" s="395"/>
      <c r="I14" s="211"/>
    </row>
    <row r="15" spans="1:9">
      <c r="B15" s="210" t="s">
        <v>220</v>
      </c>
      <c r="C15" s="203"/>
      <c r="D15" s="214">
        <v>176.608</v>
      </c>
      <c r="E15" s="394">
        <v>172.626</v>
      </c>
      <c r="F15" s="213">
        <v>2414</v>
      </c>
      <c r="G15" s="395">
        <f>E15/D15*100</f>
        <v>97.745289001630738</v>
      </c>
    </row>
    <row r="16" spans="1:9">
      <c r="B16" s="210" t="s">
        <v>219</v>
      </c>
      <c r="C16" s="203"/>
      <c r="D16" s="214">
        <v>436.46600000000001</v>
      </c>
      <c r="E16" s="394">
        <v>418.08699999999999</v>
      </c>
      <c r="F16" s="213">
        <v>4764</v>
      </c>
      <c r="G16" s="395">
        <f>E16/D16*100</f>
        <v>95.789133632402056</v>
      </c>
    </row>
    <row r="17" spans="2:7">
      <c r="B17" s="210" t="s">
        <v>172</v>
      </c>
      <c r="C17" s="203"/>
      <c r="D17" s="214">
        <v>189.934</v>
      </c>
      <c r="E17" s="394">
        <v>157.74799999999999</v>
      </c>
      <c r="F17" s="213">
        <v>2526.6</v>
      </c>
      <c r="G17" s="395">
        <f>E17/D17*100</f>
        <v>83.054113534175016</v>
      </c>
    </row>
    <row r="18" spans="2:7">
      <c r="B18" s="210" t="s">
        <v>218</v>
      </c>
      <c r="C18" s="203"/>
      <c r="D18" s="214">
        <v>243.80099999999999</v>
      </c>
      <c r="E18" s="394">
        <v>233.18199999999999</v>
      </c>
      <c r="F18" s="213">
        <v>2228.23</v>
      </c>
      <c r="G18" s="395">
        <f>E18/D18*100</f>
        <v>95.644398505338373</v>
      </c>
    </row>
    <row r="19" spans="2:7">
      <c r="B19" s="210" t="s">
        <v>217</v>
      </c>
      <c r="C19" s="203"/>
      <c r="D19" s="214">
        <v>59.5</v>
      </c>
      <c r="E19" s="394">
        <v>59.5</v>
      </c>
      <c r="F19" s="213">
        <v>864</v>
      </c>
      <c r="G19" s="395">
        <f>E19/D19*100</f>
        <v>100</v>
      </c>
    </row>
    <row r="20" spans="2:7" ht="9" customHeight="1">
      <c r="B20" s="210"/>
      <c r="C20" s="203"/>
      <c r="D20" s="214"/>
      <c r="E20" s="394"/>
      <c r="F20" s="213"/>
      <c r="G20" s="395"/>
    </row>
    <row r="21" spans="2:7">
      <c r="B21" s="210" t="s">
        <v>216</v>
      </c>
      <c r="C21" s="203"/>
      <c r="D21" s="214">
        <v>42.764000000000003</v>
      </c>
      <c r="E21" s="394">
        <v>14.897</v>
      </c>
      <c r="F21" s="213">
        <v>215.32</v>
      </c>
      <c r="G21" s="395">
        <f>E21/D21*100</f>
        <v>34.835375549527633</v>
      </c>
    </row>
    <row r="22" spans="2:7">
      <c r="B22" s="210" t="s">
        <v>169</v>
      </c>
      <c r="C22" s="203"/>
      <c r="D22" s="214">
        <v>160.72999999999999</v>
      </c>
      <c r="E22" s="394">
        <v>141.70099999999999</v>
      </c>
      <c r="F22" s="213">
        <v>2184.1999999999998</v>
      </c>
      <c r="G22" s="395">
        <f>E22/D22*100</f>
        <v>88.160890935108569</v>
      </c>
    </row>
    <row r="23" spans="2:7">
      <c r="B23" s="210" t="s">
        <v>215</v>
      </c>
      <c r="C23" s="203"/>
      <c r="D23" s="214">
        <v>223.98099999999999</v>
      </c>
      <c r="E23" s="394">
        <v>200.29</v>
      </c>
      <c r="F23" s="213">
        <v>3520.5</v>
      </c>
      <c r="G23" s="395">
        <f>E23/D23*100</f>
        <v>89.422763537978668</v>
      </c>
    </row>
    <row r="24" spans="2:7">
      <c r="B24" s="210" t="s">
        <v>214</v>
      </c>
      <c r="C24" s="203"/>
      <c r="D24" s="214">
        <v>239.827</v>
      </c>
      <c r="E24" s="394">
        <v>229.107</v>
      </c>
      <c r="F24" s="213">
        <v>1956</v>
      </c>
      <c r="G24" s="395">
        <f>E24/D24*100</f>
        <v>95.530111288553826</v>
      </c>
    </row>
    <row r="25" spans="2:7">
      <c r="B25" s="210" t="s">
        <v>213</v>
      </c>
      <c r="C25" s="203"/>
      <c r="D25" s="214">
        <v>100.419</v>
      </c>
      <c r="E25" s="394">
        <v>79.67</v>
      </c>
      <c r="F25" s="213">
        <v>900</v>
      </c>
      <c r="G25" s="395">
        <f>E25/D25*100</f>
        <v>79.337575558410265</v>
      </c>
    </row>
    <row r="26" spans="2:7" ht="9" customHeight="1">
      <c r="B26" s="210"/>
      <c r="C26" s="203"/>
      <c r="D26" s="214"/>
      <c r="E26" s="394"/>
      <c r="F26" s="213"/>
      <c r="G26" s="395"/>
    </row>
    <row r="27" spans="2:7">
      <c r="B27" s="210" t="s">
        <v>212</v>
      </c>
      <c r="C27" s="203"/>
      <c r="D27" s="214">
        <v>135.172</v>
      </c>
      <c r="E27" s="394">
        <v>129.81399999999999</v>
      </c>
      <c r="F27" s="213">
        <v>1316.97</v>
      </c>
      <c r="G27" s="395">
        <f>E27/D27*100</f>
        <v>96.036161335187757</v>
      </c>
    </row>
    <row r="28" spans="2:7">
      <c r="B28" s="210" t="s">
        <v>168</v>
      </c>
      <c r="C28" s="203"/>
      <c r="D28" s="214">
        <v>131.72900000000001</v>
      </c>
      <c r="E28" s="394">
        <v>128.358</v>
      </c>
      <c r="F28" s="213">
        <v>1212</v>
      </c>
      <c r="G28" s="395">
        <f>E28/D28*100</f>
        <v>97.440958331119191</v>
      </c>
    </row>
    <row r="29" spans="2:7">
      <c r="B29" s="210" t="s">
        <v>167</v>
      </c>
      <c r="C29" s="203"/>
      <c r="D29" s="214">
        <v>41.924999999999997</v>
      </c>
      <c r="E29" s="394">
        <v>30.861999999999998</v>
      </c>
      <c r="F29" s="213">
        <v>626</v>
      </c>
      <c r="G29" s="395">
        <f>E29/D29*100</f>
        <v>73.612403100775197</v>
      </c>
    </row>
    <row r="30" spans="2:7">
      <c r="B30" s="210" t="s">
        <v>211</v>
      </c>
      <c r="C30" s="203"/>
      <c r="D30" s="214">
        <v>85.209000000000003</v>
      </c>
      <c r="E30" s="394">
        <v>80.385999999999996</v>
      </c>
      <c r="F30" s="213">
        <v>1097.2</v>
      </c>
      <c r="G30" s="395">
        <f>E30/D30*100</f>
        <v>94.339799786407525</v>
      </c>
    </row>
    <row r="31" spans="2:7" ht="9" customHeight="1">
      <c r="B31" s="210"/>
      <c r="C31" s="203"/>
      <c r="D31" s="214"/>
      <c r="E31" s="394"/>
      <c r="F31" s="213"/>
      <c r="G31" s="395"/>
    </row>
    <row r="32" spans="2:7">
      <c r="B32" s="210" t="s">
        <v>210</v>
      </c>
      <c r="C32" s="203"/>
      <c r="D32" s="214">
        <v>32.917999999999999</v>
      </c>
      <c r="E32" s="394">
        <v>22.946999999999999</v>
      </c>
      <c r="F32" s="213">
        <v>373.4</v>
      </c>
      <c r="G32" s="395">
        <f>E32/D32*100</f>
        <v>69.709581384045208</v>
      </c>
    </row>
    <row r="33" spans="1:7">
      <c r="B33" s="210" t="s">
        <v>209</v>
      </c>
      <c r="C33" s="203"/>
      <c r="D33" s="214">
        <v>48.743000000000002</v>
      </c>
      <c r="E33" s="394">
        <v>45.424999999999997</v>
      </c>
      <c r="F33" s="213">
        <v>761</v>
      </c>
      <c r="G33" s="395">
        <f>E33/D33*100</f>
        <v>93.192868719611013</v>
      </c>
    </row>
    <row r="34" spans="1:7">
      <c r="B34" s="210" t="s">
        <v>208</v>
      </c>
      <c r="C34" s="203"/>
      <c r="D34" s="214">
        <v>32.655000000000001</v>
      </c>
      <c r="E34" s="394">
        <v>25.986000000000001</v>
      </c>
      <c r="F34" s="213">
        <v>448.55</v>
      </c>
      <c r="G34" s="395">
        <f>E34/D34*100</f>
        <v>79.577400091869549</v>
      </c>
    </row>
    <row r="35" spans="1:7">
      <c r="B35" s="210" t="s">
        <v>207</v>
      </c>
      <c r="C35" s="203"/>
      <c r="D35" s="214">
        <v>28.47</v>
      </c>
      <c r="E35" s="394">
        <v>25.26</v>
      </c>
      <c r="F35" s="213">
        <v>404.3</v>
      </c>
      <c r="G35" s="395">
        <f>E35/D35*100</f>
        <v>88.724973656480515</v>
      </c>
    </row>
    <row r="36" spans="1:7" ht="9" customHeight="1">
      <c r="B36" s="210"/>
      <c r="C36" s="203"/>
      <c r="D36" s="214"/>
      <c r="E36" s="394"/>
      <c r="F36" s="213"/>
      <c r="G36" s="395"/>
    </row>
    <row r="37" spans="1:7">
      <c r="B37" s="210" t="s">
        <v>166</v>
      </c>
      <c r="C37" s="203"/>
      <c r="D37" s="214">
        <v>9.3379999999999992</v>
      </c>
      <c r="E37" s="394">
        <v>7.2619999999999996</v>
      </c>
      <c r="F37" s="213">
        <v>252.34</v>
      </c>
      <c r="G37" s="395">
        <f>E37/D37*100</f>
        <v>77.768258727778971</v>
      </c>
    </row>
    <row r="38" spans="1:7">
      <c r="B38" s="210" t="s">
        <v>165</v>
      </c>
      <c r="C38" s="203"/>
      <c r="D38" s="214">
        <v>17.282</v>
      </c>
      <c r="E38" s="394">
        <v>15.651</v>
      </c>
      <c r="F38" s="213">
        <v>424.4</v>
      </c>
      <c r="G38" s="395">
        <f>E38/D38*100</f>
        <v>90.562434903367659</v>
      </c>
    </row>
    <row r="39" spans="1:7">
      <c r="B39" s="210" t="s">
        <v>164</v>
      </c>
      <c r="C39" s="203"/>
      <c r="D39" s="214">
        <v>11.021000000000001</v>
      </c>
      <c r="E39" s="394">
        <v>9.4879999999999995</v>
      </c>
      <c r="F39" s="213">
        <v>198</v>
      </c>
      <c r="G39" s="395">
        <f>E39/D39*100</f>
        <v>86.090191452681225</v>
      </c>
    </row>
    <row r="40" spans="1:7">
      <c r="B40" s="210" t="s">
        <v>206</v>
      </c>
      <c r="C40" s="203"/>
      <c r="D40" s="214">
        <v>10.057</v>
      </c>
      <c r="E40" s="394">
        <v>8.3620000000000001</v>
      </c>
      <c r="F40" s="213">
        <v>317</v>
      </c>
      <c r="G40" s="395">
        <f>E40/D40*100</f>
        <v>83.146067415730343</v>
      </c>
    </row>
    <row r="41" spans="1:7">
      <c r="B41" s="210" t="s">
        <v>160</v>
      </c>
      <c r="C41" s="203"/>
      <c r="D41" s="214">
        <v>18.062999999999999</v>
      </c>
      <c r="E41" s="394">
        <v>13.27</v>
      </c>
      <c r="F41" s="213">
        <v>252.1</v>
      </c>
      <c r="G41" s="395">
        <f>E41/D41*100</f>
        <v>73.465094391850755</v>
      </c>
    </row>
    <row r="42" spans="1:7" ht="9" customHeight="1">
      <c r="B42" s="210"/>
      <c r="C42" s="203"/>
      <c r="D42" s="214"/>
      <c r="E42" s="394"/>
      <c r="F42" s="213"/>
      <c r="G42" s="395"/>
    </row>
    <row r="43" spans="1:7">
      <c r="B43" s="210" t="s">
        <v>159</v>
      </c>
      <c r="C43" s="203"/>
      <c r="D43" s="214">
        <v>11.319000000000001</v>
      </c>
      <c r="E43" s="394">
        <v>6.1870000000000003</v>
      </c>
      <c r="F43" s="213">
        <v>778.26</v>
      </c>
      <c r="G43" s="395">
        <f>E43/D43*100</f>
        <v>54.66030568071384</v>
      </c>
    </row>
    <row r="44" spans="1:7">
      <c r="B44" s="210" t="s">
        <v>68</v>
      </c>
      <c r="C44" s="203"/>
      <c r="D44" s="214">
        <v>7.1609999999999996</v>
      </c>
      <c r="E44" s="394">
        <v>1.319</v>
      </c>
      <c r="F44" s="213">
        <v>25.5</v>
      </c>
      <c r="G44" s="395">
        <f>E44/D44*100</f>
        <v>18.419215193408743</v>
      </c>
    </row>
    <row r="45" spans="1:7">
      <c r="B45" s="210" t="s">
        <v>67</v>
      </c>
      <c r="C45" s="203"/>
      <c r="D45" s="214">
        <v>24.637</v>
      </c>
      <c r="E45" s="394">
        <v>22.771999999999998</v>
      </c>
      <c r="F45" s="213">
        <v>423.25</v>
      </c>
      <c r="G45" s="395">
        <f>E45/D45*100</f>
        <v>92.430084831757114</v>
      </c>
    </row>
    <row r="46" spans="1:7">
      <c r="B46" s="210" t="s">
        <v>65</v>
      </c>
      <c r="C46" s="203"/>
      <c r="D46" s="214">
        <v>40.119</v>
      </c>
      <c r="E46" s="394">
        <v>36.548000000000002</v>
      </c>
      <c r="F46" s="213">
        <v>852</v>
      </c>
      <c r="G46" s="395">
        <f>E46/D46*100</f>
        <v>91.098980532914581</v>
      </c>
    </row>
    <row r="47" spans="1:7">
      <c r="B47" s="210" t="s">
        <v>64</v>
      </c>
      <c r="C47" s="203"/>
      <c r="D47" s="214">
        <v>2.923</v>
      </c>
      <c r="E47" s="394">
        <v>2.8559999999999999</v>
      </c>
      <c r="F47" s="213">
        <v>91.3</v>
      </c>
      <c r="G47" s="395">
        <f>E47/D47*100</f>
        <v>97.707834416695178</v>
      </c>
    </row>
    <row r="48" spans="1:7" ht="5.25" customHeight="1" thickBot="1">
      <c r="A48" s="208"/>
      <c r="B48" s="208"/>
      <c r="C48" s="207"/>
      <c r="D48" s="206"/>
      <c r="E48" s="204"/>
      <c r="F48" s="205"/>
      <c r="G48" s="204"/>
    </row>
    <row r="49" spans="1:7" ht="3.75" customHeight="1" thickTop="1">
      <c r="C49" s="203"/>
    </row>
    <row r="50" spans="1:7">
      <c r="A50" s="199"/>
      <c r="B50" s="194" t="s">
        <v>205</v>
      </c>
      <c r="C50" s="202"/>
      <c r="D50" s="200"/>
      <c r="E50" s="201"/>
      <c r="F50" s="200"/>
    </row>
    <row r="51" spans="1:7">
      <c r="A51" s="199"/>
      <c r="B51" s="194" t="s">
        <v>204</v>
      </c>
      <c r="C51" s="198"/>
      <c r="D51" s="196"/>
      <c r="E51" s="197"/>
      <c r="F51" s="196"/>
      <c r="G51" s="195"/>
    </row>
    <row r="52" spans="1:7">
      <c r="B52" s="194" t="s">
        <v>203</v>
      </c>
    </row>
  </sheetData>
  <mergeCells count="4">
    <mergeCell ref="B2:B3"/>
    <mergeCell ref="D2:D3"/>
    <mergeCell ref="E2:F2"/>
    <mergeCell ref="G2:G3"/>
  </mergeCells>
  <phoneticPr fontId="2"/>
  <printOptions horizontalCentered="1"/>
  <pageMargins left="0.78740157480314965" right="0.78740157480314965" top="1.3779527559055118" bottom="0.98425196850393704" header="0.82677165354330717" footer="0.51181102362204722"/>
  <pageSetup paperSize="9" scale="125" orientation="portrait" r:id="rId1"/>
  <headerFooter alignWithMargins="0">
    <oddHeader>&amp;L&amp;9公共下水道普及率&amp;R&amp;9&amp;F　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D68"/>
  <sheetViews>
    <sheetView zoomScaleNormal="100" zoomScaleSheetLayoutView="120" zoomScalePageLayoutView="202" workbookViewId="0"/>
  </sheetViews>
  <sheetFormatPr defaultColWidth="12.3984375" defaultRowHeight="9.75"/>
  <cols>
    <col min="1" max="1" width="2" style="2" customWidth="1"/>
    <col min="2" max="2" width="2.19921875" style="2" customWidth="1"/>
    <col min="3" max="3" width="13" style="2" customWidth="1"/>
    <col min="4" max="4" width="3.3984375" style="58" customWidth="1"/>
    <col min="5" max="6" width="15.796875" style="58" customWidth="1"/>
    <col min="7" max="7" width="9.59765625" style="58" customWidth="1"/>
    <col min="8" max="8" width="8.19921875" style="58" customWidth="1"/>
    <col min="9" max="9" width="15.796875" style="58" customWidth="1"/>
    <col min="10" max="10" width="0.796875" style="81" customWidth="1"/>
    <col min="11" max="11" width="15.796875" style="58" customWidth="1"/>
    <col min="12" max="12" width="0.796875" style="58" customWidth="1"/>
    <col min="13" max="13" width="12" style="58" customWidth="1"/>
    <col min="14" max="14" width="6.3984375" style="58" bestFit="1" customWidth="1"/>
    <col min="15" max="16" width="15.796875" style="58" customWidth="1"/>
    <col min="17" max="17" width="1" style="58" customWidth="1"/>
    <col min="18" max="21" width="14" style="58" customWidth="1"/>
    <col min="22" max="22" width="1.3984375" style="58" customWidth="1"/>
    <col min="23" max="23" width="8" style="58" customWidth="1"/>
    <col min="24" max="25" width="12.3984375" style="58"/>
    <col min="26" max="27" width="15.59765625" style="58" customWidth="1"/>
    <col min="28" max="28" width="12.3984375" style="58"/>
    <col min="29" max="29" width="8.19921875" style="58" customWidth="1"/>
    <col min="30" max="30" width="15.796875" style="58" customWidth="1"/>
    <col min="31" max="31" width="1" style="58" customWidth="1"/>
    <col min="32" max="32" width="15.796875" style="58" customWidth="1"/>
    <col min="33" max="16384" width="12.3984375" style="58"/>
  </cols>
  <sheetData>
    <row r="1" spans="1:23" s="2" customFormat="1" ht="15" customHeight="1" thickBot="1">
      <c r="E1" s="82"/>
      <c r="J1" s="136"/>
      <c r="K1" s="135"/>
      <c r="M1" s="135"/>
      <c r="O1" s="100"/>
      <c r="R1" s="39"/>
      <c r="S1" s="39"/>
      <c r="T1" s="39"/>
      <c r="U1" s="134" t="s">
        <v>122</v>
      </c>
      <c r="V1" s="39"/>
    </row>
    <row r="2" spans="1:23" s="2" customFormat="1" ht="12" customHeight="1" thickTop="1">
      <c r="A2" s="133"/>
      <c r="B2" s="446" t="s">
        <v>121</v>
      </c>
      <c r="C2" s="446"/>
      <c r="D2" s="132"/>
      <c r="E2" s="499" t="s">
        <v>120</v>
      </c>
      <c r="F2" s="499" t="s">
        <v>115</v>
      </c>
      <c r="G2" s="499" t="s">
        <v>119</v>
      </c>
      <c r="H2" s="493" t="s">
        <v>118</v>
      </c>
      <c r="I2" s="494"/>
      <c r="J2" s="494"/>
      <c r="K2" s="494"/>
      <c r="L2" s="131"/>
      <c r="M2" s="493" t="s">
        <v>117</v>
      </c>
      <c r="N2" s="494"/>
      <c r="O2" s="494"/>
      <c r="P2" s="494"/>
      <c r="Q2" s="130"/>
      <c r="R2" s="495" t="s">
        <v>116</v>
      </c>
      <c r="S2" s="448"/>
      <c r="T2" s="448"/>
      <c r="U2" s="448"/>
      <c r="W2" s="87"/>
    </row>
    <row r="3" spans="1:23" s="2" customFormat="1" ht="22.5" customHeight="1">
      <c r="A3" s="75"/>
      <c r="B3" s="448"/>
      <c r="C3" s="448"/>
      <c r="D3" s="79"/>
      <c r="E3" s="500"/>
      <c r="F3" s="500"/>
      <c r="G3" s="500"/>
      <c r="H3" s="126" t="s">
        <v>114</v>
      </c>
      <c r="I3" s="124" t="s">
        <v>115</v>
      </c>
      <c r="J3" s="129"/>
      <c r="K3" s="123" t="s">
        <v>111</v>
      </c>
      <c r="L3" s="128"/>
      <c r="M3" s="496" t="s">
        <v>114</v>
      </c>
      <c r="N3" s="497"/>
      <c r="O3" s="125" t="s">
        <v>115</v>
      </c>
      <c r="P3" s="123" t="s">
        <v>111</v>
      </c>
      <c r="Q3" s="127"/>
      <c r="R3" s="126" t="s">
        <v>114</v>
      </c>
      <c r="S3" s="125" t="s">
        <v>113</v>
      </c>
      <c r="T3" s="124" t="s">
        <v>112</v>
      </c>
      <c r="U3" s="123" t="s">
        <v>111</v>
      </c>
      <c r="V3" s="122"/>
      <c r="W3" s="87"/>
    </row>
    <row r="4" spans="1:23" s="2" customFormat="1">
      <c r="A4" s="118"/>
      <c r="B4" s="118"/>
      <c r="C4" s="118"/>
      <c r="D4" s="121"/>
      <c r="E4" s="120" t="s">
        <v>107</v>
      </c>
      <c r="F4" s="118" t="s">
        <v>107</v>
      </c>
      <c r="G4" s="118" t="s">
        <v>110</v>
      </c>
      <c r="H4" s="118"/>
      <c r="I4" s="118" t="s">
        <v>107</v>
      </c>
      <c r="J4" s="119"/>
      <c r="K4" s="118" t="s">
        <v>109</v>
      </c>
      <c r="M4" s="118"/>
      <c r="N4" s="118"/>
      <c r="O4" s="118" t="s">
        <v>108</v>
      </c>
      <c r="P4" s="118" t="s">
        <v>106</v>
      </c>
      <c r="R4" s="118"/>
      <c r="S4" s="118" t="s">
        <v>108</v>
      </c>
      <c r="T4" s="118" t="s">
        <v>107</v>
      </c>
      <c r="U4" s="118" t="s">
        <v>106</v>
      </c>
    </row>
    <row r="5" spans="1:23" ht="12" customHeight="1">
      <c r="A5" s="107"/>
      <c r="B5" s="498" t="s">
        <v>105</v>
      </c>
      <c r="C5" s="498"/>
      <c r="D5" s="25"/>
      <c r="E5" s="106">
        <v>9161113</v>
      </c>
      <c r="F5" s="117">
        <f>SUM(F6:F7)</f>
        <v>9149906</v>
      </c>
      <c r="G5" s="116">
        <v>99.9</v>
      </c>
      <c r="H5" s="420">
        <v>20</v>
      </c>
      <c r="I5" s="114">
        <v>9129523</v>
      </c>
      <c r="J5" s="115"/>
      <c r="K5" s="114">
        <v>1068162</v>
      </c>
      <c r="M5" s="113"/>
      <c r="N5" s="412">
        <v>17</v>
      </c>
      <c r="O5" s="432">
        <v>15139</v>
      </c>
      <c r="P5" s="432">
        <v>2473</v>
      </c>
      <c r="Q5" s="412"/>
      <c r="R5" s="412">
        <v>488</v>
      </c>
      <c r="S5" s="432">
        <v>5244</v>
      </c>
      <c r="T5" s="432">
        <v>356567</v>
      </c>
      <c r="U5" s="412" t="s">
        <v>63</v>
      </c>
    </row>
    <row r="6" spans="1:23" ht="11.1" customHeight="1">
      <c r="A6" s="275"/>
      <c r="B6" s="275"/>
      <c r="C6" s="273" t="s">
        <v>102</v>
      </c>
      <c r="D6" s="22"/>
      <c r="E6" s="101"/>
      <c r="F6" s="381">
        <v>2817514</v>
      </c>
      <c r="G6" s="110"/>
      <c r="H6" s="421">
        <v>2</v>
      </c>
      <c r="I6" s="108">
        <v>2817514</v>
      </c>
      <c r="J6" s="109"/>
      <c r="K6" s="108">
        <v>332583</v>
      </c>
      <c r="M6" s="112" t="s">
        <v>101</v>
      </c>
      <c r="N6" s="413">
        <v>13</v>
      </c>
      <c r="O6" s="431">
        <v>8000</v>
      </c>
      <c r="P6" s="431">
        <v>1483</v>
      </c>
      <c r="Q6" s="413"/>
      <c r="R6" s="413"/>
      <c r="S6" s="431"/>
      <c r="T6" s="431"/>
      <c r="U6" s="413"/>
    </row>
    <row r="7" spans="1:23" ht="11.1" customHeight="1">
      <c r="A7" s="275"/>
      <c r="B7" s="275"/>
      <c r="C7" s="401" t="s">
        <v>100</v>
      </c>
      <c r="D7" s="22"/>
      <c r="E7" s="382"/>
      <c r="F7" s="381">
        <v>6332392</v>
      </c>
      <c r="G7" s="110"/>
      <c r="H7" s="421">
        <v>18</v>
      </c>
      <c r="I7" s="108">
        <v>6312009</v>
      </c>
      <c r="J7" s="109"/>
      <c r="K7" s="108">
        <v>735579</v>
      </c>
      <c r="M7" s="112" t="s">
        <v>99</v>
      </c>
      <c r="N7" s="413">
        <v>4</v>
      </c>
      <c r="O7" s="431">
        <v>7139</v>
      </c>
      <c r="P7" s="431">
        <v>990</v>
      </c>
      <c r="Q7" s="413"/>
      <c r="R7" s="413"/>
      <c r="S7" s="431"/>
      <c r="T7" s="431"/>
      <c r="U7" s="413"/>
    </row>
    <row r="8" spans="1:23" ht="10.5" customHeight="1">
      <c r="A8" s="275"/>
      <c r="B8" s="275"/>
      <c r="C8" s="275"/>
      <c r="D8" s="22"/>
      <c r="E8" s="101"/>
      <c r="F8" s="111"/>
      <c r="G8" s="110"/>
      <c r="H8" s="421"/>
      <c r="I8" s="108"/>
      <c r="J8" s="109"/>
      <c r="K8" s="108"/>
      <c r="M8" s="108"/>
      <c r="N8" s="413"/>
      <c r="O8" s="431"/>
      <c r="P8" s="431"/>
      <c r="Q8" s="413"/>
      <c r="R8" s="413"/>
      <c r="S8" s="431"/>
      <c r="T8" s="431"/>
      <c r="U8" s="413"/>
    </row>
    <row r="9" spans="1:23" ht="12" customHeight="1">
      <c r="A9" s="107"/>
      <c r="B9" s="107"/>
      <c r="C9" s="272" t="s">
        <v>104</v>
      </c>
      <c r="D9" s="25"/>
      <c r="E9" s="106">
        <v>9180510</v>
      </c>
      <c r="F9" s="117">
        <v>9169680</v>
      </c>
      <c r="G9" s="116">
        <v>99.9</v>
      </c>
      <c r="H9" s="420">
        <v>20</v>
      </c>
      <c r="I9" s="114">
        <v>9149274</v>
      </c>
      <c r="J9" s="115"/>
      <c r="K9" s="114">
        <v>1062870</v>
      </c>
      <c r="M9" s="113"/>
      <c r="N9" s="412">
        <v>15</v>
      </c>
      <c r="O9" s="432">
        <v>14883</v>
      </c>
      <c r="P9" s="432">
        <v>2403.4809999999998</v>
      </c>
      <c r="Q9" s="412"/>
      <c r="R9" s="412">
        <v>487</v>
      </c>
      <c r="S9" s="432">
        <v>5523</v>
      </c>
      <c r="T9" s="432">
        <v>273885</v>
      </c>
      <c r="U9" s="412" t="s">
        <v>63</v>
      </c>
    </row>
    <row r="10" spans="1:23" ht="11.1" customHeight="1">
      <c r="A10" s="275"/>
      <c r="B10" s="275"/>
      <c r="C10" s="273" t="s">
        <v>102</v>
      </c>
      <c r="D10" s="22"/>
      <c r="E10" s="101"/>
      <c r="F10" s="383">
        <v>2820981</v>
      </c>
      <c r="G10" s="96"/>
      <c r="H10" s="422">
        <v>2</v>
      </c>
      <c r="I10" s="5">
        <v>2820981</v>
      </c>
      <c r="J10" s="95"/>
      <c r="K10" s="5">
        <v>329339</v>
      </c>
      <c r="M10" s="112" t="s">
        <v>101</v>
      </c>
      <c r="N10" s="413">
        <v>13</v>
      </c>
      <c r="O10" s="431">
        <v>7987</v>
      </c>
      <c r="P10" s="431">
        <v>1505.0129999999999</v>
      </c>
      <c r="Q10" s="413"/>
      <c r="R10" s="413"/>
      <c r="S10" s="431"/>
      <c r="T10" s="431"/>
      <c r="U10" s="413"/>
    </row>
    <row r="11" spans="1:23" ht="11.1" customHeight="1">
      <c r="A11" s="275"/>
      <c r="B11" s="275"/>
      <c r="C11" s="401" t="s">
        <v>100</v>
      </c>
      <c r="D11" s="22"/>
      <c r="E11" s="382"/>
      <c r="F11" s="381">
        <v>6348699</v>
      </c>
      <c r="G11" s="110"/>
      <c r="H11" s="421">
        <v>18</v>
      </c>
      <c r="I11" s="108">
        <v>6328293</v>
      </c>
      <c r="J11" s="109"/>
      <c r="K11" s="108">
        <v>733531</v>
      </c>
      <c r="M11" s="112" t="s">
        <v>99</v>
      </c>
      <c r="N11" s="413">
        <v>2</v>
      </c>
      <c r="O11" s="431">
        <v>6896</v>
      </c>
      <c r="P11" s="431">
        <v>898.46800000000007</v>
      </c>
      <c r="Q11" s="413"/>
      <c r="R11" s="413"/>
      <c r="S11" s="431"/>
      <c r="T11" s="431"/>
      <c r="U11" s="413"/>
    </row>
    <row r="12" spans="1:23" ht="10.5" customHeight="1">
      <c r="A12" s="275"/>
      <c r="B12" s="275"/>
      <c r="C12" s="275"/>
      <c r="D12" s="22"/>
      <c r="E12" s="101"/>
      <c r="F12" s="111"/>
      <c r="G12" s="110"/>
      <c r="H12" s="421"/>
      <c r="I12" s="108"/>
      <c r="J12" s="109"/>
      <c r="K12" s="108"/>
      <c r="M12" s="108"/>
      <c r="N12" s="413"/>
      <c r="O12" s="431"/>
      <c r="P12" s="431"/>
      <c r="Q12" s="413"/>
      <c r="R12" s="413"/>
      <c r="S12" s="431"/>
      <c r="T12" s="431"/>
      <c r="U12" s="413"/>
    </row>
    <row r="13" spans="1:23" ht="12" customHeight="1">
      <c r="A13" s="107"/>
      <c r="B13" s="107"/>
      <c r="C13" s="272" t="s">
        <v>103</v>
      </c>
      <c r="D13" s="25"/>
      <c r="E13" s="106">
        <f>SUM(E17:E58)</f>
        <v>9204965</v>
      </c>
      <c r="F13" s="105">
        <f>SUM(F17:F58)</f>
        <v>9194519</v>
      </c>
      <c r="G13" s="104">
        <f>F13/E13*100</f>
        <v>99.88651776514088</v>
      </c>
      <c r="H13" s="423">
        <v>20</v>
      </c>
      <c r="I13" s="76">
        <v>9174677</v>
      </c>
      <c r="J13" s="103"/>
      <c r="K13" s="76">
        <f>K14+K15</f>
        <v>1054761</v>
      </c>
      <c r="L13" s="85"/>
      <c r="M13" s="102"/>
      <c r="N13" s="414">
        <f>SUM(N14:N15)</f>
        <v>15</v>
      </c>
      <c r="O13" s="433">
        <f>O14+O15</f>
        <v>14597</v>
      </c>
      <c r="P13" s="433">
        <f>P14+P15</f>
        <v>2300.0370000000003</v>
      </c>
      <c r="Q13" s="414"/>
      <c r="R13" s="414">
        <f>SUM(R17:R58)</f>
        <v>488</v>
      </c>
      <c r="S13" s="433">
        <f>SUM(S17:S58)</f>
        <v>5245</v>
      </c>
      <c r="T13" s="433">
        <f>SUM(T17:T58)</f>
        <v>275866</v>
      </c>
      <c r="U13" s="412" t="s">
        <v>63</v>
      </c>
    </row>
    <row r="14" spans="1:23" ht="11.1" customHeight="1">
      <c r="A14" s="275"/>
      <c r="B14" s="275"/>
      <c r="C14" s="401" t="s">
        <v>102</v>
      </c>
      <c r="D14" s="22"/>
      <c r="E14" s="101"/>
      <c r="F14" s="384">
        <v>2826838</v>
      </c>
      <c r="G14" s="276"/>
      <c r="H14" s="424">
        <v>2</v>
      </c>
      <c r="I14" s="284">
        <v>2826838</v>
      </c>
      <c r="J14" s="385"/>
      <c r="K14" s="284">
        <v>325573</v>
      </c>
      <c r="L14" s="85"/>
      <c r="M14" s="99" t="s">
        <v>101</v>
      </c>
      <c r="N14" s="415">
        <v>13</v>
      </c>
      <c r="O14" s="430">
        <v>7819</v>
      </c>
      <c r="P14" s="430">
        <f>P19+P48+P49+P58</f>
        <v>1419.7809999999999</v>
      </c>
      <c r="Q14" s="415"/>
      <c r="R14" s="415"/>
      <c r="S14" s="415"/>
      <c r="T14" s="415"/>
      <c r="U14" s="417"/>
    </row>
    <row r="15" spans="1:23" ht="11.1" customHeight="1">
      <c r="A15" s="275"/>
      <c r="B15" s="275"/>
      <c r="C15" s="401" t="s">
        <v>100</v>
      </c>
      <c r="D15" s="22"/>
      <c r="E15" s="386"/>
      <c r="F15" s="383">
        <f>SUM(F13-F14)</f>
        <v>6367681</v>
      </c>
      <c r="G15" s="276"/>
      <c r="H15" s="422">
        <f>SUM(H17:H58)</f>
        <v>18</v>
      </c>
      <c r="I15" s="5">
        <f>SUM(I13-I14)</f>
        <v>6347839</v>
      </c>
      <c r="J15" s="95"/>
      <c r="K15" s="5">
        <f>K17+K18+K20+K25+K30+K31+K37+K38+K45+K47+K48+K49+K50+K52+K54+K55+K56</f>
        <v>729188</v>
      </c>
      <c r="L15" s="85"/>
      <c r="M15" s="99" t="s">
        <v>99</v>
      </c>
      <c r="N15" s="415">
        <v>2</v>
      </c>
      <c r="O15" s="430">
        <v>6778</v>
      </c>
      <c r="P15" s="430">
        <f>P55</f>
        <v>880.25600000000009</v>
      </c>
      <c r="Q15" s="415"/>
      <c r="R15" s="415"/>
      <c r="S15" s="415"/>
      <c r="T15" s="415"/>
      <c r="U15" s="413"/>
    </row>
    <row r="16" spans="1:23" ht="10.5" customHeight="1">
      <c r="A16" s="275"/>
      <c r="B16" s="275"/>
      <c r="C16" s="275"/>
      <c r="D16" s="22"/>
      <c r="E16" s="98"/>
      <c r="F16" s="97"/>
      <c r="G16" s="96"/>
      <c r="H16" s="422"/>
      <c r="I16" s="5"/>
      <c r="J16" s="95"/>
      <c r="K16" s="5"/>
      <c r="L16" s="85"/>
      <c r="M16" s="5"/>
      <c r="N16" s="415"/>
      <c r="O16" s="415"/>
      <c r="P16" s="415"/>
      <c r="Q16" s="415"/>
      <c r="R16" s="415"/>
      <c r="S16" s="415"/>
      <c r="T16" s="415"/>
      <c r="U16" s="413"/>
    </row>
    <row r="17" spans="1:21" ht="11.1" customHeight="1">
      <c r="A17" s="275"/>
      <c r="B17" s="488" t="s">
        <v>98</v>
      </c>
      <c r="C17" s="488"/>
      <c r="D17" s="22"/>
      <c r="E17" s="382">
        <v>3753771</v>
      </c>
      <c r="F17" s="383">
        <v>3753771</v>
      </c>
      <c r="G17" s="387">
        <f>F17/E17*100</f>
        <v>100</v>
      </c>
      <c r="H17" s="422">
        <v>1</v>
      </c>
      <c r="I17" s="5">
        <v>3753726</v>
      </c>
      <c r="J17" s="95"/>
      <c r="K17" s="5">
        <v>408050</v>
      </c>
      <c r="L17" s="85"/>
      <c r="M17" s="91"/>
      <c r="N17" s="414" t="s">
        <v>63</v>
      </c>
      <c r="O17" s="414" t="s">
        <v>63</v>
      </c>
      <c r="P17" s="414" t="s">
        <v>63</v>
      </c>
      <c r="Q17" s="418"/>
      <c r="R17" s="415">
        <v>142</v>
      </c>
      <c r="S17" s="415">
        <v>45</v>
      </c>
      <c r="T17" s="430">
        <v>139820</v>
      </c>
      <c r="U17" s="413" t="s">
        <v>63</v>
      </c>
    </row>
    <row r="18" spans="1:21" ht="11.1" customHeight="1">
      <c r="A18" s="275"/>
      <c r="B18" s="488" t="s">
        <v>97</v>
      </c>
      <c r="C18" s="488"/>
      <c r="D18" s="22"/>
      <c r="E18" s="382">
        <v>1535415</v>
      </c>
      <c r="F18" s="383">
        <v>1535382</v>
      </c>
      <c r="G18" s="387">
        <f>F18/E18*100</f>
        <v>99.997850743935686</v>
      </c>
      <c r="H18" s="422">
        <v>1</v>
      </c>
      <c r="I18" s="5">
        <v>1535382</v>
      </c>
      <c r="J18" s="95"/>
      <c r="K18" s="5">
        <v>181809</v>
      </c>
      <c r="L18" s="85"/>
      <c r="M18" s="91"/>
      <c r="N18" s="414" t="s">
        <v>63</v>
      </c>
      <c r="O18" s="414" t="s">
        <v>63</v>
      </c>
      <c r="P18" s="414" t="s">
        <v>63</v>
      </c>
      <c r="Q18" s="418"/>
      <c r="R18" s="415">
        <v>35</v>
      </c>
      <c r="S18" s="415" t="s">
        <v>343</v>
      </c>
      <c r="T18" s="430">
        <v>37521</v>
      </c>
      <c r="U18" s="413" t="s">
        <v>63</v>
      </c>
    </row>
    <row r="19" spans="1:21" ht="11.1" customHeight="1">
      <c r="A19" s="16"/>
      <c r="B19" s="486" t="s">
        <v>96</v>
      </c>
      <c r="C19" s="486"/>
      <c r="D19" s="22"/>
      <c r="E19" s="382">
        <v>722252</v>
      </c>
      <c r="F19" s="383">
        <v>722252</v>
      </c>
      <c r="G19" s="387">
        <f>F19/E19*100</f>
        <v>100</v>
      </c>
      <c r="H19" s="96"/>
      <c r="I19" s="489"/>
      <c r="J19" s="490"/>
      <c r="K19" s="490"/>
      <c r="L19" s="85"/>
      <c r="M19" s="91"/>
      <c r="N19" s="415">
        <v>3</v>
      </c>
      <c r="O19" s="430">
        <v>1953</v>
      </c>
      <c r="P19" s="415">
        <f>267.553+103.342+22.901</f>
        <v>393.79599999999999</v>
      </c>
      <c r="Q19" s="418"/>
      <c r="R19" s="415">
        <v>43</v>
      </c>
      <c r="S19" s="430">
        <v>1724</v>
      </c>
      <c r="T19" s="430">
        <v>14503</v>
      </c>
      <c r="U19" s="413" t="s">
        <v>63</v>
      </c>
    </row>
    <row r="20" spans="1:21" ht="11.1" customHeight="1">
      <c r="A20" s="16"/>
      <c r="B20" s="486" t="s">
        <v>95</v>
      </c>
      <c r="C20" s="486"/>
      <c r="D20" s="22"/>
      <c r="E20" s="382">
        <v>390549</v>
      </c>
      <c r="F20" s="383">
        <v>390539</v>
      </c>
      <c r="G20" s="387">
        <f>F20/E20*100</f>
        <v>99.997439501829476</v>
      </c>
      <c r="H20" s="422">
        <v>1</v>
      </c>
      <c r="I20" s="5">
        <v>390539</v>
      </c>
      <c r="J20" s="95"/>
      <c r="K20" s="5">
        <v>52042</v>
      </c>
      <c r="L20" s="85"/>
      <c r="M20" s="91"/>
      <c r="N20" s="414" t="s">
        <v>63</v>
      </c>
      <c r="O20" s="414" t="s">
        <v>63</v>
      </c>
      <c r="P20" s="414" t="s">
        <v>63</v>
      </c>
      <c r="Q20" s="418"/>
      <c r="R20" s="415">
        <v>5</v>
      </c>
      <c r="S20" s="415" t="s">
        <v>63</v>
      </c>
      <c r="T20" s="430">
        <v>2594</v>
      </c>
      <c r="U20" s="413" t="s">
        <v>63</v>
      </c>
    </row>
    <row r="21" spans="1:21" ht="11.1" customHeight="1">
      <c r="A21" s="16"/>
      <c r="B21" s="486" t="s">
        <v>94</v>
      </c>
      <c r="C21" s="486"/>
      <c r="D21" s="22"/>
      <c r="E21" s="382">
        <v>257600</v>
      </c>
      <c r="F21" s="383">
        <v>257382</v>
      </c>
      <c r="G21" s="387">
        <f>F21/E21*100</f>
        <v>99.915372670807457</v>
      </c>
      <c r="H21" s="96"/>
      <c r="I21" s="5">
        <v>131</v>
      </c>
      <c r="J21" s="95"/>
      <c r="K21" s="491" t="s">
        <v>93</v>
      </c>
      <c r="L21" s="491"/>
      <c r="M21" s="91"/>
      <c r="N21" s="414" t="s">
        <v>63</v>
      </c>
      <c r="O21" s="414" t="s">
        <v>63</v>
      </c>
      <c r="P21" s="414" t="s">
        <v>63</v>
      </c>
      <c r="Q21" s="418"/>
      <c r="R21" s="415">
        <v>9</v>
      </c>
      <c r="S21" s="415">
        <v>360</v>
      </c>
      <c r="T21" s="430">
        <v>5899</v>
      </c>
      <c r="U21" s="413" t="s">
        <v>63</v>
      </c>
    </row>
    <row r="22" spans="1:21" ht="11.1" customHeight="1">
      <c r="A22" s="16"/>
      <c r="B22" s="274"/>
      <c r="C22" s="274"/>
      <c r="D22" s="22"/>
      <c r="E22" s="382"/>
      <c r="F22" s="383"/>
      <c r="G22" s="387"/>
      <c r="H22" s="96"/>
      <c r="I22" s="492">
        <v>-256891</v>
      </c>
      <c r="J22" s="492"/>
      <c r="K22" s="492">
        <v>-31345</v>
      </c>
      <c r="L22" s="492"/>
      <c r="M22" s="91"/>
      <c r="N22" s="414"/>
      <c r="O22" s="414"/>
      <c r="P22" s="414"/>
      <c r="Q22" s="418"/>
      <c r="R22" s="415"/>
      <c r="S22" s="415"/>
      <c r="T22" s="430"/>
      <c r="U22" s="413"/>
    </row>
    <row r="23" spans="1:21" ht="11.1" customHeight="1">
      <c r="A23" s="16"/>
      <c r="B23" s="486" t="s">
        <v>92</v>
      </c>
      <c r="C23" s="486"/>
      <c r="D23" s="22"/>
      <c r="E23" s="382">
        <v>172493</v>
      </c>
      <c r="F23" s="383">
        <v>172427</v>
      </c>
      <c r="G23" s="387">
        <f>F23/E23*100</f>
        <v>99.961737577756779</v>
      </c>
      <c r="H23" s="96"/>
      <c r="I23" s="5"/>
      <c r="J23" s="95"/>
      <c r="K23" s="5"/>
      <c r="L23" s="85"/>
      <c r="M23" s="91"/>
      <c r="N23" s="414" t="s">
        <v>63</v>
      </c>
      <c r="O23" s="414" t="s">
        <v>63</v>
      </c>
      <c r="P23" s="414" t="s">
        <v>63</v>
      </c>
      <c r="Q23" s="418"/>
      <c r="R23" s="415">
        <v>11</v>
      </c>
      <c r="S23" s="415" t="s">
        <v>63</v>
      </c>
      <c r="T23" s="430">
        <v>1772</v>
      </c>
      <c r="U23" s="413" t="s">
        <v>63</v>
      </c>
    </row>
    <row r="24" spans="1:21" ht="11.1" customHeight="1">
      <c r="A24" s="16"/>
      <c r="B24" s="486" t="s">
        <v>91</v>
      </c>
      <c r="C24" s="486"/>
      <c r="D24" s="22"/>
      <c r="E24" s="382">
        <v>435121</v>
      </c>
      <c r="F24" s="383">
        <v>434919</v>
      </c>
      <c r="G24" s="387">
        <f>F24/E24*100</f>
        <v>99.953576131696693</v>
      </c>
      <c r="H24" s="96"/>
      <c r="I24" s="5"/>
      <c r="J24" s="95"/>
      <c r="K24" s="5"/>
      <c r="L24" s="85"/>
      <c r="M24" s="91"/>
      <c r="N24" s="414" t="s">
        <v>63</v>
      </c>
      <c r="O24" s="414" t="s">
        <v>63</v>
      </c>
      <c r="P24" s="414" t="s">
        <v>63</v>
      </c>
      <c r="Q24" s="418"/>
      <c r="R24" s="415">
        <v>29</v>
      </c>
      <c r="S24" s="415" t="s">
        <v>63</v>
      </c>
      <c r="T24" s="430">
        <v>22771</v>
      </c>
      <c r="U24" s="413" t="s">
        <v>63</v>
      </c>
    </row>
    <row r="25" spans="1:21" ht="11.1" customHeight="1">
      <c r="A25" s="16"/>
      <c r="B25" s="486" t="s">
        <v>90</v>
      </c>
      <c r="C25" s="486"/>
      <c r="D25" s="22"/>
      <c r="E25" s="382">
        <v>189376</v>
      </c>
      <c r="F25" s="383">
        <v>183931</v>
      </c>
      <c r="G25" s="387">
        <f>F25/E25*100</f>
        <v>97.124767657992564</v>
      </c>
      <c r="H25" s="422">
        <v>1</v>
      </c>
      <c r="I25" s="5">
        <v>173030</v>
      </c>
      <c r="J25" s="95"/>
      <c r="K25" s="5">
        <v>21664</v>
      </c>
      <c r="L25" s="85"/>
      <c r="M25" s="93"/>
      <c r="N25" s="414" t="s">
        <v>63</v>
      </c>
      <c r="O25" s="414" t="s">
        <v>63</v>
      </c>
      <c r="P25" s="414" t="s">
        <v>63</v>
      </c>
      <c r="Q25" s="418"/>
      <c r="R25" s="415">
        <v>19</v>
      </c>
      <c r="S25" s="415">
        <v>504</v>
      </c>
      <c r="T25" s="430">
        <v>1125</v>
      </c>
      <c r="U25" s="413" t="s">
        <v>63</v>
      </c>
    </row>
    <row r="26" spans="1:21" ht="11.1" customHeight="1">
      <c r="A26" s="16"/>
      <c r="B26" s="16"/>
      <c r="C26" s="16"/>
      <c r="D26" s="22"/>
      <c r="E26" s="382"/>
      <c r="F26" s="383"/>
      <c r="G26" s="387"/>
      <c r="H26" s="96"/>
      <c r="I26" s="483">
        <v>-10397</v>
      </c>
      <c r="J26" s="483"/>
      <c r="K26" s="483">
        <v>-1233</v>
      </c>
      <c r="L26" s="483"/>
      <c r="M26" s="93"/>
      <c r="N26" s="414"/>
      <c r="O26" s="414"/>
      <c r="P26" s="414"/>
      <c r="Q26" s="418"/>
      <c r="R26" s="415"/>
      <c r="S26" s="415"/>
      <c r="T26" s="430"/>
      <c r="U26" s="413"/>
    </row>
    <row r="27" spans="1:21" ht="11.1" customHeight="1">
      <c r="A27" s="16"/>
      <c r="B27" s="486" t="s">
        <v>89</v>
      </c>
      <c r="C27" s="486"/>
      <c r="D27" s="22"/>
      <c r="E27" s="382">
        <v>241925</v>
      </c>
      <c r="F27" s="383">
        <v>241831</v>
      </c>
      <c r="G27" s="387">
        <f t="shared" ref="G27:G50" si="0">F27/E27*100</f>
        <v>99.961144982949264</v>
      </c>
      <c r="H27" s="96"/>
      <c r="I27" s="5"/>
      <c r="J27" s="95"/>
      <c r="K27" s="5"/>
      <c r="L27" s="85"/>
      <c r="M27" s="91"/>
      <c r="N27" s="414" t="s">
        <v>63</v>
      </c>
      <c r="O27" s="414" t="s">
        <v>63</v>
      </c>
      <c r="P27" s="414" t="s">
        <v>63</v>
      </c>
      <c r="Q27" s="418"/>
      <c r="R27" s="415">
        <v>9</v>
      </c>
      <c r="S27" s="415" t="s">
        <v>63</v>
      </c>
      <c r="T27" s="430">
        <v>7397</v>
      </c>
      <c r="U27" s="413" t="s">
        <v>63</v>
      </c>
    </row>
    <row r="28" spans="1:21" ht="11.1" customHeight="1">
      <c r="A28" s="16"/>
      <c r="B28" s="486" t="s">
        <v>88</v>
      </c>
      <c r="C28" s="486"/>
      <c r="D28" s="22"/>
      <c r="E28" s="382">
        <v>56944</v>
      </c>
      <c r="F28" s="383">
        <v>56942</v>
      </c>
      <c r="G28" s="387">
        <f t="shared" si="0"/>
        <v>99.996487777465575</v>
      </c>
      <c r="H28" s="96"/>
      <c r="I28" s="5"/>
      <c r="J28" s="95"/>
      <c r="K28" s="5"/>
      <c r="L28" s="85"/>
      <c r="M28" s="91"/>
      <c r="N28" s="414" t="s">
        <v>63</v>
      </c>
      <c r="O28" s="414" t="s">
        <v>63</v>
      </c>
      <c r="P28" s="414" t="s">
        <v>63</v>
      </c>
      <c r="Q28" s="418"/>
      <c r="R28" s="415">
        <v>1</v>
      </c>
      <c r="S28" s="415" t="s">
        <v>63</v>
      </c>
      <c r="T28" s="430">
        <v>980</v>
      </c>
      <c r="U28" s="413" t="s">
        <v>63</v>
      </c>
    </row>
    <row r="29" spans="1:21" s="233" customFormat="1" ht="4.5" customHeight="1">
      <c r="A29" s="439"/>
      <c r="B29" s="439"/>
      <c r="C29" s="440"/>
      <c r="D29" s="441"/>
      <c r="E29" s="441"/>
      <c r="F29" s="442"/>
      <c r="G29" s="441"/>
      <c r="H29" s="441"/>
      <c r="I29" s="441"/>
      <c r="J29" s="441"/>
    </row>
    <row r="30" spans="1:21" ht="11.1" customHeight="1">
      <c r="A30" s="16"/>
      <c r="B30" s="486" t="s">
        <v>87</v>
      </c>
      <c r="C30" s="486"/>
      <c r="D30" s="22"/>
      <c r="E30" s="382">
        <v>42036</v>
      </c>
      <c r="F30" s="383">
        <v>42032</v>
      </c>
      <c r="G30" s="387">
        <f t="shared" si="0"/>
        <v>99.990484346750407</v>
      </c>
      <c r="H30" s="422">
        <v>1</v>
      </c>
      <c r="I30" s="5">
        <v>42032</v>
      </c>
      <c r="J30" s="95"/>
      <c r="K30" s="5">
        <v>6012</v>
      </c>
      <c r="L30" s="85"/>
      <c r="M30" s="91"/>
      <c r="N30" s="415" t="s">
        <v>63</v>
      </c>
      <c r="O30" s="415" t="s">
        <v>63</v>
      </c>
      <c r="P30" s="415" t="s">
        <v>63</v>
      </c>
      <c r="Q30" s="418"/>
      <c r="R30" s="415">
        <v>4</v>
      </c>
      <c r="S30" s="415" t="s">
        <v>63</v>
      </c>
      <c r="T30" s="430">
        <v>919</v>
      </c>
      <c r="U30" s="413" t="s">
        <v>63</v>
      </c>
    </row>
    <row r="31" spans="1:21" ht="11.1" customHeight="1">
      <c r="A31" s="16"/>
      <c r="B31" s="486" t="s">
        <v>86</v>
      </c>
      <c r="C31" s="486"/>
      <c r="D31" s="22"/>
      <c r="E31" s="382">
        <v>164498</v>
      </c>
      <c r="F31" s="383">
        <v>164378</v>
      </c>
      <c r="G31" s="387">
        <f t="shared" si="0"/>
        <v>99.927050784811982</v>
      </c>
      <c r="H31" s="422">
        <v>1</v>
      </c>
      <c r="I31" s="5">
        <v>164308</v>
      </c>
      <c r="J31" s="95"/>
      <c r="K31" s="5">
        <v>19538</v>
      </c>
      <c r="L31" s="85"/>
      <c r="M31" s="91"/>
      <c r="N31" s="415" t="s">
        <v>63</v>
      </c>
      <c r="O31" s="415" t="s">
        <v>63</v>
      </c>
      <c r="P31" s="415" t="s">
        <v>63</v>
      </c>
      <c r="Q31" s="418"/>
      <c r="R31" s="415">
        <v>11</v>
      </c>
      <c r="S31" s="415">
        <v>70</v>
      </c>
      <c r="T31" s="430">
        <v>10823</v>
      </c>
      <c r="U31" s="413" t="s">
        <v>63</v>
      </c>
    </row>
    <row r="32" spans="1:21" ht="11.1" customHeight="1">
      <c r="A32" s="16"/>
      <c r="B32" s="486" t="s">
        <v>85</v>
      </c>
      <c r="C32" s="486"/>
      <c r="D32" s="22"/>
      <c r="E32" s="382">
        <v>224139</v>
      </c>
      <c r="F32" s="383">
        <v>223515</v>
      </c>
      <c r="G32" s="387">
        <f t="shared" si="0"/>
        <v>99.721601327747507</v>
      </c>
      <c r="H32" s="96"/>
      <c r="I32" s="5"/>
      <c r="J32" s="95"/>
      <c r="K32" s="5"/>
      <c r="L32" s="85"/>
      <c r="M32" s="91"/>
      <c r="N32" s="415" t="s">
        <v>63</v>
      </c>
      <c r="O32" s="415" t="s">
        <v>63</v>
      </c>
      <c r="P32" s="415" t="s">
        <v>63</v>
      </c>
      <c r="Q32" s="418"/>
      <c r="R32" s="415">
        <v>34</v>
      </c>
      <c r="S32" s="415">
        <v>732</v>
      </c>
      <c r="T32" s="430">
        <v>8043</v>
      </c>
      <c r="U32" s="413" t="s">
        <v>63</v>
      </c>
    </row>
    <row r="33" spans="1:21" ht="11.1" customHeight="1">
      <c r="A33" s="16"/>
      <c r="B33" s="486" t="s">
        <v>84</v>
      </c>
      <c r="C33" s="486"/>
      <c r="D33" s="22"/>
      <c r="E33" s="382">
        <v>238530</v>
      </c>
      <c r="F33" s="383">
        <v>238412</v>
      </c>
      <c r="G33" s="387">
        <f t="shared" si="0"/>
        <v>99.950530331614473</v>
      </c>
      <c r="H33" s="96"/>
      <c r="I33" s="5"/>
      <c r="J33" s="95"/>
      <c r="K33" s="5"/>
      <c r="L33" s="85"/>
      <c r="M33" s="91"/>
      <c r="N33" s="415" t="s">
        <v>63</v>
      </c>
      <c r="O33" s="415" t="s">
        <v>63</v>
      </c>
      <c r="P33" s="415" t="s">
        <v>63</v>
      </c>
      <c r="Q33" s="418"/>
      <c r="R33" s="415">
        <v>14</v>
      </c>
      <c r="S33" s="415">
        <v>153</v>
      </c>
      <c r="T33" s="430">
        <v>10932</v>
      </c>
      <c r="U33" s="413" t="s">
        <v>63</v>
      </c>
    </row>
    <row r="34" spans="1:21" ht="11.1" customHeight="1">
      <c r="A34" s="16"/>
      <c r="B34" s="486" t="s">
        <v>83</v>
      </c>
      <c r="C34" s="486"/>
      <c r="D34" s="22"/>
      <c r="E34" s="382">
        <v>102046</v>
      </c>
      <c r="F34" s="383">
        <v>101498</v>
      </c>
      <c r="G34" s="387">
        <f t="shared" si="0"/>
        <v>99.462987280246168</v>
      </c>
      <c r="H34" s="96"/>
      <c r="I34" s="5"/>
      <c r="J34" s="95"/>
      <c r="K34" s="5"/>
      <c r="L34" s="85"/>
      <c r="M34" s="91"/>
      <c r="N34" s="415" t="s">
        <v>63</v>
      </c>
      <c r="O34" s="415" t="s">
        <v>63</v>
      </c>
      <c r="P34" s="415" t="s">
        <v>63</v>
      </c>
      <c r="Q34" s="418"/>
      <c r="R34" s="415">
        <v>9</v>
      </c>
      <c r="S34" s="415" t="s">
        <v>63</v>
      </c>
      <c r="T34" s="430">
        <v>1043</v>
      </c>
      <c r="U34" s="413" t="s">
        <v>63</v>
      </c>
    </row>
    <row r="35" spans="1:21" s="233" customFormat="1" ht="4.5" customHeight="1">
      <c r="A35" s="439"/>
      <c r="B35" s="439"/>
      <c r="C35" s="440"/>
      <c r="D35" s="441"/>
      <c r="E35" s="441"/>
      <c r="F35" s="442"/>
      <c r="G35" s="441"/>
      <c r="H35" s="441"/>
      <c r="I35" s="441"/>
      <c r="J35" s="441"/>
    </row>
    <row r="36" spans="1:21" ht="11.1" customHeight="1">
      <c r="A36" s="16"/>
      <c r="B36" s="486" t="s">
        <v>82</v>
      </c>
      <c r="C36" s="486"/>
      <c r="D36" s="22"/>
      <c r="E36" s="382">
        <v>134714</v>
      </c>
      <c r="F36" s="383">
        <v>134714</v>
      </c>
      <c r="G36" s="387">
        <f t="shared" si="0"/>
        <v>100</v>
      </c>
      <c r="H36" s="96"/>
      <c r="I36" s="5"/>
      <c r="J36" s="95"/>
      <c r="K36" s="5"/>
      <c r="L36" s="85"/>
      <c r="M36" s="91"/>
      <c r="N36" s="415" t="s">
        <v>63</v>
      </c>
      <c r="O36" s="415" t="s">
        <v>63</v>
      </c>
      <c r="P36" s="415" t="s">
        <v>63</v>
      </c>
      <c r="Q36" s="418"/>
      <c r="R36" s="415">
        <v>20</v>
      </c>
      <c r="S36" s="415">
        <v>23</v>
      </c>
      <c r="T36" s="430">
        <v>1221</v>
      </c>
      <c r="U36" s="413" t="s">
        <v>63</v>
      </c>
    </row>
    <row r="37" spans="1:21" ht="11.1" customHeight="1">
      <c r="A37" s="16"/>
      <c r="B37" s="486" t="s">
        <v>81</v>
      </c>
      <c r="C37" s="486"/>
      <c r="D37" s="22"/>
      <c r="E37" s="382">
        <v>130686</v>
      </c>
      <c r="F37" s="383">
        <v>130617</v>
      </c>
      <c r="G37" s="387">
        <f t="shared" si="0"/>
        <v>99.947201689545935</v>
      </c>
      <c r="H37" s="422">
        <v>1</v>
      </c>
      <c r="I37" s="5">
        <v>130617</v>
      </c>
      <c r="J37" s="95"/>
      <c r="K37" s="5">
        <v>13376</v>
      </c>
      <c r="L37" s="85"/>
      <c r="M37" s="91"/>
      <c r="N37" s="415" t="s">
        <v>63</v>
      </c>
      <c r="O37" s="415" t="s">
        <v>63</v>
      </c>
      <c r="P37" s="415" t="s">
        <v>63</v>
      </c>
      <c r="Q37" s="418"/>
      <c r="R37" s="415">
        <v>11</v>
      </c>
      <c r="S37" s="415" t="s">
        <v>63</v>
      </c>
      <c r="T37" s="430">
        <v>4107</v>
      </c>
      <c r="U37" s="413" t="s">
        <v>63</v>
      </c>
    </row>
    <row r="38" spans="1:21" ht="11.1" customHeight="1">
      <c r="A38" s="16"/>
      <c r="B38" s="486" t="s">
        <v>80</v>
      </c>
      <c r="C38" s="486"/>
      <c r="D38" s="22"/>
      <c r="E38" s="382">
        <v>41417</v>
      </c>
      <c r="F38" s="383">
        <v>41417</v>
      </c>
      <c r="G38" s="387">
        <f t="shared" si="0"/>
        <v>100</v>
      </c>
      <c r="H38" s="422">
        <v>1</v>
      </c>
      <c r="I38" s="5">
        <v>40974</v>
      </c>
      <c r="J38" s="95"/>
      <c r="K38" s="5">
        <v>6558</v>
      </c>
      <c r="L38" s="85"/>
      <c r="M38" s="91"/>
      <c r="N38" s="415" t="s">
        <v>63</v>
      </c>
      <c r="O38" s="415" t="s">
        <v>63</v>
      </c>
      <c r="P38" s="415" t="s">
        <v>63</v>
      </c>
      <c r="Q38" s="418"/>
      <c r="R38" s="415">
        <v>3</v>
      </c>
      <c r="S38" s="415">
        <v>443</v>
      </c>
      <c r="T38" s="431" t="s">
        <v>63</v>
      </c>
      <c r="U38" s="413" t="s">
        <v>63</v>
      </c>
    </row>
    <row r="39" spans="1:21" ht="11.1" customHeight="1">
      <c r="A39" s="16"/>
      <c r="B39" s="486" t="s">
        <v>79</v>
      </c>
      <c r="C39" s="486"/>
      <c r="D39" s="22"/>
      <c r="E39" s="382">
        <v>84396</v>
      </c>
      <c r="F39" s="383">
        <v>84358</v>
      </c>
      <c r="G39" s="387">
        <f t="shared" si="0"/>
        <v>99.954974169391917</v>
      </c>
      <c r="H39" s="96"/>
      <c r="I39" s="5"/>
      <c r="J39" s="95"/>
      <c r="K39" s="5"/>
      <c r="L39" s="85"/>
      <c r="M39" s="91"/>
      <c r="N39" s="415" t="s">
        <v>63</v>
      </c>
      <c r="O39" s="415" t="s">
        <v>63</v>
      </c>
      <c r="P39" s="415" t="s">
        <v>63</v>
      </c>
      <c r="Q39" s="418"/>
      <c r="R39" s="415">
        <v>5</v>
      </c>
      <c r="S39" s="415" t="s">
        <v>63</v>
      </c>
      <c r="T39" s="430">
        <v>1555</v>
      </c>
      <c r="U39" s="413" t="s">
        <v>63</v>
      </c>
    </row>
    <row r="40" spans="1:21" s="233" customFormat="1" ht="4.5" customHeight="1">
      <c r="A40" s="439"/>
      <c r="B40" s="439"/>
      <c r="C40" s="440"/>
      <c r="D40" s="441"/>
      <c r="E40" s="441"/>
      <c r="F40" s="442"/>
      <c r="G40" s="441"/>
      <c r="H40" s="441"/>
      <c r="I40" s="441"/>
      <c r="J40" s="441"/>
    </row>
    <row r="41" spans="1:21" ht="11.1" customHeight="1">
      <c r="A41" s="16"/>
      <c r="B41" s="486" t="s">
        <v>78</v>
      </c>
      <c r="C41" s="486"/>
      <c r="D41" s="22"/>
      <c r="E41" s="382">
        <v>31532</v>
      </c>
      <c r="F41" s="383">
        <v>31527</v>
      </c>
      <c r="G41" s="387">
        <f t="shared" si="0"/>
        <v>99.984143092731188</v>
      </c>
      <c r="H41" s="96"/>
      <c r="I41" s="5"/>
      <c r="J41" s="95"/>
      <c r="K41" s="5"/>
      <c r="L41" s="85"/>
      <c r="M41" s="91"/>
      <c r="N41" s="415" t="s">
        <v>63</v>
      </c>
      <c r="O41" s="415" t="s">
        <v>63</v>
      </c>
      <c r="P41" s="415" t="s">
        <v>63</v>
      </c>
      <c r="Q41" s="418"/>
      <c r="R41" s="415">
        <v>2</v>
      </c>
      <c r="S41" s="415" t="s">
        <v>63</v>
      </c>
      <c r="T41" s="430">
        <v>191</v>
      </c>
      <c r="U41" s="413" t="s">
        <v>63</v>
      </c>
    </row>
    <row r="42" spans="1:21" ht="11.1" customHeight="1">
      <c r="A42" s="16"/>
      <c r="B42" s="486" t="s">
        <v>77</v>
      </c>
      <c r="C42" s="486"/>
      <c r="D42" s="22"/>
      <c r="E42" s="382">
        <v>48424</v>
      </c>
      <c r="F42" s="383">
        <v>48405</v>
      </c>
      <c r="G42" s="387">
        <f t="shared" si="0"/>
        <v>99.960763257888658</v>
      </c>
      <c r="H42" s="96"/>
      <c r="I42" s="5"/>
      <c r="J42" s="95"/>
      <c r="K42" s="5"/>
      <c r="L42" s="85"/>
      <c r="M42" s="91"/>
      <c r="N42" s="415" t="s">
        <v>63</v>
      </c>
      <c r="O42" s="415" t="s">
        <v>63</v>
      </c>
      <c r="P42" s="415" t="s">
        <v>63</v>
      </c>
      <c r="Q42" s="418"/>
      <c r="R42" s="415">
        <v>6</v>
      </c>
      <c r="S42" s="415" t="s">
        <v>63</v>
      </c>
      <c r="T42" s="430">
        <v>1710</v>
      </c>
      <c r="U42" s="413" t="s">
        <v>63</v>
      </c>
    </row>
    <row r="43" spans="1:21" ht="11.1" customHeight="1">
      <c r="A43" s="16"/>
      <c r="B43" s="486" t="s">
        <v>76</v>
      </c>
      <c r="C43" s="486"/>
      <c r="D43" s="22"/>
      <c r="E43" s="382">
        <v>31131</v>
      </c>
      <c r="F43" s="383">
        <v>31118</v>
      </c>
      <c r="G43" s="387">
        <f t="shared" si="0"/>
        <v>99.95824098165815</v>
      </c>
      <c r="H43" s="96"/>
      <c r="I43" s="5"/>
      <c r="J43" s="95"/>
      <c r="K43" s="5"/>
      <c r="L43" s="85"/>
      <c r="M43" s="91"/>
      <c r="N43" s="415" t="s">
        <v>63</v>
      </c>
      <c r="O43" s="415" t="s">
        <v>63</v>
      </c>
      <c r="P43" s="415" t="s">
        <v>63</v>
      </c>
      <c r="Q43" s="418"/>
      <c r="R43" s="415">
        <v>2</v>
      </c>
      <c r="S43" s="415">
        <v>19</v>
      </c>
      <c r="T43" s="415" t="s">
        <v>63</v>
      </c>
      <c r="U43" s="413" t="s">
        <v>63</v>
      </c>
    </row>
    <row r="44" spans="1:21" ht="11.1" customHeight="1">
      <c r="A44" s="16"/>
      <c r="B44" s="486" t="s">
        <v>75</v>
      </c>
      <c r="C44" s="486"/>
      <c r="D44" s="22"/>
      <c r="E44" s="382">
        <v>27551</v>
      </c>
      <c r="F44" s="383">
        <v>27529</v>
      </c>
      <c r="G44" s="387">
        <f t="shared" si="0"/>
        <v>99.920148088998587</v>
      </c>
      <c r="H44" s="96"/>
      <c r="I44" s="5"/>
      <c r="J44" s="95"/>
      <c r="K44" s="5"/>
      <c r="L44" s="85"/>
      <c r="M44" s="91"/>
      <c r="N44" s="415" t="s">
        <v>63</v>
      </c>
      <c r="O44" s="415" t="s">
        <v>63</v>
      </c>
      <c r="P44" s="415" t="s">
        <v>63</v>
      </c>
      <c r="Q44" s="418"/>
      <c r="R44" s="415">
        <v>1</v>
      </c>
      <c r="S44" s="415" t="s">
        <v>63</v>
      </c>
      <c r="T44" s="415">
        <v>259</v>
      </c>
      <c r="U44" s="413" t="s">
        <v>63</v>
      </c>
    </row>
    <row r="45" spans="1:21" ht="11.1" customHeight="1">
      <c r="A45" s="16"/>
      <c r="B45" s="486" t="s">
        <v>74</v>
      </c>
      <c r="C45" s="486"/>
      <c r="D45" s="22"/>
      <c r="E45" s="382">
        <v>9304</v>
      </c>
      <c r="F45" s="383">
        <v>9300</v>
      </c>
      <c r="G45" s="387">
        <f t="shared" si="0"/>
        <v>99.957007738607047</v>
      </c>
      <c r="H45" s="422">
        <v>1</v>
      </c>
      <c r="I45" s="5">
        <v>9300</v>
      </c>
      <c r="J45" s="95"/>
      <c r="K45" s="5">
        <v>2200</v>
      </c>
      <c r="L45" s="85"/>
      <c r="M45" s="91"/>
      <c r="N45" s="415" t="s">
        <v>63</v>
      </c>
      <c r="O45" s="415" t="s">
        <v>63</v>
      </c>
      <c r="P45" s="415" t="s">
        <v>63</v>
      </c>
      <c r="Q45" s="418"/>
      <c r="R45" s="415">
        <v>2</v>
      </c>
      <c r="S45" s="415" t="s">
        <v>63</v>
      </c>
      <c r="T45" s="415" t="s">
        <v>63</v>
      </c>
      <c r="U45" s="413" t="s">
        <v>63</v>
      </c>
    </row>
    <row r="46" spans="1:21" s="233" customFormat="1" ht="4.5" customHeight="1">
      <c r="A46" s="439"/>
      <c r="B46" s="439"/>
      <c r="C46" s="440"/>
      <c r="D46" s="441"/>
      <c r="E46" s="441"/>
      <c r="F46" s="442"/>
      <c r="G46" s="441"/>
      <c r="H46" s="441"/>
      <c r="I46" s="441"/>
      <c r="J46" s="441"/>
    </row>
    <row r="47" spans="1:21" ht="11.1" customHeight="1">
      <c r="A47" s="16"/>
      <c r="B47" s="486" t="s">
        <v>73</v>
      </c>
      <c r="C47" s="486"/>
      <c r="D47" s="22"/>
      <c r="E47" s="382">
        <v>17038</v>
      </c>
      <c r="F47" s="383">
        <v>17032</v>
      </c>
      <c r="G47" s="387">
        <f t="shared" si="0"/>
        <v>99.964784599131349</v>
      </c>
      <c r="H47" s="425">
        <v>1</v>
      </c>
      <c r="I47" s="5">
        <v>17027</v>
      </c>
      <c r="J47" s="95"/>
      <c r="K47" s="5">
        <v>2169</v>
      </c>
      <c r="L47" s="85"/>
      <c r="M47" s="91"/>
      <c r="N47" s="415" t="s">
        <v>63</v>
      </c>
      <c r="O47" s="415" t="s">
        <v>63</v>
      </c>
      <c r="P47" s="415" t="s">
        <v>63</v>
      </c>
      <c r="Q47" s="418"/>
      <c r="R47" s="415">
        <v>2</v>
      </c>
      <c r="S47" s="415">
        <v>5</v>
      </c>
      <c r="T47" s="415" t="s">
        <v>63</v>
      </c>
      <c r="U47" s="413" t="s">
        <v>63</v>
      </c>
    </row>
    <row r="48" spans="1:21" ht="11.1" customHeight="1">
      <c r="A48" s="16"/>
      <c r="B48" s="486" t="s">
        <v>72</v>
      </c>
      <c r="C48" s="486"/>
      <c r="D48" s="22"/>
      <c r="E48" s="382">
        <v>10722</v>
      </c>
      <c r="F48" s="383">
        <v>10722</v>
      </c>
      <c r="G48" s="387">
        <f t="shared" si="0"/>
        <v>100</v>
      </c>
      <c r="H48" s="425">
        <v>1</v>
      </c>
      <c r="I48" s="5">
        <v>9197</v>
      </c>
      <c r="J48" s="95"/>
      <c r="K48" s="5">
        <v>1191</v>
      </c>
      <c r="L48" s="85"/>
      <c r="M48" s="91"/>
      <c r="N48" s="415">
        <v>1</v>
      </c>
      <c r="O48" s="430">
        <v>1525</v>
      </c>
      <c r="P48" s="415">
        <v>207.98099999999999</v>
      </c>
      <c r="Q48" s="418"/>
      <c r="R48" s="415">
        <v>2</v>
      </c>
      <c r="S48" s="415" t="s">
        <v>63</v>
      </c>
      <c r="T48" s="415" t="s">
        <v>63</v>
      </c>
      <c r="U48" s="413" t="s">
        <v>63</v>
      </c>
    </row>
    <row r="49" spans="1:30" ht="11.1" customHeight="1">
      <c r="A49" s="16"/>
      <c r="B49" s="486" t="s">
        <v>71</v>
      </c>
      <c r="C49" s="486"/>
      <c r="D49" s="22"/>
      <c r="E49" s="382">
        <v>9590</v>
      </c>
      <c r="F49" s="383">
        <v>9452</v>
      </c>
      <c r="G49" s="387">
        <f t="shared" si="0"/>
        <v>98.561001042752878</v>
      </c>
      <c r="H49" s="425">
        <v>1</v>
      </c>
      <c r="I49" s="5">
        <v>8120</v>
      </c>
      <c r="J49" s="95"/>
      <c r="K49" s="5">
        <v>1551</v>
      </c>
      <c r="L49" s="85"/>
      <c r="M49" s="91"/>
      <c r="N49" s="415">
        <v>8</v>
      </c>
      <c r="O49" s="430">
        <v>1329</v>
      </c>
      <c r="P49" s="415">
        <f>30.199+8.348+11.441+40.29+2.467+128.481+16.898+12.515</f>
        <v>250.63900000000001</v>
      </c>
      <c r="Q49" s="418"/>
      <c r="R49" s="415">
        <v>1</v>
      </c>
      <c r="S49" s="415">
        <v>3</v>
      </c>
      <c r="T49" s="415" t="s">
        <v>63</v>
      </c>
      <c r="U49" s="413" t="s">
        <v>63</v>
      </c>
    </row>
    <row r="50" spans="1:30" ht="11.1" customHeight="1">
      <c r="A50" s="16"/>
      <c r="B50" s="486" t="s">
        <v>70</v>
      </c>
      <c r="C50" s="486"/>
      <c r="D50" s="22"/>
      <c r="E50" s="382">
        <v>18141</v>
      </c>
      <c r="F50" s="383">
        <v>18128</v>
      </c>
      <c r="G50" s="387">
        <f t="shared" si="0"/>
        <v>99.928339121327383</v>
      </c>
      <c r="H50" s="425">
        <v>1</v>
      </c>
      <c r="I50" s="5">
        <v>18128</v>
      </c>
      <c r="J50" s="95"/>
      <c r="K50" s="5">
        <v>2148</v>
      </c>
      <c r="L50" s="85"/>
      <c r="M50" s="91"/>
      <c r="N50" s="415" t="s">
        <v>63</v>
      </c>
      <c r="O50" s="430" t="s">
        <v>63</v>
      </c>
      <c r="P50" s="415" t="s">
        <v>63</v>
      </c>
      <c r="Q50" s="418"/>
      <c r="R50" s="415" t="s">
        <v>63</v>
      </c>
      <c r="S50" s="415" t="s">
        <v>63</v>
      </c>
      <c r="T50" s="415" t="s">
        <v>63</v>
      </c>
      <c r="U50" s="413" t="s">
        <v>63</v>
      </c>
    </row>
    <row r="51" spans="1:30" ht="9.75" customHeight="1">
      <c r="A51" s="16"/>
      <c r="B51" s="486"/>
      <c r="C51" s="486"/>
      <c r="D51" s="22"/>
      <c r="E51" s="382"/>
      <c r="F51" s="383"/>
      <c r="G51" s="387"/>
      <c r="H51" s="96"/>
      <c r="I51" s="5"/>
      <c r="J51" s="95"/>
      <c r="K51" s="5"/>
      <c r="L51" s="85"/>
      <c r="M51" s="91"/>
      <c r="N51" s="415"/>
      <c r="O51" s="430"/>
      <c r="P51" s="415"/>
      <c r="Q51" s="418"/>
      <c r="R51" s="415"/>
      <c r="S51" s="415"/>
      <c r="T51" s="415"/>
      <c r="U51" s="413"/>
    </row>
    <row r="52" spans="1:30">
      <c r="A52" s="16"/>
      <c r="B52" s="486" t="s">
        <v>69</v>
      </c>
      <c r="C52" s="486"/>
      <c r="D52" s="22"/>
      <c r="E52" s="382">
        <v>10953</v>
      </c>
      <c r="F52" s="383">
        <v>10953</v>
      </c>
      <c r="G52" s="387">
        <f>F52/E52*100</f>
        <v>100</v>
      </c>
      <c r="H52" s="422">
        <v>1</v>
      </c>
      <c r="I52" s="5">
        <v>4750</v>
      </c>
      <c r="J52" s="95"/>
      <c r="K52" s="5">
        <v>1992</v>
      </c>
      <c r="L52" s="85"/>
      <c r="M52" s="91"/>
      <c r="N52" s="415" t="s">
        <v>63</v>
      </c>
      <c r="O52" s="430" t="s">
        <v>63</v>
      </c>
      <c r="P52" s="415" t="s">
        <v>63</v>
      </c>
      <c r="Q52" s="418"/>
      <c r="R52" s="415">
        <v>52</v>
      </c>
      <c r="S52" s="430">
        <v>1164</v>
      </c>
      <c r="T52" s="415">
        <v>191</v>
      </c>
      <c r="U52" s="415" t="s">
        <v>63</v>
      </c>
    </row>
    <row r="53" spans="1:30">
      <c r="A53" s="16"/>
      <c r="B53" s="486"/>
      <c r="C53" s="486"/>
      <c r="D53" s="22"/>
      <c r="E53" s="382"/>
      <c r="F53" s="383"/>
      <c r="G53" s="387"/>
      <c r="H53" s="96"/>
      <c r="I53" s="482">
        <v>-5039</v>
      </c>
      <c r="J53" s="482"/>
      <c r="K53" s="483">
        <v>-2815</v>
      </c>
      <c r="L53" s="483"/>
      <c r="M53" s="93"/>
      <c r="N53" s="415"/>
      <c r="O53" s="430"/>
      <c r="P53" s="415"/>
      <c r="Q53" s="418"/>
      <c r="R53" s="415"/>
      <c r="S53" s="415"/>
      <c r="T53" s="415"/>
      <c r="U53" s="415"/>
    </row>
    <row r="54" spans="1:30">
      <c r="A54" s="275"/>
      <c r="B54" s="488" t="s">
        <v>68</v>
      </c>
      <c r="C54" s="488"/>
      <c r="D54" s="22"/>
      <c r="E54" s="382">
        <v>6756</v>
      </c>
      <c r="F54" s="383">
        <v>6660</v>
      </c>
      <c r="G54" s="387">
        <f>F54/E54*100</f>
        <v>98.579040852575488</v>
      </c>
      <c r="H54" s="422">
        <v>1</v>
      </c>
      <c r="I54" s="5">
        <v>6660</v>
      </c>
      <c r="J54" s="95"/>
      <c r="K54" s="5">
        <v>986</v>
      </c>
      <c r="L54" s="85"/>
      <c r="M54" s="93"/>
      <c r="N54" s="415" t="s">
        <v>63</v>
      </c>
      <c r="O54" s="430" t="s">
        <v>63</v>
      </c>
      <c r="P54" s="415" t="s">
        <v>63</v>
      </c>
      <c r="Q54" s="418"/>
      <c r="R54" s="415" t="s">
        <v>63</v>
      </c>
      <c r="S54" s="415" t="s">
        <v>63</v>
      </c>
      <c r="T54" s="415" t="s">
        <v>63</v>
      </c>
      <c r="U54" s="415" t="s">
        <v>63</v>
      </c>
    </row>
    <row r="55" spans="1:30">
      <c r="A55" s="275"/>
      <c r="B55" s="488" t="s">
        <v>67</v>
      </c>
      <c r="C55" s="488"/>
      <c r="D55" s="22"/>
      <c r="E55" s="382">
        <v>23555</v>
      </c>
      <c r="F55" s="383">
        <v>23555</v>
      </c>
      <c r="G55" s="387">
        <f>F55/E55*100</f>
        <v>100</v>
      </c>
      <c r="H55" s="422">
        <v>2</v>
      </c>
      <c r="I55" s="5">
        <v>16777</v>
      </c>
      <c r="J55" s="95"/>
      <c r="K55" s="5">
        <v>4392</v>
      </c>
      <c r="L55" s="85"/>
      <c r="M55" s="93"/>
      <c r="N55" s="415">
        <v>2</v>
      </c>
      <c r="O55" s="430">
        <v>6778</v>
      </c>
      <c r="P55" s="415">
        <f>635.826+244.43</f>
        <v>880.25600000000009</v>
      </c>
      <c r="Q55" s="418"/>
      <c r="R55" s="415">
        <v>1</v>
      </c>
      <c r="S55" s="415" t="s">
        <v>66</v>
      </c>
      <c r="T55" s="415" t="s">
        <v>63</v>
      </c>
      <c r="U55" s="415" t="s">
        <v>63</v>
      </c>
      <c r="AC55" s="94"/>
      <c r="AD55" s="94"/>
    </row>
    <row r="56" spans="1:30">
      <c r="A56" s="16"/>
      <c r="B56" s="486" t="s">
        <v>65</v>
      </c>
      <c r="C56" s="486"/>
      <c r="D56" s="22"/>
      <c r="E56" s="382">
        <v>39284</v>
      </c>
      <c r="F56" s="383">
        <v>36809</v>
      </c>
      <c r="G56" s="387">
        <f>F56/E56*100</f>
        <v>93.699725078912536</v>
      </c>
      <c r="H56" s="422">
        <v>1</v>
      </c>
      <c r="I56" s="5">
        <v>27141</v>
      </c>
      <c r="J56" s="95"/>
      <c r="K56" s="5">
        <v>3510</v>
      </c>
      <c r="L56" s="85"/>
      <c r="M56" s="93"/>
      <c r="N56" s="415" t="s">
        <v>63</v>
      </c>
      <c r="O56" s="430" t="s">
        <v>63</v>
      </c>
      <c r="P56" s="415" t="s">
        <v>63</v>
      </c>
      <c r="Q56" s="418"/>
      <c r="R56" s="415">
        <v>2</v>
      </c>
      <c r="S56" s="415" t="s">
        <v>63</v>
      </c>
      <c r="T56" s="415">
        <v>490</v>
      </c>
      <c r="U56" s="415" t="s">
        <v>63</v>
      </c>
    </row>
    <row r="57" spans="1:30">
      <c r="A57" s="16"/>
      <c r="B57" s="486"/>
      <c r="C57" s="486"/>
      <c r="D57" s="22"/>
      <c r="E57" s="382"/>
      <c r="F57" s="383"/>
      <c r="G57" s="387"/>
      <c r="H57" s="422"/>
      <c r="I57" s="482">
        <v>-9668</v>
      </c>
      <c r="J57" s="482"/>
      <c r="K57" s="483">
        <v>-1769</v>
      </c>
      <c r="L57" s="483"/>
      <c r="M57" s="92"/>
      <c r="N57" s="415"/>
      <c r="O57" s="430"/>
      <c r="P57" s="415"/>
      <c r="Q57" s="418"/>
      <c r="R57" s="415"/>
      <c r="S57" s="415"/>
      <c r="T57" s="415"/>
      <c r="U57" s="415"/>
    </row>
    <row r="58" spans="1:30">
      <c r="A58" s="16"/>
      <c r="B58" s="486" t="s">
        <v>64</v>
      </c>
      <c r="C58" s="486"/>
      <c r="D58" s="22"/>
      <c r="E58" s="382">
        <v>3076</v>
      </c>
      <c r="F58" s="383">
        <v>3012</v>
      </c>
      <c r="G58" s="387">
        <f>F58/E58*100</f>
        <v>97.919375812743823</v>
      </c>
      <c r="H58" s="415" t="s">
        <v>63</v>
      </c>
      <c r="I58" s="415" t="s">
        <v>63</v>
      </c>
      <c r="J58" s="388"/>
      <c r="K58" s="415" t="s">
        <v>63</v>
      </c>
      <c r="L58" s="85"/>
      <c r="M58" s="91"/>
      <c r="N58" s="415">
        <v>1</v>
      </c>
      <c r="O58" s="430">
        <v>3012</v>
      </c>
      <c r="P58" s="415">
        <v>567.36500000000001</v>
      </c>
      <c r="Q58" s="418"/>
      <c r="R58" s="415">
        <v>1</v>
      </c>
      <c r="S58" s="415" t="s">
        <v>63</v>
      </c>
      <c r="T58" s="415" t="s">
        <v>63</v>
      </c>
      <c r="U58" s="415" t="s">
        <v>63</v>
      </c>
    </row>
    <row r="59" spans="1:30" ht="6" customHeight="1" thickBot="1">
      <c r="A59" s="39"/>
      <c r="B59" s="487"/>
      <c r="C59" s="487"/>
      <c r="D59" s="88"/>
      <c r="E59" s="90"/>
      <c r="F59" s="88"/>
      <c r="G59" s="88"/>
      <c r="H59" s="88"/>
      <c r="I59" s="88"/>
      <c r="J59" s="89"/>
      <c r="K59" s="88"/>
      <c r="L59" s="88"/>
      <c r="M59" s="88"/>
      <c r="N59" s="416"/>
      <c r="O59" s="416"/>
      <c r="P59" s="416"/>
      <c r="Q59" s="416"/>
      <c r="R59" s="416"/>
      <c r="S59" s="416"/>
      <c r="T59" s="416"/>
      <c r="U59" s="416"/>
    </row>
    <row r="60" spans="1:30" ht="6" customHeight="1" thickTop="1">
      <c r="A60" s="87"/>
      <c r="B60" s="87"/>
      <c r="C60" s="87"/>
      <c r="D60" s="85"/>
      <c r="E60" s="85"/>
      <c r="F60" s="85"/>
      <c r="G60" s="85"/>
      <c r="H60" s="85"/>
      <c r="I60" s="85"/>
      <c r="J60" s="86"/>
      <c r="K60" s="85"/>
      <c r="M60" s="85"/>
      <c r="N60" s="85"/>
      <c r="O60" s="85"/>
      <c r="P60" s="85"/>
      <c r="Q60" s="85"/>
      <c r="R60" s="85"/>
      <c r="S60" s="85"/>
      <c r="T60" s="85"/>
      <c r="U60" s="85"/>
    </row>
    <row r="61" spans="1:30" s="2" customFormat="1">
      <c r="A61" s="389" t="s">
        <v>62</v>
      </c>
      <c r="B61" s="82"/>
      <c r="C61" s="82"/>
      <c r="D61" s="82"/>
      <c r="E61" s="82"/>
      <c r="F61" s="82"/>
      <c r="G61" s="82"/>
      <c r="H61" s="82"/>
      <c r="I61" s="82"/>
      <c r="J61" s="390"/>
      <c r="K61" s="82"/>
      <c r="L61" s="82"/>
      <c r="M61" s="82" t="s">
        <v>61</v>
      </c>
      <c r="N61" s="82"/>
      <c r="O61" s="82"/>
      <c r="P61" s="82"/>
      <c r="Q61" s="82"/>
      <c r="R61" s="82"/>
      <c r="S61" s="82"/>
      <c r="T61" s="82"/>
      <c r="U61" s="82"/>
    </row>
    <row r="62" spans="1:30" s="2" customFormat="1">
      <c r="A62" s="484" t="s">
        <v>60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82"/>
      <c r="O62" s="82"/>
      <c r="P62" s="82"/>
      <c r="Q62" s="82"/>
      <c r="R62" s="82"/>
      <c r="S62" s="82"/>
      <c r="T62" s="82"/>
      <c r="U62" s="82"/>
    </row>
    <row r="63" spans="1:30" s="2" customFormat="1">
      <c r="A63" s="484" t="s">
        <v>59</v>
      </c>
      <c r="B63" s="485"/>
      <c r="C63" s="485"/>
      <c r="D63" s="485"/>
      <c r="E63" s="485"/>
      <c r="F63" s="485"/>
      <c r="G63" s="485"/>
      <c r="H63" s="485"/>
      <c r="I63" s="485"/>
      <c r="J63" s="485"/>
      <c r="K63" s="485"/>
      <c r="L63" s="485"/>
      <c r="M63" s="485"/>
      <c r="N63" s="82"/>
      <c r="O63" s="82"/>
      <c r="P63" s="82"/>
      <c r="Q63" s="82"/>
      <c r="R63" s="82"/>
      <c r="S63" s="82"/>
      <c r="T63" s="82"/>
      <c r="U63" s="82"/>
    </row>
    <row r="64" spans="1:30" s="2" customFormat="1">
      <c r="A64" s="389" t="s">
        <v>58</v>
      </c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266"/>
    </row>
    <row r="65" spans="1:20" s="2" customFormat="1">
      <c r="A65" s="389" t="s">
        <v>57</v>
      </c>
      <c r="B65" s="391"/>
      <c r="C65" s="391"/>
      <c r="D65" s="391"/>
      <c r="E65" s="391"/>
      <c r="F65" s="391"/>
      <c r="G65" s="391"/>
      <c r="H65" s="391"/>
      <c r="I65" s="391"/>
      <c r="J65" s="391"/>
      <c r="K65" s="391"/>
      <c r="L65" s="391"/>
      <c r="M65" s="391"/>
      <c r="N65" s="391"/>
      <c r="O65" s="391"/>
      <c r="P65" s="266"/>
    </row>
    <row r="66" spans="1:20" s="2" customFormat="1">
      <c r="A66" s="389" t="s">
        <v>56</v>
      </c>
      <c r="B66" s="82"/>
      <c r="C66" s="392" t="s">
        <v>55</v>
      </c>
      <c r="D66" s="82"/>
      <c r="E66" s="391"/>
      <c r="F66" s="391"/>
      <c r="G66" s="391"/>
      <c r="H66" s="391"/>
      <c r="I66" s="391"/>
      <c r="J66" s="391"/>
      <c r="K66" s="391"/>
      <c r="L66" s="82"/>
      <c r="M66" s="82"/>
      <c r="N66" s="82"/>
      <c r="O66" s="82"/>
    </row>
    <row r="67" spans="1:20" s="2" customFormat="1">
      <c r="A67" s="82"/>
      <c r="B67" s="82"/>
      <c r="C67" s="82" t="s">
        <v>54</v>
      </c>
      <c r="D67" s="82"/>
      <c r="E67" s="82"/>
      <c r="F67" s="82"/>
      <c r="G67" s="82"/>
      <c r="H67" s="82"/>
      <c r="I67" s="82"/>
      <c r="J67" s="390"/>
      <c r="K67" s="82"/>
      <c r="L67" s="82"/>
      <c r="M67" s="82"/>
      <c r="N67" s="82"/>
      <c r="O67" s="82"/>
      <c r="S67" s="83"/>
      <c r="T67" s="83"/>
    </row>
    <row r="68" spans="1:20" s="2" customFormat="1">
      <c r="A68" s="82"/>
      <c r="B68" s="82"/>
      <c r="C68" s="82" t="s">
        <v>53</v>
      </c>
      <c r="D68" s="82"/>
      <c r="E68" s="82"/>
      <c r="F68" s="82"/>
      <c r="G68" s="82"/>
      <c r="H68" s="82"/>
      <c r="I68" s="82"/>
      <c r="J68" s="390"/>
      <c r="K68" s="82"/>
      <c r="L68" s="82"/>
      <c r="M68" s="82"/>
      <c r="N68" s="82"/>
      <c r="O68" s="82"/>
    </row>
  </sheetData>
  <sheetProtection formatCells="0"/>
  <mergeCells count="58">
    <mergeCell ref="M2:P2"/>
    <mergeCell ref="R2:U2"/>
    <mergeCell ref="M3:N3"/>
    <mergeCell ref="B5:C5"/>
    <mergeCell ref="B17:C17"/>
    <mergeCell ref="B2:C3"/>
    <mergeCell ref="E2:E3"/>
    <mergeCell ref="F2:F3"/>
    <mergeCell ref="G2:G3"/>
    <mergeCell ref="H2:K2"/>
    <mergeCell ref="B18:C18"/>
    <mergeCell ref="B30:C30"/>
    <mergeCell ref="B31:C31"/>
    <mergeCell ref="B32:C32"/>
    <mergeCell ref="B33:C33"/>
    <mergeCell ref="B19:C19"/>
    <mergeCell ref="I19:K19"/>
    <mergeCell ref="B47:C47"/>
    <mergeCell ref="B48:C48"/>
    <mergeCell ref="B34:C34"/>
    <mergeCell ref="B20:C20"/>
    <mergeCell ref="B21:C21"/>
    <mergeCell ref="B23:C23"/>
    <mergeCell ref="B24:C24"/>
    <mergeCell ref="B25:C25"/>
    <mergeCell ref="B27:C27"/>
    <mergeCell ref="B28:C28"/>
    <mergeCell ref="K21:L21"/>
    <mergeCell ref="K22:L22"/>
    <mergeCell ref="I26:J26"/>
    <mergeCell ref="I22:J22"/>
    <mergeCell ref="K26:L26"/>
    <mergeCell ref="B49:C49"/>
    <mergeCell ref="B36:C36"/>
    <mergeCell ref="B37:C37"/>
    <mergeCell ref="B38:C38"/>
    <mergeCell ref="B39:C39"/>
    <mergeCell ref="B41:C41"/>
    <mergeCell ref="B42:C42"/>
    <mergeCell ref="B43:C43"/>
    <mergeCell ref="B44:C44"/>
    <mergeCell ref="B45:C45"/>
    <mergeCell ref="B50:C50"/>
    <mergeCell ref="B51:C51"/>
    <mergeCell ref="B52:C52"/>
    <mergeCell ref="B53:C53"/>
    <mergeCell ref="B54:C54"/>
    <mergeCell ref="I53:J53"/>
    <mergeCell ref="I57:J57"/>
    <mergeCell ref="K53:L53"/>
    <mergeCell ref="K57:L57"/>
    <mergeCell ref="A63:M63"/>
    <mergeCell ref="B56:C56"/>
    <mergeCell ref="B57:C57"/>
    <mergeCell ref="B58:C58"/>
    <mergeCell ref="B59:C59"/>
    <mergeCell ref="A62:M62"/>
    <mergeCell ref="B55:C55"/>
  </mergeCells>
  <phoneticPr fontId="2"/>
  <conditionalFormatting sqref="I24 K24">
    <cfRule type="cellIs" dxfId="5" priority="6" stopIfTrue="1" operator="notEqual">
      <formula>#REF!</formula>
    </cfRule>
  </conditionalFormatting>
  <conditionalFormatting sqref="H24:H25 H27:H34 H19 H36:H39 H41:H45 H47:H50">
    <cfRule type="cellIs" dxfId="4" priority="4" stopIfTrue="1" operator="notEqual">
      <formula>#REF!</formula>
    </cfRule>
  </conditionalFormatting>
  <conditionalFormatting sqref="U26 U22">
    <cfRule type="cellIs" dxfId="3" priority="7" stopIfTrue="1" operator="notEqual">
      <formula>#REF!</formula>
    </cfRule>
  </conditionalFormatting>
  <conditionalFormatting sqref="H35">
    <cfRule type="cellIs" dxfId="2" priority="3" stopIfTrue="1" operator="notEqual">
      <formula>#REF!</formula>
    </cfRule>
  </conditionalFormatting>
  <conditionalFormatting sqref="H40">
    <cfRule type="cellIs" dxfId="1" priority="2" stopIfTrue="1" operator="notEqual">
      <formula>#REF!</formula>
    </cfRule>
  </conditionalFormatting>
  <conditionalFormatting sqref="H46">
    <cfRule type="cellIs" dxfId="0" priority="1" stopIfTrue="1" operator="notEqual">
      <formula>#REF!</formula>
    </cfRule>
  </conditionalFormatting>
  <printOptions horizontalCentered="1"/>
  <pageMargins left="0" right="0" top="0.59055118110236227" bottom="0" header="0.39370078740157483" footer="0.27559055118110237"/>
  <pageSetup paperSize="8" scale="135" fitToWidth="0" fitToHeight="0" orientation="landscape" blackAndWhite="1" r:id="rId1"/>
  <headerFooter alignWithMargins="0">
    <oddHeader>&amp;L水道普及状況と水道種類別給水量等&amp;R&amp;F（&amp;A）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54"/>
  <sheetViews>
    <sheetView showWhiteSpace="0" zoomScaleNormal="100" workbookViewId="0"/>
  </sheetViews>
  <sheetFormatPr defaultColWidth="12.3984375" defaultRowHeight="9.75"/>
  <cols>
    <col min="1" max="1" width="1" style="58" customWidth="1"/>
    <col min="2" max="2" width="12" style="2" customWidth="1"/>
    <col min="3" max="3" width="1" style="58" customWidth="1"/>
    <col min="4" max="6" width="12.796875" style="277" customWidth="1"/>
    <col min="7" max="7" width="11.796875" style="277" customWidth="1"/>
    <col min="8" max="9" width="0.3984375" style="58" customWidth="1"/>
    <col min="10" max="10" width="1" style="58" customWidth="1"/>
    <col min="11" max="11" width="12.3984375" style="2" customWidth="1"/>
    <col min="12" max="12" width="1" style="58" customWidth="1"/>
    <col min="13" max="13" width="11.59765625" style="277" customWidth="1"/>
    <col min="14" max="14" width="1.19921875" style="58" customWidth="1"/>
    <col min="15" max="15" width="1" style="58" customWidth="1"/>
    <col min="16" max="16" width="12" style="58" customWidth="1"/>
    <col min="17" max="17" width="1" style="58" customWidth="1"/>
    <col min="18" max="18" width="12.3984375" style="58" customWidth="1"/>
    <col min="19" max="19" width="1" style="58" customWidth="1"/>
    <col min="20" max="20" width="1.19921875" style="58" customWidth="1"/>
    <col min="21" max="21" width="11.59765625" style="58" customWidth="1"/>
    <col min="22" max="22" width="1.19921875" style="58" customWidth="1"/>
    <col min="23" max="23" width="1.59765625" style="58" customWidth="1"/>
    <col min="24" max="24" width="11.19921875" style="58" customWidth="1"/>
    <col min="25" max="25" width="1.59765625" style="58" customWidth="1"/>
    <col min="26" max="26" width="12.59765625" style="58" customWidth="1"/>
    <col min="27" max="16384" width="12.3984375" style="58"/>
  </cols>
  <sheetData>
    <row r="1" spans="1:14" s="2" customFormat="1" ht="12.75" customHeight="1" thickBot="1">
      <c r="B1" s="60" t="s">
        <v>342</v>
      </c>
      <c r="C1" s="58"/>
      <c r="D1" s="277"/>
      <c r="E1" s="277"/>
      <c r="F1" s="277"/>
      <c r="G1" s="277"/>
      <c r="H1" s="58"/>
      <c r="I1" s="58"/>
      <c r="J1" s="58"/>
      <c r="K1" s="58"/>
      <c r="M1" s="278"/>
    </row>
    <row r="2" spans="1:14" s="2" customFormat="1" ht="12" customHeight="1" thickTop="1">
      <c r="A2" s="133"/>
      <c r="B2" s="446" t="s">
        <v>282</v>
      </c>
      <c r="C2" s="132"/>
      <c r="D2" s="504" t="s">
        <v>281</v>
      </c>
      <c r="E2" s="504" t="s">
        <v>280</v>
      </c>
      <c r="F2" s="504" t="s">
        <v>279</v>
      </c>
      <c r="G2" s="506" t="s">
        <v>361</v>
      </c>
      <c r="H2" s="267"/>
      <c r="I2" s="304"/>
      <c r="J2" s="133"/>
      <c r="K2" s="446" t="s">
        <v>278</v>
      </c>
      <c r="L2" s="303"/>
      <c r="M2" s="302" t="s">
        <v>344</v>
      </c>
      <c r="N2" s="35"/>
    </row>
    <row r="3" spans="1:14" s="2" customFormat="1" ht="18" customHeight="1">
      <c r="A3" s="75"/>
      <c r="B3" s="448"/>
      <c r="C3" s="79"/>
      <c r="D3" s="505"/>
      <c r="E3" s="505"/>
      <c r="F3" s="505"/>
      <c r="G3" s="507"/>
      <c r="H3" s="265"/>
      <c r="I3" s="301"/>
      <c r="J3" s="75"/>
      <c r="K3" s="448"/>
      <c r="L3" s="300"/>
      <c r="M3" s="299" t="s">
        <v>277</v>
      </c>
      <c r="N3" s="16"/>
    </row>
    <row r="4" spans="1:14" s="2" customFormat="1" ht="10.5">
      <c r="A4" s="295"/>
      <c r="B4" s="295"/>
      <c r="C4" s="295"/>
      <c r="D4" s="296" t="s">
        <v>107</v>
      </c>
      <c r="E4" s="298" t="s">
        <v>107</v>
      </c>
      <c r="F4" s="298" t="s">
        <v>107</v>
      </c>
      <c r="G4" s="298" t="s">
        <v>110</v>
      </c>
      <c r="H4" s="295"/>
      <c r="I4" s="297"/>
      <c r="J4" s="295"/>
      <c r="K4" s="295"/>
      <c r="L4" s="295"/>
      <c r="M4" s="296" t="s">
        <v>276</v>
      </c>
      <c r="N4" s="295"/>
    </row>
    <row r="5" spans="1:14" ht="15" customHeight="1">
      <c r="A5" s="25"/>
      <c r="B5" s="434" t="s">
        <v>8</v>
      </c>
      <c r="C5" s="25"/>
      <c r="D5" s="294">
        <v>3048411</v>
      </c>
      <c r="E5" s="293">
        <v>2832191</v>
      </c>
      <c r="F5" s="293">
        <v>2826838</v>
      </c>
      <c r="G5" s="283">
        <f>F5/E5*100</f>
        <v>99.81099438561877</v>
      </c>
      <c r="H5" s="423"/>
      <c r="I5" s="289"/>
      <c r="J5" s="22"/>
      <c r="K5" s="274" t="s">
        <v>275</v>
      </c>
      <c r="L5" s="22"/>
      <c r="M5" s="285">
        <v>103518</v>
      </c>
      <c r="N5" s="22"/>
    </row>
    <row r="6" spans="1:14" ht="15" customHeight="1">
      <c r="A6" s="22"/>
      <c r="B6" s="16"/>
      <c r="C6" s="22"/>
      <c r="D6" s="285"/>
      <c r="E6" s="284"/>
      <c r="F6" s="284"/>
      <c r="G6" s="283"/>
      <c r="H6" s="422"/>
      <c r="I6" s="289"/>
      <c r="J6" s="22"/>
      <c r="K6" s="274" t="s">
        <v>274</v>
      </c>
      <c r="L6" s="291"/>
      <c r="M6" s="285">
        <v>227</v>
      </c>
      <c r="N6" s="291"/>
    </row>
    <row r="7" spans="1:14" ht="15" customHeight="1">
      <c r="A7" s="22"/>
      <c r="B7" s="274" t="s">
        <v>221</v>
      </c>
      <c r="C7" s="22"/>
      <c r="D7" s="285">
        <v>257600</v>
      </c>
      <c r="E7" s="284">
        <v>257477</v>
      </c>
      <c r="F7" s="284">
        <v>256891</v>
      </c>
      <c r="G7" s="443">
        <f t="shared" ref="G7:G24" si="0">F7/E7*100</f>
        <v>99.772406855757993</v>
      </c>
      <c r="H7" s="422"/>
      <c r="I7" s="289"/>
      <c r="J7" s="292"/>
      <c r="K7" s="274" t="s">
        <v>273</v>
      </c>
      <c r="L7" s="292"/>
      <c r="M7" s="285">
        <v>49877</v>
      </c>
      <c r="N7" s="292"/>
    </row>
    <row r="8" spans="1:14" ht="15" customHeight="1">
      <c r="A8" s="22"/>
      <c r="B8" s="274" t="s">
        <v>220</v>
      </c>
      <c r="C8" s="22"/>
      <c r="D8" s="285">
        <v>172493</v>
      </c>
      <c r="E8" s="284">
        <v>172493</v>
      </c>
      <c r="F8" s="284">
        <v>172427</v>
      </c>
      <c r="G8" s="443">
        <f t="shared" si="0"/>
        <v>99.961737577756779</v>
      </c>
      <c r="H8" s="422"/>
      <c r="I8" s="289"/>
      <c r="J8" s="22"/>
      <c r="K8" s="274" t="s">
        <v>272</v>
      </c>
      <c r="L8" s="291"/>
      <c r="M8" s="285">
        <v>59</v>
      </c>
      <c r="N8" s="22"/>
    </row>
    <row r="9" spans="1:14" ht="15" customHeight="1">
      <c r="A9" s="22"/>
      <c r="B9" s="274" t="s">
        <v>219</v>
      </c>
      <c r="C9" s="22"/>
      <c r="D9" s="285">
        <v>435121</v>
      </c>
      <c r="E9" s="284">
        <v>435121</v>
      </c>
      <c r="F9" s="284">
        <v>434919</v>
      </c>
      <c r="G9" s="443">
        <f t="shared" si="0"/>
        <v>99.953576131696693</v>
      </c>
      <c r="H9" s="422"/>
      <c r="I9" s="289"/>
      <c r="J9" s="22"/>
      <c r="K9" s="274" t="s">
        <v>271</v>
      </c>
      <c r="L9" s="291"/>
      <c r="M9" s="285">
        <v>2815</v>
      </c>
      <c r="N9" s="291"/>
    </row>
    <row r="10" spans="1:14" ht="15" customHeight="1">
      <c r="A10" s="22"/>
      <c r="B10" s="274" t="s">
        <v>172</v>
      </c>
      <c r="C10" s="22"/>
      <c r="D10" s="285">
        <v>189376</v>
      </c>
      <c r="E10" s="284">
        <v>10455</v>
      </c>
      <c r="F10" s="284">
        <v>10397</v>
      </c>
      <c r="G10" s="443">
        <f t="shared" si="0"/>
        <v>99.445241511238649</v>
      </c>
      <c r="H10" s="422"/>
      <c r="I10" s="289"/>
      <c r="J10" s="22"/>
      <c r="K10" s="274" t="s">
        <v>270</v>
      </c>
      <c r="L10" s="290"/>
      <c r="M10" s="284">
        <v>366</v>
      </c>
      <c r="N10" s="291"/>
    </row>
    <row r="11" spans="1:14" ht="15" customHeight="1">
      <c r="A11" s="22"/>
      <c r="B11" s="274" t="s">
        <v>218</v>
      </c>
      <c r="C11" s="18"/>
      <c r="D11" s="284">
        <v>241925</v>
      </c>
      <c r="E11" s="284">
        <v>241925</v>
      </c>
      <c r="F11" s="284">
        <v>241831</v>
      </c>
      <c r="G11" s="443">
        <f t="shared" si="0"/>
        <v>99.961144982949264</v>
      </c>
      <c r="H11" s="422"/>
      <c r="I11" s="289"/>
      <c r="J11" s="22"/>
      <c r="K11" s="274" t="s">
        <v>269</v>
      </c>
      <c r="L11" s="290"/>
      <c r="M11" s="284">
        <v>121</v>
      </c>
      <c r="N11" s="22"/>
    </row>
    <row r="12" spans="1:14" ht="15" customHeight="1">
      <c r="A12" s="22"/>
      <c r="B12" s="274" t="s">
        <v>217</v>
      </c>
      <c r="C12" s="18"/>
      <c r="D12" s="284">
        <v>56944</v>
      </c>
      <c r="E12" s="284">
        <v>56944</v>
      </c>
      <c r="F12" s="284">
        <v>56942</v>
      </c>
      <c r="G12" s="443">
        <f t="shared" si="0"/>
        <v>99.996487777465575</v>
      </c>
      <c r="H12" s="422"/>
      <c r="I12" s="289"/>
      <c r="J12" s="22"/>
      <c r="K12" s="274" t="s">
        <v>268</v>
      </c>
      <c r="L12" s="18"/>
      <c r="M12" s="284">
        <v>27</v>
      </c>
      <c r="N12" s="22"/>
    </row>
    <row r="13" spans="1:14" ht="15" customHeight="1">
      <c r="A13" s="22"/>
      <c r="B13" s="274" t="s">
        <v>223</v>
      </c>
      <c r="C13" s="22"/>
      <c r="D13" s="285">
        <v>722252</v>
      </c>
      <c r="E13" s="284">
        <v>719830</v>
      </c>
      <c r="F13" s="284">
        <v>718575</v>
      </c>
      <c r="G13" s="443">
        <f t="shared" si="0"/>
        <v>99.825653279246481</v>
      </c>
      <c r="H13" s="419"/>
      <c r="I13" s="85"/>
      <c r="J13" s="282"/>
      <c r="K13" s="274" t="s">
        <v>267</v>
      </c>
      <c r="L13" s="286"/>
      <c r="M13" s="284">
        <v>32</v>
      </c>
      <c r="N13" s="85"/>
    </row>
    <row r="14" spans="1:14" ht="15" customHeight="1">
      <c r="A14" s="22"/>
      <c r="B14" s="274" t="s">
        <v>215</v>
      </c>
      <c r="C14" s="22"/>
      <c r="D14" s="285">
        <v>224139</v>
      </c>
      <c r="E14" s="284">
        <v>224139</v>
      </c>
      <c r="F14" s="284">
        <v>222783</v>
      </c>
      <c r="G14" s="443">
        <f t="shared" si="0"/>
        <v>99.395018269912867</v>
      </c>
      <c r="H14" s="419"/>
      <c r="J14" s="288"/>
      <c r="K14" s="274" t="s">
        <v>266</v>
      </c>
      <c r="L14" s="286"/>
      <c r="M14" s="284">
        <v>883</v>
      </c>
    </row>
    <row r="15" spans="1:14" ht="15" customHeight="1">
      <c r="A15" s="22"/>
      <c r="B15" s="274" t="s">
        <v>214</v>
      </c>
      <c r="C15" s="22"/>
      <c r="D15" s="285">
        <v>238530</v>
      </c>
      <c r="E15" s="284">
        <v>238530</v>
      </c>
      <c r="F15" s="284">
        <v>238259</v>
      </c>
      <c r="G15" s="443">
        <f t="shared" si="0"/>
        <v>99.886387456504423</v>
      </c>
      <c r="H15" s="426"/>
      <c r="I15" s="10"/>
      <c r="J15" s="287"/>
      <c r="K15" s="274" t="s">
        <v>265</v>
      </c>
      <c r="L15" s="18"/>
      <c r="M15" s="284">
        <v>68</v>
      </c>
    </row>
    <row r="16" spans="1:14" ht="15" customHeight="1">
      <c r="A16" s="22"/>
      <c r="B16" s="274" t="s">
        <v>213</v>
      </c>
      <c r="C16" s="22"/>
      <c r="D16" s="285">
        <v>102046</v>
      </c>
      <c r="E16" s="284">
        <v>102046</v>
      </c>
      <c r="F16" s="284">
        <v>101498</v>
      </c>
      <c r="G16" s="443">
        <f t="shared" si="0"/>
        <v>99.462987280246168</v>
      </c>
      <c r="H16" s="419"/>
      <c r="J16" s="282"/>
      <c r="K16" s="274" t="s">
        <v>264</v>
      </c>
      <c r="L16" s="286"/>
      <c r="M16" s="284">
        <v>157992</v>
      </c>
    </row>
    <row r="17" spans="1:13" ht="15" customHeight="1">
      <c r="A17" s="22"/>
      <c r="B17" s="274" t="s">
        <v>212</v>
      </c>
      <c r="C17" s="22"/>
      <c r="D17" s="285">
        <v>134714</v>
      </c>
      <c r="E17" s="284">
        <v>134714</v>
      </c>
      <c r="F17" s="284">
        <v>134691</v>
      </c>
      <c r="G17" s="443">
        <f t="shared" si="0"/>
        <v>99.982926793057885</v>
      </c>
      <c r="H17" s="419"/>
      <c r="J17" s="282"/>
      <c r="K17" s="274" t="s">
        <v>263</v>
      </c>
      <c r="L17" s="286"/>
      <c r="M17" s="284">
        <v>173660</v>
      </c>
    </row>
    <row r="18" spans="1:13" ht="15" customHeight="1">
      <c r="A18" s="22"/>
      <c r="B18" s="274" t="s">
        <v>211</v>
      </c>
      <c r="C18" s="22"/>
      <c r="D18" s="285">
        <v>84396</v>
      </c>
      <c r="E18" s="284">
        <v>84396</v>
      </c>
      <c r="F18" s="284">
        <v>84358</v>
      </c>
      <c r="G18" s="443">
        <f t="shared" si="0"/>
        <v>99.954974169391917</v>
      </c>
      <c r="H18" s="419"/>
      <c r="J18" s="282"/>
      <c r="K18" s="501" t="s">
        <v>262</v>
      </c>
      <c r="L18" s="26"/>
      <c r="M18" s="502">
        <v>331652</v>
      </c>
    </row>
    <row r="19" spans="1:13" ht="15" customHeight="1">
      <c r="A19" s="22"/>
      <c r="B19" s="274" t="s">
        <v>210</v>
      </c>
      <c r="C19" s="18"/>
      <c r="D19" s="284">
        <v>31532</v>
      </c>
      <c r="E19" s="284">
        <v>31532</v>
      </c>
      <c r="F19" s="284">
        <v>31527</v>
      </c>
      <c r="G19" s="443">
        <f t="shared" si="0"/>
        <v>99.984143092731188</v>
      </c>
      <c r="J19" s="282"/>
      <c r="K19" s="486"/>
      <c r="L19" s="18"/>
      <c r="M19" s="503"/>
    </row>
    <row r="20" spans="1:13" ht="15" customHeight="1">
      <c r="A20" s="22"/>
      <c r="B20" s="274" t="s">
        <v>209</v>
      </c>
      <c r="C20" s="18"/>
      <c r="D20" s="284">
        <v>48424</v>
      </c>
      <c r="E20" s="284">
        <v>48424</v>
      </c>
      <c r="F20" s="284">
        <v>48405</v>
      </c>
      <c r="G20" s="443">
        <f t="shared" si="0"/>
        <v>99.960763257888658</v>
      </c>
      <c r="H20" s="419"/>
      <c r="J20" s="282"/>
      <c r="K20" s="16"/>
      <c r="L20" s="18"/>
      <c r="M20" s="259"/>
    </row>
    <row r="21" spans="1:13" ht="15" customHeight="1">
      <c r="A21" s="22"/>
      <c r="B21" s="274" t="s">
        <v>208</v>
      </c>
      <c r="C21" s="22"/>
      <c r="D21" s="285">
        <v>31131</v>
      </c>
      <c r="E21" s="284">
        <v>31131</v>
      </c>
      <c r="F21" s="284">
        <v>31099</v>
      </c>
      <c r="G21" s="443">
        <f t="shared" si="0"/>
        <v>99.897208570235449</v>
      </c>
      <c r="J21" s="282"/>
      <c r="K21" s="428"/>
      <c r="L21" s="429"/>
      <c r="M21" s="259"/>
    </row>
    <row r="22" spans="1:13" ht="15" customHeight="1">
      <c r="A22" s="85"/>
      <c r="B22" s="274" t="s">
        <v>207</v>
      </c>
      <c r="C22" s="22"/>
      <c r="D22" s="285">
        <v>27551</v>
      </c>
      <c r="E22" s="284">
        <v>27551</v>
      </c>
      <c r="F22" s="284">
        <v>27529</v>
      </c>
      <c r="G22" s="443">
        <f t="shared" si="0"/>
        <v>99.920148088998587</v>
      </c>
      <c r="J22" s="282"/>
      <c r="K22" s="16"/>
      <c r="L22" s="18"/>
      <c r="M22" s="259"/>
    </row>
    <row r="23" spans="1:13" ht="15" customHeight="1">
      <c r="B23" s="274" t="s">
        <v>159</v>
      </c>
      <c r="C23" s="22"/>
      <c r="D23" s="285">
        <v>10953</v>
      </c>
      <c r="E23" s="284">
        <v>5644</v>
      </c>
      <c r="F23" s="284">
        <v>5039</v>
      </c>
      <c r="G23" s="443">
        <f t="shared" si="0"/>
        <v>89.280652019844084</v>
      </c>
      <c r="J23" s="282"/>
      <c r="K23" s="16"/>
      <c r="L23" s="18"/>
      <c r="M23" s="259"/>
    </row>
    <row r="24" spans="1:13" ht="15" customHeight="1">
      <c r="B24" s="274" t="s">
        <v>65</v>
      </c>
      <c r="C24" s="22"/>
      <c r="D24" s="285">
        <v>39284</v>
      </c>
      <c r="E24" s="284">
        <v>9839</v>
      </c>
      <c r="F24" s="284">
        <v>9668</v>
      </c>
      <c r="G24" s="443">
        <f t="shared" si="0"/>
        <v>98.262018497814822</v>
      </c>
      <c r="I24" s="85"/>
      <c r="J24" s="282"/>
      <c r="K24" s="16"/>
      <c r="L24" s="18"/>
      <c r="M24" s="259"/>
    </row>
    <row r="25" spans="1:13" ht="4.5" customHeight="1" thickBot="1">
      <c r="A25" s="88"/>
      <c r="B25" s="39"/>
      <c r="C25" s="138"/>
      <c r="D25" s="279"/>
      <c r="E25" s="279"/>
      <c r="F25" s="279"/>
      <c r="G25" s="279"/>
      <c r="H25" s="416"/>
      <c r="I25" s="281"/>
      <c r="J25" s="280"/>
      <c r="K25" s="39"/>
      <c r="L25" s="138"/>
      <c r="M25" s="279"/>
    </row>
    <row r="26" spans="1:13" ht="6" customHeight="1" thickTop="1"/>
    <row r="27" spans="1:13" s="2" customFormat="1" ht="15" customHeight="1">
      <c r="B27" s="16" t="s">
        <v>261</v>
      </c>
      <c r="C27" s="266"/>
      <c r="D27" s="264"/>
      <c r="E27" s="264"/>
      <c r="F27" s="264"/>
      <c r="G27" s="264"/>
      <c r="M27" s="278"/>
    </row>
    <row r="28" spans="1:13" ht="15" customHeight="1"/>
    <row r="29" spans="1:13" ht="15" customHeight="1">
      <c r="H29" s="419"/>
    </row>
    <row r="30" spans="1:13" ht="15" customHeight="1">
      <c r="H30" s="419"/>
    </row>
    <row r="31" spans="1:13" ht="15" customHeight="1"/>
    <row r="32" spans="1:13" ht="15" customHeight="1"/>
    <row r="33" spans="8:8" ht="15" customHeight="1"/>
    <row r="34" spans="8:8" ht="15" customHeight="1"/>
    <row r="35" spans="8:8" ht="15" customHeight="1">
      <c r="H35" s="419"/>
    </row>
    <row r="36" spans="8:8" ht="15" customHeight="1">
      <c r="H36" s="419"/>
    </row>
    <row r="37" spans="8:8" ht="15" customHeight="1"/>
    <row r="38" spans="8:8" ht="15" customHeight="1"/>
    <row r="42" spans="8:8">
      <c r="H42" s="419"/>
    </row>
    <row r="43" spans="8:8">
      <c r="H43" s="419"/>
    </row>
    <row r="44" spans="8:8">
      <c r="H44" s="419"/>
    </row>
    <row r="45" spans="8:8">
      <c r="H45" s="419"/>
    </row>
    <row r="46" spans="8:8">
      <c r="H46" s="419"/>
    </row>
    <row r="48" spans="8:8">
      <c r="H48" s="419"/>
    </row>
    <row r="50" spans="8:11">
      <c r="H50" s="419"/>
    </row>
    <row r="51" spans="8:11">
      <c r="H51" s="419"/>
    </row>
    <row r="52" spans="8:11">
      <c r="H52" s="419"/>
    </row>
    <row r="53" spans="8:11">
      <c r="H53" s="419"/>
    </row>
    <row r="54" spans="8:11">
      <c r="H54" s="419"/>
      <c r="I54" s="419"/>
      <c r="K54" s="427"/>
    </row>
  </sheetData>
  <mergeCells count="8">
    <mergeCell ref="K18:K19"/>
    <mergeCell ref="M18:M19"/>
    <mergeCell ref="B2:B3"/>
    <mergeCell ref="D2:D3"/>
    <mergeCell ref="E2:E3"/>
    <mergeCell ref="F2:F3"/>
    <mergeCell ref="G2:G3"/>
    <mergeCell ref="K2:K3"/>
  </mergeCells>
  <phoneticPr fontId="2"/>
  <pageMargins left="0.70866141732283472" right="0.70866141732283472" top="0.74803149606299213" bottom="0.74803149606299213" header="0.31496062992125984" footer="0.31496062992125984"/>
  <pageSetup paperSize="9" scale="130" orientation="portrait" r:id="rId1"/>
  <headerFooter>
    <oddHeader>&amp;L水道普及状況と水道種類別給水量等&amp;R&amp;F(&amp;A)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14-1</vt:lpstr>
      <vt:lpstr>14-2</vt:lpstr>
      <vt:lpstr>14-3</vt:lpstr>
      <vt:lpstr>14-4</vt:lpstr>
      <vt:lpstr>14-5 </vt:lpstr>
      <vt:lpstr>14-6</vt:lpstr>
      <vt:lpstr>14-7</vt:lpstr>
      <vt:lpstr>14-8</vt:lpstr>
      <vt:lpstr>14-8-別表</vt:lpstr>
      <vt:lpstr>14-9</vt:lpstr>
      <vt:lpstr>14-10-1</vt:lpstr>
      <vt:lpstr>14-10-2</vt:lpstr>
      <vt:lpstr>14-11</vt:lpstr>
      <vt:lpstr>14-12</vt:lpstr>
      <vt:lpstr>'14-1'!Print_Area</vt:lpstr>
      <vt:lpstr>'14-10-2'!Print_Area</vt:lpstr>
      <vt:lpstr>'14-3'!Print_Area</vt:lpstr>
      <vt:lpstr>'14-4'!Print_Area</vt:lpstr>
      <vt:lpstr>'14-7'!Print_Area</vt:lpstr>
      <vt:lpstr>'14-8'!Print_Area</vt:lpstr>
      <vt:lpstr>'14-9'!Print_Area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2021-02-03T01:19:51Z</cp:lastPrinted>
  <dcterms:created xsi:type="dcterms:W3CDTF">2019-03-13T04:04:53Z</dcterms:created>
  <dcterms:modified xsi:type="dcterms:W3CDTF">2021-06-08T05:08:51Z</dcterms:modified>
</cp:coreProperties>
</file>