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171002\Desktop\"/>
    </mc:Choice>
  </mc:AlternateContent>
  <workbookProtection workbookAlgorithmName="SHA-512" workbookHashValue="Ks3qpBq9KRwJK1QGUoW+Pbz5pZ6moRzH8hk6z+puZTZkUZDhnxEbJ9EiBchRQ2LG3xkkoj8DA4IhPxk6ArZY/g==" workbookSaltValue="JREoFcK8ibcLSNGNqJYeB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<sst xmlns="http://schemas.openxmlformats.org/spreadsheetml/2006/main" count="262" uniqueCount="108">
  <si>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</si>
  <si>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</si>
  <si>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</si>
  <si>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</si>
  <si>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</si>
  <si>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</si>
  <si>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</si>
  <si>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</si>
  <si>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</si>
  <si>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</si>
  <si>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</si>
  <si>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</si>
  <si>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</si>
  <si>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</si>
  <si>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</si>
  <si>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</si>
  <si>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</si>
  <si>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</si>
  <si>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</si>
  <si>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</si>
  <si>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</si>
  <si>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</si>
  <si>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</si>
  <si>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</si>
  <si>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</si>
  <si>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</si>
  <si>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</si>
  <si>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</si>
  <si>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</si>
  <si>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</si>
  <si>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</si>
  <si>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</si>
  <si>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</si>
  <si>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</si>
  <si>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</si>
  <si>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</si>
  <si>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</si>
  <si>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</si>
  <si>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</si>
  <si>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</si>
  <si>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</si>
  <si>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</si>
  <si>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</si>
  <si>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</si>
  <si>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</si>
  <si>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</si>
  <si>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</si>
  <si>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</si>
  <si>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</si>
  <si>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</si>
  <si>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</si>
  <si>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</si>
  <si>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</si>
  <si>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</si>
  <si>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</si>
  <si>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</si>
  <si>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</si>
  <si>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</si>
  <si>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</si>
  <si>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</si>
  <si>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</si>
  <si>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</si>
  <si>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</si>
  <si>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</si>
  <si>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</si>
  <si>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</si>
  <si>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</si>
  <si>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</si>
  <si>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</si>
  <si>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</si>
  <si>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</si>
  <si>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</si>
  <si>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</si>
  <si>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</si>
  <si>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</si>
  <si>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</si>
  <si>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</si>
  <si>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</si>
  <si>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</si>
  <si>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</si>
  <si>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</si>
  <si>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</si>
  <si>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</si>
  <si>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</si>
  <si>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</si>
  <si>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</si>
  <si>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</si>
  <si>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</si>
  <si>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</si>
  <si>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141003</t>
  </si>
  <si>
    <t>46</t>
  </si>
  <si>
    <t>02</t>
  </si>
  <si>
    <t>0</t>
  </si>
  <si>
    <t>000</t>
  </si>
  <si>
    <t>神奈川県　横浜市</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</si>
  <si>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</si>
  <si>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</si>
  <si>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</si>
  <si>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</si>
  <si>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</si>
  <si>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</si>
  <si>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</si>
  <si>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</si>
  <si>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</si>
  <si>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</si>
  <si>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令和３年度決算における経営成績について、経営の健全性を示す経常収支比率は有収水量の微増による収益の増、退職給付や給料等の減による人件費の減、及び事業繰越等による共用施設負担金等費用の減により前年度比3.81ポイントの増の138.90パーセントとなりました。また、同様に料金水準の妥当性を示す料金回収率も前年度比4.64ポイント増の142.04パーセントとなりました。
</t>
    <phoneticPr fontId="5"/>
  </si>
  <si>
    <t xml:space="preserve"> 償却対象資産の減価償却の状況を示す有形固定資産減価償却率は前年度比1.56ポイント増の57.06パーセントとなっております。法定年数を経過した管路延長の割合を示す管路経年化率も0.21ポイント増の44.17パーセントとなっており、施設及び管路の更新期を迎えているといえます。現在中期経営計画に基づき、施設、老朽管の更新を進めており、令和3年度においては施工中の工事があるものの管路更新工事においては完成を迎えた工事がなかったため、当該年度に更新した管路延長の割合を示す管路更新率は０パーセントとなりました。</t>
    <phoneticPr fontId="5"/>
  </si>
  <si>
    <t xml:space="preserve"> 経営の健全性効率性に関する指標が示すとおり、現在の経営状況は概ね良好といえます。しかしながら、施設、管路の老朽化、本市及び県内の水道事業の再構築等に対応するため、大規模な施設整備が必要となることが予測されるため、適切な企業債の活用、国庫補助金等の更新事業費の財源確保、事業の効率化を進め、将来にわたって安定給水ができるよう、工業用水事業の基盤強化を図っ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</si>
</sst>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56.26</c:v>
                </c:pt>
                <c:pt idx="1">
                  <c:v>55.51</c:v>
                </c:pt>
                <c:pt idx="2">
                  <c:v>55.43</c:v>
                </c:pt>
                <c:pt idx="3">
                  <c:v>55.5</c:v>
                </c:pt>
                <c:pt idx="4">
                  <c:v>57.06</c:v>
                </c:pt>
              </c:numCache>
            </c:numRef>
          </c:val>
          <c:extLst>
            <c:ext xmlns:c16="http://schemas.microsoft.com/office/drawing/2014/chart" uri="{C3380CC4-5D6E-409C-BE32-E72D297353CC}">
              <c16:uniqueId val="{00000000-3CCF-44E6-BAA0-66D69B59006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59.48</c:v>
                </c:pt>
                <c:pt idx="2">
                  <c:v>60.09</c:v>
                </c:pt>
                <c:pt idx="3">
                  <c:v>60.35</c:v>
                </c:pt>
                <c:pt idx="4">
                  <c:v>61.07</c:v>
                </c:pt>
              </c:numCache>
            </c:numRef>
          </c:val>
          <c:smooth val="0"/>
          <c:extLst>
            <c:ext xmlns:c16="http://schemas.microsoft.com/office/drawing/2014/chart" uri="{C3380CC4-5D6E-409C-BE32-E72D297353CC}">
              <c16:uniqueId val="{00000001-3CCF-44E6-BAA0-66D69B59006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C6-44F3-9631-803F5E9AF6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17.88</c:v>
                </c:pt>
                <c:pt idx="2">
                  <c:v>16.670000000000002</c:v>
                </c:pt>
                <c:pt idx="3">
                  <c:v>9.4700000000000006</c:v>
                </c:pt>
                <c:pt idx="4">
                  <c:v>11.03</c:v>
                </c:pt>
              </c:numCache>
            </c:numRef>
          </c:val>
          <c:smooth val="0"/>
          <c:extLst>
            <c:ext xmlns:c16="http://schemas.microsoft.com/office/drawing/2014/chart" uri="{C3380CC4-5D6E-409C-BE32-E72D297353CC}">
              <c16:uniqueId val="{00000001-26C6-44F3-9631-803F5E9AF6A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139.15</c:v>
                </c:pt>
                <c:pt idx="1">
                  <c:v>143.05000000000001</c:v>
                </c:pt>
                <c:pt idx="2">
                  <c:v>135.29</c:v>
                </c:pt>
                <c:pt idx="3">
                  <c:v>135.09</c:v>
                </c:pt>
                <c:pt idx="4">
                  <c:v>138.9</c:v>
                </c:pt>
              </c:numCache>
            </c:numRef>
          </c:val>
          <c:extLst>
            <c:ext xmlns:c16="http://schemas.microsoft.com/office/drawing/2014/chart" uri="{C3380CC4-5D6E-409C-BE32-E72D297353CC}">
              <c16:uniqueId val="{00000000-AEF0-4510-8C73-DA0A2788A33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120.32</c:v>
                </c:pt>
                <c:pt idx="2">
                  <c:v>119.89</c:v>
                </c:pt>
                <c:pt idx="3">
                  <c:v>119.93</c:v>
                </c:pt>
                <c:pt idx="4">
                  <c:v>118.4</c:v>
                </c:pt>
              </c:numCache>
            </c:numRef>
          </c:val>
          <c:smooth val="0"/>
          <c:extLst>
            <c:ext xmlns:c16="http://schemas.microsoft.com/office/drawing/2014/chart" uri="{C3380CC4-5D6E-409C-BE32-E72D297353CC}">
              <c16:uniqueId val="{00000001-AEF0-4510-8C73-DA0A2788A33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48.15</c:v>
                </c:pt>
                <c:pt idx="1">
                  <c:v>47.8</c:v>
                </c:pt>
                <c:pt idx="2">
                  <c:v>45.95</c:v>
                </c:pt>
                <c:pt idx="3">
                  <c:v>43.96</c:v>
                </c:pt>
                <c:pt idx="4">
                  <c:v>44.17</c:v>
                </c:pt>
              </c:numCache>
            </c:numRef>
          </c:val>
          <c:extLst>
            <c:ext xmlns:c16="http://schemas.microsoft.com/office/drawing/2014/chart" uri="{C3380CC4-5D6E-409C-BE32-E72D297353CC}">
              <c16:uniqueId val="{00000000-78D3-4308-8ED0-F2C79CD47D4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48.09</c:v>
                </c:pt>
                <c:pt idx="2">
                  <c:v>50.93</c:v>
                </c:pt>
                <c:pt idx="3">
                  <c:v>52.07</c:v>
                </c:pt>
                <c:pt idx="4">
                  <c:v>50.36</c:v>
                </c:pt>
              </c:numCache>
            </c:numRef>
          </c:val>
          <c:smooth val="0"/>
          <c:extLst>
            <c:ext xmlns:c16="http://schemas.microsoft.com/office/drawing/2014/chart" uri="{C3380CC4-5D6E-409C-BE32-E72D297353CC}">
              <c16:uniqueId val="{00000001-78D3-4308-8ED0-F2C79CD47D4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0.45</c:v>
                </c:pt>
                <c:pt idx="1">
                  <c:v>2.4</c:v>
                </c:pt>
                <c:pt idx="2">
                  <c:v>0.97</c:v>
                </c:pt>
                <c:pt idx="3">
                  <c:v>1.25</c:v>
                </c:pt>
                <c:pt idx="4">
                  <c:v>0</c:v>
                </c:pt>
              </c:numCache>
            </c:numRef>
          </c:val>
          <c:extLst>
            <c:ext xmlns:c16="http://schemas.microsoft.com/office/drawing/2014/chart" uri="{C3380CC4-5D6E-409C-BE32-E72D297353CC}">
              <c16:uniqueId val="{00000000-CCA6-4050-BEC5-FDC1A471899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0.13</c:v>
                </c:pt>
                <c:pt idx="2">
                  <c:v>0.22</c:v>
                </c:pt>
                <c:pt idx="3">
                  <c:v>0.5</c:v>
                </c:pt>
                <c:pt idx="4">
                  <c:v>0.2</c:v>
                </c:pt>
              </c:numCache>
            </c:numRef>
          </c:val>
          <c:smooth val="0"/>
          <c:extLst>
            <c:ext xmlns:c16="http://schemas.microsoft.com/office/drawing/2014/chart" uri="{C3380CC4-5D6E-409C-BE32-E72D297353CC}">
              <c16:uniqueId val="{00000001-CCA6-4050-BEC5-FDC1A471899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513.30999999999995</c:v>
                </c:pt>
                <c:pt idx="1">
                  <c:v>481.65</c:v>
                </c:pt>
                <c:pt idx="2">
                  <c:v>403.77</c:v>
                </c:pt>
                <c:pt idx="3">
                  <c:v>407.02</c:v>
                </c:pt>
                <c:pt idx="4">
                  <c:v>654.07000000000005</c:v>
                </c:pt>
              </c:numCache>
            </c:numRef>
          </c:val>
          <c:extLst>
            <c:ext xmlns:c16="http://schemas.microsoft.com/office/drawing/2014/chart" uri="{C3380CC4-5D6E-409C-BE32-E72D297353CC}">
              <c16:uniqueId val="{00000000-6142-46CB-BA4E-E57D129D45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394.58</c:v>
                </c:pt>
                <c:pt idx="2">
                  <c:v>368.36</c:v>
                </c:pt>
                <c:pt idx="3">
                  <c:v>380.84</c:v>
                </c:pt>
                <c:pt idx="4">
                  <c:v>424.64</c:v>
                </c:pt>
              </c:numCache>
            </c:numRef>
          </c:val>
          <c:smooth val="0"/>
          <c:extLst>
            <c:ext xmlns:c16="http://schemas.microsoft.com/office/drawing/2014/chart" uri="{C3380CC4-5D6E-409C-BE32-E72D297353CC}">
              <c16:uniqueId val="{00000001-6142-46CB-BA4E-E57D129D45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112.04</c:v>
                </c:pt>
                <c:pt idx="1">
                  <c:v>103.9</c:v>
                </c:pt>
                <c:pt idx="2">
                  <c:v>104.38</c:v>
                </c:pt>
                <c:pt idx="3">
                  <c:v>115.22</c:v>
                </c:pt>
                <c:pt idx="4">
                  <c:v>131.25</c:v>
                </c:pt>
              </c:numCache>
            </c:numRef>
          </c:val>
          <c:extLst>
            <c:ext xmlns:c16="http://schemas.microsoft.com/office/drawing/2014/chart" uri="{C3380CC4-5D6E-409C-BE32-E72D297353CC}">
              <c16:uniqueId val="{00000000-0A2E-478E-BFD6-138F5E2B869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235.79</c:v>
                </c:pt>
                <c:pt idx="2">
                  <c:v>227.51</c:v>
                </c:pt>
                <c:pt idx="3">
                  <c:v>225.72</c:v>
                </c:pt>
                <c:pt idx="4">
                  <c:v>217.8</c:v>
                </c:pt>
              </c:numCache>
            </c:numRef>
          </c:val>
          <c:smooth val="0"/>
          <c:extLst>
            <c:ext xmlns:c16="http://schemas.microsoft.com/office/drawing/2014/chart" uri="{C3380CC4-5D6E-409C-BE32-E72D297353CC}">
              <c16:uniqueId val="{00000001-0A2E-478E-BFD6-138F5E2B869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141.77000000000001</c:v>
                </c:pt>
                <c:pt idx="1">
                  <c:v>147.04</c:v>
                </c:pt>
                <c:pt idx="2">
                  <c:v>137.91</c:v>
                </c:pt>
                <c:pt idx="3">
                  <c:v>137.4</c:v>
                </c:pt>
                <c:pt idx="4">
                  <c:v>142.04</c:v>
                </c:pt>
              </c:numCache>
            </c:numRef>
          </c:val>
          <c:extLst>
            <c:ext xmlns:c16="http://schemas.microsoft.com/office/drawing/2014/chart" uri="{C3380CC4-5D6E-409C-BE32-E72D297353CC}">
              <c16:uniqueId val="{00000000-27C9-4489-BC95-9AE4B095996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117.72</c:v>
                </c:pt>
                <c:pt idx="2">
                  <c:v>117.69</c:v>
                </c:pt>
                <c:pt idx="3">
                  <c:v>116.75</c:v>
                </c:pt>
                <c:pt idx="4">
                  <c:v>115.48</c:v>
                </c:pt>
              </c:numCache>
            </c:numRef>
          </c:val>
          <c:smooth val="0"/>
          <c:extLst>
            <c:ext xmlns:c16="http://schemas.microsoft.com/office/drawing/2014/chart" uri="{C3380CC4-5D6E-409C-BE32-E72D297353CC}">
              <c16:uniqueId val="{00000001-27C9-4489-BC95-9AE4B095996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19.47</c:v>
                </c:pt>
                <c:pt idx="1">
                  <c:v>18.829999999999998</c:v>
                </c:pt>
                <c:pt idx="2">
                  <c:v>19.91</c:v>
                </c:pt>
                <c:pt idx="3">
                  <c:v>19.5</c:v>
                </c:pt>
                <c:pt idx="4">
                  <c:v>19.059999999999999</c:v>
                </c:pt>
              </c:numCache>
            </c:numRef>
          </c:val>
          <c:extLst>
            <c:ext xmlns:c16="http://schemas.microsoft.com/office/drawing/2014/chart" uri="{C3380CC4-5D6E-409C-BE32-E72D297353CC}">
              <c16:uniqueId val="{00000000-CA09-4717-BB92-B709D451FEE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17.03</c:v>
                </c:pt>
                <c:pt idx="2">
                  <c:v>17.07</c:v>
                </c:pt>
                <c:pt idx="3">
                  <c:v>17.22</c:v>
                </c:pt>
                <c:pt idx="4">
                  <c:v>17.440000000000001</c:v>
                </c:pt>
              </c:numCache>
            </c:numRef>
          </c:val>
          <c:smooth val="0"/>
          <c:extLst>
            <c:ext xmlns:c16="http://schemas.microsoft.com/office/drawing/2014/chart" uri="{C3380CC4-5D6E-409C-BE32-E72D297353CC}">
              <c16:uniqueId val="{00000001-CA09-4717-BB92-B709D451FEE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33.85</c:v>
                </c:pt>
                <c:pt idx="1">
                  <c:v>32.619999999999997</c:v>
                </c:pt>
                <c:pt idx="2">
                  <c:v>30.44</c:v>
                </c:pt>
                <c:pt idx="3">
                  <c:v>26.71</c:v>
                </c:pt>
                <c:pt idx="4">
                  <c:v>29.79</c:v>
                </c:pt>
              </c:numCache>
            </c:numRef>
          </c:val>
          <c:extLst>
            <c:ext xmlns:c16="http://schemas.microsoft.com/office/drawing/2014/chart" uri="{C3380CC4-5D6E-409C-BE32-E72D297353CC}">
              <c16:uniqueId val="{00000000-24FE-4878-9349-CD8CE741CF2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58.56</c:v>
                </c:pt>
                <c:pt idx="2">
                  <c:v>57.96</c:v>
                </c:pt>
                <c:pt idx="3">
                  <c:v>56</c:v>
                </c:pt>
                <c:pt idx="4">
                  <c:v>56.81</c:v>
                </c:pt>
              </c:numCache>
            </c:numRef>
          </c:val>
          <c:smooth val="0"/>
          <c:extLst>
            <c:ext xmlns:c16="http://schemas.microsoft.com/office/drawing/2014/chart" uri="{C3380CC4-5D6E-409C-BE32-E72D297353CC}">
              <c16:uniqueId val="{00000001-24FE-4878-9349-CD8CE741CF2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71.599999999999994</c:v>
                </c:pt>
                <c:pt idx="1">
                  <c:v>71.08</c:v>
                </c:pt>
                <c:pt idx="2">
                  <c:v>70.77</c:v>
                </c:pt>
                <c:pt idx="3">
                  <c:v>70.77</c:v>
                </c:pt>
                <c:pt idx="4">
                  <c:v>70.61</c:v>
                </c:pt>
              </c:numCache>
            </c:numRef>
          </c:val>
          <c:extLst>
            <c:ext xmlns:c16="http://schemas.microsoft.com/office/drawing/2014/chart" uri="{C3380CC4-5D6E-409C-BE32-E72D297353CC}">
              <c16:uniqueId val="{00000000-D063-49DD-AF89-3BD4D94A66F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80.5</c:v>
                </c:pt>
                <c:pt idx="2">
                  <c:v>80.540000000000006</c:v>
                </c:pt>
                <c:pt idx="3">
                  <c:v>80.08</c:v>
                </c:pt>
                <c:pt idx="4">
                  <c:v>79.69</c:v>
                </c:pt>
              </c:numCache>
            </c:numRef>
          </c:val>
          <c:smooth val="0"/>
          <c:extLst>
            <c:ext xmlns:c16="http://schemas.microsoft.com/office/drawing/2014/chart" uri="{C3380CC4-5D6E-409C-BE32-E72D297353CC}">
              <c16:uniqueId val="{00000001-D063-49DD-AF89-3BD4D94A66F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election activeCell="B2" sqref="B2:TA4"/>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神奈川県　横浜市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362000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大規模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107855</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84.6</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68</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255600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139.15</v>
      </c>
      <c r="Y32" s="121"/>
      <c r="Z32" s="121"/>
      <c r="AA32" s="121"/>
      <c r="AB32" s="121"/>
      <c r="AC32" s="121"/>
      <c r="AD32" s="121"/>
      <c r="AE32" s="121"/>
      <c r="AF32" s="121"/>
      <c r="AG32" s="121"/>
      <c r="AH32" s="121"/>
      <c r="AI32" s="121"/>
      <c r="AJ32" s="121"/>
      <c r="AK32" s="121"/>
      <c r="AL32" s="121"/>
      <c r="AM32" s="121"/>
      <c r="AN32" s="121"/>
      <c r="AO32" s="121"/>
      <c r="AP32" s="121"/>
      <c r="AQ32" s="122"/>
      <c r="AR32" s="120">
        <f>データ!U6</f>
        <v>143.05000000000001</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135.29</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135.09</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138.9</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513.30999999999995</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481.65</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403.77</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407.02</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654.07000000000005</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112.04</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103.9</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104.38</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115.22</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131.25</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121.19</v>
      </c>
      <c r="Y33" s="121"/>
      <c r="Z33" s="121"/>
      <c r="AA33" s="121"/>
      <c r="AB33" s="121"/>
      <c r="AC33" s="121"/>
      <c r="AD33" s="121"/>
      <c r="AE33" s="121"/>
      <c r="AF33" s="121"/>
      <c r="AG33" s="121"/>
      <c r="AH33" s="121"/>
      <c r="AI33" s="121"/>
      <c r="AJ33" s="121"/>
      <c r="AK33" s="121"/>
      <c r="AL33" s="121"/>
      <c r="AM33" s="121"/>
      <c r="AN33" s="121"/>
      <c r="AO33" s="121"/>
      <c r="AP33" s="121"/>
      <c r="AQ33" s="122"/>
      <c r="AR33" s="120">
        <f>データ!Z6</f>
        <v>120.32</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119.89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119.93</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118.4</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18.82</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17.88</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16.670000000000002</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9.4700000000000006</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11.03</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379.14</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394.58</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368.36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380.84</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424.64</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242.57</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235.79</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227.51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225.72</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217.8</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106</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141.77000000000001</v>
      </c>
      <c r="Y55" s="121"/>
      <c r="Z55" s="121"/>
      <c r="AA55" s="121"/>
      <c r="AB55" s="121"/>
      <c r="AC55" s="121"/>
      <c r="AD55" s="121"/>
      <c r="AE55" s="121"/>
      <c r="AF55" s="121"/>
      <c r="AG55" s="121"/>
      <c r="AH55" s="121"/>
      <c r="AI55" s="121"/>
      <c r="AJ55" s="121"/>
      <c r="AK55" s="121"/>
      <c r="AL55" s="121"/>
      <c r="AM55" s="121"/>
      <c r="AN55" s="121"/>
      <c r="AO55" s="121"/>
      <c r="AP55" s="121"/>
      <c r="AQ55" s="122"/>
      <c r="AR55" s="120">
        <f>データ!BM6</f>
        <v>147.04</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137.91</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137.4</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142.04</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19.47</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18.829999999999998</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19.91</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19.5</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19.059999999999999</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33.85</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32.619999999999997</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30.44</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26.71</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29.79</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71.599999999999994</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71.08</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70.77</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70.77</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70.61</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119.17</v>
      </c>
      <c r="Y56" s="121"/>
      <c r="Z56" s="121"/>
      <c r="AA56" s="121"/>
      <c r="AB56" s="121"/>
      <c r="AC56" s="121"/>
      <c r="AD56" s="121"/>
      <c r="AE56" s="121"/>
      <c r="AF56" s="121"/>
      <c r="AG56" s="121"/>
      <c r="AH56" s="121"/>
      <c r="AI56" s="121"/>
      <c r="AJ56" s="121"/>
      <c r="AK56" s="121"/>
      <c r="AL56" s="121"/>
      <c r="AM56" s="121"/>
      <c r="AN56" s="121"/>
      <c r="AO56" s="121"/>
      <c r="AP56" s="121"/>
      <c r="AQ56" s="122"/>
      <c r="AR56" s="120">
        <f>データ!BR6</f>
        <v>117.72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117.69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116.75</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115.48</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16.8</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17.03</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17.07</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17.22</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17.440000000000001</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57.69</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58.56</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57.96</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56</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56.81</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79.2</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80.5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80.540000000000006</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80.08</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79.69</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107</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56.26</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55.51</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55.43</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55.5</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57.06</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48.15</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47.8</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45.95</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43.96</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44.17</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0.45</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2.4</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0.97</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1.25</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58.88</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59.48</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60.09</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60.35</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61.07</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43.44</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48.09</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50.93</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52.07</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50.36</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0.21</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0.13</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0.22</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0.5</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0.2</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3" t="s">
        <v>29</v>
      </c>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t="s">
        <v>30</v>
      </c>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t="s">
        <v>31</v>
      </c>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t="s">
        <v>32</v>
      </c>
      <c r="CG89" s="143"/>
      <c r="CH89" s="143"/>
      <c r="CI89" s="143"/>
      <c r="CJ89" s="143"/>
      <c r="CK89" s="143"/>
      <c r="CL89" s="143"/>
      <c r="CM89" s="143"/>
      <c r="CN89" s="143"/>
      <c r="CO89" s="143"/>
      <c r="CP89" s="143"/>
      <c r="CQ89" s="143"/>
      <c r="CR89" s="143"/>
      <c r="CS89" s="143"/>
      <c r="CT89" s="143"/>
      <c r="CU89" s="143"/>
      <c r="CV89" s="143"/>
      <c r="CW89" s="143"/>
      <c r="CX89" s="143"/>
      <c r="CY89" s="143"/>
      <c r="CZ89" s="143"/>
      <c r="DA89" s="143"/>
      <c r="DB89" s="143"/>
      <c r="DC89" s="143"/>
      <c r="DD89" s="143"/>
      <c r="DE89" s="143"/>
      <c r="DF89" s="143"/>
      <c r="DG89" s="143" t="s">
        <v>33</v>
      </c>
      <c r="DH89" s="143"/>
      <c r="DI89" s="143"/>
      <c r="DJ89" s="143"/>
      <c r="DK89" s="143"/>
      <c r="DL89" s="143"/>
      <c r="DM89" s="143"/>
      <c r="DN89" s="143"/>
      <c r="DO89" s="143"/>
      <c r="DP89" s="143"/>
      <c r="DQ89" s="143"/>
      <c r="DR89" s="143"/>
      <c r="DS89" s="143"/>
      <c r="DT89" s="143"/>
      <c r="DU89" s="143"/>
      <c r="DV89" s="143"/>
      <c r="DW89" s="143"/>
      <c r="DX89" s="143"/>
      <c r="DY89" s="143"/>
      <c r="DZ89" s="143"/>
      <c r="EA89" s="143"/>
      <c r="EB89" s="143"/>
      <c r="EC89" s="143"/>
      <c r="ED89" s="143"/>
      <c r="EE89" s="143"/>
      <c r="EF89" s="143"/>
      <c r="EG89" s="143"/>
      <c r="EH89" s="143" t="s">
        <v>34</v>
      </c>
      <c r="EI89" s="143"/>
      <c r="EJ89" s="143"/>
      <c r="EK89" s="143"/>
      <c r="EL89" s="143"/>
      <c r="EM89" s="143"/>
      <c r="EN89" s="143"/>
      <c r="EO89" s="143"/>
      <c r="EP89" s="143"/>
      <c r="EQ89" s="143"/>
      <c r="ER89" s="143"/>
      <c r="ES89" s="143"/>
      <c r="ET89" s="143"/>
      <c r="EU89" s="143"/>
      <c r="EV89" s="143"/>
      <c r="EW89" s="143"/>
      <c r="EX89" s="143"/>
      <c r="EY89" s="143"/>
      <c r="EZ89" s="143"/>
      <c r="FA89" s="143"/>
      <c r="FB89" s="143"/>
      <c r="FC89" s="143"/>
      <c r="FD89" s="143"/>
      <c r="FE89" s="143"/>
      <c r="FF89" s="143"/>
      <c r="FG89" s="143"/>
      <c r="FH89" s="143"/>
      <c r="FI89" s="143" t="s">
        <v>35</v>
      </c>
      <c r="FJ89" s="143"/>
      <c r="FK89" s="143"/>
      <c r="FL89" s="143"/>
      <c r="FM89" s="143"/>
      <c r="FN89" s="143"/>
      <c r="FO89" s="143"/>
      <c r="FP89" s="143"/>
      <c r="FQ89" s="143"/>
      <c r="FR89" s="143"/>
      <c r="FS89" s="143"/>
      <c r="FT89" s="143"/>
      <c r="FU89" s="143"/>
      <c r="FV89" s="143"/>
      <c r="FW89" s="143"/>
      <c r="FX89" s="143"/>
      <c r="FY89" s="143"/>
      <c r="FZ89" s="143"/>
      <c r="GA89" s="143"/>
      <c r="GB89" s="143"/>
      <c r="GC89" s="143"/>
      <c r="GD89" s="143"/>
      <c r="GE89" s="143"/>
      <c r="GF89" s="143"/>
      <c r="GG89" s="143"/>
      <c r="GH89" s="143"/>
      <c r="GI89" s="143"/>
      <c r="GJ89" s="143" t="s">
        <v>36</v>
      </c>
      <c r="GK89" s="143"/>
      <c r="GL89" s="143"/>
      <c r="GM89" s="143"/>
      <c r="GN89" s="143"/>
      <c r="GO89" s="143"/>
      <c r="GP89" s="143"/>
      <c r="GQ89" s="143"/>
      <c r="GR89" s="143"/>
      <c r="GS89" s="143"/>
      <c r="GT89" s="143"/>
      <c r="GU89" s="143"/>
      <c r="GV89" s="143"/>
      <c r="GW89" s="143"/>
      <c r="GX89" s="143"/>
      <c r="GY89" s="143"/>
      <c r="GZ89" s="143"/>
      <c r="HA89" s="143"/>
      <c r="HB89" s="143"/>
      <c r="HC89" s="143"/>
      <c r="HD89" s="143"/>
      <c r="HE89" s="143"/>
      <c r="HF89" s="143"/>
      <c r="HG89" s="143"/>
      <c r="HH89" s="143"/>
      <c r="HI89" s="143"/>
      <c r="HJ89" s="143"/>
      <c r="HK89" s="143" t="s">
        <v>29</v>
      </c>
      <c r="HL89" s="143"/>
      <c r="HM89" s="143"/>
      <c r="HN89" s="143"/>
      <c r="HO89" s="143"/>
      <c r="HP89" s="143"/>
      <c r="HQ89" s="143"/>
      <c r="HR89" s="143"/>
      <c r="HS89" s="143"/>
      <c r="HT89" s="143"/>
      <c r="HU89" s="143"/>
      <c r="HV89" s="143"/>
      <c r="HW89" s="143"/>
      <c r="HX89" s="143"/>
      <c r="HY89" s="143"/>
      <c r="HZ89" s="143"/>
      <c r="IA89" s="143"/>
      <c r="IB89" s="143"/>
      <c r="IC89" s="143"/>
      <c r="ID89" s="143"/>
      <c r="IE89" s="143"/>
      <c r="IF89" s="143"/>
      <c r="IG89" s="143"/>
      <c r="IH89" s="143"/>
      <c r="II89" s="143"/>
      <c r="IJ89" s="143"/>
      <c r="IK89" s="143"/>
      <c r="IL89" s="143" t="s">
        <v>37</v>
      </c>
      <c r="IM89" s="143"/>
      <c r="IN89" s="143"/>
      <c r="IO89" s="143"/>
      <c r="IP89" s="143"/>
      <c r="IQ89" s="143"/>
      <c r="IR89" s="143"/>
      <c r="IS89" s="143"/>
      <c r="IT89" s="143"/>
      <c r="IU89" s="143"/>
      <c r="IV89" s="143"/>
      <c r="IW89" s="143"/>
      <c r="IX89" s="143"/>
      <c r="IY89" s="143"/>
      <c r="IZ89" s="143"/>
      <c r="JA89" s="143"/>
      <c r="JB89" s="143"/>
      <c r="JC89" s="143"/>
      <c r="JD89" s="143"/>
      <c r="JE89" s="143"/>
      <c r="JF89" s="143"/>
      <c r="JG89" s="143"/>
      <c r="JH89" s="143"/>
      <c r="JI89" s="143"/>
      <c r="JJ89" s="143"/>
      <c r="JK89" s="143"/>
      <c r="JL89" s="143"/>
      <c r="JM89" s="143" t="s">
        <v>31</v>
      </c>
      <c r="JN89" s="143"/>
      <c r="JO89" s="143"/>
      <c r="JP89" s="143"/>
      <c r="JQ89" s="143"/>
      <c r="JR89" s="143"/>
      <c r="JS89" s="143"/>
      <c r="JT89" s="143"/>
      <c r="JU89" s="143"/>
      <c r="JV89" s="143"/>
      <c r="JW89" s="143"/>
      <c r="JX89" s="143"/>
      <c r="JY89" s="143"/>
      <c r="JZ89" s="143"/>
      <c r="KA89" s="143"/>
      <c r="KB89" s="143"/>
      <c r="KC89" s="143"/>
      <c r="KD89" s="143"/>
      <c r="KE89" s="143"/>
      <c r="KF89" s="143"/>
      <c r="KG89" s="143"/>
      <c r="KH89" s="143"/>
      <c r="KI89" s="143"/>
      <c r="KJ89" s="143"/>
      <c r="KK89" s="143"/>
      <c r="KL89" s="143"/>
      <c r="KM89" s="143"/>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2" t="str">
        <f>データ!AD6</f>
        <v>【117.41】</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【23.68】</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【462.72】</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【233.92】</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【112.31】</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【19.07】</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【54.01】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2" t="str">
        <f>データ!DC6</f>
        <v>【76.67】</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2" t="str">
        <f>データ!DN6</f>
        <v>【60.20】</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2" t="str">
        <f>データ!DY6</f>
        <v>【48.27】</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2" t="str">
        <f>データ!EJ6</f>
        <v>【0.22】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V3iq/sX28auC2zbNyLe454t9dLO1etiigzf+MQGDsh0snWNt5EPQIBTcdV3hLPvYfbbRYzzsH4QruJcosShbqw==" saltValue="5LuBSU53NfDTQTwgaZO4ew==" spinCount="100000" sheet="1" objects="1" scenarios="1" formatCells="0" formatColumns="0" formatRows="0"/>
  <mergeCells count="289">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49</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50</v>
      </c>
      <c r="B4" s="30"/>
      <c r="C4" s="30"/>
      <c r="D4" s="30"/>
      <c r="E4" s="30"/>
      <c r="F4" s="30"/>
      <c r="G4" s="30"/>
      <c r="H4" s="148"/>
      <c r="I4" s="149"/>
      <c r="J4" s="149"/>
      <c r="K4" s="149"/>
      <c r="L4" s="149"/>
      <c r="M4" s="149"/>
      <c r="N4" s="149"/>
      <c r="O4" s="149"/>
      <c r="P4" s="149"/>
      <c r="Q4" s="149"/>
      <c r="R4" s="149"/>
      <c r="S4" s="149"/>
      <c r="T4" s="145" t="s">
        <v>51</v>
      </c>
      <c r="U4" s="145"/>
      <c r="V4" s="145"/>
      <c r="W4" s="145"/>
      <c r="X4" s="145"/>
      <c r="Y4" s="145"/>
      <c r="Z4" s="145"/>
      <c r="AA4" s="145"/>
      <c r="AB4" s="145"/>
      <c r="AC4" s="145"/>
      <c r="AD4" s="145"/>
      <c r="AE4" s="145" t="s">
        <v>52</v>
      </c>
      <c r="AF4" s="145"/>
      <c r="AG4" s="145"/>
      <c r="AH4" s="145"/>
      <c r="AI4" s="145"/>
      <c r="AJ4" s="145"/>
      <c r="AK4" s="145"/>
      <c r="AL4" s="145"/>
      <c r="AM4" s="145"/>
      <c r="AN4" s="145"/>
      <c r="AO4" s="145"/>
      <c r="AP4" s="145" t="s">
        <v>53</v>
      </c>
      <c r="AQ4" s="145"/>
      <c r="AR4" s="145"/>
      <c r="AS4" s="145"/>
      <c r="AT4" s="145"/>
      <c r="AU4" s="145"/>
      <c r="AV4" s="145"/>
      <c r="AW4" s="145"/>
      <c r="AX4" s="145"/>
      <c r="AY4" s="145"/>
      <c r="AZ4" s="145"/>
      <c r="BA4" s="145" t="s">
        <v>54</v>
      </c>
      <c r="BB4" s="145"/>
      <c r="BC4" s="145"/>
      <c r="BD4" s="145"/>
      <c r="BE4" s="145"/>
      <c r="BF4" s="145"/>
      <c r="BG4" s="145"/>
      <c r="BH4" s="145"/>
      <c r="BI4" s="145"/>
      <c r="BJ4" s="145"/>
      <c r="BK4" s="145"/>
      <c r="BL4" s="145" t="s">
        <v>55</v>
      </c>
      <c r="BM4" s="145"/>
      <c r="BN4" s="145"/>
      <c r="BO4" s="145"/>
      <c r="BP4" s="145"/>
      <c r="BQ4" s="145"/>
      <c r="BR4" s="145"/>
      <c r="BS4" s="145"/>
      <c r="BT4" s="145"/>
      <c r="BU4" s="145"/>
      <c r="BV4" s="145"/>
      <c r="BW4" s="145" t="s">
        <v>56</v>
      </c>
      <c r="BX4" s="145"/>
      <c r="BY4" s="145"/>
      <c r="BZ4" s="145"/>
      <c r="CA4" s="145"/>
      <c r="CB4" s="145"/>
      <c r="CC4" s="145"/>
      <c r="CD4" s="145"/>
      <c r="CE4" s="145"/>
      <c r="CF4" s="145"/>
      <c r="CG4" s="145"/>
      <c r="CH4" s="145" t="s">
        <v>57</v>
      </c>
      <c r="CI4" s="145"/>
      <c r="CJ4" s="145"/>
      <c r="CK4" s="145"/>
      <c r="CL4" s="145"/>
      <c r="CM4" s="145"/>
      <c r="CN4" s="145"/>
      <c r="CO4" s="145"/>
      <c r="CP4" s="145"/>
      <c r="CQ4" s="145"/>
      <c r="CR4" s="145"/>
      <c r="CS4" s="145" t="s">
        <v>58</v>
      </c>
      <c r="CT4" s="145"/>
      <c r="CU4" s="145"/>
      <c r="CV4" s="145"/>
      <c r="CW4" s="145"/>
      <c r="CX4" s="145"/>
      <c r="CY4" s="145"/>
      <c r="CZ4" s="145"/>
      <c r="DA4" s="145"/>
      <c r="DB4" s="145"/>
      <c r="DC4" s="145"/>
      <c r="DD4" s="145" t="s">
        <v>59</v>
      </c>
      <c r="DE4" s="145"/>
      <c r="DF4" s="145"/>
      <c r="DG4" s="145"/>
      <c r="DH4" s="145"/>
      <c r="DI4" s="145"/>
      <c r="DJ4" s="145"/>
      <c r="DK4" s="145"/>
      <c r="DL4" s="145"/>
      <c r="DM4" s="145"/>
      <c r="DN4" s="145"/>
      <c r="DO4" s="145" t="s">
        <v>60</v>
      </c>
      <c r="DP4" s="145"/>
      <c r="DQ4" s="145"/>
      <c r="DR4" s="145"/>
      <c r="DS4" s="145"/>
      <c r="DT4" s="145"/>
      <c r="DU4" s="145"/>
      <c r="DV4" s="145"/>
      <c r="DW4" s="145"/>
      <c r="DX4" s="145"/>
      <c r="DY4" s="145"/>
      <c r="DZ4" s="145" t="s">
        <v>61</v>
      </c>
      <c r="EA4" s="145"/>
      <c r="EB4" s="145"/>
      <c r="EC4" s="145"/>
      <c r="ED4" s="145"/>
      <c r="EE4" s="145"/>
      <c r="EF4" s="145"/>
      <c r="EG4" s="145"/>
      <c r="EH4" s="145"/>
      <c r="EI4" s="145"/>
      <c r="EJ4" s="145"/>
    </row>
    <row r="5" spans="1:140" x14ac:dyDescent="0.15">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15">
      <c r="A6" s="28" t="s">
        <v>87</v>
      </c>
      <c r="B6" s="33"/>
      <c r="C6" s="33"/>
      <c r="D6" s="33"/>
      <c r="E6" s="33"/>
      <c r="F6" s="33"/>
      <c r="G6" s="33"/>
      <c r="H6" s="33"/>
      <c r="I6" s="33"/>
      <c r="J6" s="33"/>
      <c r="K6" s="33"/>
      <c r="L6" s="33"/>
      <c r="M6" s="33"/>
      <c r="N6" s="33"/>
      <c r="O6" s="33"/>
      <c r="P6" s="33"/>
      <c r="Q6" s="34"/>
      <c r="R6" s="33"/>
      <c r="S6" s="33"/>
      <c r="T6" s="35">
        <f t="shared" ref="T6:CE6" si="3">T7</f>
        <v>139.15</v>
      </c>
      <c r="U6" s="35">
        <f>U7</f>
        <v>143.05000000000001</v>
      </c>
      <c r="V6" s="35">
        <f>V7</f>
        <v>135.29</v>
      </c>
      <c r="W6" s="35">
        <f>W7</f>
        <v>135.09</v>
      </c>
      <c r="X6" s="35">
        <f t="shared" si="3"/>
        <v>138.9</v>
      </c>
      <c r="Y6" s="35">
        <f t="shared" si="3"/>
        <v>121.19</v>
      </c>
      <c r="Z6" s="35">
        <f t="shared" si="3"/>
        <v>120.32</v>
      </c>
      <c r="AA6" s="35">
        <f t="shared" si="3"/>
        <v>119.89</v>
      </c>
      <c r="AB6" s="35">
        <f t="shared" si="3"/>
        <v>119.93</v>
      </c>
      <c r="AC6" s="35">
        <f t="shared" si="3"/>
        <v>118.4</v>
      </c>
      <c r="AD6" s="33" t="str">
        <f>IF(AD7="-","【-】","【"&amp;SUBSTITUTE(TEXT(AD7,"#,##0.00"),"-","△")&amp;"】")</f>
        <v>【117.41】</v>
      </c>
      <c r="AE6" s="35">
        <f t="shared" si="3"/>
        <v>0</v>
      </c>
      <c r="AF6" s="35">
        <f>AF7</f>
        <v>0</v>
      </c>
      <c r="AG6" s="35">
        <f>AG7</f>
        <v>0</v>
      </c>
      <c r="AH6" s="35">
        <f>AH7</f>
        <v>0</v>
      </c>
      <c r="AI6" s="35">
        <f t="shared" si="3"/>
        <v>0</v>
      </c>
      <c r="AJ6" s="35">
        <f t="shared" si="3"/>
        <v>18.82</v>
      </c>
      <c r="AK6" s="35">
        <f t="shared" si="3"/>
        <v>17.88</v>
      </c>
      <c r="AL6" s="35">
        <f t="shared" si="3"/>
        <v>16.670000000000002</v>
      </c>
      <c r="AM6" s="35">
        <f t="shared" si="3"/>
        <v>9.4700000000000006</v>
      </c>
      <c r="AN6" s="35">
        <f t="shared" si="3"/>
        <v>11.03</v>
      </c>
      <c r="AO6" s="33" t="str">
        <f>IF(AO7="-","【-】","【"&amp;SUBSTITUTE(TEXT(AO7,"#,##0.00"),"-","△")&amp;"】")</f>
        <v>【23.68】</v>
      </c>
      <c r="AP6" s="35">
        <f t="shared" si="3"/>
        <v>513.30999999999995</v>
      </c>
      <c r="AQ6" s="35">
        <f>AQ7</f>
        <v>481.65</v>
      </c>
      <c r="AR6" s="35">
        <f>AR7</f>
        <v>403.77</v>
      </c>
      <c r="AS6" s="35">
        <f>AS7</f>
        <v>407.02</v>
      </c>
      <c r="AT6" s="35">
        <f t="shared" si="3"/>
        <v>654.07000000000005</v>
      </c>
      <c r="AU6" s="35">
        <f t="shared" si="3"/>
        <v>379.14</v>
      </c>
      <c r="AV6" s="35">
        <f t="shared" si="3"/>
        <v>394.58</v>
      </c>
      <c r="AW6" s="35">
        <f t="shared" si="3"/>
        <v>368.36</v>
      </c>
      <c r="AX6" s="35">
        <f t="shared" si="3"/>
        <v>380.84</v>
      </c>
      <c r="AY6" s="35">
        <f t="shared" si="3"/>
        <v>424.64</v>
      </c>
      <c r="AZ6" s="33" t="str">
        <f>IF(AZ7="-","【-】","【"&amp;SUBSTITUTE(TEXT(AZ7,"#,##0.00"),"-","△")&amp;"】")</f>
        <v>【462.72】</v>
      </c>
      <c r="BA6" s="35">
        <f t="shared" si="3"/>
        <v>112.04</v>
      </c>
      <c r="BB6" s="35">
        <f>BB7</f>
        <v>103.9</v>
      </c>
      <c r="BC6" s="35">
        <f>BC7</f>
        <v>104.38</v>
      </c>
      <c r="BD6" s="35">
        <f>BD7</f>
        <v>115.22</v>
      </c>
      <c r="BE6" s="35">
        <f t="shared" si="3"/>
        <v>131.25</v>
      </c>
      <c r="BF6" s="35">
        <f t="shared" si="3"/>
        <v>242.57</v>
      </c>
      <c r="BG6" s="35">
        <f t="shared" si="3"/>
        <v>235.79</v>
      </c>
      <c r="BH6" s="35">
        <f t="shared" si="3"/>
        <v>227.51</v>
      </c>
      <c r="BI6" s="35">
        <f t="shared" si="3"/>
        <v>225.72</v>
      </c>
      <c r="BJ6" s="35">
        <f t="shared" si="3"/>
        <v>217.8</v>
      </c>
      <c r="BK6" s="33" t="str">
        <f>IF(BK7="-","【-】","【"&amp;SUBSTITUTE(TEXT(BK7,"#,##0.00"),"-","△")&amp;"】")</f>
        <v>【233.92】</v>
      </c>
      <c r="BL6" s="35">
        <f t="shared" si="3"/>
        <v>141.77000000000001</v>
      </c>
      <c r="BM6" s="35">
        <f>BM7</f>
        <v>147.04</v>
      </c>
      <c r="BN6" s="35">
        <f>BN7</f>
        <v>137.91</v>
      </c>
      <c r="BO6" s="35">
        <f>BO7</f>
        <v>137.4</v>
      </c>
      <c r="BP6" s="35">
        <f t="shared" si="3"/>
        <v>142.04</v>
      </c>
      <c r="BQ6" s="35">
        <f t="shared" si="3"/>
        <v>119.17</v>
      </c>
      <c r="BR6" s="35">
        <f t="shared" si="3"/>
        <v>117.72</v>
      </c>
      <c r="BS6" s="35">
        <f t="shared" si="3"/>
        <v>117.69</v>
      </c>
      <c r="BT6" s="35">
        <f t="shared" si="3"/>
        <v>116.75</v>
      </c>
      <c r="BU6" s="35">
        <f t="shared" si="3"/>
        <v>115.48</v>
      </c>
      <c r="BV6" s="33" t="str">
        <f>IF(BV7="-","【-】","【"&amp;SUBSTITUTE(TEXT(BV7,"#,##0.00"),"-","△")&amp;"】")</f>
        <v>【112.31】</v>
      </c>
      <c r="BW6" s="35">
        <f t="shared" si="3"/>
        <v>19.47</v>
      </c>
      <c r="BX6" s="35">
        <f>BX7</f>
        <v>18.829999999999998</v>
      </c>
      <c r="BY6" s="35">
        <f>BY7</f>
        <v>19.91</v>
      </c>
      <c r="BZ6" s="35">
        <f>BZ7</f>
        <v>19.5</v>
      </c>
      <c r="CA6" s="35">
        <f t="shared" si="3"/>
        <v>19.059999999999999</v>
      </c>
      <c r="CB6" s="35">
        <f t="shared" si="3"/>
        <v>16.8</v>
      </c>
      <c r="CC6" s="35">
        <f t="shared" si="3"/>
        <v>17.03</v>
      </c>
      <c r="CD6" s="35">
        <f t="shared" si="3"/>
        <v>17.07</v>
      </c>
      <c r="CE6" s="35">
        <f t="shared" si="3"/>
        <v>17.22</v>
      </c>
      <c r="CF6" s="35">
        <f t="shared" ref="CF6" si="4">CF7</f>
        <v>17.440000000000001</v>
      </c>
      <c r="CG6" s="33" t="str">
        <f>IF(CG7="-","【-】","【"&amp;SUBSTITUTE(TEXT(CG7,"#,##0.00"),"-","△")&amp;"】")</f>
        <v>【19.07】</v>
      </c>
      <c r="CH6" s="35">
        <f t="shared" ref="CH6:CQ6" si="5">CH7</f>
        <v>33.85</v>
      </c>
      <c r="CI6" s="35">
        <f>CI7</f>
        <v>32.619999999999997</v>
      </c>
      <c r="CJ6" s="35">
        <f>CJ7</f>
        <v>30.44</v>
      </c>
      <c r="CK6" s="35">
        <f>CK7</f>
        <v>26.71</v>
      </c>
      <c r="CL6" s="35">
        <f t="shared" si="5"/>
        <v>29.79</v>
      </c>
      <c r="CM6" s="35">
        <f t="shared" si="5"/>
        <v>57.69</v>
      </c>
      <c r="CN6" s="35">
        <f t="shared" si="5"/>
        <v>58.56</v>
      </c>
      <c r="CO6" s="35">
        <f t="shared" si="5"/>
        <v>57.96</v>
      </c>
      <c r="CP6" s="35">
        <f t="shared" si="5"/>
        <v>56</v>
      </c>
      <c r="CQ6" s="35">
        <f t="shared" si="5"/>
        <v>56.81</v>
      </c>
      <c r="CR6" s="33" t="str">
        <f>IF(CR7="-","【-】","【"&amp;SUBSTITUTE(TEXT(CR7,"#,##0.00"),"-","△")&amp;"】")</f>
        <v>【54.01】</v>
      </c>
      <c r="CS6" s="35">
        <f t="shared" ref="CS6:DB6" si="6">CS7</f>
        <v>71.599999999999994</v>
      </c>
      <c r="CT6" s="35">
        <f>CT7</f>
        <v>71.08</v>
      </c>
      <c r="CU6" s="35">
        <f>CU7</f>
        <v>70.77</v>
      </c>
      <c r="CV6" s="35">
        <f>CV7</f>
        <v>70.77</v>
      </c>
      <c r="CW6" s="35">
        <f t="shared" si="6"/>
        <v>70.61</v>
      </c>
      <c r="CX6" s="35">
        <f t="shared" si="6"/>
        <v>79.2</v>
      </c>
      <c r="CY6" s="35">
        <f t="shared" si="6"/>
        <v>80.5</v>
      </c>
      <c r="CZ6" s="35">
        <f t="shared" si="6"/>
        <v>80.540000000000006</v>
      </c>
      <c r="DA6" s="35">
        <f t="shared" si="6"/>
        <v>80.08</v>
      </c>
      <c r="DB6" s="35">
        <f t="shared" si="6"/>
        <v>79.69</v>
      </c>
      <c r="DC6" s="33" t="str">
        <f>IF(DC7="-","【-】","【"&amp;SUBSTITUTE(TEXT(DC7,"#,##0.00"),"-","△")&amp;"】")</f>
        <v>【76.67】</v>
      </c>
      <c r="DD6" s="35">
        <f t="shared" ref="DD6:DM6" si="7">DD7</f>
        <v>56.26</v>
      </c>
      <c r="DE6" s="35">
        <f>DE7</f>
        <v>55.51</v>
      </c>
      <c r="DF6" s="35">
        <f>DF7</f>
        <v>55.43</v>
      </c>
      <c r="DG6" s="35">
        <f>DG7</f>
        <v>55.5</v>
      </c>
      <c r="DH6" s="35">
        <f t="shared" si="7"/>
        <v>57.06</v>
      </c>
      <c r="DI6" s="35">
        <f t="shared" si="7"/>
        <v>58.88</v>
      </c>
      <c r="DJ6" s="35">
        <f t="shared" si="7"/>
        <v>59.48</v>
      </c>
      <c r="DK6" s="35">
        <f t="shared" si="7"/>
        <v>60.09</v>
      </c>
      <c r="DL6" s="35">
        <f t="shared" si="7"/>
        <v>60.35</v>
      </c>
      <c r="DM6" s="35">
        <f t="shared" si="7"/>
        <v>61.07</v>
      </c>
      <c r="DN6" s="33" t="str">
        <f>IF(DN7="-","【-】","【"&amp;SUBSTITUTE(TEXT(DN7,"#,##0.00"),"-","△")&amp;"】")</f>
        <v>【60.20】</v>
      </c>
      <c r="DO6" s="35">
        <f t="shared" ref="DO6:DX6" si="8">DO7</f>
        <v>48.15</v>
      </c>
      <c r="DP6" s="35">
        <f>DP7</f>
        <v>47.8</v>
      </c>
      <c r="DQ6" s="35">
        <f>DQ7</f>
        <v>45.95</v>
      </c>
      <c r="DR6" s="35">
        <f>DR7</f>
        <v>43.96</v>
      </c>
      <c r="DS6" s="35">
        <f t="shared" si="8"/>
        <v>44.17</v>
      </c>
      <c r="DT6" s="35">
        <f t="shared" si="8"/>
        <v>43.44</v>
      </c>
      <c r="DU6" s="35">
        <f t="shared" si="8"/>
        <v>48.09</v>
      </c>
      <c r="DV6" s="35">
        <f t="shared" si="8"/>
        <v>50.93</v>
      </c>
      <c r="DW6" s="35">
        <f t="shared" si="8"/>
        <v>52.07</v>
      </c>
      <c r="DX6" s="35">
        <f t="shared" si="8"/>
        <v>50.36</v>
      </c>
      <c r="DY6" s="33" t="str">
        <f>IF(DY7="-","【-】","【"&amp;SUBSTITUTE(TEXT(DY7,"#,##0.00"),"-","△")&amp;"】")</f>
        <v>【48.27】</v>
      </c>
      <c r="DZ6" s="35">
        <f t="shared" ref="DZ6:EI6" si="9">DZ7</f>
        <v>0.45</v>
      </c>
      <c r="EA6" s="35">
        <f>EA7</f>
        <v>2.4</v>
      </c>
      <c r="EB6" s="35">
        <f>EB7</f>
        <v>0.97</v>
      </c>
      <c r="EC6" s="35">
        <f>EC7</f>
        <v>1.25</v>
      </c>
      <c r="ED6" s="35">
        <f t="shared" si="9"/>
        <v>0</v>
      </c>
      <c r="EE6" s="35">
        <f t="shared" si="9"/>
        <v>0.21</v>
      </c>
      <c r="EF6" s="35">
        <f t="shared" si="9"/>
        <v>0.13</v>
      </c>
      <c r="EG6" s="35">
        <f t="shared" si="9"/>
        <v>0.22</v>
      </c>
      <c r="EH6" s="35">
        <f t="shared" si="9"/>
        <v>0.5</v>
      </c>
      <c r="EI6" s="35">
        <f t="shared" si="9"/>
        <v>0.2</v>
      </c>
      <c r="EJ6" s="33" t="str">
        <f>IF(EJ7="-","【-】","【"&amp;SUBSTITUTE(TEXT(EJ7,"#,##0.00"),"-","△")&amp;"】")</f>
        <v>【0.22】</v>
      </c>
    </row>
    <row r="7" spans="1:140" s="36" customFormat="1" x14ac:dyDescent="0.15">
      <c r="A7"/>
      <c r="B7" s="37" t="s">
        <v>88</v>
      </c>
      <c r="C7" s="37" t="s">
        <v>89</v>
      </c>
      <c r="D7" s="37" t="s">
        <v>90</v>
      </c>
      <c r="E7" s="37" t="s">
        <v>91</v>
      </c>
      <c r="F7" s="37" t="s">
        <v>92</v>
      </c>
      <c r="G7" s="37" t="s">
        <v>93</v>
      </c>
      <c r="H7" s="37" t="s">
        <v>94</v>
      </c>
      <c r="I7" s="37" t="s">
        <v>95</v>
      </c>
      <c r="J7" s="37" t="s">
        <v>96</v>
      </c>
      <c r="K7" s="38">
        <v>362000</v>
      </c>
      <c r="L7" s="37" t="s">
        <v>97</v>
      </c>
      <c r="M7" s="38">
        <v>1</v>
      </c>
      <c r="N7" s="38">
        <v>107855</v>
      </c>
      <c r="O7" s="39" t="s">
        <v>98</v>
      </c>
      <c r="P7" s="39">
        <v>84.6</v>
      </c>
      <c r="Q7" s="38">
        <v>68</v>
      </c>
      <c r="R7" s="38">
        <v>255600</v>
      </c>
      <c r="S7" s="37" t="s">
        <v>99</v>
      </c>
      <c r="T7" s="40">
        <v>139.15</v>
      </c>
      <c r="U7" s="40">
        <v>143.05000000000001</v>
      </c>
      <c r="V7" s="40">
        <v>135.29</v>
      </c>
      <c r="W7" s="40">
        <v>135.09</v>
      </c>
      <c r="X7" s="40">
        <v>138.9</v>
      </c>
      <c r="Y7" s="40">
        <v>121.19</v>
      </c>
      <c r="Z7" s="40">
        <v>120.32</v>
      </c>
      <c r="AA7" s="40">
        <v>119.89</v>
      </c>
      <c r="AB7" s="40">
        <v>119.93</v>
      </c>
      <c r="AC7" s="41">
        <v>118.4</v>
      </c>
      <c r="AD7" s="40">
        <v>117.41</v>
      </c>
      <c r="AE7" s="40">
        <v>0</v>
      </c>
      <c r="AF7" s="40">
        <v>0</v>
      </c>
      <c r="AG7" s="40">
        <v>0</v>
      </c>
      <c r="AH7" s="40">
        <v>0</v>
      </c>
      <c r="AI7" s="40">
        <v>0</v>
      </c>
      <c r="AJ7" s="40">
        <v>18.82</v>
      </c>
      <c r="AK7" s="40">
        <v>17.88</v>
      </c>
      <c r="AL7" s="40">
        <v>16.670000000000002</v>
      </c>
      <c r="AM7" s="40">
        <v>9.4700000000000006</v>
      </c>
      <c r="AN7" s="40">
        <v>11.03</v>
      </c>
      <c r="AO7" s="40">
        <v>23.68</v>
      </c>
      <c r="AP7" s="40">
        <v>513.30999999999995</v>
      </c>
      <c r="AQ7" s="40">
        <v>481.65</v>
      </c>
      <c r="AR7" s="40">
        <v>403.77</v>
      </c>
      <c r="AS7" s="40">
        <v>407.02</v>
      </c>
      <c r="AT7" s="40">
        <v>654.07000000000005</v>
      </c>
      <c r="AU7" s="40">
        <v>379.14</v>
      </c>
      <c r="AV7" s="40">
        <v>394.58</v>
      </c>
      <c r="AW7" s="40">
        <v>368.36</v>
      </c>
      <c r="AX7" s="40">
        <v>380.84</v>
      </c>
      <c r="AY7" s="40">
        <v>424.64</v>
      </c>
      <c r="AZ7" s="40">
        <v>462.72</v>
      </c>
      <c r="BA7" s="40">
        <v>112.04</v>
      </c>
      <c r="BB7" s="40">
        <v>103.9</v>
      </c>
      <c r="BC7" s="40">
        <v>104.38</v>
      </c>
      <c r="BD7" s="40">
        <v>115.22</v>
      </c>
      <c r="BE7" s="40">
        <v>131.25</v>
      </c>
      <c r="BF7" s="40">
        <v>242.57</v>
      </c>
      <c r="BG7" s="40">
        <v>235.79</v>
      </c>
      <c r="BH7" s="40">
        <v>227.51</v>
      </c>
      <c r="BI7" s="40">
        <v>225.72</v>
      </c>
      <c r="BJ7" s="40">
        <v>217.8</v>
      </c>
      <c r="BK7" s="40">
        <v>233.92</v>
      </c>
      <c r="BL7" s="40">
        <v>141.77000000000001</v>
      </c>
      <c r="BM7" s="40">
        <v>147.04</v>
      </c>
      <c r="BN7" s="40">
        <v>137.91</v>
      </c>
      <c r="BO7" s="40">
        <v>137.4</v>
      </c>
      <c r="BP7" s="40">
        <v>142.04</v>
      </c>
      <c r="BQ7" s="40">
        <v>119.17</v>
      </c>
      <c r="BR7" s="40">
        <v>117.72</v>
      </c>
      <c r="BS7" s="40">
        <v>117.69</v>
      </c>
      <c r="BT7" s="40">
        <v>116.75</v>
      </c>
      <c r="BU7" s="40">
        <v>115.48</v>
      </c>
      <c r="BV7" s="40">
        <v>112.31</v>
      </c>
      <c r="BW7" s="40">
        <v>19.47</v>
      </c>
      <c r="BX7" s="40">
        <v>18.829999999999998</v>
      </c>
      <c r="BY7" s="40">
        <v>19.91</v>
      </c>
      <c r="BZ7" s="40">
        <v>19.5</v>
      </c>
      <c r="CA7" s="40">
        <v>19.059999999999999</v>
      </c>
      <c r="CB7" s="40">
        <v>16.8</v>
      </c>
      <c r="CC7" s="40">
        <v>17.03</v>
      </c>
      <c r="CD7" s="40">
        <v>17.07</v>
      </c>
      <c r="CE7" s="40">
        <v>17.22</v>
      </c>
      <c r="CF7" s="40">
        <v>17.440000000000001</v>
      </c>
      <c r="CG7" s="40">
        <v>19.07</v>
      </c>
      <c r="CH7" s="40">
        <v>33.85</v>
      </c>
      <c r="CI7" s="40">
        <v>32.619999999999997</v>
      </c>
      <c r="CJ7" s="40">
        <v>30.44</v>
      </c>
      <c r="CK7" s="40">
        <v>26.71</v>
      </c>
      <c r="CL7" s="40">
        <v>29.79</v>
      </c>
      <c r="CM7" s="40">
        <v>57.69</v>
      </c>
      <c r="CN7" s="40">
        <v>58.56</v>
      </c>
      <c r="CO7" s="40">
        <v>57.96</v>
      </c>
      <c r="CP7" s="40">
        <v>56</v>
      </c>
      <c r="CQ7" s="40">
        <v>56.81</v>
      </c>
      <c r="CR7" s="40">
        <v>54.01</v>
      </c>
      <c r="CS7" s="40">
        <v>71.599999999999994</v>
      </c>
      <c r="CT7" s="40">
        <v>71.08</v>
      </c>
      <c r="CU7" s="40">
        <v>70.77</v>
      </c>
      <c r="CV7" s="40">
        <v>70.77</v>
      </c>
      <c r="CW7" s="40">
        <v>70.61</v>
      </c>
      <c r="CX7" s="40">
        <v>79.2</v>
      </c>
      <c r="CY7" s="40">
        <v>80.5</v>
      </c>
      <c r="CZ7" s="40">
        <v>80.540000000000006</v>
      </c>
      <c r="DA7" s="40">
        <v>80.08</v>
      </c>
      <c r="DB7" s="40">
        <v>79.69</v>
      </c>
      <c r="DC7" s="40">
        <v>76.67</v>
      </c>
      <c r="DD7" s="40">
        <v>56.26</v>
      </c>
      <c r="DE7" s="40">
        <v>55.51</v>
      </c>
      <c r="DF7" s="40">
        <v>55.43</v>
      </c>
      <c r="DG7" s="40">
        <v>55.5</v>
      </c>
      <c r="DH7" s="40">
        <v>57.06</v>
      </c>
      <c r="DI7" s="40">
        <v>58.88</v>
      </c>
      <c r="DJ7" s="40">
        <v>59.48</v>
      </c>
      <c r="DK7" s="40">
        <v>60.09</v>
      </c>
      <c r="DL7" s="40">
        <v>60.35</v>
      </c>
      <c r="DM7" s="40">
        <v>61.07</v>
      </c>
      <c r="DN7" s="40">
        <v>60.2</v>
      </c>
      <c r="DO7" s="40">
        <v>48.15</v>
      </c>
      <c r="DP7" s="40">
        <v>47.8</v>
      </c>
      <c r="DQ7" s="40">
        <v>45.95</v>
      </c>
      <c r="DR7" s="40">
        <v>43.96</v>
      </c>
      <c r="DS7" s="40">
        <v>44.17</v>
      </c>
      <c r="DT7" s="40">
        <v>43.44</v>
      </c>
      <c r="DU7" s="40">
        <v>48.09</v>
      </c>
      <c r="DV7" s="40">
        <v>50.93</v>
      </c>
      <c r="DW7" s="40">
        <v>52.07</v>
      </c>
      <c r="DX7" s="40">
        <v>50.36</v>
      </c>
      <c r="DY7" s="40">
        <v>48.27</v>
      </c>
      <c r="DZ7" s="40">
        <v>0.45</v>
      </c>
      <c r="EA7" s="40">
        <v>2.4</v>
      </c>
      <c r="EB7" s="40">
        <v>0.97</v>
      </c>
      <c r="EC7" s="40">
        <v>1.25</v>
      </c>
      <c r="ED7" s="40">
        <v>0</v>
      </c>
      <c r="EE7" s="40">
        <v>0.21</v>
      </c>
      <c r="EF7" s="40">
        <v>0.13</v>
      </c>
      <c r="EG7" s="40">
        <v>0.22</v>
      </c>
      <c r="EH7" s="40">
        <v>0.5</v>
      </c>
      <c r="EI7" s="40">
        <v>0.2</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41</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139.15</v>
      </c>
      <c r="V11" s="48">
        <f>IF(U6="-",NA(),U6)</f>
        <v>143.05000000000001</v>
      </c>
      <c r="W11" s="48">
        <f>IF(V6="-",NA(),V6)</f>
        <v>135.29</v>
      </c>
      <c r="X11" s="48">
        <f>IF(W6="-",NA(),W6)</f>
        <v>135.09</v>
      </c>
      <c r="Y11" s="48">
        <f>IF(X6="-",NA(),X6)</f>
        <v>138.9</v>
      </c>
      <c r="AE11" s="47" t="s">
        <v>23</v>
      </c>
      <c r="AF11" s="48">
        <f>IF(AE6="-",NA(),AE6)</f>
        <v>0</v>
      </c>
      <c r="AG11" s="48">
        <f>IF(AF6="-",NA(),AF6)</f>
        <v>0</v>
      </c>
      <c r="AH11" s="48">
        <f>IF(AG6="-",NA(),AG6)</f>
        <v>0</v>
      </c>
      <c r="AI11" s="48">
        <f>IF(AH6="-",NA(),AH6)</f>
        <v>0</v>
      </c>
      <c r="AJ11" s="48">
        <f>IF(AI6="-",NA(),AI6)</f>
        <v>0</v>
      </c>
      <c r="AP11" s="47" t="s">
        <v>23</v>
      </c>
      <c r="AQ11" s="48">
        <f>IF(AP6="-",NA(),AP6)</f>
        <v>513.30999999999995</v>
      </c>
      <c r="AR11" s="48">
        <f>IF(AQ6="-",NA(),AQ6)</f>
        <v>481.65</v>
      </c>
      <c r="AS11" s="48">
        <f>IF(AR6="-",NA(),AR6)</f>
        <v>403.77</v>
      </c>
      <c r="AT11" s="48">
        <f>IF(AS6="-",NA(),AS6)</f>
        <v>407.02</v>
      </c>
      <c r="AU11" s="48">
        <f>IF(AT6="-",NA(),AT6)</f>
        <v>654.07000000000005</v>
      </c>
      <c r="BA11" s="47" t="s">
        <v>23</v>
      </c>
      <c r="BB11" s="48">
        <f>IF(BA6="-",NA(),BA6)</f>
        <v>112.04</v>
      </c>
      <c r="BC11" s="48">
        <f>IF(BB6="-",NA(),BB6)</f>
        <v>103.9</v>
      </c>
      <c r="BD11" s="48">
        <f>IF(BC6="-",NA(),BC6)</f>
        <v>104.38</v>
      </c>
      <c r="BE11" s="48">
        <f>IF(BD6="-",NA(),BD6)</f>
        <v>115.22</v>
      </c>
      <c r="BF11" s="48">
        <f>IF(BE6="-",NA(),BE6)</f>
        <v>131.25</v>
      </c>
      <c r="BL11" s="47" t="s">
        <v>23</v>
      </c>
      <c r="BM11" s="48">
        <f>IF(BL6="-",NA(),BL6)</f>
        <v>141.77000000000001</v>
      </c>
      <c r="BN11" s="48">
        <f>IF(BM6="-",NA(),BM6)</f>
        <v>147.04</v>
      </c>
      <c r="BO11" s="48">
        <f>IF(BN6="-",NA(),BN6)</f>
        <v>137.91</v>
      </c>
      <c r="BP11" s="48">
        <f>IF(BO6="-",NA(),BO6)</f>
        <v>137.4</v>
      </c>
      <c r="BQ11" s="48">
        <f>IF(BP6="-",NA(),BP6)</f>
        <v>142.04</v>
      </c>
      <c r="BW11" s="47" t="s">
        <v>23</v>
      </c>
      <c r="BX11" s="48">
        <f>IF(BW6="-",NA(),BW6)</f>
        <v>19.47</v>
      </c>
      <c r="BY11" s="48">
        <f>IF(BX6="-",NA(),BX6)</f>
        <v>18.829999999999998</v>
      </c>
      <c r="BZ11" s="48">
        <f>IF(BY6="-",NA(),BY6)</f>
        <v>19.91</v>
      </c>
      <c r="CA11" s="48">
        <f>IF(BZ6="-",NA(),BZ6)</f>
        <v>19.5</v>
      </c>
      <c r="CB11" s="48">
        <f>IF(CA6="-",NA(),CA6)</f>
        <v>19.059999999999999</v>
      </c>
      <c r="CH11" s="47" t="s">
        <v>23</v>
      </c>
      <c r="CI11" s="48">
        <f>IF(CH6="-",NA(),CH6)</f>
        <v>33.85</v>
      </c>
      <c r="CJ11" s="48">
        <f>IF(CI6="-",NA(),CI6)</f>
        <v>32.619999999999997</v>
      </c>
      <c r="CK11" s="48">
        <f>IF(CJ6="-",NA(),CJ6)</f>
        <v>30.44</v>
      </c>
      <c r="CL11" s="48">
        <f>IF(CK6="-",NA(),CK6)</f>
        <v>26.71</v>
      </c>
      <c r="CM11" s="48">
        <f>IF(CL6="-",NA(),CL6)</f>
        <v>29.79</v>
      </c>
      <c r="CS11" s="47" t="s">
        <v>23</v>
      </c>
      <c r="CT11" s="48">
        <f>IF(CS6="-",NA(),CS6)</f>
        <v>71.599999999999994</v>
      </c>
      <c r="CU11" s="48">
        <f>IF(CT6="-",NA(),CT6)</f>
        <v>71.08</v>
      </c>
      <c r="CV11" s="48">
        <f>IF(CU6="-",NA(),CU6)</f>
        <v>70.77</v>
      </c>
      <c r="CW11" s="48">
        <f>IF(CV6="-",NA(),CV6)</f>
        <v>70.77</v>
      </c>
      <c r="CX11" s="48">
        <f>IF(CW6="-",NA(),CW6)</f>
        <v>70.61</v>
      </c>
      <c r="DD11" s="47" t="s">
        <v>23</v>
      </c>
      <c r="DE11" s="48">
        <f>IF(DD6="-",NA(),DD6)</f>
        <v>56.26</v>
      </c>
      <c r="DF11" s="48">
        <f>IF(DE6="-",NA(),DE6)</f>
        <v>55.51</v>
      </c>
      <c r="DG11" s="48">
        <f>IF(DF6="-",NA(),DF6)</f>
        <v>55.43</v>
      </c>
      <c r="DH11" s="48">
        <f>IF(DG6="-",NA(),DG6)</f>
        <v>55.5</v>
      </c>
      <c r="DI11" s="48">
        <f>IF(DH6="-",NA(),DH6)</f>
        <v>57.06</v>
      </c>
      <c r="DO11" s="47" t="s">
        <v>23</v>
      </c>
      <c r="DP11" s="48">
        <f>IF(DO6="-",NA(),DO6)</f>
        <v>48.15</v>
      </c>
      <c r="DQ11" s="48">
        <f>IF(DP6="-",NA(),DP6)</f>
        <v>47.8</v>
      </c>
      <c r="DR11" s="48">
        <f>IF(DQ6="-",NA(),DQ6)</f>
        <v>45.95</v>
      </c>
      <c r="DS11" s="48">
        <f>IF(DR6="-",NA(),DR6)</f>
        <v>43.96</v>
      </c>
      <c r="DT11" s="48">
        <f>IF(DS6="-",NA(),DS6)</f>
        <v>44.17</v>
      </c>
      <c r="DZ11" s="47" t="s">
        <v>23</v>
      </c>
      <c r="EA11" s="48">
        <f>IF(DZ6="-",NA(),DZ6)</f>
        <v>0.45</v>
      </c>
      <c r="EB11" s="48">
        <f>IF(EA6="-",NA(),EA6)</f>
        <v>2.4</v>
      </c>
      <c r="EC11" s="48">
        <f>IF(EB6="-",NA(),EB6)</f>
        <v>0.97</v>
      </c>
      <c r="ED11" s="48">
        <f>IF(EC6="-",NA(),EC6)</f>
        <v>1.25</v>
      </c>
      <c r="EE11" s="48">
        <f>IF(ED6="-",NA(),ED6)</f>
        <v>0</v>
      </c>
    </row>
    <row r="12" spans="1:140" x14ac:dyDescent="0.15">
      <c r="T12" s="47" t="s">
        <v>24</v>
      </c>
      <c r="U12" s="48">
        <f>IF(Y6="-",NA(),Y6)</f>
        <v>121.19</v>
      </c>
      <c r="V12" s="48">
        <f>IF(Z6="-",NA(),Z6)</f>
        <v>120.32</v>
      </c>
      <c r="W12" s="48">
        <f>IF(AA6="-",NA(),AA6)</f>
        <v>119.89</v>
      </c>
      <c r="X12" s="48">
        <f>IF(AB6="-",NA(),AB6)</f>
        <v>119.93</v>
      </c>
      <c r="Y12" s="48">
        <f>IF(AC6="-",NA(),AC6)</f>
        <v>118.4</v>
      </c>
      <c r="AE12" s="47" t="s">
        <v>24</v>
      </c>
      <c r="AF12" s="48">
        <f>IF(AJ6="-",NA(),AJ6)</f>
        <v>18.82</v>
      </c>
      <c r="AG12" s="48">
        <f t="shared" ref="AG12:AJ12" si="10">IF(AK6="-",NA(),AK6)</f>
        <v>17.88</v>
      </c>
      <c r="AH12" s="48">
        <f t="shared" si="10"/>
        <v>16.670000000000002</v>
      </c>
      <c r="AI12" s="48">
        <f t="shared" si="10"/>
        <v>9.4700000000000006</v>
      </c>
      <c r="AJ12" s="48">
        <f t="shared" si="10"/>
        <v>11.03</v>
      </c>
      <c r="AP12" s="47" t="s">
        <v>24</v>
      </c>
      <c r="AQ12" s="48">
        <f>IF(AU6="-",NA(),AU6)</f>
        <v>379.14</v>
      </c>
      <c r="AR12" s="48">
        <f t="shared" ref="AR12:AU12" si="11">IF(AV6="-",NA(),AV6)</f>
        <v>394.58</v>
      </c>
      <c r="AS12" s="48">
        <f t="shared" si="11"/>
        <v>368.36</v>
      </c>
      <c r="AT12" s="48">
        <f t="shared" si="11"/>
        <v>380.84</v>
      </c>
      <c r="AU12" s="48">
        <f t="shared" si="11"/>
        <v>424.64</v>
      </c>
      <c r="BA12" s="47" t="s">
        <v>24</v>
      </c>
      <c r="BB12" s="48">
        <f>IF(BF6="-",NA(),BF6)</f>
        <v>242.57</v>
      </c>
      <c r="BC12" s="48">
        <f t="shared" ref="BC12:BF12" si="12">IF(BG6="-",NA(),BG6)</f>
        <v>235.79</v>
      </c>
      <c r="BD12" s="48">
        <f t="shared" si="12"/>
        <v>227.51</v>
      </c>
      <c r="BE12" s="48">
        <f t="shared" si="12"/>
        <v>225.72</v>
      </c>
      <c r="BF12" s="48">
        <f t="shared" si="12"/>
        <v>217.8</v>
      </c>
      <c r="BL12" s="47" t="s">
        <v>24</v>
      </c>
      <c r="BM12" s="48">
        <f>IF(BQ6="-",NA(),BQ6)</f>
        <v>119.17</v>
      </c>
      <c r="BN12" s="48">
        <f t="shared" ref="BN12:BQ12" si="13">IF(BR6="-",NA(),BR6)</f>
        <v>117.72</v>
      </c>
      <c r="BO12" s="48">
        <f t="shared" si="13"/>
        <v>117.69</v>
      </c>
      <c r="BP12" s="48">
        <f t="shared" si="13"/>
        <v>116.75</v>
      </c>
      <c r="BQ12" s="48">
        <f t="shared" si="13"/>
        <v>115.48</v>
      </c>
      <c r="BW12" s="47" t="s">
        <v>24</v>
      </c>
      <c r="BX12" s="48">
        <f>IF(CB6="-",NA(),CB6)</f>
        <v>16.8</v>
      </c>
      <c r="BY12" s="48">
        <f t="shared" ref="BY12:CB12" si="14">IF(CC6="-",NA(),CC6)</f>
        <v>17.03</v>
      </c>
      <c r="BZ12" s="48">
        <f t="shared" si="14"/>
        <v>17.07</v>
      </c>
      <c r="CA12" s="48">
        <f t="shared" si="14"/>
        <v>17.22</v>
      </c>
      <c r="CB12" s="48">
        <f t="shared" si="14"/>
        <v>17.440000000000001</v>
      </c>
      <c r="CH12" s="47" t="s">
        <v>24</v>
      </c>
      <c r="CI12" s="48">
        <f>IF(CM6="-",NA(),CM6)</f>
        <v>57.69</v>
      </c>
      <c r="CJ12" s="48">
        <f t="shared" ref="CJ12:CM12" si="15">IF(CN6="-",NA(),CN6)</f>
        <v>58.56</v>
      </c>
      <c r="CK12" s="48">
        <f t="shared" si="15"/>
        <v>57.96</v>
      </c>
      <c r="CL12" s="48">
        <f t="shared" si="15"/>
        <v>56</v>
      </c>
      <c r="CM12" s="48">
        <f t="shared" si="15"/>
        <v>56.81</v>
      </c>
      <c r="CS12" s="47" t="s">
        <v>24</v>
      </c>
      <c r="CT12" s="48">
        <f>IF(CX6="-",NA(),CX6)</f>
        <v>79.2</v>
      </c>
      <c r="CU12" s="48">
        <f t="shared" ref="CU12:CX12" si="16">IF(CY6="-",NA(),CY6)</f>
        <v>80.5</v>
      </c>
      <c r="CV12" s="48">
        <f t="shared" si="16"/>
        <v>80.540000000000006</v>
      </c>
      <c r="CW12" s="48">
        <f t="shared" si="16"/>
        <v>80.08</v>
      </c>
      <c r="CX12" s="48">
        <f t="shared" si="16"/>
        <v>79.69</v>
      </c>
      <c r="DD12" s="47" t="s">
        <v>24</v>
      </c>
      <c r="DE12" s="48">
        <f>IF(DI6="-",NA(),DI6)</f>
        <v>58.88</v>
      </c>
      <c r="DF12" s="48">
        <f t="shared" ref="DF12:DI12" si="17">IF(DJ6="-",NA(),DJ6)</f>
        <v>59.48</v>
      </c>
      <c r="DG12" s="48">
        <f t="shared" si="17"/>
        <v>60.09</v>
      </c>
      <c r="DH12" s="48">
        <f t="shared" si="17"/>
        <v>60.35</v>
      </c>
      <c r="DI12" s="48">
        <f t="shared" si="17"/>
        <v>61.07</v>
      </c>
      <c r="DO12" s="47" t="s">
        <v>24</v>
      </c>
      <c r="DP12" s="48">
        <f>IF(DT6="-",NA(),DT6)</f>
        <v>43.44</v>
      </c>
      <c r="DQ12" s="48">
        <f t="shared" ref="DQ12:DT12" si="18">IF(DU6="-",NA(),DU6)</f>
        <v>48.09</v>
      </c>
      <c r="DR12" s="48">
        <f t="shared" si="18"/>
        <v>50.93</v>
      </c>
      <c r="DS12" s="48">
        <f t="shared" si="18"/>
        <v>52.07</v>
      </c>
      <c r="DT12" s="48">
        <f t="shared" si="18"/>
        <v>50.36</v>
      </c>
      <c r="DZ12" s="47" t="s">
        <v>24</v>
      </c>
      <c r="EA12" s="48">
        <f>IF(EE6="-",NA(),EE6)</f>
        <v>0.21</v>
      </c>
      <c r="EB12" s="48">
        <f t="shared" ref="EB12:EE12" si="19">IF(EF6="-",NA(),EF6)</f>
        <v>0.13</v>
      </c>
      <c r="EC12" s="48">
        <f t="shared" si="19"/>
        <v>0.22</v>
      </c>
      <c r="ED12" s="48">
        <f t="shared" si="19"/>
        <v>0.5</v>
      </c>
      <c r="EE12" s="48">
        <f t="shared" si="19"/>
        <v>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