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財政課\（旧06フォルダ）財政課庶務\★庶務用\☆R4庶務\未23-01-10_【県市町村課・依頼126〆】公営企業に係る経営比較分析表（令和３年度決算）の分析等について_0126〆（作業中）\03_県へ回答\"/>
    </mc:Choice>
  </mc:AlternateContent>
  <workbookProtection workbookAlgorithmName="SHA-512" workbookHashValue="LFea10V32RzKiYiPS+pAPWVsdMlaxBxQwM04+hUhXC6DNYIMjeZZ1NMIAbZ6WuVJLjUibL1yksMWIK+N+y4WKg==" workbookSaltValue="9pWZJV3mHyZtYx8bnzp+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<sst xmlns="http://schemas.openxmlformats.org/spreadsheetml/2006/main" count="231" uniqueCount="117">
  <si>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</si>
  <si>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</si>
  <si>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</si>
  <si>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</si>
  <si>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</si>
  <si>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</si>
  <si>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</si>
  <si>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</si>
  <si>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</si>
  <si>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</si>
  <si>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</si>
  <si>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</si>
  <si>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</si>
  <si>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</si>
  <si>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</si>
  <si>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</si>
  <si>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</si>
  <si>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</si>
  <si>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</si>
  <si>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</si>
  <si>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</si>
  <si>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</si>
  <si>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</si>
  <si>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</si>
  <si>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</si>
  <si>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</si>
  <si>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</si>
  <si>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</si>
  <si>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</si>
  <si>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</si>
  <si>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</si>
  <si>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</si>
  <si>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</si>
  <si>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</si>
  <si>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</si>
  <si>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</si>
  <si>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</si>
  <si>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</si>
  <si>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</si>
  <si>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</si>
  <si>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</si>
  <si>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</si>
  <si>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</si>
  <si>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</si>
  <si>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</si>
  <si>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</si>
  <si>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</si>
  <si>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</si>
  <si>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</si>
  <si>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</si>
  <si>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</si>
  <si>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</si>
  <si>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</si>
  <si>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</si>
  <si>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</si>
  <si>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</si>
  <si>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</si>
  <si>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</si>
  <si>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</si>
  <si>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</si>
  <si>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</si>
  <si>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</si>
  <si>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</si>
  <si>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</si>
  <si>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</si>
  <si>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</si>
  <si>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</si>
  <si>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</si>
  <si>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</si>
  <si>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</si>
  <si>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</si>
  <si>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</si>
  <si>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</si>
  <si>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</si>
  <si>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</si>
  <si>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</si>
  <si>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</si>
  <si>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</si>
  <si>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</si>
  <si>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</si>
  <si>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</si>
  <si>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</si>
  <si>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</si>
  <si>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</si>
  <si>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</si>
  <si>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</si>
  <si>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</si>
  <si>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</si>
  <si>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</si>
  <si>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</si>
  <si>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</si>
  <si>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</si>
  <si>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</si>
  <si>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</si>
  <si>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</si>
  <si>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</si>
  <si>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</si>
  <si>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</si>
  <si>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</si>
  <si>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</si>
  <si>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</si>
  <si>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</si>
  <si>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</si>
  <si>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</si>
  <si>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</si>
  <si>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</si>
  <si>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</si>
  <si>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</si>
  <si>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</si>
  <si>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</si>
  <si>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</si>
  <si>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</si>
  <si>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</si>
  <si>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</si>
  <si>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②管渠老朽化率及び③管渠改善率について、事業概成により新たな固定資産の取得がないこと、また、事業供用開始からの経過年数が10数年であることから、現状では老朽化に関する喫緊の課題は発生していません。当面は施設の管理を適切に行い、施設の安定稼働に努めます。</t>
    <rPh sb="21" eb="22">
      <t>オヨ</t>
    </rPh>
    <rPh sb="36" eb="38">
      <t>ガイセイ</t>
    </rPh>
    <rPh sb="76" eb="78">
      <t>スウネン</t>
    </rPh>
    <phoneticPr fontId="4"/>
  </si>
  <si>
    <t>　平均を上回る指標もありますが、高い汚水処理原価となっている経費を一般会計からの繰入により補っている非常に厳しい経営状況です。
　当面は、接続率向上や経費回収率の改善等の課題に取り組み、経営の効率化を図りながら、中長期的には、広域化・共同化や適正な料金水準等あらゆる面で検討していく必要があります。</t>
    <rPh sb="30" eb="32">
      <t>ケイヒ</t>
    </rPh>
    <rPh sb="58" eb="60">
      <t>ジョウキョウ</t>
    </rPh>
    <rPh sb="141" eb="143">
      <t>ヒツヨウ</t>
    </rPh>
    <phoneticPr fontId="4"/>
  </si>
  <si>
    <t xml:space="preserve">　①経常収支比率は100％超を維持し、類似団体平均値を上回っていますが、全国平均値を下回っています。
　④企業債残高対事業規模比率は全国平均及び類似団体平均値を大きく超えています。事業の概成により企業債の新規借入れがなく、数値は減少傾向が続く見込みですが、一方で使用料収益の大幅な増加も見込めないことから、平均値との乖離状況は続くものと見込まれます。
　⑦施設利用率及び⑧水洗化率は全国平均及び類似団体平均値を上回っていますが、⑤経費回収率は全国平均及び類似団体平均値より低く、また、⑥汚水処理原価は全国平均及び類似団体平均値より高い状況が続いており、経営状況の厳しさを表しています。引き続き、未接続世帯に対する接続促進に取り組み、有収水量の増加に努めるとともに、様々な課題を中長期的な視点で検討する必要があります。
</t>
    <rPh sb="19" eb="21">
      <t>ルイジ</t>
    </rPh>
    <rPh sb="21" eb="23">
      <t>ダンタイ</t>
    </rPh>
    <rPh sb="23" eb="25">
      <t>ヘイキン</t>
    </rPh>
    <rPh sb="25" eb="26">
      <t>チ</t>
    </rPh>
    <rPh sb="27" eb="29">
      <t>ウワマワ</t>
    </rPh>
    <rPh sb="36" eb="38">
      <t>ゼンコク</t>
    </rPh>
    <rPh sb="38" eb="40">
      <t>ヘイキン</t>
    </rPh>
    <rPh sb="40" eb="41">
      <t>チ</t>
    </rPh>
    <rPh sb="42" eb="44">
      <t>シタマワ</t>
    </rPh>
    <rPh sb="78" eb="79">
      <t>チ</t>
    </rPh>
    <rPh sb="203" eb="204">
      <t>チ</t>
    </rPh>
    <rPh sb="221" eb="222">
      <t>ゼン</t>
    </rPh>
    <rPh sb="222" eb="223">
      <t>クニ</t>
    </rPh>
    <rPh sb="223" eb="225">
      <t>ヘイキン</t>
    </rPh>
    <rPh sb="225" eb="226">
      <t>オヨ</t>
    </rPh>
    <rPh sb="227" eb="229">
      <t>ルイジ</t>
    </rPh>
    <rPh sb="229" eb="231">
      <t>ダンタイ</t>
    </rPh>
    <rPh sb="231" eb="233">
      <t>ヘイキン</t>
    </rPh>
    <rPh sb="233" eb="234">
      <t>チ</t>
    </rPh>
    <rPh sb="236" eb="237">
      <t>ヒク</t>
    </rPh>
    <rPh sb="262" eb="263">
      <t>チ</t>
    </rPh>
    <rPh sb="265" eb="266">
      <t>タカ</t>
    </rPh>
    <rPh sb="267" eb="269">
      <t>ジョウキョウ</t>
    </rPh>
    <rPh sb="270" eb="271">
      <t>ツヅ</t>
    </rPh>
    <rPh sb="332" eb="334">
      <t>サマザマ</t>
    </rPh>
    <rPh sb="335" eb="337">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</si>
</sst>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C6-4CBF-91CC-BEB5E0E49A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1C6-4CBF-91CC-BEB5E0E49A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64.59</c:v>
                </c:pt>
                <c:pt idx="1">
                  <c:v>64.41</c:v>
                </c:pt>
                <c:pt idx="2">
                  <c:v>63.17</c:v>
                </c:pt>
                <c:pt idx="3">
                  <c:v>63.97</c:v>
                </c:pt>
                <c:pt idx="4">
                  <c:v>63.08</c:v>
                </c:pt>
              </c:numCache>
            </c:numRef>
          </c:val>
          <c:extLst>
            <c:ext xmlns:c16="http://schemas.microsoft.com/office/drawing/2014/chart" uri="{C3380CC4-5D6E-409C-BE32-E72D297353CC}">
              <c16:uniqueId val="{00000000-C2A1-4ED3-AD68-5A81E82767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36.369999999999997</c:v>
                </c:pt>
              </c:numCache>
            </c:numRef>
          </c:val>
          <c:smooth val="0"/>
          <c:extLst>
            <c:ext xmlns:c16="http://schemas.microsoft.com/office/drawing/2014/chart" uri="{C3380CC4-5D6E-409C-BE32-E72D297353CC}">
              <c16:uniqueId val="{00000001-C2A1-4ED3-AD68-5A81E82767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84.98</c:v>
                </c:pt>
                <c:pt idx="1">
                  <c:v>86.87</c:v>
                </c:pt>
                <c:pt idx="2">
                  <c:v>87.23</c:v>
                </c:pt>
                <c:pt idx="3">
                  <c:v>87.81</c:v>
                </c:pt>
                <c:pt idx="4">
                  <c:v>88.13</c:v>
                </c:pt>
              </c:numCache>
            </c:numRef>
          </c:val>
          <c:extLst>
            <c:ext xmlns:c16="http://schemas.microsoft.com/office/drawing/2014/chart" uri="{C3380CC4-5D6E-409C-BE32-E72D297353CC}">
              <c16:uniqueId val="{00000000-E0F7-4250-BF73-F51AE2BCC4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59.58</c:v>
                </c:pt>
              </c:numCache>
            </c:numRef>
          </c:val>
          <c:smooth val="0"/>
          <c:extLst>
            <c:ext xmlns:c16="http://schemas.microsoft.com/office/drawing/2014/chart" uri="{C3380CC4-5D6E-409C-BE32-E72D297353CC}">
              <c16:uniqueId val="{00000001-E0F7-4250-BF73-F51AE2BCC4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102.68</c:v>
                </c:pt>
                <c:pt idx="1">
                  <c:v>105.69</c:v>
                </c:pt>
                <c:pt idx="2">
                  <c:v>104.46</c:v>
                </c:pt>
                <c:pt idx="3">
                  <c:v>104.97</c:v>
                </c:pt>
                <c:pt idx="4">
                  <c:v>101.42</c:v>
                </c:pt>
              </c:numCache>
            </c:numRef>
          </c:val>
          <c:extLst>
            <c:ext xmlns:c16="http://schemas.microsoft.com/office/drawing/2014/chart" uri="{C3380CC4-5D6E-409C-BE32-E72D297353CC}">
              <c16:uniqueId val="{00000000-82AC-4C2C-AFA8-447C5E7614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100.96</c:v>
                </c:pt>
                <c:pt idx="1">
                  <c:v>101.41</c:v>
                </c:pt>
                <c:pt idx="2">
                  <c:v>104.22</c:v>
                </c:pt>
                <c:pt idx="3">
                  <c:v>103.61</c:v>
                </c:pt>
                <c:pt idx="4">
                  <c:v>99.03</c:v>
                </c:pt>
              </c:numCache>
            </c:numRef>
          </c:val>
          <c:smooth val="0"/>
          <c:extLst>
            <c:ext xmlns:c16="http://schemas.microsoft.com/office/drawing/2014/chart" uri="{C3380CC4-5D6E-409C-BE32-E72D297353CC}">
              <c16:uniqueId val="{00000001-82AC-4C2C-AFA8-447C5E7614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5.44</c:v>
                </c:pt>
                <c:pt idx="1">
                  <c:v>8.16</c:v>
                </c:pt>
                <c:pt idx="2">
                  <c:v>10.88</c:v>
                </c:pt>
                <c:pt idx="3">
                  <c:v>13.53</c:v>
                </c:pt>
                <c:pt idx="4">
                  <c:v>16.16</c:v>
                </c:pt>
              </c:numCache>
            </c:numRef>
          </c:val>
          <c:extLst>
            <c:ext xmlns:c16="http://schemas.microsoft.com/office/drawing/2014/chart" uri="{C3380CC4-5D6E-409C-BE32-E72D297353CC}">
              <c16:uniqueId val="{00000000-3096-4F9A-A997-947F40881E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11.1</c:v>
                </c:pt>
                <c:pt idx="2">
                  <c:v>12.06</c:v>
                </c:pt>
                <c:pt idx="3">
                  <c:v>11.47</c:v>
                </c:pt>
                <c:pt idx="4">
                  <c:v>14.97</c:v>
                </c:pt>
              </c:numCache>
            </c:numRef>
          </c:val>
          <c:smooth val="0"/>
          <c:extLst>
            <c:ext xmlns:c16="http://schemas.microsoft.com/office/drawing/2014/chart" uri="{C3380CC4-5D6E-409C-BE32-E72D297353CC}">
              <c16:uniqueId val="{00000001-3096-4F9A-A997-947F40881E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3-47C4-AD21-88D366669A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33-47C4-AD21-88D366669A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121.81</c:v>
                </c:pt>
                <c:pt idx="1">
                  <c:v>71.16</c:v>
                </c:pt>
                <c:pt idx="2">
                  <c:v>33.17</c:v>
                </c:pt>
                <c:pt idx="3" formatCode="#,##0.00;&quot;△&quot;#,##0.00">
                  <c:v>0</c:v>
                </c:pt>
                <c:pt idx="4" formatCode="#,##0.00;&quot;△&quot;#,##0.00">
                  <c:v>0</c:v>
                </c:pt>
              </c:numCache>
            </c:numRef>
          </c:val>
          <c:extLst>
            <c:ext xmlns:c16="http://schemas.microsoft.com/office/drawing/2014/chart" uri="{C3380CC4-5D6E-409C-BE32-E72D297353CC}">
              <c16:uniqueId val="{00000000-3BDE-4557-9927-61BDAF3807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97.36</c:v>
                </c:pt>
                <c:pt idx="1">
                  <c:v>76.180000000000007</c:v>
                </c:pt>
                <c:pt idx="2">
                  <c:v>23.66</c:v>
                </c:pt>
                <c:pt idx="3">
                  <c:v>21.51</c:v>
                </c:pt>
                <c:pt idx="4">
                  <c:v>42.33</c:v>
                </c:pt>
              </c:numCache>
            </c:numRef>
          </c:val>
          <c:smooth val="0"/>
          <c:extLst>
            <c:ext xmlns:c16="http://schemas.microsoft.com/office/drawing/2014/chart" uri="{C3380CC4-5D6E-409C-BE32-E72D297353CC}">
              <c16:uniqueId val="{00000001-3BDE-4557-9927-61BDAF3807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139.22</c:v>
                </c:pt>
                <c:pt idx="1">
                  <c:v>139.35</c:v>
                </c:pt>
                <c:pt idx="2">
                  <c:v>131.88999999999999</c:v>
                </c:pt>
                <c:pt idx="3">
                  <c:v>128.1</c:v>
                </c:pt>
                <c:pt idx="4">
                  <c:v>125.21</c:v>
                </c:pt>
              </c:numCache>
            </c:numRef>
          </c:val>
          <c:extLst>
            <c:ext xmlns:c16="http://schemas.microsoft.com/office/drawing/2014/chart" uri="{C3380CC4-5D6E-409C-BE32-E72D297353CC}">
              <c16:uniqueId val="{00000000-CAF0-4EDA-AD24-73C84DD06E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191.84</c:v>
                </c:pt>
                <c:pt idx="1">
                  <c:v>181.16</c:v>
                </c:pt>
                <c:pt idx="2">
                  <c:v>103.43</c:v>
                </c:pt>
                <c:pt idx="3">
                  <c:v>103.7</c:v>
                </c:pt>
                <c:pt idx="4">
                  <c:v>114.23</c:v>
                </c:pt>
              </c:numCache>
            </c:numRef>
          </c:val>
          <c:smooth val="0"/>
          <c:extLst>
            <c:ext xmlns:c16="http://schemas.microsoft.com/office/drawing/2014/chart" uri="{C3380CC4-5D6E-409C-BE32-E72D297353CC}">
              <c16:uniqueId val="{00000001-CAF0-4EDA-AD24-73C84DD06E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3032.11</c:v>
                </c:pt>
                <c:pt idx="1">
                  <c:v>2936.73</c:v>
                </c:pt>
                <c:pt idx="2">
                  <c:v>2879.26</c:v>
                </c:pt>
                <c:pt idx="3">
                  <c:v>2839.51</c:v>
                </c:pt>
                <c:pt idx="4">
                  <c:v>2700.4</c:v>
                </c:pt>
              </c:numCache>
            </c:numRef>
          </c:val>
          <c:extLst>
            <c:ext xmlns:c16="http://schemas.microsoft.com/office/drawing/2014/chart" uri="{C3380CC4-5D6E-409C-BE32-E72D297353CC}">
              <c16:uniqueId val="{00000000-300D-4603-9F72-EBF279793C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904.55</c:v>
                </c:pt>
              </c:numCache>
            </c:numRef>
          </c:val>
          <c:smooth val="0"/>
          <c:extLst>
            <c:ext xmlns:c16="http://schemas.microsoft.com/office/drawing/2014/chart" uri="{C3380CC4-5D6E-409C-BE32-E72D297353CC}">
              <c16:uniqueId val="{00000001-300D-4603-9F72-EBF279793C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28.69</c:v>
                </c:pt>
                <c:pt idx="1">
                  <c:v>28.5</c:v>
                </c:pt>
                <c:pt idx="2">
                  <c:v>30.54</c:v>
                </c:pt>
                <c:pt idx="3">
                  <c:v>30.02</c:v>
                </c:pt>
                <c:pt idx="4">
                  <c:v>27.31</c:v>
                </c:pt>
              </c:numCache>
            </c:numRef>
          </c:val>
          <c:extLst>
            <c:ext xmlns:c16="http://schemas.microsoft.com/office/drawing/2014/chart" uri="{C3380CC4-5D6E-409C-BE32-E72D297353CC}">
              <c16:uniqueId val="{00000000-BAEA-4ED8-A815-08300D51EE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39.69</c:v>
                </c:pt>
              </c:numCache>
            </c:numRef>
          </c:val>
          <c:smooth val="0"/>
          <c:extLst>
            <c:ext xmlns:c16="http://schemas.microsoft.com/office/drawing/2014/chart" uri="{C3380CC4-5D6E-409C-BE32-E72D297353CC}">
              <c16:uniqueId val="{00000001-BAEA-4ED8-A815-08300D51EE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330.47</c:v>
                </c:pt>
                <c:pt idx="1">
                  <c:v>332.48</c:v>
                </c:pt>
                <c:pt idx="2">
                  <c:v>310.57</c:v>
                </c:pt>
                <c:pt idx="3">
                  <c:v>315.16000000000003</c:v>
                </c:pt>
                <c:pt idx="4">
                  <c:v>347.19</c:v>
                </c:pt>
              </c:numCache>
            </c:numRef>
          </c:val>
          <c:extLst>
            <c:ext xmlns:c16="http://schemas.microsoft.com/office/drawing/2014/chart" uri="{C3380CC4-5D6E-409C-BE32-E72D297353CC}">
              <c16:uniqueId val="{00000000-2900-49FA-81E9-D576642BDE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253.17</c:v>
                </c:pt>
              </c:numCache>
            </c:numRef>
          </c:val>
          <c:smooth val="0"/>
          <c:extLst>
            <c:ext xmlns:c16="http://schemas.microsoft.com/office/drawing/2014/chart" uri="{C3380CC4-5D6E-409C-BE32-E72D297353CC}">
              <c16:uniqueId val="{00000001-2900-49FA-81E9-D576642BDE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平塚市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F3</v>
      </c>
      <c r="X8" s="40"/>
      <c r="Y8" s="40"/>
      <c r="Z8" s="40"/>
      <c r="AA8" s="40"/>
      <c r="AB8" s="40"/>
      <c r="AC8" s="40"/>
      <c r="AD8" s="41" t="str">
        <f>データ!$M$6</f>
        <v>非設置</v>
      </c>
      <c r="AE8" s="41"/>
      <c r="AF8" s="41"/>
      <c r="AG8" s="41"/>
      <c r="AH8" s="41"/>
      <c r="AI8" s="41"/>
      <c r="AJ8" s="41"/>
      <c r="AK8" s="3"/>
      <c r="AL8" s="42">
        <f>データ!S6</f>
        <v>255987</v>
      </c>
      <c r="AM8" s="42"/>
      <c r="AN8" s="42"/>
      <c r="AO8" s="42"/>
      <c r="AP8" s="42"/>
      <c r="AQ8" s="42"/>
      <c r="AR8" s="42"/>
      <c r="AS8" s="42"/>
      <c r="AT8" s="35">
        <f>データ!T6</f>
        <v>67.819999999999993</v>
      </c>
      <c r="AU8" s="35"/>
      <c r="AV8" s="35"/>
      <c r="AW8" s="35"/>
      <c r="AX8" s="35"/>
      <c r="AY8" s="35"/>
      <c r="AZ8" s="35"/>
      <c r="BA8" s="35"/>
      <c r="BB8" s="35">
        <f>データ!U6</f>
        <v>3774.51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53.32</v>
      </c>
      <c r="J10" s="35"/>
      <c r="K10" s="35"/>
      <c r="L10" s="35"/>
      <c r="M10" s="35"/>
      <c r="N10" s="35"/>
      <c r="O10" s="35"/>
      <c r="P10" s="35">
        <f>データ!P6</f>
        <v>1.1100000000000001</v>
      </c>
      <c r="Q10" s="35"/>
      <c r="R10" s="35"/>
      <c r="S10" s="35"/>
      <c r="T10" s="35"/>
      <c r="U10" s="35"/>
      <c r="V10" s="35"/>
      <c r="W10" s="35">
        <f>データ!Q6</f>
        <v>94.32</v>
      </c>
      <c r="X10" s="35"/>
      <c r="Y10" s="35"/>
      <c r="Z10" s="35"/>
      <c r="AA10" s="35"/>
      <c r="AB10" s="35"/>
      <c r="AC10" s="35"/>
      <c r="AD10" s="42">
        <f>データ!R6</f>
        <v>1998</v>
      </c>
      <c r="AE10" s="42"/>
      <c r="AF10" s="42"/>
      <c r="AG10" s="42"/>
      <c r="AH10" s="42"/>
      <c r="AI10" s="42"/>
      <c r="AJ10" s="42"/>
      <c r="AK10" s="2"/>
      <c r="AL10" s="42">
        <f>データ!V6</f>
        <v>2831</v>
      </c>
      <c r="AM10" s="42"/>
      <c r="AN10" s="42"/>
      <c r="AO10" s="42"/>
      <c r="AP10" s="42"/>
      <c r="AQ10" s="42"/>
      <c r="AR10" s="42"/>
      <c r="AS10" s="42"/>
      <c r="AT10" s="35">
        <f>データ!W6</f>
        <v>1.24</v>
      </c>
      <c r="AU10" s="35"/>
      <c r="AV10" s="35"/>
      <c r="AW10" s="35"/>
      <c r="AX10" s="35"/>
      <c r="AY10" s="35"/>
      <c r="AZ10" s="35"/>
      <c r="BA10" s="35"/>
      <c r="BB10" s="35">
        <f>データ!X6</f>
        <v>2283.06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3/5MRv9D4yaUeKIHClGUFE8BxJrn3lPzwroVZuWPLncPPuXklYa7S1t1C37Sk9xsZSiEuevK6u7djVJctYWuA==" saltValue="gve3qVejL2xor8/Pr7s/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142034</v>
      </c>
      <c r="D6" s="19">
        <f t="shared" si="3"/>
        <v>46</v>
      </c>
      <c r="E6" s="19">
        <f t="shared" si="3"/>
        <v>17</v>
      </c>
      <c r="F6" s="19">
        <f t="shared" si="3"/>
        <v>5</v>
      </c>
      <c r="G6" s="19">
        <f t="shared" si="3"/>
        <v>0</v>
      </c>
      <c r="H6" s="19" t="str">
        <f t="shared" si="3"/>
        <v>神奈川県　平塚市</v>
      </c>
      <c r="I6" s="19" t="str">
        <f t="shared" si="3"/>
        <v>法適用</v>
      </c>
      <c r="J6" s="19" t="str">
        <f t="shared" si="3"/>
        <v>下水道事業</v>
      </c>
      <c r="K6" s="19" t="str">
        <f t="shared" si="3"/>
        <v>農業集落排水</v>
      </c>
      <c r="L6" s="19" t="str">
        <f t="shared" si="3"/>
        <v>F3</v>
      </c>
      <c r="M6" s="19" t="str">
        <f t="shared" si="3"/>
        <v>非設置</v>
      </c>
      <c r="N6" s="20" t="str">
        <f t="shared" si="3"/>
        <v>-</v>
      </c>
      <c r="O6" s="20">
        <f t="shared" si="3"/>
        <v>53.32</v>
      </c>
      <c r="P6" s="20">
        <f t="shared" si="3"/>
        <v>1.1100000000000001</v>
      </c>
      <c r="Q6" s="20">
        <f t="shared" si="3"/>
        <v>94.32</v>
      </c>
      <c r="R6" s="20">
        <f t="shared" si="3"/>
        <v>1998</v>
      </c>
      <c r="S6" s="20">
        <f t="shared" si="3"/>
        <v>255987</v>
      </c>
      <c r="T6" s="20">
        <f t="shared" si="3"/>
        <v>67.819999999999993</v>
      </c>
      <c r="U6" s="20">
        <f t="shared" si="3"/>
        <v>3774.51</v>
      </c>
      <c r="V6" s="20">
        <f t="shared" si="3"/>
        <v>2831</v>
      </c>
      <c r="W6" s="20">
        <f t="shared" si="3"/>
        <v>1.24</v>
      </c>
      <c r="X6" s="20">
        <f t="shared" si="3"/>
        <v>2283.06</v>
      </c>
      <c r="Y6" s="21">
        <f>IF(Y7="",NA(),Y7)</f>
        <v>102.68</v>
      </c>
      <c r="Z6" s="21">
        <f t="shared" ref="Z6:AH6" si="4">IF(Z7="",NA(),Z7)</f>
        <v>105.69</v>
      </c>
      <c r="AA6" s="21">
        <f t="shared" si="4"/>
        <v>104.46</v>
      </c>
      <c r="AB6" s="21">
        <f t="shared" si="4"/>
        <v>104.97</v>
      </c>
      <c r="AC6" s="21">
        <f t="shared" si="4"/>
        <v>101.42</v>
      </c>
      <c r="AD6" s="21">
        <f t="shared" si="4"/>
        <v>100.96</v>
      </c>
      <c r="AE6" s="21">
        <f t="shared" si="4"/>
        <v>101.41</v>
      </c>
      <c r="AF6" s="21">
        <f t="shared" si="4"/>
        <v>104.22</v>
      </c>
      <c r="AG6" s="21">
        <f t="shared" si="4"/>
        <v>103.61</v>
      </c>
      <c r="AH6" s="21">
        <f t="shared" si="4"/>
        <v>99.03</v>
      </c>
      <c r="AI6" s="20" t="str">
        <f>IF(AI7="","",IF(AI7="-","【-】","【"&amp;SUBSTITUTE(TEXT(AI7,"#,##0.00"),"-","△")&amp;"】"))</f>
        <v>【104.16】</v>
      </c>
      <c r="AJ6" s="21">
        <f>IF(AJ7="",NA(),AJ7)</f>
        <v>121.81</v>
      </c>
      <c r="AK6" s="21">
        <f t="shared" ref="AK6:AS6" si="5">IF(AK7="",NA(),AK7)</f>
        <v>71.16</v>
      </c>
      <c r="AL6" s="21">
        <f t="shared" si="5"/>
        <v>33.17</v>
      </c>
      <c r="AM6" s="20">
        <f t="shared" si="5"/>
        <v>0</v>
      </c>
      <c r="AN6" s="20">
        <f t="shared" si="5"/>
        <v>0</v>
      </c>
      <c r="AO6" s="21">
        <f t="shared" si="5"/>
        <v>97.36</v>
      </c>
      <c r="AP6" s="21">
        <f t="shared" si="5"/>
        <v>76.180000000000007</v>
      </c>
      <c r="AQ6" s="21">
        <f t="shared" si="5"/>
        <v>23.66</v>
      </c>
      <c r="AR6" s="21">
        <f t="shared" si="5"/>
        <v>21.51</v>
      </c>
      <c r="AS6" s="21">
        <f t="shared" si="5"/>
        <v>42.33</v>
      </c>
      <c r="AT6" s="20" t="str">
        <f>IF(AT7="","",IF(AT7="-","【-】","【"&amp;SUBSTITUTE(TEXT(AT7,"#,##0.00"),"-","△")&amp;"】"))</f>
        <v>【128.23】</v>
      </c>
      <c r="AU6" s="21">
        <f>IF(AU7="",NA(),AU7)</f>
        <v>139.22</v>
      </c>
      <c r="AV6" s="21">
        <f t="shared" ref="AV6:BD6" si="6">IF(AV7="",NA(),AV7)</f>
        <v>139.35</v>
      </c>
      <c r="AW6" s="21">
        <f t="shared" si="6"/>
        <v>131.88999999999999</v>
      </c>
      <c r="AX6" s="21">
        <f t="shared" si="6"/>
        <v>128.1</v>
      </c>
      <c r="AY6" s="21">
        <f t="shared" si="6"/>
        <v>125.21</v>
      </c>
      <c r="AZ6" s="21">
        <f t="shared" si="6"/>
        <v>191.84</v>
      </c>
      <c r="BA6" s="21">
        <f t="shared" si="6"/>
        <v>181.16</v>
      </c>
      <c r="BB6" s="21">
        <f t="shared" si="6"/>
        <v>103.43</v>
      </c>
      <c r="BC6" s="21">
        <f t="shared" si="6"/>
        <v>103.7</v>
      </c>
      <c r="BD6" s="21">
        <f t="shared" si="6"/>
        <v>114.23</v>
      </c>
      <c r="BE6" s="20" t="str">
        <f>IF(BE7="","",IF(BE7="-","【-】","【"&amp;SUBSTITUTE(TEXT(BE7,"#,##0.00"),"-","△")&amp;"】"))</f>
        <v>【34.77】</v>
      </c>
      <c r="BF6" s="21">
        <f>IF(BF7="",NA(),BF7)</f>
        <v>3032.11</v>
      </c>
      <c r="BG6" s="21">
        <f t="shared" ref="BG6:BO6" si="7">IF(BG7="",NA(),BG7)</f>
        <v>2936.73</v>
      </c>
      <c r="BH6" s="21">
        <f t="shared" si="7"/>
        <v>2879.26</v>
      </c>
      <c r="BI6" s="21">
        <f t="shared" si="7"/>
        <v>2839.51</v>
      </c>
      <c r="BJ6" s="21">
        <f t="shared" si="7"/>
        <v>2700.4</v>
      </c>
      <c r="BK6" s="21">
        <f t="shared" si="7"/>
        <v>982.29</v>
      </c>
      <c r="BL6" s="21">
        <f t="shared" si="7"/>
        <v>713.28</v>
      </c>
      <c r="BM6" s="21">
        <f t="shared" si="7"/>
        <v>673.08</v>
      </c>
      <c r="BN6" s="21">
        <f t="shared" si="7"/>
        <v>746.98</v>
      </c>
      <c r="BO6" s="21">
        <f t="shared" si="7"/>
        <v>904.55</v>
      </c>
      <c r="BP6" s="20" t="str">
        <f>IF(BP7="","",IF(BP7="-","【-】","【"&amp;SUBSTITUTE(TEXT(BP7,"#,##0.00"),"-","△")&amp;"】"))</f>
        <v>【786.37】</v>
      </c>
      <c r="BQ6" s="21">
        <f>IF(BQ7="",NA(),BQ7)</f>
        <v>28.69</v>
      </c>
      <c r="BR6" s="21">
        <f t="shared" ref="BR6:BZ6" si="8">IF(BR7="",NA(),BR7)</f>
        <v>28.5</v>
      </c>
      <c r="BS6" s="21">
        <f t="shared" si="8"/>
        <v>30.54</v>
      </c>
      <c r="BT6" s="21">
        <f t="shared" si="8"/>
        <v>30.02</v>
      </c>
      <c r="BU6" s="21">
        <f t="shared" si="8"/>
        <v>27.31</v>
      </c>
      <c r="BV6" s="21">
        <f t="shared" si="8"/>
        <v>41.25</v>
      </c>
      <c r="BW6" s="21">
        <f t="shared" si="8"/>
        <v>40.75</v>
      </c>
      <c r="BX6" s="21">
        <f t="shared" si="8"/>
        <v>42.44</v>
      </c>
      <c r="BY6" s="21">
        <f t="shared" si="8"/>
        <v>40.49</v>
      </c>
      <c r="BZ6" s="21">
        <f t="shared" si="8"/>
        <v>39.69</v>
      </c>
      <c r="CA6" s="20" t="str">
        <f>IF(CA7="","",IF(CA7="-","【-】","【"&amp;SUBSTITUTE(TEXT(CA7,"#,##0.00"),"-","△")&amp;"】"))</f>
        <v>【60.65】</v>
      </c>
      <c r="CB6" s="21">
        <f>IF(CB7="",NA(),CB7)</f>
        <v>330.47</v>
      </c>
      <c r="CC6" s="21">
        <f t="shared" ref="CC6:CK6" si="9">IF(CC7="",NA(),CC7)</f>
        <v>332.48</v>
      </c>
      <c r="CD6" s="21">
        <f t="shared" si="9"/>
        <v>310.57</v>
      </c>
      <c r="CE6" s="21">
        <f t="shared" si="9"/>
        <v>315.16000000000003</v>
      </c>
      <c r="CF6" s="21">
        <f t="shared" si="9"/>
        <v>347.19</v>
      </c>
      <c r="CG6" s="21">
        <f t="shared" si="9"/>
        <v>334.48</v>
      </c>
      <c r="CH6" s="21">
        <f t="shared" si="9"/>
        <v>311.70999999999998</v>
      </c>
      <c r="CI6" s="21">
        <f t="shared" si="9"/>
        <v>284.54000000000002</v>
      </c>
      <c r="CJ6" s="21">
        <f t="shared" si="9"/>
        <v>274.54000000000002</v>
      </c>
      <c r="CK6" s="21">
        <f t="shared" si="9"/>
        <v>253.17</v>
      </c>
      <c r="CL6" s="20" t="str">
        <f>IF(CL7="","",IF(CL7="-","【-】","【"&amp;SUBSTITUTE(TEXT(CL7,"#,##0.00"),"-","△")&amp;"】"))</f>
        <v>【256.97】</v>
      </c>
      <c r="CM6" s="21">
        <f>IF(CM7="",NA(),CM7)</f>
        <v>64.59</v>
      </c>
      <c r="CN6" s="21">
        <f t="shared" ref="CN6:CV6" si="10">IF(CN7="",NA(),CN7)</f>
        <v>64.41</v>
      </c>
      <c r="CO6" s="21">
        <f t="shared" si="10"/>
        <v>63.17</v>
      </c>
      <c r="CP6" s="21">
        <f t="shared" si="10"/>
        <v>63.97</v>
      </c>
      <c r="CQ6" s="21">
        <f t="shared" si="10"/>
        <v>63.08</v>
      </c>
      <c r="CR6" s="21">
        <f t="shared" si="10"/>
        <v>40.93</v>
      </c>
      <c r="CS6" s="21">
        <f t="shared" si="10"/>
        <v>43.38</v>
      </c>
      <c r="CT6" s="21">
        <f t="shared" si="10"/>
        <v>42.33</v>
      </c>
      <c r="CU6" s="21">
        <f t="shared" si="10"/>
        <v>41.66</v>
      </c>
      <c r="CV6" s="21">
        <f t="shared" si="10"/>
        <v>36.369999999999997</v>
      </c>
      <c r="CW6" s="20" t="str">
        <f>IF(CW7="","",IF(CW7="-","【-】","【"&amp;SUBSTITUTE(TEXT(CW7,"#,##0.00"),"-","△")&amp;"】"))</f>
        <v>【61.14】</v>
      </c>
      <c r="CX6" s="21">
        <f>IF(CX7="",NA(),CX7)</f>
        <v>84.98</v>
      </c>
      <c r="CY6" s="21">
        <f t="shared" ref="CY6:DG6" si="11">IF(CY7="",NA(),CY7)</f>
        <v>86.87</v>
      </c>
      <c r="CZ6" s="21">
        <f t="shared" si="11"/>
        <v>87.23</v>
      </c>
      <c r="DA6" s="21">
        <f t="shared" si="11"/>
        <v>87.81</v>
      </c>
      <c r="DB6" s="21">
        <f t="shared" si="11"/>
        <v>88.13</v>
      </c>
      <c r="DC6" s="21">
        <f t="shared" si="11"/>
        <v>62.73</v>
      </c>
      <c r="DD6" s="21">
        <f t="shared" si="11"/>
        <v>62.02</v>
      </c>
      <c r="DE6" s="21">
        <f t="shared" si="11"/>
        <v>62.5</v>
      </c>
      <c r="DF6" s="21">
        <f t="shared" si="11"/>
        <v>58.77</v>
      </c>
      <c r="DG6" s="21">
        <f t="shared" si="11"/>
        <v>59.58</v>
      </c>
      <c r="DH6" s="20" t="str">
        <f>IF(DH7="","",IF(DH7="-","【-】","【"&amp;SUBSTITUTE(TEXT(DH7,"#,##0.00"),"-","△")&amp;"】"))</f>
        <v>【86.91】</v>
      </c>
      <c r="DI6" s="21">
        <f>IF(DI7="",NA(),DI7)</f>
        <v>5.44</v>
      </c>
      <c r="DJ6" s="21">
        <f t="shared" ref="DJ6:DR6" si="12">IF(DJ7="",NA(),DJ7)</f>
        <v>8.16</v>
      </c>
      <c r="DK6" s="21">
        <f t="shared" si="12"/>
        <v>10.88</v>
      </c>
      <c r="DL6" s="21">
        <f t="shared" si="12"/>
        <v>13.53</v>
      </c>
      <c r="DM6" s="21">
        <f t="shared" si="12"/>
        <v>16.16</v>
      </c>
      <c r="DN6" s="21">
        <f t="shared" si="12"/>
        <v>8.36</v>
      </c>
      <c r="DO6" s="21">
        <f t="shared" si="12"/>
        <v>11.1</v>
      </c>
      <c r="DP6" s="21">
        <f t="shared" si="12"/>
        <v>12.06</v>
      </c>
      <c r="DQ6" s="21">
        <f t="shared" si="12"/>
        <v>11.47</v>
      </c>
      <c r="DR6" s="21">
        <f t="shared" si="12"/>
        <v>14.97</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0">
        <f t="shared" si="14"/>
        <v>0</v>
      </c>
      <c r="EO6" s="20" t="str">
        <f>IF(EO7="","",IF(EO7="-","【-】","【"&amp;SUBSTITUTE(TEXT(EO7,"#,##0.00"),"-","△")&amp;"】"))</f>
        <v>【0.03】</v>
      </c>
    </row>
    <row r="7" spans="1:148" s="22" customFormat="1" x14ac:dyDescent="0.15">
      <c r="A7" s="14"/>
      <c r="B7" s="23">
        <v>2021</v>
      </c>
      <c r="C7" s="23">
        <v>142034</v>
      </c>
      <c r="D7" s="23">
        <v>46</v>
      </c>
      <c r="E7" s="23">
        <v>17</v>
      </c>
      <c r="F7" s="23">
        <v>5</v>
      </c>
      <c r="G7" s="23">
        <v>0</v>
      </c>
      <c r="H7" s="23" t="s">
        <v>96</v>
      </c>
      <c r="I7" s="23" t="s">
        <v>97</v>
      </c>
      <c r="J7" s="23" t="s">
        <v>98</v>
      </c>
      <c r="K7" s="23" t="s">
        <v>99</v>
      </c>
      <c r="L7" s="23" t="s">
        <v>100</v>
      </c>
      <c r="M7" s="23" t="s">
        <v>101</v>
      </c>
      <c r="N7" s="24" t="s">
        <v>102</v>
      </c>
      <c r="O7" s="24">
        <v>53.32</v>
      </c>
      <c r="P7" s="24">
        <v>1.1100000000000001</v>
      </c>
      <c r="Q7" s="24">
        <v>94.32</v>
      </c>
      <c r="R7" s="24">
        <v>1998</v>
      </c>
      <c r="S7" s="24">
        <v>255987</v>
      </c>
      <c r="T7" s="24">
        <v>67.819999999999993</v>
      </c>
      <c r="U7" s="24">
        <v>3774.51</v>
      </c>
      <c r="V7" s="24">
        <v>2831</v>
      </c>
      <c r="W7" s="24">
        <v>1.24</v>
      </c>
      <c r="X7" s="24">
        <v>2283.06</v>
      </c>
      <c r="Y7" s="24">
        <v>102.68</v>
      </c>
      <c r="Z7" s="24">
        <v>105.69</v>
      </c>
      <c r="AA7" s="24">
        <v>104.46</v>
      </c>
      <c r="AB7" s="24">
        <v>104.97</v>
      </c>
      <c r="AC7" s="24">
        <v>101.42</v>
      </c>
      <c r="AD7" s="24">
        <v>100.96</v>
      </c>
      <c r="AE7" s="24">
        <v>101.41</v>
      </c>
      <c r="AF7" s="24">
        <v>104.22</v>
      </c>
      <c r="AG7" s="24">
        <v>103.61</v>
      </c>
      <c r="AH7" s="24">
        <v>99.03</v>
      </c>
      <c r="AI7" s="24">
        <v>104.16</v>
      </c>
      <c r="AJ7" s="24">
        <v>121.81</v>
      </c>
      <c r="AK7" s="24">
        <v>71.16</v>
      </c>
      <c r="AL7" s="24">
        <v>33.17</v>
      </c>
      <c r="AM7" s="24">
        <v>0</v>
      </c>
      <c r="AN7" s="24">
        <v>0</v>
      </c>
      <c r="AO7" s="24">
        <v>97.36</v>
      </c>
      <c r="AP7" s="24">
        <v>76.180000000000007</v>
      </c>
      <c r="AQ7" s="24">
        <v>23.66</v>
      </c>
      <c r="AR7" s="24">
        <v>21.51</v>
      </c>
      <c r="AS7" s="24">
        <v>42.33</v>
      </c>
      <c r="AT7" s="24">
        <v>128.22999999999999</v>
      </c>
      <c r="AU7" s="24">
        <v>139.22</v>
      </c>
      <c r="AV7" s="24">
        <v>139.35</v>
      </c>
      <c r="AW7" s="24">
        <v>131.88999999999999</v>
      </c>
      <c r="AX7" s="24">
        <v>128.1</v>
      </c>
      <c r="AY7" s="24">
        <v>125.21</v>
      </c>
      <c r="AZ7" s="24">
        <v>191.84</v>
      </c>
      <c r="BA7" s="24">
        <v>181.16</v>
      </c>
      <c r="BB7" s="24">
        <v>103.43</v>
      </c>
      <c r="BC7" s="24">
        <v>103.7</v>
      </c>
      <c r="BD7" s="24">
        <v>114.23</v>
      </c>
      <c r="BE7" s="24">
        <v>34.770000000000003</v>
      </c>
      <c r="BF7" s="24">
        <v>3032.11</v>
      </c>
      <c r="BG7" s="24">
        <v>2936.73</v>
      </c>
      <c r="BH7" s="24">
        <v>2879.26</v>
      </c>
      <c r="BI7" s="24">
        <v>2839.51</v>
      </c>
      <c r="BJ7" s="24">
        <v>2700.4</v>
      </c>
      <c r="BK7" s="24">
        <v>982.29</v>
      </c>
      <c r="BL7" s="24">
        <v>713.28</v>
      </c>
      <c r="BM7" s="24">
        <v>673.08</v>
      </c>
      <c r="BN7" s="24">
        <v>746.98</v>
      </c>
      <c r="BO7" s="24">
        <v>904.55</v>
      </c>
      <c r="BP7" s="24">
        <v>786.37</v>
      </c>
      <c r="BQ7" s="24">
        <v>28.69</v>
      </c>
      <c r="BR7" s="24">
        <v>28.5</v>
      </c>
      <c r="BS7" s="24">
        <v>30.54</v>
      </c>
      <c r="BT7" s="24">
        <v>30.02</v>
      </c>
      <c r="BU7" s="24">
        <v>27.31</v>
      </c>
      <c r="BV7" s="24">
        <v>41.25</v>
      </c>
      <c r="BW7" s="24">
        <v>40.75</v>
      </c>
      <c r="BX7" s="24">
        <v>42.44</v>
      </c>
      <c r="BY7" s="24">
        <v>40.49</v>
      </c>
      <c r="BZ7" s="24">
        <v>39.69</v>
      </c>
      <c r="CA7" s="24">
        <v>60.65</v>
      </c>
      <c r="CB7" s="24">
        <v>330.47</v>
      </c>
      <c r="CC7" s="24">
        <v>332.48</v>
      </c>
      <c r="CD7" s="24">
        <v>310.57</v>
      </c>
      <c r="CE7" s="24">
        <v>315.16000000000003</v>
      </c>
      <c r="CF7" s="24">
        <v>347.19</v>
      </c>
      <c r="CG7" s="24">
        <v>334.48</v>
      </c>
      <c r="CH7" s="24">
        <v>311.70999999999998</v>
      </c>
      <c r="CI7" s="24">
        <v>284.54000000000002</v>
      </c>
      <c r="CJ7" s="24">
        <v>274.54000000000002</v>
      </c>
      <c r="CK7" s="24">
        <v>253.17</v>
      </c>
      <c r="CL7" s="24">
        <v>256.97000000000003</v>
      </c>
      <c r="CM7" s="24">
        <v>64.59</v>
      </c>
      <c r="CN7" s="24">
        <v>64.41</v>
      </c>
      <c r="CO7" s="24">
        <v>63.17</v>
      </c>
      <c r="CP7" s="24">
        <v>63.97</v>
      </c>
      <c r="CQ7" s="24">
        <v>63.08</v>
      </c>
      <c r="CR7" s="24">
        <v>40.93</v>
      </c>
      <c r="CS7" s="24">
        <v>43.38</v>
      </c>
      <c r="CT7" s="24">
        <v>42.33</v>
      </c>
      <c r="CU7" s="24">
        <v>41.66</v>
      </c>
      <c r="CV7" s="24">
        <v>36.369999999999997</v>
      </c>
      <c r="CW7" s="24">
        <v>61.14</v>
      </c>
      <c r="CX7" s="24">
        <v>84.98</v>
      </c>
      <c r="CY7" s="24">
        <v>86.87</v>
      </c>
      <c r="CZ7" s="24">
        <v>87.23</v>
      </c>
      <c r="DA7" s="24">
        <v>87.81</v>
      </c>
      <c r="DB7" s="24">
        <v>88.13</v>
      </c>
      <c r="DC7" s="24">
        <v>62.73</v>
      </c>
      <c r="DD7" s="24">
        <v>62.02</v>
      </c>
      <c r="DE7" s="24">
        <v>62.5</v>
      </c>
      <c r="DF7" s="24">
        <v>58.77</v>
      </c>
      <c r="DG7" s="24">
        <v>59.58</v>
      </c>
      <c r="DH7" s="24">
        <v>86.91</v>
      </c>
      <c r="DI7" s="24">
        <v>5.44</v>
      </c>
      <c r="DJ7" s="24">
        <v>8.16</v>
      </c>
      <c r="DK7" s="24">
        <v>10.88</v>
      </c>
      <c r="DL7" s="24">
        <v>13.53</v>
      </c>
      <c r="DM7" s="24">
        <v>16.16</v>
      </c>
      <c r="DN7" s="24">
        <v>8.36</v>
      </c>
      <c r="DO7" s="24">
        <v>11.1</v>
      </c>
      <c r="DP7" s="24">
        <v>12.06</v>
      </c>
      <c r="DQ7" s="24">
        <v>11.47</v>
      </c>
      <c r="DR7" s="24">
        <v>14.97</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0.04</v>
      </c>
      <c r="EL7" s="24">
        <v>0</v>
      </c>
      <c r="EM7" s="24">
        <v>0</v>
      </c>
      <c r="EN7" s="24">
        <v>0</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2022-12-01T01:33:52Z</dcterms:created>
  <dcterms:modified xsi:type="dcterms:W3CDTF">2023-01-22T04:52:04Z</dcterms:modified>
  <cp:category/>
</cp:coreProperties>
</file>