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0103\06_理財G\02 公営企業\02 決算状況調査\04_経営比較分析表\05_市町村から\08_小田原市〇　病院、水道、下水道\"/>
    </mc:Choice>
  </mc:AlternateContent>
  <workbookProtection workbookAlgorithmName="SHA-512" workbookHashValue="PHHuchJQYnXUuZSTQLRlclqQ4/dF8vtalahF9Rd2Q/C942Ra5ZS/aEtnw5tr38KxYZqLa8OE3FvmgYOcSwltLQ==" workbookSaltValue="yECuX5yRUeKntqQjsHMwXA==" workbookSpinCount="100000" lockStructure="1"/>
  <bookViews>
    <workbookView xWindow="0" yWindow="0" windowWidth="15360" windowHeight="763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BB8" i="4" s="1"/>
  <c r="S6" i="5"/>
  <c r="R6" i="5"/>
  <c r="AL8" i="4" s="1"/>
  <c r="Q6" i="5"/>
  <c r="P6" i="5"/>
  <c r="P10" i="4" s="1"/>
  <c r="O6" i="5"/>
  <c r="N6" i="5"/>
  <c r="B10" i="4" s="1"/>
  <c r="M6" i="5"/>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J85" i="4"/>
  <c r="H85" i="4"/>
  <c r="F85" i="4"/>
  <c r="BB10" i="4"/>
  <c r="AL10" i="4"/>
  <c r="W10" i="4"/>
  <c r="I10" i="4"/>
  <c r="AT8" i="4"/>
  <c r="AD8" i="4"/>
  <c r="P8" i="4"/>
  <c r="B8"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<sst xmlns="http://schemas.openxmlformats.org/spreadsheetml/2006/main" count="228" uniqueCount="114">
  <si>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</si>
  <si>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</si>
  <si>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</si>
  <si>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</si>
  <si>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</si>
  <si>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</si>
  <si>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</si>
  <si>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</si>
  <si>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</si>
  <si>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</si>
  <si>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</si>
  <si>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</si>
  <si>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</si>
  <si>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</si>
  <si>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</si>
  <si>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</si>
  <si>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</si>
  <si>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</si>
  <si>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</si>
  <si>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</si>
  <si>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</si>
  <si>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</si>
  <si>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</si>
  <si>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</si>
  <si>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</si>
  <si>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</si>
  <si>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</si>
  <si>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</si>
  <si>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</si>
  <si>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</si>
  <si>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</si>
  <si>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</si>
  <si>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</si>
  <si>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</si>
  <si>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</si>
  <si>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</si>
  <si>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</si>
  <si>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</si>
  <si>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</si>
  <si>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</si>
  <si>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</si>
  <si>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</si>
  <si>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</si>
  <si>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</si>
  <si>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</si>
  <si>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</si>
  <si>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</si>
  <si>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</si>
  <si>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</si>
  <si>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</si>
  <si>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</si>
  <si>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</si>
  <si>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</si>
  <si>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</si>
  <si>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</si>
  <si>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</si>
  <si>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</si>
  <si>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</si>
  <si>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</si>
  <si>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</si>
  <si>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</si>
  <si>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</si>
  <si>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</si>
  <si>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</si>
  <si>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</si>
  <si>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</si>
  <si>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</si>
  <si>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</si>
  <si>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</si>
  <si>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</si>
  <si>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</si>
  <si>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</si>
  <si>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</si>
  <si>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</si>
  <si>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</si>
  <si>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</si>
  <si>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</si>
  <si>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</si>
  <si>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</si>
  <si>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</si>
  <si>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</si>
  <si>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</si>
  <si>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</si>
  <si>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</si>
  <si>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</si>
  <si>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</si>
  <si>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</si>
  <si>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</si>
  <si>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</si>
  <si>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</si>
  <si>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</si>
  <si>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</si>
  <si>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</si>
  <si>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小田原市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</si>
  <si>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</si>
  <si>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</si>
  <si>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</si>
  <si>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</si>
  <si>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</si>
  <si>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</si>
  <si>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</si>
  <si>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</si>
  <si>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</si>
  <si>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</si>
  <si>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</si>
  <si>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</si>
  <si>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</si>
  <si>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</si>
  <si>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</si>
  <si>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</si>
  <si>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</si>
  <si>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①有形固定資産減価償却率、②管路経年化率が類似団体平均値と比べ高い水準となっている一方、③管路更新率が低く推移していることから、施設の老朽化が進んでいると分析されます。
　管路の老朽化対策は、主に昭和40年代中頃以前に布設した管路について更新事業を進めていますが、多額の事業費を要する基幹管路から優先的に実施しているため、実施延長が伸びず管路更新率が低い値となっています。</t>
    <rPh sb="54" eb="56">
      <t>スイイ</t>
    </rPh>
    <phoneticPr fontId="4"/>
  </si>
  <si>
    <t>　将来において、水需要の低下によりさらなる給水収益の減少が予想される一方で、地震対策及び施設・管路の更新や維持管理などといった支出の増加が避けられない状況となっており、事業経営の効率化と財政基盤の強化が必要となります。
 今後は、アセットマネジメント（資産管理）を活用した水道施設の計画的な更新や規模の適正化による効果的な投資を進めるとともに、漏水対策や効率的な維持管理による水道施設の長寿命化に努めていきます。
　また、収入については、安定的かつ健全な経営を引き続き継続できるよう財政推計を行うとともに、収入の根幹をなす水道料金については、定期的に見直しを図り適切な料金水準を検討していきます。</t>
    <rPh sb="42" eb="43">
      <t>オヨ</t>
    </rPh>
    <rPh sb="47" eb="49">
      <t>カンロ</t>
    </rPh>
    <rPh sb="53" eb="55">
      <t>イジ</t>
    </rPh>
    <rPh sb="55" eb="57">
      <t>カンリ</t>
    </rPh>
    <rPh sb="132" eb="134">
      <t>カツヨウ</t>
    </rPh>
    <rPh sb="141" eb="144">
      <t>ケイカクテキ</t>
    </rPh>
    <rPh sb="145" eb="147">
      <t>コウシン</t>
    </rPh>
    <rPh sb="157" eb="160">
      <t>コウカテキ</t>
    </rPh>
    <rPh sb="164" eb="165">
      <t>スス</t>
    </rPh>
    <rPh sb="172" eb="174">
      <t>ロウスイ</t>
    </rPh>
    <rPh sb="174" eb="176">
      <t>タイサク</t>
    </rPh>
    <rPh sb="177" eb="180">
      <t>コウリツテキ</t>
    </rPh>
    <rPh sb="181" eb="183">
      <t>イジ</t>
    </rPh>
    <rPh sb="183" eb="185">
      <t>カンリ</t>
    </rPh>
    <rPh sb="188" eb="190">
      <t>スイドウ</t>
    </rPh>
    <rPh sb="190" eb="192">
      <t>シセツ</t>
    </rPh>
    <rPh sb="193" eb="197">
      <t>チョウジュミョウカ</t>
    </rPh>
    <rPh sb="198" eb="199">
      <t>ツト</t>
    </rPh>
    <phoneticPr fontId="4"/>
  </si>
  <si>
    <t xml:space="preserve">　①経常収支比率や⑤料金回収率は100％以上であり、類似団体平均と同等です。⑥給水原価については前年と同等ですが、給水収益が減少傾向にある中で、本指標を向上させるには、給水収益の減少割合以上のコスト削減が必要です。
　④企業債残高対給水収益比率については、企業債残高が減少したことにより指標は低下しましたが、依然として類似団体平均値よりも高い水準にあります。
　⑧有収率については、地下漏水の早期発見・早期修繕に努めていますが、年々減少傾向にあり類似団体平均を下回っています。
　※経営比較分析表の指標は、地方公営企業決算状況調査の数値を機械的に計算したものであり、⑤料金回収率と⑥給水原価は、本市の公表指標と異なります。
（R03料金回収率109.95％、R02給水原価126.96円）
</t>
    <rPh sb="182" eb="185">
      <t>ユウシュウリツ</t>
    </rPh>
    <rPh sb="191" eb="193">
      <t>チカ</t>
    </rPh>
    <rPh sb="193" eb="195">
      <t>ロウスイ</t>
    </rPh>
    <rPh sb="196" eb="198">
      <t>ソウキ</t>
    </rPh>
    <rPh sb="198" eb="200">
      <t>ハッケン</t>
    </rPh>
    <rPh sb="201" eb="203">
      <t>ソウキ</t>
    </rPh>
    <rPh sb="203" eb="205">
      <t>シュウゼン</t>
    </rPh>
    <rPh sb="206" eb="207">
      <t>ツト</t>
    </rPh>
    <rPh sb="214" eb="216">
      <t>ネンネン</t>
    </rPh>
    <rPh sb="216" eb="218">
      <t>ゲンショウ</t>
    </rPh>
    <rPh sb="218" eb="220">
      <t>ケイコウ</t>
    </rPh>
    <rPh sb="223" eb="225">
      <t>ルイジ</t>
    </rPh>
    <rPh sb="225" eb="227">
      <t>ダンタイ</t>
    </rPh>
    <rPh sb="227" eb="229">
      <t>ヘイキン</t>
    </rPh>
    <rPh sb="230" eb="232">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</si>
</sst>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0.28000000000000003</c:v>
                </c:pt>
                <c:pt idx="1">
                  <c:v>0.42</c:v>
                </c:pt>
                <c:pt idx="2">
                  <c:v>0.27</c:v>
                </c:pt>
                <c:pt idx="3">
                  <c:v>0.16</c:v>
                </c:pt>
                <c:pt idx="4">
                  <c:v>0.28000000000000003</c:v>
                </c:pt>
              </c:numCache>
            </c:numRef>
          </c:val>
          <c:extLst>
            <c:ext xmlns:c16="http://schemas.microsoft.com/office/drawing/2014/chart" uri="{C3380CC4-5D6E-409C-BE32-E72D297353CC}">
              <c16:uniqueId val="{00000000-2309-4467-8FEF-7C156FD3A54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0.7</c:v>
                </c:pt>
                <c:pt idx="2">
                  <c:v>0.72</c:v>
                </c:pt>
                <c:pt idx="3">
                  <c:v>0.69</c:v>
                </c:pt>
                <c:pt idx="4">
                  <c:v>0.69</c:v>
                </c:pt>
              </c:numCache>
            </c:numRef>
          </c:val>
          <c:smooth val="0"/>
          <c:extLst>
            <c:ext xmlns:c16="http://schemas.microsoft.com/office/drawing/2014/chart" uri="{C3380CC4-5D6E-409C-BE32-E72D297353CC}">
              <c16:uniqueId val="{00000001-2309-4467-8FEF-7C156FD3A54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64.52</c:v>
                </c:pt>
                <c:pt idx="1">
                  <c:v>63.41</c:v>
                </c:pt>
                <c:pt idx="2">
                  <c:v>63.61</c:v>
                </c:pt>
                <c:pt idx="3">
                  <c:v>65.739999999999995</c:v>
                </c:pt>
                <c:pt idx="4">
                  <c:v>65.319999999999993</c:v>
                </c:pt>
              </c:numCache>
            </c:numRef>
          </c:val>
          <c:extLst>
            <c:ext xmlns:c16="http://schemas.microsoft.com/office/drawing/2014/chart" uri="{C3380CC4-5D6E-409C-BE32-E72D297353CC}">
              <c16:uniqueId val="{00000000-4E3A-4554-9812-91D571EB839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62.88</c:v>
                </c:pt>
                <c:pt idx="1">
                  <c:v>62.32</c:v>
                </c:pt>
                <c:pt idx="2">
                  <c:v>61.71</c:v>
                </c:pt>
                <c:pt idx="3">
                  <c:v>63.12</c:v>
                </c:pt>
                <c:pt idx="4">
                  <c:v>62.57</c:v>
                </c:pt>
              </c:numCache>
            </c:numRef>
          </c:val>
          <c:smooth val="0"/>
          <c:extLst>
            <c:ext xmlns:c16="http://schemas.microsoft.com/office/drawing/2014/chart" uri="{C3380CC4-5D6E-409C-BE32-E72D297353CC}">
              <c16:uniqueId val="{00000001-4E3A-4554-9812-91D571EB839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86.03</c:v>
                </c:pt>
                <c:pt idx="1">
                  <c:v>86.73</c:v>
                </c:pt>
                <c:pt idx="2">
                  <c:v>85.02</c:v>
                </c:pt>
                <c:pt idx="3">
                  <c:v>83.65</c:v>
                </c:pt>
                <c:pt idx="4">
                  <c:v>82.97</c:v>
                </c:pt>
              </c:numCache>
            </c:numRef>
          </c:val>
          <c:extLst>
            <c:ext xmlns:c16="http://schemas.microsoft.com/office/drawing/2014/chart" uri="{C3380CC4-5D6E-409C-BE32-E72D297353CC}">
              <c16:uniqueId val="{00000000-996C-4F9F-B623-1B6B094A595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90.13</c:v>
                </c:pt>
                <c:pt idx="1">
                  <c:v>90.19</c:v>
                </c:pt>
                <c:pt idx="2">
                  <c:v>90.03</c:v>
                </c:pt>
                <c:pt idx="3">
                  <c:v>90.09</c:v>
                </c:pt>
                <c:pt idx="4">
                  <c:v>90.21</c:v>
                </c:pt>
              </c:numCache>
            </c:numRef>
          </c:val>
          <c:smooth val="0"/>
          <c:extLst>
            <c:ext xmlns:c16="http://schemas.microsoft.com/office/drawing/2014/chart" uri="{C3380CC4-5D6E-409C-BE32-E72D297353CC}">
              <c16:uniqueId val="{00000001-996C-4F9F-B623-1B6B094A595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120.09</c:v>
                </c:pt>
                <c:pt idx="1">
                  <c:v>118.25</c:v>
                </c:pt>
                <c:pt idx="2">
                  <c:v>113.97</c:v>
                </c:pt>
                <c:pt idx="3">
                  <c:v>114.16</c:v>
                </c:pt>
                <c:pt idx="4">
                  <c:v>113.81</c:v>
                </c:pt>
              </c:numCache>
            </c:numRef>
          </c:val>
          <c:extLst>
            <c:ext xmlns:c16="http://schemas.microsoft.com/office/drawing/2014/chart" uri="{C3380CC4-5D6E-409C-BE32-E72D297353CC}">
              <c16:uniqueId val="{00000000-5651-43F1-9556-68E4AC52004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113.95</c:v>
                </c:pt>
                <c:pt idx="1">
                  <c:v>112.62</c:v>
                </c:pt>
                <c:pt idx="2">
                  <c:v>113.35</c:v>
                </c:pt>
                <c:pt idx="3">
                  <c:v>112.36</c:v>
                </c:pt>
                <c:pt idx="4">
                  <c:v>112.26</c:v>
                </c:pt>
              </c:numCache>
            </c:numRef>
          </c:val>
          <c:smooth val="0"/>
          <c:extLst>
            <c:ext xmlns:c16="http://schemas.microsoft.com/office/drawing/2014/chart" uri="{C3380CC4-5D6E-409C-BE32-E72D297353CC}">
              <c16:uniqueId val="{00000001-5651-43F1-9556-68E4AC52004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51.01</c:v>
                </c:pt>
                <c:pt idx="1">
                  <c:v>52.16</c:v>
                </c:pt>
                <c:pt idx="2">
                  <c:v>52.23</c:v>
                </c:pt>
                <c:pt idx="3">
                  <c:v>52.54</c:v>
                </c:pt>
                <c:pt idx="4">
                  <c:v>53.8</c:v>
                </c:pt>
              </c:numCache>
            </c:numRef>
          </c:val>
          <c:extLst>
            <c:ext xmlns:c16="http://schemas.microsoft.com/office/drawing/2014/chart" uri="{C3380CC4-5D6E-409C-BE32-E72D297353CC}">
              <c16:uniqueId val="{00000000-7ADE-4107-9D5E-351690D105D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48.86</c:v>
                </c:pt>
                <c:pt idx="2">
                  <c:v>49.6</c:v>
                </c:pt>
                <c:pt idx="3">
                  <c:v>50.31</c:v>
                </c:pt>
                <c:pt idx="4">
                  <c:v>50.74</c:v>
                </c:pt>
              </c:numCache>
            </c:numRef>
          </c:val>
          <c:smooth val="0"/>
          <c:extLst>
            <c:ext xmlns:c16="http://schemas.microsoft.com/office/drawing/2014/chart" uri="{C3380CC4-5D6E-409C-BE32-E72D297353CC}">
              <c16:uniqueId val="{00000001-7ADE-4107-9D5E-351690D105D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21.46</c:v>
                </c:pt>
                <c:pt idx="1">
                  <c:v>21.72</c:v>
                </c:pt>
                <c:pt idx="2">
                  <c:v>22.74</c:v>
                </c:pt>
                <c:pt idx="3">
                  <c:v>23.64</c:v>
                </c:pt>
                <c:pt idx="4">
                  <c:v>25.42</c:v>
                </c:pt>
              </c:numCache>
            </c:numRef>
          </c:val>
          <c:extLst>
            <c:ext xmlns:c16="http://schemas.microsoft.com/office/drawing/2014/chart" uri="{C3380CC4-5D6E-409C-BE32-E72D297353CC}">
              <c16:uniqueId val="{00000000-2151-46F3-9BFB-48AED469E58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16.600000000000001</c:v>
                </c:pt>
                <c:pt idx="1">
                  <c:v>18.510000000000002</c:v>
                </c:pt>
                <c:pt idx="2">
                  <c:v>20.49</c:v>
                </c:pt>
                <c:pt idx="3">
                  <c:v>21.34</c:v>
                </c:pt>
                <c:pt idx="4">
                  <c:v>23.27</c:v>
                </c:pt>
              </c:numCache>
            </c:numRef>
          </c:val>
          <c:smooth val="0"/>
          <c:extLst>
            <c:ext xmlns:c16="http://schemas.microsoft.com/office/drawing/2014/chart" uri="{C3380CC4-5D6E-409C-BE32-E72D297353CC}">
              <c16:uniqueId val="{00000001-2151-46F3-9BFB-48AED469E58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C83-4595-80AE-DD339D6B12C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0.75</c:v>
                </c:pt>
                <c:pt idx="2">
                  <c:v>0.51</c:v>
                </c:pt>
                <c:pt idx="3">
                  <c:v>0.28999999999999998</c:v>
                </c:pt>
                <c:pt idx="4">
                  <c:v>0.25</c:v>
                </c:pt>
              </c:numCache>
            </c:numRef>
          </c:val>
          <c:smooth val="0"/>
          <c:extLst>
            <c:ext xmlns:c16="http://schemas.microsoft.com/office/drawing/2014/chart" uri="{C3380CC4-5D6E-409C-BE32-E72D297353CC}">
              <c16:uniqueId val="{00000001-FC83-4595-80AE-DD339D6B12C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206.72</c:v>
                </c:pt>
                <c:pt idx="1">
                  <c:v>209.15</c:v>
                </c:pt>
                <c:pt idx="2">
                  <c:v>191.96</c:v>
                </c:pt>
                <c:pt idx="3">
                  <c:v>204.63</c:v>
                </c:pt>
                <c:pt idx="4">
                  <c:v>245.7</c:v>
                </c:pt>
              </c:numCache>
            </c:numRef>
          </c:val>
          <c:extLst>
            <c:ext xmlns:c16="http://schemas.microsoft.com/office/drawing/2014/chart" uri="{C3380CC4-5D6E-409C-BE32-E72D297353CC}">
              <c16:uniqueId val="{00000000-3CE8-435F-865E-DB0848A2518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307.83</c:v>
                </c:pt>
                <c:pt idx="1">
                  <c:v>318.89</c:v>
                </c:pt>
                <c:pt idx="2">
                  <c:v>309.10000000000002</c:v>
                </c:pt>
                <c:pt idx="3">
                  <c:v>306.08</c:v>
                </c:pt>
                <c:pt idx="4">
                  <c:v>306.14999999999998</c:v>
                </c:pt>
              </c:numCache>
            </c:numRef>
          </c:val>
          <c:smooth val="0"/>
          <c:extLst>
            <c:ext xmlns:c16="http://schemas.microsoft.com/office/drawing/2014/chart" uri="{C3380CC4-5D6E-409C-BE32-E72D297353CC}">
              <c16:uniqueId val="{00000001-3CE8-435F-865E-DB0848A2518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393.74</c:v>
                </c:pt>
                <c:pt idx="1">
                  <c:v>392.51</c:v>
                </c:pt>
                <c:pt idx="2">
                  <c:v>399.39</c:v>
                </c:pt>
                <c:pt idx="3">
                  <c:v>390.32</c:v>
                </c:pt>
                <c:pt idx="4">
                  <c:v>384.39</c:v>
                </c:pt>
              </c:numCache>
            </c:numRef>
          </c:val>
          <c:extLst>
            <c:ext xmlns:c16="http://schemas.microsoft.com/office/drawing/2014/chart" uri="{C3380CC4-5D6E-409C-BE32-E72D297353CC}">
              <c16:uniqueId val="{00000000-00E2-47B2-BE48-D4EC3E4370F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295.44</c:v>
                </c:pt>
                <c:pt idx="1">
                  <c:v>290.07</c:v>
                </c:pt>
                <c:pt idx="2">
                  <c:v>290.42</c:v>
                </c:pt>
                <c:pt idx="3">
                  <c:v>294.66000000000003</c:v>
                </c:pt>
                <c:pt idx="4">
                  <c:v>285.27</c:v>
                </c:pt>
              </c:numCache>
            </c:numRef>
          </c:val>
          <c:smooth val="0"/>
          <c:extLst>
            <c:ext xmlns:c16="http://schemas.microsoft.com/office/drawing/2014/chart" uri="{C3380CC4-5D6E-409C-BE32-E72D297353CC}">
              <c16:uniqueId val="{00000001-00E2-47B2-BE48-D4EC3E4370F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111.42</c:v>
                </c:pt>
                <c:pt idx="1">
                  <c:v>109.51</c:v>
                </c:pt>
                <c:pt idx="2">
                  <c:v>105.51</c:v>
                </c:pt>
                <c:pt idx="3">
                  <c:v>104.84</c:v>
                </c:pt>
                <c:pt idx="4">
                  <c:v>105.52</c:v>
                </c:pt>
              </c:numCache>
            </c:numRef>
          </c:val>
          <c:extLst>
            <c:ext xmlns:c16="http://schemas.microsoft.com/office/drawing/2014/chart" uri="{C3380CC4-5D6E-409C-BE32-E72D297353CC}">
              <c16:uniqueId val="{00000000-4D85-41F4-882A-DCAEBB659FF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106.02</c:v>
                </c:pt>
                <c:pt idx="1">
                  <c:v>104.84</c:v>
                </c:pt>
                <c:pt idx="2">
                  <c:v>106.11</c:v>
                </c:pt>
                <c:pt idx="3">
                  <c:v>103.75</c:v>
                </c:pt>
                <c:pt idx="4">
                  <c:v>105.3</c:v>
                </c:pt>
              </c:numCache>
            </c:numRef>
          </c:val>
          <c:smooth val="0"/>
          <c:extLst>
            <c:ext xmlns:c16="http://schemas.microsoft.com/office/drawing/2014/chart" uri="{C3380CC4-5D6E-409C-BE32-E72D297353CC}">
              <c16:uniqueId val="{00000001-4D85-41F4-882A-DCAEBB659FF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127.56</c:v>
                </c:pt>
                <c:pt idx="1">
                  <c:v>129.63</c:v>
                </c:pt>
                <c:pt idx="2">
                  <c:v>134.09</c:v>
                </c:pt>
                <c:pt idx="3">
                  <c:v>133.38999999999999</c:v>
                </c:pt>
                <c:pt idx="4">
                  <c:v>132.29</c:v>
                </c:pt>
              </c:numCache>
            </c:numRef>
          </c:val>
          <c:extLst>
            <c:ext xmlns:c16="http://schemas.microsoft.com/office/drawing/2014/chart" uri="{C3380CC4-5D6E-409C-BE32-E72D297353CC}">
              <c16:uniqueId val="{00000000-7897-49BC-B445-EACCB32DE8B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158.6</c:v>
                </c:pt>
                <c:pt idx="1">
                  <c:v>161.82</c:v>
                </c:pt>
                <c:pt idx="2">
                  <c:v>161.03</c:v>
                </c:pt>
                <c:pt idx="3">
                  <c:v>159.93</c:v>
                </c:pt>
                <c:pt idx="4">
                  <c:v>162.77000000000001</c:v>
                </c:pt>
              </c:numCache>
            </c:numRef>
          </c:val>
          <c:smooth val="0"/>
          <c:extLst>
            <c:ext xmlns:c16="http://schemas.microsoft.com/office/drawing/2014/chart" uri="{C3380CC4-5D6E-409C-BE32-E72D297353CC}">
              <c16:uniqueId val="{00000001-7897-49BC-B445-EACCB32DE8B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topLeftCell="A7" zoomScale="63" zoomScaleNormal="100" zoomScaleSheetLayoutView="63" workbookViewId="0">
      <selection activeCell="CB23" sqref="CB2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0" max="80" width="22.88671875"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神奈川県　小田原市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A2</v>
      </c>
      <c r="X8" s="75"/>
      <c r="Y8" s="75"/>
      <c r="Z8" s="75"/>
      <c r="AA8" s="75"/>
      <c r="AB8" s="75"/>
      <c r="AC8" s="75"/>
      <c r="AD8" s="75" t="str">
        <f>データ!$M$6</f>
        <v>非設置</v>
      </c>
      <c r="AE8" s="75"/>
      <c r="AF8" s="75"/>
      <c r="AG8" s="75"/>
      <c r="AH8" s="75"/>
      <c r="AI8" s="75"/>
      <c r="AJ8" s="75"/>
      <c r="AK8" s="2"/>
      <c r="AL8" s="66">
        <f>データ!$R$6</f>
        <v>188739</v>
      </c>
      <c r="AM8" s="66"/>
      <c r="AN8" s="66"/>
      <c r="AO8" s="66"/>
      <c r="AP8" s="66"/>
      <c r="AQ8" s="66"/>
      <c r="AR8" s="66"/>
      <c r="AS8" s="66"/>
      <c r="AT8" s="37">
        <f>データ!$S$6</f>
        <v>113.6</v>
      </c>
      <c r="AU8" s="38"/>
      <c r="AV8" s="38"/>
      <c r="AW8" s="38"/>
      <c r="AX8" s="38"/>
      <c r="AY8" s="38"/>
      <c r="AZ8" s="38"/>
      <c r="BA8" s="38"/>
      <c r="BB8" s="55">
        <f>データ!$T$6</f>
        <v>1661.43</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66.459999999999994</v>
      </c>
      <c r="J10" s="38"/>
      <c r="K10" s="38"/>
      <c r="L10" s="38"/>
      <c r="M10" s="38"/>
      <c r="N10" s="38"/>
      <c r="O10" s="65"/>
      <c r="P10" s="55">
        <f>データ!$P$6</f>
        <v>91.54</v>
      </c>
      <c r="Q10" s="55"/>
      <c r="R10" s="55"/>
      <c r="S10" s="55"/>
      <c r="T10" s="55"/>
      <c r="U10" s="55"/>
      <c r="V10" s="55"/>
      <c r="W10" s="66">
        <f>データ!$Q$6</f>
        <v>2255</v>
      </c>
      <c r="X10" s="66"/>
      <c r="Y10" s="66"/>
      <c r="Z10" s="66"/>
      <c r="AA10" s="66"/>
      <c r="AB10" s="66"/>
      <c r="AC10" s="66"/>
      <c r="AD10" s="2"/>
      <c r="AE10" s="2"/>
      <c r="AF10" s="2"/>
      <c r="AG10" s="2"/>
      <c r="AH10" s="2"/>
      <c r="AI10" s="2"/>
      <c r="AJ10" s="2"/>
      <c r="AK10" s="2"/>
      <c r="AL10" s="66">
        <f>データ!$U$6</f>
        <v>172306</v>
      </c>
      <c r="AM10" s="66"/>
      <c r="AN10" s="66"/>
      <c r="AO10" s="66"/>
      <c r="AP10" s="66"/>
      <c r="AQ10" s="66"/>
      <c r="AR10" s="66"/>
      <c r="AS10" s="66"/>
      <c r="AT10" s="37">
        <f>データ!$V$6</f>
        <v>55.31</v>
      </c>
      <c r="AU10" s="38"/>
      <c r="AV10" s="38"/>
      <c r="AW10" s="38"/>
      <c r="AX10" s="38"/>
      <c r="AY10" s="38"/>
      <c r="AZ10" s="38"/>
      <c r="BA10" s="38"/>
      <c r="BB10" s="55">
        <f>データ!$W$6</f>
        <v>3115.28</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IF/F9ZcUzy7jn49yLkWqnp6E0AfqUhe9kkQGaRae5kDXKrl3hFR5EdBN891mDVD9f+NpG6RNAH9+nqBwe+mzjg==" saltValue="IQaxYG8nHwiiLy1jbwIZu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colBreaks count="2" manualBreakCount="2">
    <brk id="34" max="81" man="1"/>
    <brk id="4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142069</v>
      </c>
      <c r="D6" s="20">
        <f t="shared" si="3"/>
        <v>46</v>
      </c>
      <c r="E6" s="20">
        <f t="shared" si="3"/>
        <v>1</v>
      </c>
      <c r="F6" s="20">
        <f t="shared" si="3"/>
        <v>0</v>
      </c>
      <c r="G6" s="20">
        <f t="shared" si="3"/>
        <v>1</v>
      </c>
      <c r="H6" s="20" t="str">
        <f t="shared" si="3"/>
        <v>神奈川県　小田原市</v>
      </c>
      <c r="I6" s="20" t="str">
        <f t="shared" si="3"/>
        <v>法適用</v>
      </c>
      <c r="J6" s="20" t="str">
        <f t="shared" si="3"/>
        <v>水道事業</v>
      </c>
      <c r="K6" s="20" t="str">
        <f t="shared" si="3"/>
        <v>末端給水事業</v>
      </c>
      <c r="L6" s="20" t="str">
        <f t="shared" si="3"/>
        <v>A2</v>
      </c>
      <c r="M6" s="20" t="str">
        <f t="shared" si="3"/>
        <v>非設置</v>
      </c>
      <c r="N6" s="21" t="str">
        <f t="shared" si="3"/>
        <v>-</v>
      </c>
      <c r="O6" s="21">
        <f t="shared" si="3"/>
        <v>66.459999999999994</v>
      </c>
      <c r="P6" s="21">
        <f t="shared" si="3"/>
        <v>91.54</v>
      </c>
      <c r="Q6" s="21">
        <f t="shared" si="3"/>
        <v>2255</v>
      </c>
      <c r="R6" s="21">
        <f t="shared" si="3"/>
        <v>188739</v>
      </c>
      <c r="S6" s="21">
        <f t="shared" si="3"/>
        <v>113.6</v>
      </c>
      <c r="T6" s="21">
        <f t="shared" si="3"/>
        <v>1661.43</v>
      </c>
      <c r="U6" s="21">
        <f t="shared" si="3"/>
        <v>172306</v>
      </c>
      <c r="V6" s="21">
        <f t="shared" si="3"/>
        <v>55.31</v>
      </c>
      <c r="W6" s="21">
        <f t="shared" si="3"/>
        <v>3115.28</v>
      </c>
      <c r="X6" s="22">
        <f>IF(X7="",NA(),X7)</f>
        <v>120.09</v>
      </c>
      <c r="Y6" s="22">
        <f t="shared" ref="Y6:AG6" si="4">IF(Y7="",NA(),Y7)</f>
        <v>118.25</v>
      </c>
      <c r="Z6" s="22">
        <f t="shared" si="4"/>
        <v>113.97</v>
      </c>
      <c r="AA6" s="22">
        <f t="shared" si="4"/>
        <v>114.16</v>
      </c>
      <c r="AB6" s="22">
        <f t="shared" si="4"/>
        <v>113.81</v>
      </c>
      <c r="AC6" s="22">
        <f t="shared" si="4"/>
        <v>113.95</v>
      </c>
      <c r="AD6" s="22">
        <f t="shared" si="4"/>
        <v>112.62</v>
      </c>
      <c r="AE6" s="22">
        <f t="shared" si="4"/>
        <v>113.35</v>
      </c>
      <c r="AF6" s="22">
        <f t="shared" si="4"/>
        <v>112.36</v>
      </c>
      <c r="AG6" s="22">
        <f t="shared" si="4"/>
        <v>112.26</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2">
        <f t="shared" si="5"/>
        <v>0.75</v>
      </c>
      <c r="AP6" s="22">
        <f t="shared" si="5"/>
        <v>0.51</v>
      </c>
      <c r="AQ6" s="22">
        <f t="shared" si="5"/>
        <v>0.28999999999999998</v>
      </c>
      <c r="AR6" s="22">
        <f t="shared" si="5"/>
        <v>0.25</v>
      </c>
      <c r="AS6" s="21" t="str">
        <f>IF(AS7="","",IF(AS7="-","【-】","【"&amp;SUBSTITUTE(TEXT(AS7,"#,##0.00"),"-","△")&amp;"】"))</f>
        <v>【1.30】</v>
      </c>
      <c r="AT6" s="22">
        <f>IF(AT7="",NA(),AT7)</f>
        <v>206.72</v>
      </c>
      <c r="AU6" s="22">
        <f t="shared" ref="AU6:BC6" si="6">IF(AU7="",NA(),AU7)</f>
        <v>209.15</v>
      </c>
      <c r="AV6" s="22">
        <f t="shared" si="6"/>
        <v>191.96</v>
      </c>
      <c r="AW6" s="22">
        <f t="shared" si="6"/>
        <v>204.63</v>
      </c>
      <c r="AX6" s="22">
        <f t="shared" si="6"/>
        <v>245.7</v>
      </c>
      <c r="AY6" s="22">
        <f t="shared" si="6"/>
        <v>307.83</v>
      </c>
      <c r="AZ6" s="22">
        <f t="shared" si="6"/>
        <v>318.89</v>
      </c>
      <c r="BA6" s="22">
        <f t="shared" si="6"/>
        <v>309.10000000000002</v>
      </c>
      <c r="BB6" s="22">
        <f t="shared" si="6"/>
        <v>306.08</v>
      </c>
      <c r="BC6" s="22">
        <f t="shared" si="6"/>
        <v>306.14999999999998</v>
      </c>
      <c r="BD6" s="21" t="str">
        <f>IF(BD7="","",IF(BD7="-","【-】","【"&amp;SUBSTITUTE(TEXT(BD7,"#,##0.00"),"-","△")&amp;"】"))</f>
        <v>【261.51】</v>
      </c>
      <c r="BE6" s="22">
        <f>IF(BE7="",NA(),BE7)</f>
        <v>393.74</v>
      </c>
      <c r="BF6" s="22">
        <f t="shared" ref="BF6:BN6" si="7">IF(BF7="",NA(),BF7)</f>
        <v>392.51</v>
      </c>
      <c r="BG6" s="22">
        <f t="shared" si="7"/>
        <v>399.39</v>
      </c>
      <c r="BH6" s="22">
        <f t="shared" si="7"/>
        <v>390.32</v>
      </c>
      <c r="BI6" s="22">
        <f t="shared" si="7"/>
        <v>384.39</v>
      </c>
      <c r="BJ6" s="22">
        <f t="shared" si="7"/>
        <v>295.44</v>
      </c>
      <c r="BK6" s="22">
        <f t="shared" si="7"/>
        <v>290.07</v>
      </c>
      <c r="BL6" s="22">
        <f t="shared" si="7"/>
        <v>290.42</v>
      </c>
      <c r="BM6" s="22">
        <f t="shared" si="7"/>
        <v>294.66000000000003</v>
      </c>
      <c r="BN6" s="22">
        <f t="shared" si="7"/>
        <v>285.27</v>
      </c>
      <c r="BO6" s="21" t="str">
        <f>IF(BO7="","",IF(BO7="-","【-】","【"&amp;SUBSTITUTE(TEXT(BO7,"#,##0.00"),"-","△")&amp;"】"))</f>
        <v>【265.16】</v>
      </c>
      <c r="BP6" s="22">
        <f>IF(BP7="",NA(),BP7)</f>
        <v>111.42</v>
      </c>
      <c r="BQ6" s="22">
        <f t="shared" ref="BQ6:BY6" si="8">IF(BQ7="",NA(),BQ7)</f>
        <v>109.51</v>
      </c>
      <c r="BR6" s="22">
        <f t="shared" si="8"/>
        <v>105.51</v>
      </c>
      <c r="BS6" s="22">
        <f t="shared" si="8"/>
        <v>104.84</v>
      </c>
      <c r="BT6" s="22">
        <f t="shared" si="8"/>
        <v>105.52</v>
      </c>
      <c r="BU6" s="22">
        <f t="shared" si="8"/>
        <v>106.02</v>
      </c>
      <c r="BV6" s="22">
        <f t="shared" si="8"/>
        <v>104.84</v>
      </c>
      <c r="BW6" s="22">
        <f t="shared" si="8"/>
        <v>106.11</v>
      </c>
      <c r="BX6" s="22">
        <f t="shared" si="8"/>
        <v>103.75</v>
      </c>
      <c r="BY6" s="22">
        <f t="shared" si="8"/>
        <v>105.3</v>
      </c>
      <c r="BZ6" s="21" t="str">
        <f>IF(BZ7="","",IF(BZ7="-","【-】","【"&amp;SUBSTITUTE(TEXT(BZ7,"#,##0.00"),"-","△")&amp;"】"))</f>
        <v>【102.35】</v>
      </c>
      <c r="CA6" s="22">
        <f>IF(CA7="",NA(),CA7)</f>
        <v>127.56</v>
      </c>
      <c r="CB6" s="22">
        <f t="shared" ref="CB6:CJ6" si="9">IF(CB7="",NA(),CB7)</f>
        <v>129.63</v>
      </c>
      <c r="CC6" s="22">
        <f t="shared" si="9"/>
        <v>134.09</v>
      </c>
      <c r="CD6" s="22">
        <f t="shared" si="9"/>
        <v>133.38999999999999</v>
      </c>
      <c r="CE6" s="22">
        <f t="shared" si="9"/>
        <v>132.29</v>
      </c>
      <c r="CF6" s="22">
        <f t="shared" si="9"/>
        <v>158.6</v>
      </c>
      <c r="CG6" s="22">
        <f t="shared" si="9"/>
        <v>161.82</v>
      </c>
      <c r="CH6" s="22">
        <f t="shared" si="9"/>
        <v>161.03</v>
      </c>
      <c r="CI6" s="22">
        <f t="shared" si="9"/>
        <v>159.93</v>
      </c>
      <c r="CJ6" s="22">
        <f t="shared" si="9"/>
        <v>162.77000000000001</v>
      </c>
      <c r="CK6" s="21" t="str">
        <f>IF(CK7="","",IF(CK7="-","【-】","【"&amp;SUBSTITUTE(TEXT(CK7,"#,##0.00"),"-","△")&amp;"】"))</f>
        <v>【167.74】</v>
      </c>
      <c r="CL6" s="22">
        <f>IF(CL7="",NA(),CL7)</f>
        <v>64.52</v>
      </c>
      <c r="CM6" s="22">
        <f t="shared" ref="CM6:CU6" si="10">IF(CM7="",NA(),CM7)</f>
        <v>63.41</v>
      </c>
      <c r="CN6" s="22">
        <f t="shared" si="10"/>
        <v>63.61</v>
      </c>
      <c r="CO6" s="22">
        <f t="shared" si="10"/>
        <v>65.739999999999995</v>
      </c>
      <c r="CP6" s="22">
        <f t="shared" si="10"/>
        <v>65.319999999999993</v>
      </c>
      <c r="CQ6" s="22">
        <f t="shared" si="10"/>
        <v>62.88</v>
      </c>
      <c r="CR6" s="22">
        <f t="shared" si="10"/>
        <v>62.32</v>
      </c>
      <c r="CS6" s="22">
        <f t="shared" si="10"/>
        <v>61.71</v>
      </c>
      <c r="CT6" s="22">
        <f t="shared" si="10"/>
        <v>63.12</v>
      </c>
      <c r="CU6" s="22">
        <f t="shared" si="10"/>
        <v>62.57</v>
      </c>
      <c r="CV6" s="21" t="str">
        <f>IF(CV7="","",IF(CV7="-","【-】","【"&amp;SUBSTITUTE(TEXT(CV7,"#,##0.00"),"-","△")&amp;"】"))</f>
        <v>【60.29】</v>
      </c>
      <c r="CW6" s="22">
        <f>IF(CW7="",NA(),CW7)</f>
        <v>86.03</v>
      </c>
      <c r="CX6" s="22">
        <f t="shared" ref="CX6:DF6" si="11">IF(CX7="",NA(),CX7)</f>
        <v>86.73</v>
      </c>
      <c r="CY6" s="22">
        <f t="shared" si="11"/>
        <v>85.02</v>
      </c>
      <c r="CZ6" s="22">
        <f t="shared" si="11"/>
        <v>83.65</v>
      </c>
      <c r="DA6" s="22">
        <f t="shared" si="11"/>
        <v>82.97</v>
      </c>
      <c r="DB6" s="22">
        <f t="shared" si="11"/>
        <v>90.13</v>
      </c>
      <c r="DC6" s="22">
        <f t="shared" si="11"/>
        <v>90.19</v>
      </c>
      <c r="DD6" s="22">
        <f t="shared" si="11"/>
        <v>90.03</v>
      </c>
      <c r="DE6" s="22">
        <f t="shared" si="11"/>
        <v>90.09</v>
      </c>
      <c r="DF6" s="22">
        <f t="shared" si="11"/>
        <v>90.21</v>
      </c>
      <c r="DG6" s="21" t="str">
        <f>IF(DG7="","",IF(DG7="-","【-】","【"&amp;SUBSTITUTE(TEXT(DG7,"#,##0.00"),"-","△")&amp;"】"))</f>
        <v>【90.12】</v>
      </c>
      <c r="DH6" s="22">
        <f>IF(DH7="",NA(),DH7)</f>
        <v>51.01</v>
      </c>
      <c r="DI6" s="22">
        <f t="shared" ref="DI6:DQ6" si="12">IF(DI7="",NA(),DI7)</f>
        <v>52.16</v>
      </c>
      <c r="DJ6" s="22">
        <f t="shared" si="12"/>
        <v>52.23</v>
      </c>
      <c r="DK6" s="22">
        <f t="shared" si="12"/>
        <v>52.54</v>
      </c>
      <c r="DL6" s="22">
        <f t="shared" si="12"/>
        <v>53.8</v>
      </c>
      <c r="DM6" s="22">
        <f t="shared" si="12"/>
        <v>48.01</v>
      </c>
      <c r="DN6" s="22">
        <f t="shared" si="12"/>
        <v>48.86</v>
      </c>
      <c r="DO6" s="22">
        <f t="shared" si="12"/>
        <v>49.6</v>
      </c>
      <c r="DP6" s="22">
        <f t="shared" si="12"/>
        <v>50.31</v>
      </c>
      <c r="DQ6" s="22">
        <f t="shared" si="12"/>
        <v>50.74</v>
      </c>
      <c r="DR6" s="21" t="str">
        <f>IF(DR7="","",IF(DR7="-","【-】","【"&amp;SUBSTITUTE(TEXT(DR7,"#,##0.00"),"-","△")&amp;"】"))</f>
        <v>【50.88】</v>
      </c>
      <c r="DS6" s="22">
        <f>IF(DS7="",NA(),DS7)</f>
        <v>21.46</v>
      </c>
      <c r="DT6" s="22">
        <f t="shared" ref="DT6:EB6" si="13">IF(DT7="",NA(),DT7)</f>
        <v>21.72</v>
      </c>
      <c r="DU6" s="22">
        <f t="shared" si="13"/>
        <v>22.74</v>
      </c>
      <c r="DV6" s="22">
        <f t="shared" si="13"/>
        <v>23.64</v>
      </c>
      <c r="DW6" s="22">
        <f t="shared" si="13"/>
        <v>25.42</v>
      </c>
      <c r="DX6" s="22">
        <f t="shared" si="13"/>
        <v>16.600000000000001</v>
      </c>
      <c r="DY6" s="22">
        <f t="shared" si="13"/>
        <v>18.510000000000002</v>
      </c>
      <c r="DZ6" s="22">
        <f t="shared" si="13"/>
        <v>20.49</v>
      </c>
      <c r="EA6" s="22">
        <f t="shared" si="13"/>
        <v>21.34</v>
      </c>
      <c r="EB6" s="22">
        <f t="shared" si="13"/>
        <v>23.27</v>
      </c>
      <c r="EC6" s="21" t="str">
        <f>IF(EC7="","",IF(EC7="-","【-】","【"&amp;SUBSTITUTE(TEXT(EC7,"#,##0.00"),"-","△")&amp;"】"))</f>
        <v>【22.30】</v>
      </c>
      <c r="ED6" s="22">
        <f>IF(ED7="",NA(),ED7)</f>
        <v>0.28000000000000003</v>
      </c>
      <c r="EE6" s="22">
        <f t="shared" ref="EE6:EM6" si="14">IF(EE7="",NA(),EE7)</f>
        <v>0.42</v>
      </c>
      <c r="EF6" s="22">
        <f t="shared" si="14"/>
        <v>0.27</v>
      </c>
      <c r="EG6" s="22">
        <f t="shared" si="14"/>
        <v>0.16</v>
      </c>
      <c r="EH6" s="22">
        <f t="shared" si="14"/>
        <v>0.28000000000000003</v>
      </c>
      <c r="EI6" s="22">
        <f t="shared" si="14"/>
        <v>0.65</v>
      </c>
      <c r="EJ6" s="22">
        <f t="shared" si="14"/>
        <v>0.7</v>
      </c>
      <c r="EK6" s="22">
        <f t="shared" si="14"/>
        <v>0.72</v>
      </c>
      <c r="EL6" s="22">
        <f t="shared" si="14"/>
        <v>0.69</v>
      </c>
      <c r="EM6" s="22">
        <f t="shared" si="14"/>
        <v>0.69</v>
      </c>
      <c r="EN6" s="21" t="str">
        <f>IF(EN7="","",IF(EN7="-","【-】","【"&amp;SUBSTITUTE(TEXT(EN7,"#,##0.00"),"-","△")&amp;"】"))</f>
        <v>【0.66】</v>
      </c>
    </row>
    <row r="7" spans="1:144" s="23" customFormat="1" x14ac:dyDescent="0.2">
      <c r="A7" s="15"/>
      <c r="B7" s="24">
        <v>2021</v>
      </c>
      <c r="C7" s="24">
        <v>142069</v>
      </c>
      <c r="D7" s="24">
        <v>46</v>
      </c>
      <c r="E7" s="24">
        <v>1</v>
      </c>
      <c r="F7" s="24">
        <v>0</v>
      </c>
      <c r="G7" s="24">
        <v>1</v>
      </c>
      <c r="H7" s="24" t="s">
        <v>93</v>
      </c>
      <c r="I7" s="24" t="s">
        <v>94</v>
      </c>
      <c r="J7" s="24" t="s">
        <v>95</v>
      </c>
      <c r="K7" s="24" t="s">
        <v>96</v>
      </c>
      <c r="L7" s="24" t="s">
        <v>97</v>
      </c>
      <c r="M7" s="24" t="s">
        <v>98</v>
      </c>
      <c r="N7" s="25" t="s">
        <v>99</v>
      </c>
      <c r="O7" s="25">
        <v>66.459999999999994</v>
      </c>
      <c r="P7" s="25">
        <v>91.54</v>
      </c>
      <c r="Q7" s="25">
        <v>2255</v>
      </c>
      <c r="R7" s="25">
        <v>188739</v>
      </c>
      <c r="S7" s="25">
        <v>113.6</v>
      </c>
      <c r="T7" s="25">
        <v>1661.43</v>
      </c>
      <c r="U7" s="25">
        <v>172306</v>
      </c>
      <c r="V7" s="25">
        <v>55.31</v>
      </c>
      <c r="W7" s="25">
        <v>3115.28</v>
      </c>
      <c r="X7" s="25">
        <v>120.09</v>
      </c>
      <c r="Y7" s="25">
        <v>118.25</v>
      </c>
      <c r="Z7" s="25">
        <v>113.97</v>
      </c>
      <c r="AA7" s="25">
        <v>114.16</v>
      </c>
      <c r="AB7" s="25">
        <v>113.81</v>
      </c>
      <c r="AC7" s="25">
        <v>113.95</v>
      </c>
      <c r="AD7" s="25">
        <v>112.62</v>
      </c>
      <c r="AE7" s="25">
        <v>113.35</v>
      </c>
      <c r="AF7" s="25">
        <v>112.36</v>
      </c>
      <c r="AG7" s="25">
        <v>112.26</v>
      </c>
      <c r="AH7" s="25">
        <v>111.39</v>
      </c>
      <c r="AI7" s="25">
        <v>0</v>
      </c>
      <c r="AJ7" s="25">
        <v>0</v>
      </c>
      <c r="AK7" s="25">
        <v>0</v>
      </c>
      <c r="AL7" s="25">
        <v>0</v>
      </c>
      <c r="AM7" s="25">
        <v>0</v>
      </c>
      <c r="AN7" s="25">
        <v>0</v>
      </c>
      <c r="AO7" s="25">
        <v>0.75</v>
      </c>
      <c r="AP7" s="25">
        <v>0.51</v>
      </c>
      <c r="AQ7" s="25">
        <v>0.28999999999999998</v>
      </c>
      <c r="AR7" s="25">
        <v>0.25</v>
      </c>
      <c r="AS7" s="25">
        <v>1.3</v>
      </c>
      <c r="AT7" s="25">
        <v>206.72</v>
      </c>
      <c r="AU7" s="25">
        <v>209.15</v>
      </c>
      <c r="AV7" s="25">
        <v>191.96</v>
      </c>
      <c r="AW7" s="25">
        <v>204.63</v>
      </c>
      <c r="AX7" s="25">
        <v>245.7</v>
      </c>
      <c r="AY7" s="25">
        <v>307.83</v>
      </c>
      <c r="AZ7" s="25">
        <v>318.89</v>
      </c>
      <c r="BA7" s="25">
        <v>309.10000000000002</v>
      </c>
      <c r="BB7" s="25">
        <v>306.08</v>
      </c>
      <c r="BC7" s="25">
        <v>306.14999999999998</v>
      </c>
      <c r="BD7" s="25">
        <v>261.51</v>
      </c>
      <c r="BE7" s="25">
        <v>393.74</v>
      </c>
      <c r="BF7" s="25">
        <v>392.51</v>
      </c>
      <c r="BG7" s="25">
        <v>399.39</v>
      </c>
      <c r="BH7" s="25">
        <v>390.32</v>
      </c>
      <c r="BI7" s="25">
        <v>384.39</v>
      </c>
      <c r="BJ7" s="25">
        <v>295.44</v>
      </c>
      <c r="BK7" s="25">
        <v>290.07</v>
      </c>
      <c r="BL7" s="25">
        <v>290.42</v>
      </c>
      <c r="BM7" s="25">
        <v>294.66000000000003</v>
      </c>
      <c r="BN7" s="25">
        <v>285.27</v>
      </c>
      <c r="BO7" s="25">
        <v>265.16000000000003</v>
      </c>
      <c r="BP7" s="25">
        <v>111.42</v>
      </c>
      <c r="BQ7" s="25">
        <v>109.51</v>
      </c>
      <c r="BR7" s="25">
        <v>105.51</v>
      </c>
      <c r="BS7" s="25">
        <v>104.84</v>
      </c>
      <c r="BT7" s="25">
        <v>105.52</v>
      </c>
      <c r="BU7" s="25">
        <v>106.02</v>
      </c>
      <c r="BV7" s="25">
        <v>104.84</v>
      </c>
      <c r="BW7" s="25">
        <v>106.11</v>
      </c>
      <c r="BX7" s="25">
        <v>103.75</v>
      </c>
      <c r="BY7" s="25">
        <v>105.3</v>
      </c>
      <c r="BZ7" s="25">
        <v>102.35</v>
      </c>
      <c r="CA7" s="25">
        <v>127.56</v>
      </c>
      <c r="CB7" s="25">
        <v>129.63</v>
      </c>
      <c r="CC7" s="25">
        <v>134.09</v>
      </c>
      <c r="CD7" s="25">
        <v>133.38999999999999</v>
      </c>
      <c r="CE7" s="25">
        <v>132.29</v>
      </c>
      <c r="CF7" s="25">
        <v>158.6</v>
      </c>
      <c r="CG7" s="25">
        <v>161.82</v>
      </c>
      <c r="CH7" s="25">
        <v>161.03</v>
      </c>
      <c r="CI7" s="25">
        <v>159.93</v>
      </c>
      <c r="CJ7" s="25">
        <v>162.77000000000001</v>
      </c>
      <c r="CK7" s="25">
        <v>167.74</v>
      </c>
      <c r="CL7" s="25">
        <v>64.52</v>
      </c>
      <c r="CM7" s="25">
        <v>63.41</v>
      </c>
      <c r="CN7" s="25">
        <v>63.61</v>
      </c>
      <c r="CO7" s="25">
        <v>65.739999999999995</v>
      </c>
      <c r="CP7" s="25">
        <v>65.319999999999993</v>
      </c>
      <c r="CQ7" s="25">
        <v>62.88</v>
      </c>
      <c r="CR7" s="25">
        <v>62.32</v>
      </c>
      <c r="CS7" s="25">
        <v>61.71</v>
      </c>
      <c r="CT7" s="25">
        <v>63.12</v>
      </c>
      <c r="CU7" s="25">
        <v>62.57</v>
      </c>
      <c r="CV7" s="25">
        <v>60.29</v>
      </c>
      <c r="CW7" s="25">
        <v>86.03</v>
      </c>
      <c r="CX7" s="25">
        <v>86.73</v>
      </c>
      <c r="CY7" s="25">
        <v>85.02</v>
      </c>
      <c r="CZ7" s="25">
        <v>83.65</v>
      </c>
      <c r="DA7" s="25">
        <v>82.97</v>
      </c>
      <c r="DB7" s="25">
        <v>90.13</v>
      </c>
      <c r="DC7" s="25">
        <v>90.19</v>
      </c>
      <c r="DD7" s="25">
        <v>90.03</v>
      </c>
      <c r="DE7" s="25">
        <v>90.09</v>
      </c>
      <c r="DF7" s="25">
        <v>90.21</v>
      </c>
      <c r="DG7" s="25">
        <v>90.12</v>
      </c>
      <c r="DH7" s="25">
        <v>51.01</v>
      </c>
      <c r="DI7" s="25">
        <v>52.16</v>
      </c>
      <c r="DJ7" s="25">
        <v>52.23</v>
      </c>
      <c r="DK7" s="25">
        <v>52.54</v>
      </c>
      <c r="DL7" s="25">
        <v>53.8</v>
      </c>
      <c r="DM7" s="25">
        <v>48.01</v>
      </c>
      <c r="DN7" s="25">
        <v>48.86</v>
      </c>
      <c r="DO7" s="25">
        <v>49.6</v>
      </c>
      <c r="DP7" s="25">
        <v>50.31</v>
      </c>
      <c r="DQ7" s="25">
        <v>50.74</v>
      </c>
      <c r="DR7" s="25">
        <v>50.88</v>
      </c>
      <c r="DS7" s="25">
        <v>21.46</v>
      </c>
      <c r="DT7" s="25">
        <v>21.72</v>
      </c>
      <c r="DU7" s="25">
        <v>22.74</v>
      </c>
      <c r="DV7" s="25">
        <v>23.64</v>
      </c>
      <c r="DW7" s="25">
        <v>25.42</v>
      </c>
      <c r="DX7" s="25">
        <v>16.600000000000001</v>
      </c>
      <c r="DY7" s="25">
        <v>18.510000000000002</v>
      </c>
      <c r="DZ7" s="25">
        <v>20.49</v>
      </c>
      <c r="EA7" s="25">
        <v>21.34</v>
      </c>
      <c r="EB7" s="25">
        <v>23.27</v>
      </c>
      <c r="EC7" s="25">
        <v>22.3</v>
      </c>
      <c r="ED7" s="25">
        <v>0.28000000000000003</v>
      </c>
      <c r="EE7" s="25">
        <v>0.42</v>
      </c>
      <c r="EF7" s="25">
        <v>0.27</v>
      </c>
      <c r="EG7" s="25">
        <v>0.16</v>
      </c>
      <c r="EH7" s="25">
        <v>0.28000000000000003</v>
      </c>
      <c r="EI7" s="25">
        <v>0.65</v>
      </c>
      <c r="EJ7" s="25">
        <v>0.7</v>
      </c>
      <c r="EK7" s="25">
        <v>0.72</v>
      </c>
      <c r="EL7" s="25">
        <v>0.69</v>
      </c>
      <c r="EM7" s="25">
        <v>0.69</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2023-01-25T00:30:15Z</cp:lastPrinted>
  <dcterms:created xsi:type="dcterms:W3CDTF">2022-12-01T00:56:47Z</dcterms:created>
  <dcterms:modified xsi:type="dcterms:W3CDTF">2023-02-14T01:16:16Z</dcterms:modified>
  <cp:category/>
</cp:coreProperties>
</file>