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s\19061\デスクトップ\経営比較\"/>
    </mc:Choice>
  </mc:AlternateContent>
  <workbookProtection workbookAlgorithmName="SHA-512" workbookHashValue="23k0YnMSvEUY8PGsIuW5+Wh+aDFWmjL8vuCHePFDgUX2qyGDUgj4dxA2gK7SI41/v82eiZpveTNjbIEZCuQMCg==" workbookSaltValue="DMpvdK0N6qa+xzAddWF29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<sst xmlns="http://schemas.openxmlformats.org/spreadsheetml/2006/main" count="236" uniqueCount="117">
  <si>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</si>
  <si>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</si>
  <si>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</si>
  <si>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</si>
  <si>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</si>
  <si>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</si>
  <si>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</si>
  <si>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</si>
  <si>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</si>
  <si>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</si>
  <si>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</si>
  <si>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</si>
  <si>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</si>
  <si>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</si>
  <si>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</si>
  <si>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</si>
  <si>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</si>
  <si>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</si>
  <si>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</si>
  <si>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</si>
  <si>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</si>
  <si>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</si>
  <si>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</si>
  <si>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</si>
  <si>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</si>
  <si>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</si>
  <si>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</si>
  <si>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</si>
  <si>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</si>
  <si>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</si>
  <si>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</si>
  <si>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</si>
  <si>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</si>
  <si>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</si>
  <si>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</si>
  <si>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</si>
  <si>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</si>
  <si>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</si>
  <si>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</si>
  <si>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</si>
  <si>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</si>
  <si>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</si>
  <si>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</si>
  <si>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</si>
  <si>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</si>
  <si>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</si>
  <si>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</si>
  <si>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</si>
  <si>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</si>
  <si>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</si>
  <si>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</si>
  <si>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</si>
  <si>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</si>
  <si>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</si>
  <si>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</si>
  <si>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</si>
  <si>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</si>
  <si>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</si>
  <si>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</si>
  <si>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</si>
  <si>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</si>
  <si>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</si>
  <si>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</si>
  <si>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</si>
  <si>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</si>
  <si>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</si>
  <si>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</si>
  <si>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</si>
  <si>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</si>
  <si>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</si>
  <si>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</si>
  <si>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</si>
  <si>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</si>
  <si>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</si>
  <si>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</si>
  <si>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</si>
  <si>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</si>
  <si>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</si>
  <si>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</si>
  <si>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</si>
  <si>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</si>
  <si>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</si>
  <si>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</si>
  <si>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</si>
  <si>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</si>
  <si>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</si>
  <si>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</si>
  <si>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</si>
  <si>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</si>
  <si>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</si>
  <si>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</si>
  <si>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</si>
  <si>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</si>
  <si>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</si>
  <si>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</si>
  <si>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</si>
  <si>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茅ヶ崎市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</si>
  <si>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</si>
  <si>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</si>
  <si>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</si>
  <si>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</si>
  <si>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</si>
  <si>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</si>
  <si>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</si>
  <si>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</si>
  <si>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</si>
  <si>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</si>
  <si>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</si>
  <si>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</si>
  <si>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</si>
  <si>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</si>
  <si>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</si>
  <si>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</si>
  <si>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</si>
  <si>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昭和38年度に下水道整備を始め、当初に布設した管路は法定耐用年数である50年を超えています。管渠老朽化率は類似団体平均値と比較するとやや高い水準にありますが、管渠改善率が類似団体平均値を上回っていることから、着実に事業が進捗しているものと判断しています。
　今後も茅ヶ崎市公共下水道施設維持管理計画に基づく施設調査・点検を通じて、適正な維持管理と効率的な施設の改築更新を進めます。</t>
    <phoneticPr fontId="4"/>
  </si>
  <si>
    <t xml:space="preserve"> 経常収支比率が安定して100％を上回っており、累積欠損金比率が０％であることから、健全な経営を維持できているといえます。
　流動比率は100％を下回っておりますが、前年度より約５ポイント改善されています。将来的に人口減少に伴う下水道使用料収入の減少が予想されることから、下水道使用料の収納状況を把握する等、短期的な資金管理に注視し、適切な経営に取り組んでまいります。
　企業債残高対事業規模比率、経費回収率、汚水処理原価及び水洗化率については、類似団体平均値と比較して良好な水準で推移しています。
　今後の状況によっては、料金改定等も視野に入れた経営改善を図っていく必要があります。
</t>
    <rPh sb="28" eb="29">
      <t>キン</t>
    </rPh>
    <rPh sb="231" eb="233">
      <t>ヒカク</t>
    </rPh>
    <rPh sb="238" eb="240">
      <t>スイジュン</t>
    </rPh>
    <phoneticPr fontId="4"/>
  </si>
  <si>
    <t xml:space="preserve"> 経営の健全性や効率性については、各指標から比較的高い水準が保たれていると考えますが、布設管渠については、老朽化が進行しています。
　将来のリスクを回避するため、料金改定も視野に入れながら、茅ヶ崎市公共下水道事業経営戦略に基づき、直面する課題に着実に対応し、経営基盤の強化に努めます。</t>
    <rPh sb="104" eb="106">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</si>
</sst>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0.21</c:v>
                </c:pt>
                <c:pt idx="1">
                  <c:v>0.25</c:v>
                </c:pt>
                <c:pt idx="2">
                  <c:v>0.3</c:v>
                </c:pt>
                <c:pt idx="3">
                  <c:v>0.27</c:v>
                </c:pt>
                <c:pt idx="4">
                  <c:v>0.31</c:v>
                </c:pt>
              </c:numCache>
            </c:numRef>
          </c:val>
          <c:extLst>
            <c:ext xmlns:c16="http://schemas.microsoft.com/office/drawing/2014/chart" uri="{C3380CC4-5D6E-409C-BE32-E72D297353CC}">
              <c16:uniqueId val="{00000000-3C2F-4588-B6F1-99950553F3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3C2F-4588-B6F1-99950553F3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5A-4C63-8364-E6FCB95D45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3B5A-4C63-8364-E6FCB95D45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98.48</c:v>
                </c:pt>
                <c:pt idx="1">
                  <c:v>98.48</c:v>
                </c:pt>
                <c:pt idx="2">
                  <c:v>98.65</c:v>
                </c:pt>
                <c:pt idx="3">
                  <c:v>98.76</c:v>
                </c:pt>
                <c:pt idx="4">
                  <c:v>98.9</c:v>
                </c:pt>
              </c:numCache>
            </c:numRef>
          </c:val>
          <c:extLst>
            <c:ext xmlns:c16="http://schemas.microsoft.com/office/drawing/2014/chart" uri="{C3380CC4-5D6E-409C-BE32-E72D297353CC}">
              <c16:uniqueId val="{00000000-FFA3-4B20-AB08-ADB05E1970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FFA3-4B20-AB08-ADB05E1970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108.37</c:v>
                </c:pt>
                <c:pt idx="1">
                  <c:v>109.98</c:v>
                </c:pt>
                <c:pt idx="2">
                  <c:v>109.47</c:v>
                </c:pt>
                <c:pt idx="3">
                  <c:v>112.49</c:v>
                </c:pt>
                <c:pt idx="4">
                  <c:v>111.79</c:v>
                </c:pt>
              </c:numCache>
            </c:numRef>
          </c:val>
          <c:extLst>
            <c:ext xmlns:c16="http://schemas.microsoft.com/office/drawing/2014/chart" uri="{C3380CC4-5D6E-409C-BE32-E72D297353CC}">
              <c16:uniqueId val="{00000000-6DA9-43AA-A768-7582485191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6DA9-43AA-A768-7582485191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18.670000000000002</c:v>
                </c:pt>
                <c:pt idx="1">
                  <c:v>21.35</c:v>
                </c:pt>
                <c:pt idx="2">
                  <c:v>23.92</c:v>
                </c:pt>
                <c:pt idx="3">
                  <c:v>26.5</c:v>
                </c:pt>
                <c:pt idx="4">
                  <c:v>29.14</c:v>
                </c:pt>
              </c:numCache>
            </c:numRef>
          </c:val>
          <c:extLst>
            <c:ext xmlns:c16="http://schemas.microsoft.com/office/drawing/2014/chart" uri="{C3380CC4-5D6E-409C-BE32-E72D297353CC}">
              <c16:uniqueId val="{00000000-391F-40A9-85E5-1F9CA57A48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391F-40A9-85E5-1F9CA57A48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8.92</c:v>
                </c:pt>
                <c:pt idx="1">
                  <c:v>9.6</c:v>
                </c:pt>
                <c:pt idx="2">
                  <c:v>11.93</c:v>
                </c:pt>
                <c:pt idx="3">
                  <c:v>11.86</c:v>
                </c:pt>
                <c:pt idx="4">
                  <c:v>14.34</c:v>
                </c:pt>
              </c:numCache>
            </c:numRef>
          </c:val>
          <c:extLst>
            <c:ext xmlns:c16="http://schemas.microsoft.com/office/drawing/2014/chart" uri="{C3380CC4-5D6E-409C-BE32-E72D297353CC}">
              <c16:uniqueId val="{00000000-4999-43B1-B341-AD1D8AF168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4999-43B1-B341-AD1D8AF168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F5-4B3F-BABA-40B5CF743F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1AF5-4B3F-BABA-40B5CF743F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75.39</c:v>
                </c:pt>
                <c:pt idx="1">
                  <c:v>84.04</c:v>
                </c:pt>
                <c:pt idx="2">
                  <c:v>81.58</c:v>
                </c:pt>
                <c:pt idx="3">
                  <c:v>91.78</c:v>
                </c:pt>
                <c:pt idx="4">
                  <c:v>96.44</c:v>
                </c:pt>
              </c:numCache>
            </c:numRef>
          </c:val>
          <c:extLst>
            <c:ext xmlns:c16="http://schemas.microsoft.com/office/drawing/2014/chart" uri="{C3380CC4-5D6E-409C-BE32-E72D297353CC}">
              <c16:uniqueId val="{00000000-A46A-4CBD-B2B1-41361CCEDA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A46A-4CBD-B2B1-41361CCEDA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440.23</c:v>
                </c:pt>
                <c:pt idx="1">
                  <c:v>400.75</c:v>
                </c:pt>
                <c:pt idx="2">
                  <c:v>369.84</c:v>
                </c:pt>
                <c:pt idx="3">
                  <c:v>331.13</c:v>
                </c:pt>
                <c:pt idx="4">
                  <c:v>301.56</c:v>
                </c:pt>
              </c:numCache>
            </c:numRef>
          </c:val>
          <c:extLst>
            <c:ext xmlns:c16="http://schemas.microsoft.com/office/drawing/2014/chart" uri="{C3380CC4-5D6E-409C-BE32-E72D297353CC}">
              <c16:uniqueId val="{00000000-2185-4903-890A-D1BC61C427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2185-4903-890A-D1BC61C427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115.92</c:v>
                </c:pt>
                <c:pt idx="1">
                  <c:v>119.73</c:v>
                </c:pt>
                <c:pt idx="2">
                  <c:v>118.97</c:v>
                </c:pt>
                <c:pt idx="3">
                  <c:v>125.48</c:v>
                </c:pt>
                <c:pt idx="4">
                  <c:v>124.43</c:v>
                </c:pt>
              </c:numCache>
            </c:numRef>
          </c:val>
          <c:extLst>
            <c:ext xmlns:c16="http://schemas.microsoft.com/office/drawing/2014/chart" uri="{C3380CC4-5D6E-409C-BE32-E72D297353CC}">
              <c16:uniqueId val="{00000000-D6DA-46E7-AA6A-DB5F6F7BA2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D6DA-46E7-AA6A-DB5F6F7BA2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96.19</c:v>
                </c:pt>
                <c:pt idx="1">
                  <c:v>94.02</c:v>
                </c:pt>
                <c:pt idx="2">
                  <c:v>94.76</c:v>
                </c:pt>
                <c:pt idx="3">
                  <c:v>88.78</c:v>
                </c:pt>
                <c:pt idx="4">
                  <c:v>89.82</c:v>
                </c:pt>
              </c:numCache>
            </c:numRef>
          </c:val>
          <c:extLst>
            <c:ext xmlns:c16="http://schemas.microsoft.com/office/drawing/2014/chart" uri="{C3380CC4-5D6E-409C-BE32-E72D297353CC}">
              <c16:uniqueId val="{00000000-B038-4A3D-881E-0502DEDD5B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B038-4A3D-881E-0502DEDD5B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茅ヶ崎市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245852</v>
      </c>
      <c r="AM8" s="42"/>
      <c r="AN8" s="42"/>
      <c r="AO8" s="42"/>
      <c r="AP8" s="42"/>
      <c r="AQ8" s="42"/>
      <c r="AR8" s="42"/>
      <c r="AS8" s="42"/>
      <c r="AT8" s="35">
        <f>データ!T6</f>
        <v>35.700000000000003</v>
      </c>
      <c r="AU8" s="35"/>
      <c r="AV8" s="35"/>
      <c r="AW8" s="35"/>
      <c r="AX8" s="35"/>
      <c r="AY8" s="35"/>
      <c r="AZ8" s="35"/>
      <c r="BA8" s="35"/>
      <c r="BB8" s="35">
        <f>データ!U6</f>
        <v>6886.61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60.47</v>
      </c>
      <c r="J10" s="35"/>
      <c r="K10" s="35"/>
      <c r="L10" s="35"/>
      <c r="M10" s="35"/>
      <c r="N10" s="35"/>
      <c r="O10" s="35"/>
      <c r="P10" s="35">
        <f>データ!P6</f>
        <v>95.73</v>
      </c>
      <c r="Q10" s="35"/>
      <c r="R10" s="35"/>
      <c r="S10" s="35"/>
      <c r="T10" s="35"/>
      <c r="U10" s="35"/>
      <c r="V10" s="35"/>
      <c r="W10" s="35">
        <f>データ!Q6</f>
        <v>84</v>
      </c>
      <c r="X10" s="35"/>
      <c r="Y10" s="35"/>
      <c r="Z10" s="35"/>
      <c r="AA10" s="35"/>
      <c r="AB10" s="35"/>
      <c r="AC10" s="35"/>
      <c r="AD10" s="42">
        <f>データ!R6</f>
        <v>1878</v>
      </c>
      <c r="AE10" s="42"/>
      <c r="AF10" s="42"/>
      <c r="AG10" s="42"/>
      <c r="AH10" s="42"/>
      <c r="AI10" s="42"/>
      <c r="AJ10" s="42"/>
      <c r="AK10" s="2"/>
      <c r="AL10" s="42">
        <f>データ!V6</f>
        <v>235196</v>
      </c>
      <c r="AM10" s="42"/>
      <c r="AN10" s="42"/>
      <c r="AO10" s="42"/>
      <c r="AP10" s="42"/>
      <c r="AQ10" s="42"/>
      <c r="AR10" s="42"/>
      <c r="AS10" s="42"/>
      <c r="AT10" s="35">
        <f>データ!W6</f>
        <v>22.39</v>
      </c>
      <c r="AU10" s="35"/>
      <c r="AV10" s="35"/>
      <c r="AW10" s="35"/>
      <c r="AX10" s="35"/>
      <c r="AY10" s="35"/>
      <c r="AZ10" s="35"/>
      <c r="BA10" s="35"/>
      <c r="BB10" s="35">
        <f>データ!X6</f>
        <v>10504.51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AUEhUMZt2KEXgmY3AdxMsuvjmO+fvYvohwlKNT4KcFDcw0eRtaX8plw3zYv1Gc5F0CGHeisBeGYwD60IDGLiA==" saltValue="APiSWUGMRrkRJ2Mk06LZ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142077</v>
      </c>
      <c r="D6" s="19">
        <f t="shared" si="3"/>
        <v>46</v>
      </c>
      <c r="E6" s="19">
        <f t="shared" si="3"/>
        <v>17</v>
      </c>
      <c r="F6" s="19">
        <f t="shared" si="3"/>
        <v>1</v>
      </c>
      <c r="G6" s="19">
        <f t="shared" si="3"/>
        <v>0</v>
      </c>
      <c r="H6" s="19" t="str">
        <f t="shared" si="3"/>
        <v>神奈川県　茅ヶ崎市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60.47</v>
      </c>
      <c r="P6" s="20">
        <f t="shared" si="3"/>
        <v>95.73</v>
      </c>
      <c r="Q6" s="20">
        <f t="shared" si="3"/>
        <v>84</v>
      </c>
      <c r="R6" s="20">
        <f t="shared" si="3"/>
        <v>1878</v>
      </c>
      <c r="S6" s="20">
        <f t="shared" si="3"/>
        <v>245852</v>
      </c>
      <c r="T6" s="20">
        <f t="shared" si="3"/>
        <v>35.700000000000003</v>
      </c>
      <c r="U6" s="20">
        <f t="shared" si="3"/>
        <v>6886.61</v>
      </c>
      <c r="V6" s="20">
        <f t="shared" si="3"/>
        <v>235196</v>
      </c>
      <c r="W6" s="20">
        <f t="shared" si="3"/>
        <v>22.39</v>
      </c>
      <c r="X6" s="20">
        <f t="shared" si="3"/>
        <v>10504.51</v>
      </c>
      <c r="Y6" s="21">
        <f>IF(Y7="",NA(),Y7)</f>
        <v>108.37</v>
      </c>
      <c r="Z6" s="21">
        <f t="shared" ref="Z6:AH6" si="4">IF(Z7="",NA(),Z7)</f>
        <v>109.98</v>
      </c>
      <c r="AA6" s="21">
        <f t="shared" si="4"/>
        <v>109.47</v>
      </c>
      <c r="AB6" s="21">
        <f t="shared" si="4"/>
        <v>112.49</v>
      </c>
      <c r="AC6" s="21">
        <f t="shared" si="4"/>
        <v>111.79</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75.39</v>
      </c>
      <c r="AV6" s="21">
        <f t="shared" ref="AV6:BD6" si="6">IF(AV7="",NA(),AV7)</f>
        <v>84.04</v>
      </c>
      <c r="AW6" s="21">
        <f t="shared" si="6"/>
        <v>81.58</v>
      </c>
      <c r="AX6" s="21">
        <f t="shared" si="6"/>
        <v>91.78</v>
      </c>
      <c r="AY6" s="21">
        <f t="shared" si="6"/>
        <v>96.44</v>
      </c>
      <c r="AZ6" s="21">
        <f t="shared" si="6"/>
        <v>75.02</v>
      </c>
      <c r="BA6" s="21">
        <f t="shared" si="6"/>
        <v>73.55</v>
      </c>
      <c r="BB6" s="21">
        <f t="shared" si="6"/>
        <v>71.19</v>
      </c>
      <c r="BC6" s="21">
        <f t="shared" si="6"/>
        <v>77.72</v>
      </c>
      <c r="BD6" s="21">
        <f t="shared" si="6"/>
        <v>86.61</v>
      </c>
      <c r="BE6" s="20" t="str">
        <f>IF(BE7="","",IF(BE7="-","【-】","【"&amp;SUBSTITUTE(TEXT(BE7,"#,##0.00"),"-","△")&amp;"】"))</f>
        <v>【71.39】</v>
      </c>
      <c r="BF6" s="21">
        <f>IF(BF7="",NA(),BF7)</f>
        <v>440.23</v>
      </c>
      <c r="BG6" s="21">
        <f t="shared" ref="BG6:BO6" si="7">IF(BG7="",NA(),BG7)</f>
        <v>400.75</v>
      </c>
      <c r="BH6" s="21">
        <f t="shared" si="7"/>
        <v>369.84</v>
      </c>
      <c r="BI6" s="21">
        <f t="shared" si="7"/>
        <v>331.13</v>
      </c>
      <c r="BJ6" s="21">
        <f t="shared" si="7"/>
        <v>301.56</v>
      </c>
      <c r="BK6" s="21">
        <f t="shared" si="7"/>
        <v>573.73</v>
      </c>
      <c r="BL6" s="21">
        <f t="shared" si="7"/>
        <v>514.27</v>
      </c>
      <c r="BM6" s="21">
        <f t="shared" si="7"/>
        <v>517.34</v>
      </c>
      <c r="BN6" s="21">
        <f t="shared" si="7"/>
        <v>485.6</v>
      </c>
      <c r="BO6" s="21">
        <f t="shared" si="7"/>
        <v>463.93</v>
      </c>
      <c r="BP6" s="20" t="str">
        <f>IF(BP7="","",IF(BP7="-","【-】","【"&amp;SUBSTITUTE(TEXT(BP7,"#,##0.00"),"-","△")&amp;"】"))</f>
        <v>【669.11】</v>
      </c>
      <c r="BQ6" s="21">
        <f>IF(BQ7="",NA(),BQ7)</f>
        <v>115.92</v>
      </c>
      <c r="BR6" s="21">
        <f t="shared" ref="BR6:BZ6" si="8">IF(BR7="",NA(),BR7)</f>
        <v>119.73</v>
      </c>
      <c r="BS6" s="21">
        <f t="shared" si="8"/>
        <v>118.97</v>
      </c>
      <c r="BT6" s="21">
        <f t="shared" si="8"/>
        <v>125.48</v>
      </c>
      <c r="BU6" s="21">
        <f t="shared" si="8"/>
        <v>124.43</v>
      </c>
      <c r="BV6" s="21">
        <f t="shared" si="8"/>
        <v>100.74</v>
      </c>
      <c r="BW6" s="21">
        <f t="shared" si="8"/>
        <v>100.34</v>
      </c>
      <c r="BX6" s="21">
        <f t="shared" si="8"/>
        <v>99.89</v>
      </c>
      <c r="BY6" s="21">
        <f t="shared" si="8"/>
        <v>99.95</v>
      </c>
      <c r="BZ6" s="21">
        <f t="shared" si="8"/>
        <v>103.4</v>
      </c>
      <c r="CA6" s="20" t="str">
        <f>IF(CA7="","",IF(CA7="-","【-】","【"&amp;SUBSTITUTE(TEXT(CA7,"#,##0.00"),"-","△")&amp;"】"))</f>
        <v>【99.73】</v>
      </c>
      <c r="CB6" s="21">
        <f>IF(CB7="",NA(),CB7)</f>
        <v>96.19</v>
      </c>
      <c r="CC6" s="21">
        <f t="shared" ref="CC6:CK6" si="9">IF(CC7="",NA(),CC7)</f>
        <v>94.02</v>
      </c>
      <c r="CD6" s="21">
        <f t="shared" si="9"/>
        <v>94.76</v>
      </c>
      <c r="CE6" s="21">
        <f t="shared" si="9"/>
        <v>88.78</v>
      </c>
      <c r="CF6" s="21">
        <f t="shared" si="9"/>
        <v>89.82</v>
      </c>
      <c r="CG6" s="21">
        <f t="shared" si="9"/>
        <v>112.75</v>
      </c>
      <c r="CH6" s="21">
        <f t="shared" si="9"/>
        <v>113.49</v>
      </c>
      <c r="CI6" s="21">
        <f t="shared" si="9"/>
        <v>112.4</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98.48</v>
      </c>
      <c r="CY6" s="21">
        <f t="shared" ref="CY6:DG6" si="11">IF(CY7="",NA(),CY7)</f>
        <v>98.48</v>
      </c>
      <c r="CZ6" s="21">
        <f t="shared" si="11"/>
        <v>98.65</v>
      </c>
      <c r="DA6" s="21">
        <f t="shared" si="11"/>
        <v>98.76</v>
      </c>
      <c r="DB6" s="21">
        <f t="shared" si="11"/>
        <v>98.9</v>
      </c>
      <c r="DC6" s="21">
        <f t="shared" si="11"/>
        <v>97.4</v>
      </c>
      <c r="DD6" s="21">
        <f t="shared" si="11"/>
        <v>96.96</v>
      </c>
      <c r="DE6" s="21">
        <f t="shared" si="11"/>
        <v>96.97</v>
      </c>
      <c r="DF6" s="21">
        <f t="shared" si="11"/>
        <v>97.7</v>
      </c>
      <c r="DG6" s="21">
        <f t="shared" si="11"/>
        <v>97.59</v>
      </c>
      <c r="DH6" s="20" t="str">
        <f>IF(DH7="","",IF(DH7="-","【-】","【"&amp;SUBSTITUTE(TEXT(DH7,"#,##0.00"),"-","△")&amp;"】"))</f>
        <v>【95.72】</v>
      </c>
      <c r="DI6" s="21">
        <f>IF(DI7="",NA(),DI7)</f>
        <v>18.670000000000002</v>
      </c>
      <c r="DJ6" s="21">
        <f t="shared" ref="DJ6:DR6" si="12">IF(DJ7="",NA(),DJ7)</f>
        <v>21.35</v>
      </c>
      <c r="DK6" s="21">
        <f t="shared" si="12"/>
        <v>23.92</v>
      </c>
      <c r="DL6" s="21">
        <f t="shared" si="12"/>
        <v>26.5</v>
      </c>
      <c r="DM6" s="21">
        <f t="shared" si="12"/>
        <v>29.14</v>
      </c>
      <c r="DN6" s="21">
        <f t="shared" si="12"/>
        <v>28.35</v>
      </c>
      <c r="DO6" s="21">
        <f t="shared" si="12"/>
        <v>25.13</v>
      </c>
      <c r="DP6" s="21">
        <f t="shared" si="12"/>
        <v>24.54</v>
      </c>
      <c r="DQ6" s="21">
        <f t="shared" si="12"/>
        <v>23.38</v>
      </c>
      <c r="DR6" s="21">
        <f t="shared" si="12"/>
        <v>24.59</v>
      </c>
      <c r="DS6" s="20" t="str">
        <f>IF(DS7="","",IF(DS7="-","【-】","【"&amp;SUBSTITUTE(TEXT(DS7,"#,##0.00"),"-","△")&amp;"】"))</f>
        <v>【38.17】</v>
      </c>
      <c r="DT6" s="21">
        <f>IF(DT7="",NA(),DT7)</f>
        <v>8.92</v>
      </c>
      <c r="DU6" s="21">
        <f t="shared" ref="DU6:EC6" si="13">IF(DU7="",NA(),DU7)</f>
        <v>9.6</v>
      </c>
      <c r="DV6" s="21">
        <f t="shared" si="13"/>
        <v>11.93</v>
      </c>
      <c r="DW6" s="21">
        <f t="shared" si="13"/>
        <v>11.86</v>
      </c>
      <c r="DX6" s="21">
        <f t="shared" si="13"/>
        <v>14.34</v>
      </c>
      <c r="DY6" s="21">
        <f t="shared" si="13"/>
        <v>6.7</v>
      </c>
      <c r="DZ6" s="21">
        <f t="shared" si="13"/>
        <v>6.4</v>
      </c>
      <c r="EA6" s="21">
        <f t="shared" si="13"/>
        <v>7.66</v>
      </c>
      <c r="EB6" s="21">
        <f t="shared" si="13"/>
        <v>8.1999999999999993</v>
      </c>
      <c r="EC6" s="21">
        <f t="shared" si="13"/>
        <v>9.43</v>
      </c>
      <c r="ED6" s="20" t="str">
        <f>IF(ED7="","",IF(ED7="-","【-】","【"&amp;SUBSTITUTE(TEXT(ED7,"#,##0.00"),"-","△")&amp;"】"))</f>
        <v>【6.54】</v>
      </c>
      <c r="EE6" s="21">
        <f>IF(EE7="",NA(),EE7)</f>
        <v>0.21</v>
      </c>
      <c r="EF6" s="21">
        <f t="shared" ref="EF6:EN6" si="14">IF(EF7="",NA(),EF7)</f>
        <v>0.25</v>
      </c>
      <c r="EG6" s="21">
        <f t="shared" si="14"/>
        <v>0.3</v>
      </c>
      <c r="EH6" s="21">
        <f t="shared" si="14"/>
        <v>0.27</v>
      </c>
      <c r="EI6" s="21">
        <f t="shared" si="14"/>
        <v>0.31</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142077</v>
      </c>
      <c r="D7" s="23">
        <v>46</v>
      </c>
      <c r="E7" s="23">
        <v>17</v>
      </c>
      <c r="F7" s="23">
        <v>1</v>
      </c>
      <c r="G7" s="23">
        <v>0</v>
      </c>
      <c r="H7" s="23" t="s">
        <v>96</v>
      </c>
      <c r="I7" s="23" t="s">
        <v>97</v>
      </c>
      <c r="J7" s="23" t="s">
        <v>98</v>
      </c>
      <c r="K7" s="23" t="s">
        <v>99</v>
      </c>
      <c r="L7" s="23" t="s">
        <v>100</v>
      </c>
      <c r="M7" s="23" t="s">
        <v>101</v>
      </c>
      <c r="N7" s="24" t="s">
        <v>102</v>
      </c>
      <c r="O7" s="24">
        <v>60.47</v>
      </c>
      <c r="P7" s="24">
        <v>95.73</v>
      </c>
      <c r="Q7" s="24">
        <v>84</v>
      </c>
      <c r="R7" s="24">
        <v>1878</v>
      </c>
      <c r="S7" s="24">
        <v>245852</v>
      </c>
      <c r="T7" s="24">
        <v>35.700000000000003</v>
      </c>
      <c r="U7" s="24">
        <v>6886.61</v>
      </c>
      <c r="V7" s="24">
        <v>235196</v>
      </c>
      <c r="W7" s="24">
        <v>22.39</v>
      </c>
      <c r="X7" s="24">
        <v>10504.51</v>
      </c>
      <c r="Y7" s="24">
        <v>108.37</v>
      </c>
      <c r="Z7" s="24">
        <v>109.98</v>
      </c>
      <c r="AA7" s="24">
        <v>109.47</v>
      </c>
      <c r="AB7" s="24">
        <v>112.49</v>
      </c>
      <c r="AC7" s="24">
        <v>111.79</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75.39</v>
      </c>
      <c r="AV7" s="24">
        <v>84.04</v>
      </c>
      <c r="AW7" s="24">
        <v>81.58</v>
      </c>
      <c r="AX7" s="24">
        <v>91.78</v>
      </c>
      <c r="AY7" s="24">
        <v>96.44</v>
      </c>
      <c r="AZ7" s="24">
        <v>75.02</v>
      </c>
      <c r="BA7" s="24">
        <v>73.55</v>
      </c>
      <c r="BB7" s="24">
        <v>71.19</v>
      </c>
      <c r="BC7" s="24">
        <v>77.72</v>
      </c>
      <c r="BD7" s="24">
        <v>86.61</v>
      </c>
      <c r="BE7" s="24">
        <v>71.39</v>
      </c>
      <c r="BF7" s="24">
        <v>440.23</v>
      </c>
      <c r="BG7" s="24">
        <v>400.75</v>
      </c>
      <c r="BH7" s="24">
        <v>369.84</v>
      </c>
      <c r="BI7" s="24">
        <v>331.13</v>
      </c>
      <c r="BJ7" s="24">
        <v>301.56</v>
      </c>
      <c r="BK7" s="24">
        <v>573.73</v>
      </c>
      <c r="BL7" s="24">
        <v>514.27</v>
      </c>
      <c r="BM7" s="24">
        <v>517.34</v>
      </c>
      <c r="BN7" s="24">
        <v>485.6</v>
      </c>
      <c r="BO7" s="24">
        <v>463.93</v>
      </c>
      <c r="BP7" s="24">
        <v>669.11</v>
      </c>
      <c r="BQ7" s="24">
        <v>115.92</v>
      </c>
      <c r="BR7" s="24">
        <v>119.73</v>
      </c>
      <c r="BS7" s="24">
        <v>118.97</v>
      </c>
      <c r="BT7" s="24">
        <v>125.48</v>
      </c>
      <c r="BU7" s="24">
        <v>124.43</v>
      </c>
      <c r="BV7" s="24">
        <v>100.74</v>
      </c>
      <c r="BW7" s="24">
        <v>100.34</v>
      </c>
      <c r="BX7" s="24">
        <v>99.89</v>
      </c>
      <c r="BY7" s="24">
        <v>99.95</v>
      </c>
      <c r="BZ7" s="24">
        <v>103.4</v>
      </c>
      <c r="CA7" s="24">
        <v>99.73</v>
      </c>
      <c r="CB7" s="24">
        <v>96.19</v>
      </c>
      <c r="CC7" s="24">
        <v>94.02</v>
      </c>
      <c r="CD7" s="24">
        <v>94.76</v>
      </c>
      <c r="CE7" s="24">
        <v>88.78</v>
      </c>
      <c r="CF7" s="24">
        <v>89.82</v>
      </c>
      <c r="CG7" s="24">
        <v>112.75</v>
      </c>
      <c r="CH7" s="24">
        <v>113.49</v>
      </c>
      <c r="CI7" s="24">
        <v>112.4</v>
      </c>
      <c r="CJ7" s="24">
        <v>110.21</v>
      </c>
      <c r="CK7" s="24">
        <v>110.26</v>
      </c>
      <c r="CL7" s="24">
        <v>134.97999999999999</v>
      </c>
      <c r="CM7" s="24" t="s">
        <v>102</v>
      </c>
      <c r="CN7" s="24" t="s">
        <v>102</v>
      </c>
      <c r="CO7" s="24" t="s">
        <v>102</v>
      </c>
      <c r="CP7" s="24" t="s">
        <v>102</v>
      </c>
      <c r="CQ7" s="24" t="s">
        <v>102</v>
      </c>
      <c r="CR7" s="24">
        <v>64.650000000000006</v>
      </c>
      <c r="CS7" s="24">
        <v>62.96</v>
      </c>
      <c r="CT7" s="24">
        <v>62.97</v>
      </c>
      <c r="CU7" s="24">
        <v>64.930000000000007</v>
      </c>
      <c r="CV7" s="24">
        <v>65.680000000000007</v>
      </c>
      <c r="CW7" s="24">
        <v>59.99</v>
      </c>
      <c r="CX7" s="24">
        <v>98.48</v>
      </c>
      <c r="CY7" s="24">
        <v>98.48</v>
      </c>
      <c r="CZ7" s="24">
        <v>98.65</v>
      </c>
      <c r="DA7" s="24">
        <v>98.76</v>
      </c>
      <c r="DB7" s="24">
        <v>98.9</v>
      </c>
      <c r="DC7" s="24">
        <v>97.4</v>
      </c>
      <c r="DD7" s="24">
        <v>96.96</v>
      </c>
      <c r="DE7" s="24">
        <v>96.97</v>
      </c>
      <c r="DF7" s="24">
        <v>97.7</v>
      </c>
      <c r="DG7" s="24">
        <v>97.59</v>
      </c>
      <c r="DH7" s="24">
        <v>95.72</v>
      </c>
      <c r="DI7" s="24">
        <v>18.670000000000002</v>
      </c>
      <c r="DJ7" s="24">
        <v>21.35</v>
      </c>
      <c r="DK7" s="24">
        <v>23.92</v>
      </c>
      <c r="DL7" s="24">
        <v>26.5</v>
      </c>
      <c r="DM7" s="24">
        <v>29.14</v>
      </c>
      <c r="DN7" s="24">
        <v>28.35</v>
      </c>
      <c r="DO7" s="24">
        <v>25.13</v>
      </c>
      <c r="DP7" s="24">
        <v>24.54</v>
      </c>
      <c r="DQ7" s="24">
        <v>23.38</v>
      </c>
      <c r="DR7" s="24">
        <v>24.59</v>
      </c>
      <c r="DS7" s="24">
        <v>38.17</v>
      </c>
      <c r="DT7" s="24">
        <v>8.92</v>
      </c>
      <c r="DU7" s="24">
        <v>9.6</v>
      </c>
      <c r="DV7" s="24">
        <v>11.93</v>
      </c>
      <c r="DW7" s="24">
        <v>11.86</v>
      </c>
      <c r="DX7" s="24">
        <v>14.34</v>
      </c>
      <c r="DY7" s="24">
        <v>6.7</v>
      </c>
      <c r="DZ7" s="24">
        <v>6.4</v>
      </c>
      <c r="EA7" s="24">
        <v>7.66</v>
      </c>
      <c r="EB7" s="24">
        <v>8.1999999999999993</v>
      </c>
      <c r="EC7" s="24">
        <v>9.43</v>
      </c>
      <c r="ED7" s="24">
        <v>6.54</v>
      </c>
      <c r="EE7" s="24">
        <v>0.21</v>
      </c>
      <c r="EF7" s="24">
        <v>0.25</v>
      </c>
      <c r="EG7" s="24">
        <v>0.3</v>
      </c>
      <c r="EH7" s="24">
        <v>0.27</v>
      </c>
      <c r="EI7" s="24">
        <v>0.31</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2023-01-19T07:26:03Z</cp:lastPrinted>
  <dcterms:created xsi:type="dcterms:W3CDTF">2023-01-12T23:29:27Z</dcterms:created>
  <dcterms:modified xsi:type="dcterms:W3CDTF">2023-01-23T23:48:19Z</dcterms:modified>
  <cp:category/>
</cp:coreProperties>
</file>