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1500-環境都市部\1571-下水道係\1200_06_03_00庶務\決算統計,経営\経営比較分析\R4\公営企業に係る経営比較分析表（令和３年度決算）の分析等について （依頼）\"/>
    </mc:Choice>
  </mc:AlternateContent>
  <workbookProtection workbookAlgorithmName="SHA-512" workbookHashValue="dqZQPsJzLuy5GWWYJqZDYkSJUVcIMgQaiT95szl9lHrtoiPPcWYFnnbrPdhJ2aOSkx7jCKMuhaO9CL70OIit1A==" workbookSaltValue="XzZ1GztaPPcK9MU0pQ9RqQ==" workbookSpinCount="100000" lockStructure="1"/>
  <bookViews>
    <workbookView xWindow="0" yWindow="0" windowWidth="10215" windowHeight="750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Q6" i="5"/>
  <c r="P6" i="5"/>
  <c r="O6" i="5"/>
  <c r="N6" i="5"/>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D10" i="4"/>
  <c r="W10" i="4"/>
  <c r="P10" i="4"/>
  <c r="I10" i="4"/>
  <c r="B10" i="4"/>
  <c r="BB8" i="4"/>
  <c r="AT8" i="4"/>
  <c r="AL8" i="4"/>
  <c r="AD8" i="4"/>
  <c r="W8" i="4"/>
  <c r="P8" i="4"/>
  <c r="B8" i="4"/>
  <c r="B6" i="4"/>
</calcChain>
</file>

<file path=xl/sharedStrings.xml><?xml version="1.0" encoding="utf-8"?>
<sst xmlns="http://schemas.openxmlformats.org/spreadsheetml/2006/main" count="275" uniqueCount="118">
  <si>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</si>
  <si>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</si>
  <si>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</si>
  <si>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</si>
  <si>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</si>
  <si>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</si>
  <si>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</si>
  <si>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</si>
  <si>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</si>
  <si>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</si>
  <si>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</si>
  <si>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</si>
  <si>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</si>
  <si>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</si>
  <si>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</si>
  <si>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</si>
  <si>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</si>
  <si>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</si>
  <si>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</si>
  <si>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</si>
  <si>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</si>
  <si>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</si>
  <si>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</si>
  <si>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</si>
  <si>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</si>
  <si>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</si>
  <si>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</si>
  <si>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</si>
  <si>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</si>
  <si>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</si>
  <si>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</si>
  <si>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</si>
  <si>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</si>
  <si>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</si>
  <si>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</si>
  <si>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</si>
  <si>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</si>
  <si>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</si>
  <si>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</si>
  <si>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</si>
  <si>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</si>
  <si>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</si>
  <si>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</si>
  <si>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</si>
  <si>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</si>
  <si>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</si>
  <si>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</si>
  <si>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</si>
  <si>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</si>
  <si>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</si>
  <si>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</si>
  <si>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</si>
  <si>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</si>
  <si>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</si>
  <si>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</si>
  <si>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</si>
  <si>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</si>
  <si>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</si>
  <si>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</si>
  <si>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</si>
  <si>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</si>
  <si>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</si>
  <si>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</si>
  <si>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</si>
  <si>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</si>
  <si>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</si>
  <si>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</si>
  <si>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</si>
  <si>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</si>
  <si>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</si>
  <si>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</si>
  <si>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</si>
  <si>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</si>
  <si>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</si>
  <si>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</si>
  <si>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</si>
  <si>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</si>
  <si>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</si>
  <si>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</si>
  <si>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</si>
  <si>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</si>
  <si>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</si>
  <si>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</si>
  <si>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</si>
  <si>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</si>
  <si>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</si>
  <si>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</si>
  <si>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</si>
  <si>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</si>
  <si>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</si>
  <si>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</si>
  <si>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</si>
  <si>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</si>
  <si>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</si>
  <si>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</si>
  <si>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</si>
  <si>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神奈川県　逗子市</t>
  </si>
  <si>
    <t>法適用</t>
  </si>
  <si>
    <t>下水道事業</t>
  </si>
  <si>
    <t>公共下水道</t>
  </si>
  <si>
    <t>Bc1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</si>
  <si>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</si>
  <si>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</si>
  <si>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</si>
  <si>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</si>
  <si>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</si>
  <si>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</si>
  <si>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</si>
  <si>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</si>
  <si>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</si>
  <si>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</si>
  <si>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</si>
  <si>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</si>
  <si>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</si>
  <si>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</si>
  <si>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本市では、平成31年４月１日から地方公営企業法を一部適用（財務適用）し、企業会計へと移行しました。
　本年度は、前年度に引き続き決算で欠損金が発生したことから、経常収支比率が低く、累積欠損金比率が高くなっています。
　さらに、流動比率においても100％を下回っており、現金を貯蓄する余裕がなく非常に厳しい経営状態であることが示されています。
　また、経費回収率においても100％を下回っていることから、汚水処理に係る費用が使用料で賄えていないことを示しています。
　経営の改善に向け、使用料を改定するため、条例の改正を行いました。
（下水道使用料改定日：令和４年７月１日）
　企業債残高対事業規模比率においては、普及率が100％となり維持管理を中心とした経営であることから、類似団体平均値と比較して低い傾向にあります。今後、大規模な施設更新に伴う企業債の増額が見込まれており、より厳しい経営状況となることが予測されます。</t>
    <rPh sb="52" eb="55">
      <t>ホンネンド</t>
    </rPh>
    <rPh sb="234" eb="236">
      <t>ケイエイ</t>
    </rPh>
    <rPh sb="237" eb="239">
      <t>カイゼン</t>
    </rPh>
    <rPh sb="240" eb="241">
      <t>ム</t>
    </rPh>
    <rPh sb="257" eb="259">
      <t>カイセイ</t>
    </rPh>
    <phoneticPr fontId="4"/>
  </si>
  <si>
    <t>　昭和40年代後半に供用開始した本市においては、特に処理場の老朽化が深刻な状況になっています。　
　また、類似団体平均値と比較すると、管渠老朽化率が高く管渠改善率が低くなっており、老朽化した管の更新が進んでいないことを示しています。
　処理場、管渠ともにストックマネジメント計画等に基づいて、適切な改築・更新を行う必要があります。
　本年度、老朽化が進行する浄水管理センターに関する再整備基本構想を策定しました。</t>
    <rPh sb="167" eb="168">
      <t>ホン</t>
    </rPh>
    <rPh sb="168" eb="169">
      <t>ネン</t>
    </rPh>
    <rPh sb="171" eb="174">
      <t>ロウキュウカ</t>
    </rPh>
    <rPh sb="175" eb="177">
      <t>シンコウ</t>
    </rPh>
    <rPh sb="179" eb="181">
      <t>ジョウスイ</t>
    </rPh>
    <rPh sb="181" eb="183">
      <t>カンリ</t>
    </rPh>
    <rPh sb="188" eb="189">
      <t>カン</t>
    </rPh>
    <rPh sb="191" eb="194">
      <t>サイセイビ</t>
    </rPh>
    <rPh sb="194" eb="196">
      <t>キホン</t>
    </rPh>
    <rPh sb="196" eb="198">
      <t>コウソウ</t>
    </rPh>
    <rPh sb="199" eb="201">
      <t>サクテイ</t>
    </rPh>
    <phoneticPr fontId="4"/>
  </si>
  <si>
    <t>　下水道施設の老朽化が進んでいることを踏まえると、今後より厳しい経営状態で推移することが予測されます。
　令和２年度に策定した経営戦略を基に、将来にわたって健全な経営を持続的に運営していくため、経営指標も参考にしながら、引き続き適正な使用料の検討及び維持管理費の確保を行っていきます。</t>
    <rPh sb="1" eb="4">
      <t>ゲスイドウ</t>
    </rPh>
    <rPh sb="4" eb="6">
      <t>シセツ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</si>
</sst>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957D-4A5E-8236-C99F519F32E1}"/>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0.12</c:v>
                </c:pt>
                <c:pt idx="3">
                  <c:v>0.08</c:v>
                </c:pt>
                <c:pt idx="4">
                  <c:v>0.24</c:v>
                </c:pt>
              </c:numCache>
            </c:numRef>
          </c:val>
          <c:smooth val="0"/>
          <c:extLst>
            <c:ext xmlns:c16="http://schemas.microsoft.com/office/drawing/2014/chart" uri="{C3380CC4-5D6E-409C-BE32-E72D297353CC}">
              <c16:uniqueId val="{00000001-957D-4A5E-8236-C99F519F32E1}"/>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59.39</c:v>
                </c:pt>
                <c:pt idx="3">
                  <c:v>58.79</c:v>
                </c:pt>
                <c:pt idx="4">
                  <c:v>59.11</c:v>
                </c:pt>
              </c:numCache>
            </c:numRef>
          </c:val>
          <c:extLst>
            <c:ext xmlns:c16="http://schemas.microsoft.com/office/drawing/2014/chart" uri="{C3380CC4-5D6E-409C-BE32-E72D297353CC}">
              <c16:uniqueId val="{00000000-73A7-4240-9885-2DF9B7B899DC}"/>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57.04</c:v>
                </c:pt>
                <c:pt idx="3">
                  <c:v>60.78</c:v>
                </c:pt>
                <c:pt idx="4">
                  <c:v>59.96</c:v>
                </c:pt>
              </c:numCache>
            </c:numRef>
          </c:val>
          <c:smooth val="0"/>
          <c:extLst>
            <c:ext xmlns:c16="http://schemas.microsoft.com/office/drawing/2014/chart" uri="{C3380CC4-5D6E-409C-BE32-E72D297353CC}">
              <c16:uniqueId val="{00000001-73A7-4240-9885-2DF9B7B899DC}"/>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98.7</c:v>
                </c:pt>
                <c:pt idx="3">
                  <c:v>98.8</c:v>
                </c:pt>
                <c:pt idx="4">
                  <c:v>98.9</c:v>
                </c:pt>
              </c:numCache>
            </c:numRef>
          </c:val>
          <c:extLst>
            <c:ext xmlns:c16="http://schemas.microsoft.com/office/drawing/2014/chart" uri="{C3380CC4-5D6E-409C-BE32-E72D297353CC}">
              <c16:uniqueId val="{00000000-52A3-4B36-9E2E-B1FBBD2E1205}"/>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93.73</c:v>
                </c:pt>
                <c:pt idx="3">
                  <c:v>94.17</c:v>
                </c:pt>
                <c:pt idx="4">
                  <c:v>94.27</c:v>
                </c:pt>
              </c:numCache>
            </c:numRef>
          </c:val>
          <c:smooth val="0"/>
          <c:extLst>
            <c:ext xmlns:c16="http://schemas.microsoft.com/office/drawing/2014/chart" uri="{C3380CC4-5D6E-409C-BE32-E72D297353CC}">
              <c16:uniqueId val="{00000001-52A3-4B36-9E2E-B1FBBD2E1205}"/>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93.32</c:v>
                </c:pt>
                <c:pt idx="3">
                  <c:v>94.94</c:v>
                </c:pt>
                <c:pt idx="4">
                  <c:v>94.95</c:v>
                </c:pt>
              </c:numCache>
            </c:numRef>
          </c:val>
          <c:extLst>
            <c:ext xmlns:c16="http://schemas.microsoft.com/office/drawing/2014/chart" uri="{C3380CC4-5D6E-409C-BE32-E72D297353CC}">
              <c16:uniqueId val="{00000000-2C73-4434-B1A9-90D4DDFDAA15}"/>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106.32</c:v>
                </c:pt>
                <c:pt idx="3">
                  <c:v>106.67</c:v>
                </c:pt>
                <c:pt idx="4">
                  <c:v>106.9</c:v>
                </c:pt>
              </c:numCache>
            </c:numRef>
          </c:val>
          <c:smooth val="0"/>
          <c:extLst>
            <c:ext xmlns:c16="http://schemas.microsoft.com/office/drawing/2014/chart" uri="{C3380CC4-5D6E-409C-BE32-E72D297353CC}">
              <c16:uniqueId val="{00000001-2C73-4434-B1A9-90D4DDFDAA15}"/>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7.9</c:v>
                </c:pt>
                <c:pt idx="3">
                  <c:v>15.54</c:v>
                </c:pt>
                <c:pt idx="4">
                  <c:v>21.44</c:v>
                </c:pt>
              </c:numCache>
            </c:numRef>
          </c:val>
          <c:extLst>
            <c:ext xmlns:c16="http://schemas.microsoft.com/office/drawing/2014/chart" uri="{C3380CC4-5D6E-409C-BE32-E72D297353CC}">
              <c16:uniqueId val="{00000000-91EA-45D4-957E-0CE844A86761}"/>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21.22</c:v>
                </c:pt>
                <c:pt idx="3">
                  <c:v>23.25</c:v>
                </c:pt>
                <c:pt idx="4">
                  <c:v>25.2</c:v>
                </c:pt>
              </c:numCache>
            </c:numRef>
          </c:val>
          <c:smooth val="0"/>
          <c:extLst>
            <c:ext xmlns:c16="http://schemas.microsoft.com/office/drawing/2014/chart" uri="{C3380CC4-5D6E-409C-BE32-E72D297353CC}">
              <c16:uniqueId val="{00000001-91EA-45D4-957E-0CE844A86761}"/>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3.32</c:v>
                </c:pt>
                <c:pt idx="3">
                  <c:v>5.37</c:v>
                </c:pt>
                <c:pt idx="4">
                  <c:v>5.37</c:v>
                </c:pt>
              </c:numCache>
            </c:numRef>
          </c:val>
          <c:extLst>
            <c:ext xmlns:c16="http://schemas.microsoft.com/office/drawing/2014/chart" uri="{C3380CC4-5D6E-409C-BE32-E72D297353CC}">
              <c16:uniqueId val="{00000000-BB81-490B-9AA3-47DC51199C55}"/>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0.83</c:v>
                </c:pt>
                <c:pt idx="3">
                  <c:v>1.06</c:v>
                </c:pt>
                <c:pt idx="4">
                  <c:v>2.02</c:v>
                </c:pt>
              </c:numCache>
            </c:numRef>
          </c:val>
          <c:smooth val="0"/>
          <c:extLst>
            <c:ext xmlns:c16="http://schemas.microsoft.com/office/drawing/2014/chart" uri="{C3380CC4-5D6E-409C-BE32-E72D297353CC}">
              <c16:uniqueId val="{00000001-BB81-490B-9AA3-47DC51199C55}"/>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15.26</c:v>
                </c:pt>
                <c:pt idx="3">
                  <c:v>28.43</c:v>
                </c:pt>
                <c:pt idx="4">
                  <c:v>36.74</c:v>
                </c:pt>
              </c:numCache>
            </c:numRef>
          </c:val>
          <c:extLst>
            <c:ext xmlns:c16="http://schemas.microsoft.com/office/drawing/2014/chart" uri="{C3380CC4-5D6E-409C-BE32-E72D297353CC}">
              <c16:uniqueId val="{00000000-6CF1-4DC3-8DAD-4E7AA9529889}"/>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1.35</c:v>
                </c:pt>
                <c:pt idx="3">
                  <c:v>3.68</c:v>
                </c:pt>
                <c:pt idx="4">
                  <c:v>5.3</c:v>
                </c:pt>
              </c:numCache>
            </c:numRef>
          </c:val>
          <c:smooth val="0"/>
          <c:extLst>
            <c:ext xmlns:c16="http://schemas.microsoft.com/office/drawing/2014/chart" uri="{C3380CC4-5D6E-409C-BE32-E72D297353CC}">
              <c16:uniqueId val="{00000001-6CF1-4DC3-8DAD-4E7AA9529889}"/>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27.83</c:v>
                </c:pt>
                <c:pt idx="3">
                  <c:v>44.86</c:v>
                </c:pt>
                <c:pt idx="4">
                  <c:v>64.849999999999994</c:v>
                </c:pt>
              </c:numCache>
            </c:numRef>
          </c:val>
          <c:extLst>
            <c:ext xmlns:c16="http://schemas.microsoft.com/office/drawing/2014/chart" uri="{C3380CC4-5D6E-409C-BE32-E72D297353CC}">
              <c16:uniqueId val="{00000000-4C35-4854-B6B3-4F1D687D4E80}"/>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71.540000000000006</c:v>
                </c:pt>
                <c:pt idx="3">
                  <c:v>67.86</c:v>
                </c:pt>
                <c:pt idx="4">
                  <c:v>72.92</c:v>
                </c:pt>
              </c:numCache>
            </c:numRef>
          </c:val>
          <c:smooth val="0"/>
          <c:extLst>
            <c:ext xmlns:c16="http://schemas.microsoft.com/office/drawing/2014/chart" uri="{C3380CC4-5D6E-409C-BE32-E72D297353CC}">
              <c16:uniqueId val="{00000001-4C35-4854-B6B3-4F1D687D4E80}"/>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352.16</c:v>
                </c:pt>
                <c:pt idx="3">
                  <c:v>275.45999999999998</c:v>
                </c:pt>
                <c:pt idx="4">
                  <c:v>295.05</c:v>
                </c:pt>
              </c:numCache>
            </c:numRef>
          </c:val>
          <c:extLst>
            <c:ext xmlns:c16="http://schemas.microsoft.com/office/drawing/2014/chart" uri="{C3380CC4-5D6E-409C-BE32-E72D297353CC}">
              <c16:uniqueId val="{00000000-5AE9-4119-80D1-6E011399590A}"/>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653.69000000000005</c:v>
                </c:pt>
                <c:pt idx="3">
                  <c:v>709.4</c:v>
                </c:pt>
                <c:pt idx="4">
                  <c:v>734.47</c:v>
                </c:pt>
              </c:numCache>
            </c:numRef>
          </c:val>
          <c:smooth val="0"/>
          <c:extLst>
            <c:ext xmlns:c16="http://schemas.microsoft.com/office/drawing/2014/chart" uri="{C3380CC4-5D6E-409C-BE32-E72D297353CC}">
              <c16:uniqueId val="{00000001-5AE9-4119-80D1-6E011399590A}"/>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85.11</c:v>
                </c:pt>
                <c:pt idx="3">
                  <c:v>72.53</c:v>
                </c:pt>
                <c:pt idx="4">
                  <c:v>70.05</c:v>
                </c:pt>
              </c:numCache>
            </c:numRef>
          </c:val>
          <c:extLst>
            <c:ext xmlns:c16="http://schemas.microsoft.com/office/drawing/2014/chart" uri="{C3380CC4-5D6E-409C-BE32-E72D297353CC}">
              <c16:uniqueId val="{00000000-FF92-420D-8079-2C0D8E8A9907}"/>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88.05</c:v>
                </c:pt>
                <c:pt idx="3">
                  <c:v>91.14</c:v>
                </c:pt>
                <c:pt idx="4">
                  <c:v>90.69</c:v>
                </c:pt>
              </c:numCache>
            </c:numRef>
          </c:val>
          <c:smooth val="0"/>
          <c:extLst>
            <c:ext xmlns:c16="http://schemas.microsoft.com/office/drawing/2014/chart" uri="{C3380CC4-5D6E-409C-BE32-E72D297353CC}">
              <c16:uniqueId val="{00000001-FF92-420D-8079-2C0D8E8A9907}"/>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120.29</c:v>
                </c:pt>
                <c:pt idx="3">
                  <c:v>150</c:v>
                </c:pt>
                <c:pt idx="4">
                  <c:v>144.29</c:v>
                </c:pt>
              </c:numCache>
            </c:numRef>
          </c:val>
          <c:extLst>
            <c:ext xmlns:c16="http://schemas.microsoft.com/office/drawing/2014/chart" uri="{C3380CC4-5D6E-409C-BE32-E72D297353CC}">
              <c16:uniqueId val="{00000000-C8D2-4535-8761-C70184080B36}"/>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141.15</c:v>
                </c:pt>
                <c:pt idx="3">
                  <c:v>136.86000000000001</c:v>
                </c:pt>
                <c:pt idx="4">
                  <c:v>138.52000000000001</c:v>
                </c:pt>
              </c:numCache>
            </c:numRef>
          </c:val>
          <c:smooth val="0"/>
          <c:extLst>
            <c:ext xmlns:c16="http://schemas.microsoft.com/office/drawing/2014/chart" uri="{C3380CC4-5D6E-409C-BE32-E72D297353CC}">
              <c16:uniqueId val="{00000001-C8D2-4535-8761-C70184080B36}"/>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1"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神奈川県　逗子市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Bc1</v>
      </c>
      <c r="X8" s="65"/>
      <c r="Y8" s="65"/>
      <c r="Z8" s="65"/>
      <c r="AA8" s="65"/>
      <c r="AB8" s="65"/>
      <c r="AC8" s="65"/>
      <c r="AD8" s="66" t="str">
        <f>データ!$M$6</f>
        <v>非設置</v>
      </c>
      <c r="AE8" s="66"/>
      <c r="AF8" s="66"/>
      <c r="AG8" s="66"/>
      <c r="AH8" s="66"/>
      <c r="AI8" s="66"/>
      <c r="AJ8" s="66"/>
      <c r="AK8" s="3"/>
      <c r="AL8" s="46">
        <f>データ!S6</f>
        <v>59391</v>
      </c>
      <c r="AM8" s="46"/>
      <c r="AN8" s="46"/>
      <c r="AO8" s="46"/>
      <c r="AP8" s="46"/>
      <c r="AQ8" s="46"/>
      <c r="AR8" s="46"/>
      <c r="AS8" s="46"/>
      <c r="AT8" s="45">
        <f>データ!T6</f>
        <v>17.28</v>
      </c>
      <c r="AU8" s="45"/>
      <c r="AV8" s="45"/>
      <c r="AW8" s="45"/>
      <c r="AX8" s="45"/>
      <c r="AY8" s="45"/>
      <c r="AZ8" s="45"/>
      <c r="BA8" s="45"/>
      <c r="BB8" s="45">
        <f>データ!U6</f>
        <v>3436.98</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15">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15">
      <c r="A10" s="2"/>
      <c r="B10" s="45" t="str">
        <f>データ!N6</f>
        <v>-</v>
      </c>
      <c r="C10" s="45"/>
      <c r="D10" s="45"/>
      <c r="E10" s="45"/>
      <c r="F10" s="45"/>
      <c r="G10" s="45"/>
      <c r="H10" s="45"/>
      <c r="I10" s="45">
        <f>データ!O6</f>
        <v>78.53</v>
      </c>
      <c r="J10" s="45"/>
      <c r="K10" s="45"/>
      <c r="L10" s="45"/>
      <c r="M10" s="45"/>
      <c r="N10" s="45"/>
      <c r="O10" s="45"/>
      <c r="P10" s="45">
        <f>データ!P6</f>
        <v>100</v>
      </c>
      <c r="Q10" s="45"/>
      <c r="R10" s="45"/>
      <c r="S10" s="45"/>
      <c r="T10" s="45"/>
      <c r="U10" s="45"/>
      <c r="V10" s="45"/>
      <c r="W10" s="45">
        <f>データ!Q6</f>
        <v>77.94</v>
      </c>
      <c r="X10" s="45"/>
      <c r="Y10" s="45"/>
      <c r="Z10" s="45"/>
      <c r="AA10" s="45"/>
      <c r="AB10" s="45"/>
      <c r="AC10" s="45"/>
      <c r="AD10" s="46">
        <f>データ!R6</f>
        <v>1793</v>
      </c>
      <c r="AE10" s="46"/>
      <c r="AF10" s="46"/>
      <c r="AG10" s="46"/>
      <c r="AH10" s="46"/>
      <c r="AI10" s="46"/>
      <c r="AJ10" s="46"/>
      <c r="AK10" s="2"/>
      <c r="AL10" s="46">
        <f>データ!V6</f>
        <v>59345</v>
      </c>
      <c r="AM10" s="46"/>
      <c r="AN10" s="46"/>
      <c r="AO10" s="46"/>
      <c r="AP10" s="46"/>
      <c r="AQ10" s="46"/>
      <c r="AR10" s="46"/>
      <c r="AS10" s="46"/>
      <c r="AT10" s="45">
        <f>データ!W6</f>
        <v>8.64</v>
      </c>
      <c r="AU10" s="45"/>
      <c r="AV10" s="45"/>
      <c r="AW10" s="45"/>
      <c r="AX10" s="45"/>
      <c r="AY10" s="45"/>
      <c r="AZ10" s="45"/>
      <c r="BA10" s="45"/>
      <c r="BB10" s="45">
        <f>データ!X6</f>
        <v>6868.63</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115</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116</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117</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8zgHwQannfNuW8MiLdZpqmBwire+haJZry0NYrUOTyrWwUDeIgDZPcyzMf/Pzgp5zd5XsyiX5QdFY+4gmAjzcw==" saltValue="Z8jDkcCH3sX/ViFi4WtwE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142085</v>
      </c>
      <c r="D6" s="19">
        <f t="shared" si="3"/>
        <v>46</v>
      </c>
      <c r="E6" s="19">
        <f t="shared" si="3"/>
        <v>17</v>
      </c>
      <c r="F6" s="19">
        <f t="shared" si="3"/>
        <v>1</v>
      </c>
      <c r="G6" s="19">
        <f t="shared" si="3"/>
        <v>0</v>
      </c>
      <c r="H6" s="19" t="str">
        <f t="shared" si="3"/>
        <v>神奈川県　逗子市</v>
      </c>
      <c r="I6" s="19" t="str">
        <f t="shared" si="3"/>
        <v>法適用</v>
      </c>
      <c r="J6" s="19" t="str">
        <f t="shared" si="3"/>
        <v>下水道事業</v>
      </c>
      <c r="K6" s="19" t="str">
        <f t="shared" si="3"/>
        <v>公共下水道</v>
      </c>
      <c r="L6" s="19" t="str">
        <f t="shared" si="3"/>
        <v>Bc1</v>
      </c>
      <c r="M6" s="19" t="str">
        <f t="shared" si="3"/>
        <v>非設置</v>
      </c>
      <c r="N6" s="20" t="str">
        <f t="shared" si="3"/>
        <v>-</v>
      </c>
      <c r="O6" s="20">
        <f t="shared" si="3"/>
        <v>78.53</v>
      </c>
      <c r="P6" s="20">
        <f t="shared" si="3"/>
        <v>100</v>
      </c>
      <c r="Q6" s="20">
        <f t="shared" si="3"/>
        <v>77.94</v>
      </c>
      <c r="R6" s="20">
        <f t="shared" si="3"/>
        <v>1793</v>
      </c>
      <c r="S6" s="20">
        <f t="shared" si="3"/>
        <v>59391</v>
      </c>
      <c r="T6" s="20">
        <f t="shared" si="3"/>
        <v>17.28</v>
      </c>
      <c r="U6" s="20">
        <f t="shared" si="3"/>
        <v>3436.98</v>
      </c>
      <c r="V6" s="20">
        <f t="shared" si="3"/>
        <v>59345</v>
      </c>
      <c r="W6" s="20">
        <f t="shared" si="3"/>
        <v>8.64</v>
      </c>
      <c r="X6" s="20">
        <f t="shared" si="3"/>
        <v>6868.63</v>
      </c>
      <c r="Y6" s="21" t="str">
        <f>IF(Y7="",NA(),Y7)</f>
        <v>-</v>
      </c>
      <c r="Z6" s="21" t="str">
        <f t="shared" ref="Z6:AH6" si="4">IF(Z7="",NA(),Z7)</f>
        <v>-</v>
      </c>
      <c r="AA6" s="21">
        <f t="shared" si="4"/>
        <v>93.32</v>
      </c>
      <c r="AB6" s="21">
        <f t="shared" si="4"/>
        <v>94.94</v>
      </c>
      <c r="AC6" s="21">
        <f t="shared" si="4"/>
        <v>94.95</v>
      </c>
      <c r="AD6" s="21" t="str">
        <f t="shared" si="4"/>
        <v>-</v>
      </c>
      <c r="AE6" s="21" t="str">
        <f t="shared" si="4"/>
        <v>-</v>
      </c>
      <c r="AF6" s="21">
        <f t="shared" si="4"/>
        <v>106.32</v>
      </c>
      <c r="AG6" s="21">
        <f t="shared" si="4"/>
        <v>106.67</v>
      </c>
      <c r="AH6" s="21">
        <f t="shared" si="4"/>
        <v>106.9</v>
      </c>
      <c r="AI6" s="20" t="str">
        <f>IF(AI7="","",IF(AI7="-","【-】","【"&amp;SUBSTITUTE(TEXT(AI7,"#,##0.00"),"-","△")&amp;"】"))</f>
        <v>【107.02】</v>
      </c>
      <c r="AJ6" s="21" t="str">
        <f>IF(AJ7="",NA(),AJ7)</f>
        <v>-</v>
      </c>
      <c r="AK6" s="21" t="str">
        <f t="shared" ref="AK6:AS6" si="5">IF(AK7="",NA(),AK7)</f>
        <v>-</v>
      </c>
      <c r="AL6" s="21">
        <f t="shared" si="5"/>
        <v>15.26</v>
      </c>
      <c r="AM6" s="21">
        <f t="shared" si="5"/>
        <v>28.43</v>
      </c>
      <c r="AN6" s="21">
        <f t="shared" si="5"/>
        <v>36.74</v>
      </c>
      <c r="AO6" s="21" t="str">
        <f t="shared" si="5"/>
        <v>-</v>
      </c>
      <c r="AP6" s="21" t="str">
        <f t="shared" si="5"/>
        <v>-</v>
      </c>
      <c r="AQ6" s="21">
        <f t="shared" si="5"/>
        <v>1.35</v>
      </c>
      <c r="AR6" s="21">
        <f t="shared" si="5"/>
        <v>3.68</v>
      </c>
      <c r="AS6" s="21">
        <f t="shared" si="5"/>
        <v>5.3</v>
      </c>
      <c r="AT6" s="20" t="str">
        <f>IF(AT7="","",IF(AT7="-","【-】","【"&amp;SUBSTITUTE(TEXT(AT7,"#,##0.00"),"-","△")&amp;"】"))</f>
        <v>【3.09】</v>
      </c>
      <c r="AU6" s="21" t="str">
        <f>IF(AU7="",NA(),AU7)</f>
        <v>-</v>
      </c>
      <c r="AV6" s="21" t="str">
        <f t="shared" ref="AV6:BD6" si="6">IF(AV7="",NA(),AV7)</f>
        <v>-</v>
      </c>
      <c r="AW6" s="21">
        <f t="shared" si="6"/>
        <v>27.83</v>
      </c>
      <c r="AX6" s="21">
        <f t="shared" si="6"/>
        <v>44.86</v>
      </c>
      <c r="AY6" s="21">
        <f t="shared" si="6"/>
        <v>64.849999999999994</v>
      </c>
      <c r="AZ6" s="21" t="str">
        <f t="shared" si="6"/>
        <v>-</v>
      </c>
      <c r="BA6" s="21" t="str">
        <f t="shared" si="6"/>
        <v>-</v>
      </c>
      <c r="BB6" s="21">
        <f t="shared" si="6"/>
        <v>71.540000000000006</v>
      </c>
      <c r="BC6" s="21">
        <f t="shared" si="6"/>
        <v>67.86</v>
      </c>
      <c r="BD6" s="21">
        <f t="shared" si="6"/>
        <v>72.92</v>
      </c>
      <c r="BE6" s="20" t="str">
        <f>IF(BE7="","",IF(BE7="-","【-】","【"&amp;SUBSTITUTE(TEXT(BE7,"#,##0.00"),"-","△")&amp;"】"))</f>
        <v>【71.39】</v>
      </c>
      <c r="BF6" s="21" t="str">
        <f>IF(BF7="",NA(),BF7)</f>
        <v>-</v>
      </c>
      <c r="BG6" s="21" t="str">
        <f t="shared" ref="BG6:BO6" si="7">IF(BG7="",NA(),BG7)</f>
        <v>-</v>
      </c>
      <c r="BH6" s="21">
        <f t="shared" si="7"/>
        <v>352.16</v>
      </c>
      <c r="BI6" s="21">
        <f t="shared" si="7"/>
        <v>275.45999999999998</v>
      </c>
      <c r="BJ6" s="21">
        <f t="shared" si="7"/>
        <v>295.05</v>
      </c>
      <c r="BK6" s="21" t="str">
        <f t="shared" si="7"/>
        <v>-</v>
      </c>
      <c r="BL6" s="21" t="str">
        <f t="shared" si="7"/>
        <v>-</v>
      </c>
      <c r="BM6" s="21">
        <f t="shared" si="7"/>
        <v>653.69000000000005</v>
      </c>
      <c r="BN6" s="21">
        <f t="shared" si="7"/>
        <v>709.4</v>
      </c>
      <c r="BO6" s="21">
        <f t="shared" si="7"/>
        <v>734.47</v>
      </c>
      <c r="BP6" s="20" t="str">
        <f>IF(BP7="","",IF(BP7="-","【-】","【"&amp;SUBSTITUTE(TEXT(BP7,"#,##0.00"),"-","△")&amp;"】"))</f>
        <v>【669.11】</v>
      </c>
      <c r="BQ6" s="21" t="str">
        <f>IF(BQ7="",NA(),BQ7)</f>
        <v>-</v>
      </c>
      <c r="BR6" s="21" t="str">
        <f t="shared" ref="BR6:BZ6" si="8">IF(BR7="",NA(),BR7)</f>
        <v>-</v>
      </c>
      <c r="BS6" s="21">
        <f t="shared" si="8"/>
        <v>85.11</v>
      </c>
      <c r="BT6" s="21">
        <f t="shared" si="8"/>
        <v>72.53</v>
      </c>
      <c r="BU6" s="21">
        <f t="shared" si="8"/>
        <v>70.05</v>
      </c>
      <c r="BV6" s="21" t="str">
        <f t="shared" si="8"/>
        <v>-</v>
      </c>
      <c r="BW6" s="21" t="str">
        <f t="shared" si="8"/>
        <v>-</v>
      </c>
      <c r="BX6" s="21">
        <f t="shared" si="8"/>
        <v>88.05</v>
      </c>
      <c r="BY6" s="21">
        <f t="shared" si="8"/>
        <v>91.14</v>
      </c>
      <c r="BZ6" s="21">
        <f t="shared" si="8"/>
        <v>90.69</v>
      </c>
      <c r="CA6" s="20" t="str">
        <f>IF(CA7="","",IF(CA7="-","【-】","【"&amp;SUBSTITUTE(TEXT(CA7,"#,##0.00"),"-","△")&amp;"】"))</f>
        <v>【99.73】</v>
      </c>
      <c r="CB6" s="21" t="str">
        <f>IF(CB7="",NA(),CB7)</f>
        <v>-</v>
      </c>
      <c r="CC6" s="21" t="str">
        <f t="shared" ref="CC6:CK6" si="9">IF(CC7="",NA(),CC7)</f>
        <v>-</v>
      </c>
      <c r="CD6" s="21">
        <f t="shared" si="9"/>
        <v>120.29</v>
      </c>
      <c r="CE6" s="21">
        <f t="shared" si="9"/>
        <v>150</v>
      </c>
      <c r="CF6" s="21">
        <f t="shared" si="9"/>
        <v>144.29</v>
      </c>
      <c r="CG6" s="21" t="str">
        <f t="shared" si="9"/>
        <v>-</v>
      </c>
      <c r="CH6" s="21" t="str">
        <f t="shared" si="9"/>
        <v>-</v>
      </c>
      <c r="CI6" s="21">
        <f t="shared" si="9"/>
        <v>141.15</v>
      </c>
      <c r="CJ6" s="21">
        <f t="shared" si="9"/>
        <v>136.86000000000001</v>
      </c>
      <c r="CK6" s="21">
        <f t="shared" si="9"/>
        <v>138.52000000000001</v>
      </c>
      <c r="CL6" s="20" t="str">
        <f>IF(CL7="","",IF(CL7="-","【-】","【"&amp;SUBSTITUTE(TEXT(CL7,"#,##0.00"),"-","△")&amp;"】"))</f>
        <v>【134.98】</v>
      </c>
      <c r="CM6" s="21" t="str">
        <f>IF(CM7="",NA(),CM7)</f>
        <v>-</v>
      </c>
      <c r="CN6" s="21" t="str">
        <f t="shared" ref="CN6:CV6" si="10">IF(CN7="",NA(),CN7)</f>
        <v>-</v>
      </c>
      <c r="CO6" s="21">
        <f t="shared" si="10"/>
        <v>59.39</v>
      </c>
      <c r="CP6" s="21">
        <f t="shared" si="10"/>
        <v>58.79</v>
      </c>
      <c r="CQ6" s="21">
        <f t="shared" si="10"/>
        <v>59.11</v>
      </c>
      <c r="CR6" s="21" t="str">
        <f t="shared" si="10"/>
        <v>-</v>
      </c>
      <c r="CS6" s="21" t="str">
        <f t="shared" si="10"/>
        <v>-</v>
      </c>
      <c r="CT6" s="21">
        <f t="shared" si="10"/>
        <v>57.04</v>
      </c>
      <c r="CU6" s="21">
        <f t="shared" si="10"/>
        <v>60.78</v>
      </c>
      <c r="CV6" s="21">
        <f t="shared" si="10"/>
        <v>59.96</v>
      </c>
      <c r="CW6" s="20" t="str">
        <f>IF(CW7="","",IF(CW7="-","【-】","【"&amp;SUBSTITUTE(TEXT(CW7,"#,##0.00"),"-","△")&amp;"】"))</f>
        <v>【59.99】</v>
      </c>
      <c r="CX6" s="21" t="str">
        <f>IF(CX7="",NA(),CX7)</f>
        <v>-</v>
      </c>
      <c r="CY6" s="21" t="str">
        <f t="shared" ref="CY6:DG6" si="11">IF(CY7="",NA(),CY7)</f>
        <v>-</v>
      </c>
      <c r="CZ6" s="21">
        <f t="shared" si="11"/>
        <v>98.7</v>
      </c>
      <c r="DA6" s="21">
        <f t="shared" si="11"/>
        <v>98.8</v>
      </c>
      <c r="DB6" s="21">
        <f t="shared" si="11"/>
        <v>98.9</v>
      </c>
      <c r="DC6" s="21" t="str">
        <f t="shared" si="11"/>
        <v>-</v>
      </c>
      <c r="DD6" s="21" t="str">
        <f t="shared" si="11"/>
        <v>-</v>
      </c>
      <c r="DE6" s="21">
        <f t="shared" si="11"/>
        <v>93.73</v>
      </c>
      <c r="DF6" s="21">
        <f t="shared" si="11"/>
        <v>94.17</v>
      </c>
      <c r="DG6" s="21">
        <f t="shared" si="11"/>
        <v>94.27</v>
      </c>
      <c r="DH6" s="20" t="str">
        <f>IF(DH7="","",IF(DH7="-","【-】","【"&amp;SUBSTITUTE(TEXT(DH7,"#,##0.00"),"-","△")&amp;"】"))</f>
        <v>【95.72】</v>
      </c>
      <c r="DI6" s="21" t="str">
        <f>IF(DI7="",NA(),DI7)</f>
        <v>-</v>
      </c>
      <c r="DJ6" s="21" t="str">
        <f t="shared" ref="DJ6:DR6" si="12">IF(DJ7="",NA(),DJ7)</f>
        <v>-</v>
      </c>
      <c r="DK6" s="21">
        <f t="shared" si="12"/>
        <v>7.9</v>
      </c>
      <c r="DL6" s="21">
        <f t="shared" si="12"/>
        <v>15.54</v>
      </c>
      <c r="DM6" s="21">
        <f t="shared" si="12"/>
        <v>21.44</v>
      </c>
      <c r="DN6" s="21" t="str">
        <f t="shared" si="12"/>
        <v>-</v>
      </c>
      <c r="DO6" s="21" t="str">
        <f t="shared" si="12"/>
        <v>-</v>
      </c>
      <c r="DP6" s="21">
        <f t="shared" si="12"/>
        <v>21.22</v>
      </c>
      <c r="DQ6" s="21">
        <f t="shared" si="12"/>
        <v>23.25</v>
      </c>
      <c r="DR6" s="21">
        <f t="shared" si="12"/>
        <v>25.2</v>
      </c>
      <c r="DS6" s="20" t="str">
        <f>IF(DS7="","",IF(DS7="-","【-】","【"&amp;SUBSTITUTE(TEXT(DS7,"#,##0.00"),"-","△")&amp;"】"))</f>
        <v>【38.17】</v>
      </c>
      <c r="DT6" s="21" t="str">
        <f>IF(DT7="",NA(),DT7)</f>
        <v>-</v>
      </c>
      <c r="DU6" s="21" t="str">
        <f t="shared" ref="DU6:EC6" si="13">IF(DU7="",NA(),DU7)</f>
        <v>-</v>
      </c>
      <c r="DV6" s="21">
        <f t="shared" si="13"/>
        <v>3.32</v>
      </c>
      <c r="DW6" s="21">
        <f t="shared" si="13"/>
        <v>5.37</v>
      </c>
      <c r="DX6" s="21">
        <f t="shared" si="13"/>
        <v>5.37</v>
      </c>
      <c r="DY6" s="21" t="str">
        <f t="shared" si="13"/>
        <v>-</v>
      </c>
      <c r="DZ6" s="21" t="str">
        <f t="shared" si="13"/>
        <v>-</v>
      </c>
      <c r="EA6" s="21">
        <f t="shared" si="13"/>
        <v>0.83</v>
      </c>
      <c r="EB6" s="21">
        <f t="shared" si="13"/>
        <v>1.06</v>
      </c>
      <c r="EC6" s="21">
        <f t="shared" si="13"/>
        <v>2.02</v>
      </c>
      <c r="ED6" s="20" t="str">
        <f>IF(ED7="","",IF(ED7="-","【-】","【"&amp;SUBSTITUTE(TEXT(ED7,"#,##0.00"),"-","△")&amp;"】"))</f>
        <v>【6.54】</v>
      </c>
      <c r="EE6" s="21" t="str">
        <f>IF(EE7="",NA(),EE7)</f>
        <v>-</v>
      </c>
      <c r="EF6" s="21" t="str">
        <f t="shared" ref="EF6:EN6" si="14">IF(EF7="",NA(),EF7)</f>
        <v>-</v>
      </c>
      <c r="EG6" s="20">
        <f t="shared" si="14"/>
        <v>0</v>
      </c>
      <c r="EH6" s="20">
        <f t="shared" si="14"/>
        <v>0</v>
      </c>
      <c r="EI6" s="20">
        <f t="shared" si="14"/>
        <v>0</v>
      </c>
      <c r="EJ6" s="21" t="str">
        <f t="shared" si="14"/>
        <v>-</v>
      </c>
      <c r="EK6" s="21" t="str">
        <f t="shared" si="14"/>
        <v>-</v>
      </c>
      <c r="EL6" s="21">
        <f t="shared" si="14"/>
        <v>0.12</v>
      </c>
      <c r="EM6" s="21">
        <f t="shared" si="14"/>
        <v>0.08</v>
      </c>
      <c r="EN6" s="21">
        <f t="shared" si="14"/>
        <v>0.24</v>
      </c>
      <c r="EO6" s="20" t="str">
        <f>IF(EO7="","",IF(EO7="-","【-】","【"&amp;SUBSTITUTE(TEXT(EO7,"#,##0.00"),"-","△")&amp;"】"))</f>
        <v>【0.24】</v>
      </c>
    </row>
    <row r="7" spans="1:148" s="22" customFormat="1" x14ac:dyDescent="0.15">
      <c r="A7" s="14"/>
      <c r="B7" s="23">
        <v>2021</v>
      </c>
      <c r="C7" s="23">
        <v>142085</v>
      </c>
      <c r="D7" s="23">
        <v>46</v>
      </c>
      <c r="E7" s="23">
        <v>17</v>
      </c>
      <c r="F7" s="23">
        <v>1</v>
      </c>
      <c r="G7" s="23">
        <v>0</v>
      </c>
      <c r="H7" s="23" t="s">
        <v>96</v>
      </c>
      <c r="I7" s="23" t="s">
        <v>97</v>
      </c>
      <c r="J7" s="23" t="s">
        <v>98</v>
      </c>
      <c r="K7" s="23" t="s">
        <v>99</v>
      </c>
      <c r="L7" s="23" t="s">
        <v>100</v>
      </c>
      <c r="M7" s="23" t="s">
        <v>101</v>
      </c>
      <c r="N7" s="24" t="s">
        <v>102</v>
      </c>
      <c r="O7" s="24">
        <v>78.53</v>
      </c>
      <c r="P7" s="24">
        <v>100</v>
      </c>
      <c r="Q7" s="24">
        <v>77.94</v>
      </c>
      <c r="R7" s="24">
        <v>1793</v>
      </c>
      <c r="S7" s="24">
        <v>59391</v>
      </c>
      <c r="T7" s="24">
        <v>17.28</v>
      </c>
      <c r="U7" s="24">
        <v>3436.98</v>
      </c>
      <c r="V7" s="24">
        <v>59345</v>
      </c>
      <c r="W7" s="24">
        <v>8.64</v>
      </c>
      <c r="X7" s="24">
        <v>6868.63</v>
      </c>
      <c r="Y7" s="24" t="s">
        <v>102</v>
      </c>
      <c r="Z7" s="24" t="s">
        <v>102</v>
      </c>
      <c r="AA7" s="24">
        <v>93.32</v>
      </c>
      <c r="AB7" s="24">
        <v>94.94</v>
      </c>
      <c r="AC7" s="24">
        <v>94.95</v>
      </c>
      <c r="AD7" s="24" t="s">
        <v>102</v>
      </c>
      <c r="AE7" s="24" t="s">
        <v>102</v>
      </c>
      <c r="AF7" s="24">
        <v>106.32</v>
      </c>
      <c r="AG7" s="24">
        <v>106.67</v>
      </c>
      <c r="AH7" s="24">
        <v>106.9</v>
      </c>
      <c r="AI7" s="24">
        <v>107.02</v>
      </c>
      <c r="AJ7" s="24" t="s">
        <v>102</v>
      </c>
      <c r="AK7" s="24" t="s">
        <v>102</v>
      </c>
      <c r="AL7" s="24">
        <v>15.26</v>
      </c>
      <c r="AM7" s="24">
        <v>28.43</v>
      </c>
      <c r="AN7" s="24">
        <v>36.74</v>
      </c>
      <c r="AO7" s="24" t="s">
        <v>102</v>
      </c>
      <c r="AP7" s="24" t="s">
        <v>102</v>
      </c>
      <c r="AQ7" s="24">
        <v>1.35</v>
      </c>
      <c r="AR7" s="24">
        <v>3.68</v>
      </c>
      <c r="AS7" s="24">
        <v>5.3</v>
      </c>
      <c r="AT7" s="24">
        <v>3.09</v>
      </c>
      <c r="AU7" s="24" t="s">
        <v>102</v>
      </c>
      <c r="AV7" s="24" t="s">
        <v>102</v>
      </c>
      <c r="AW7" s="24">
        <v>27.83</v>
      </c>
      <c r="AX7" s="24">
        <v>44.86</v>
      </c>
      <c r="AY7" s="24">
        <v>64.849999999999994</v>
      </c>
      <c r="AZ7" s="24" t="s">
        <v>102</v>
      </c>
      <c r="BA7" s="24" t="s">
        <v>102</v>
      </c>
      <c r="BB7" s="24">
        <v>71.540000000000006</v>
      </c>
      <c r="BC7" s="24">
        <v>67.86</v>
      </c>
      <c r="BD7" s="24">
        <v>72.92</v>
      </c>
      <c r="BE7" s="24">
        <v>71.39</v>
      </c>
      <c r="BF7" s="24" t="s">
        <v>102</v>
      </c>
      <c r="BG7" s="24" t="s">
        <v>102</v>
      </c>
      <c r="BH7" s="24">
        <v>352.16</v>
      </c>
      <c r="BI7" s="24">
        <v>275.45999999999998</v>
      </c>
      <c r="BJ7" s="24">
        <v>295.05</v>
      </c>
      <c r="BK7" s="24" t="s">
        <v>102</v>
      </c>
      <c r="BL7" s="24" t="s">
        <v>102</v>
      </c>
      <c r="BM7" s="24">
        <v>653.69000000000005</v>
      </c>
      <c r="BN7" s="24">
        <v>709.4</v>
      </c>
      <c r="BO7" s="24">
        <v>734.47</v>
      </c>
      <c r="BP7" s="24">
        <v>669.11</v>
      </c>
      <c r="BQ7" s="24" t="s">
        <v>102</v>
      </c>
      <c r="BR7" s="24" t="s">
        <v>102</v>
      </c>
      <c r="BS7" s="24">
        <v>85.11</v>
      </c>
      <c r="BT7" s="24">
        <v>72.53</v>
      </c>
      <c r="BU7" s="24">
        <v>70.05</v>
      </c>
      <c r="BV7" s="24" t="s">
        <v>102</v>
      </c>
      <c r="BW7" s="24" t="s">
        <v>102</v>
      </c>
      <c r="BX7" s="24">
        <v>88.05</v>
      </c>
      <c r="BY7" s="24">
        <v>91.14</v>
      </c>
      <c r="BZ7" s="24">
        <v>90.69</v>
      </c>
      <c r="CA7" s="24">
        <v>99.73</v>
      </c>
      <c r="CB7" s="24" t="s">
        <v>102</v>
      </c>
      <c r="CC7" s="24" t="s">
        <v>102</v>
      </c>
      <c r="CD7" s="24">
        <v>120.29</v>
      </c>
      <c r="CE7" s="24">
        <v>150</v>
      </c>
      <c r="CF7" s="24">
        <v>144.29</v>
      </c>
      <c r="CG7" s="24" t="s">
        <v>102</v>
      </c>
      <c r="CH7" s="24" t="s">
        <v>102</v>
      </c>
      <c r="CI7" s="24">
        <v>141.15</v>
      </c>
      <c r="CJ7" s="24">
        <v>136.86000000000001</v>
      </c>
      <c r="CK7" s="24">
        <v>138.52000000000001</v>
      </c>
      <c r="CL7" s="24">
        <v>134.97999999999999</v>
      </c>
      <c r="CM7" s="24" t="s">
        <v>102</v>
      </c>
      <c r="CN7" s="24" t="s">
        <v>102</v>
      </c>
      <c r="CO7" s="24">
        <v>59.39</v>
      </c>
      <c r="CP7" s="24">
        <v>58.79</v>
      </c>
      <c r="CQ7" s="24">
        <v>59.11</v>
      </c>
      <c r="CR7" s="24" t="s">
        <v>102</v>
      </c>
      <c r="CS7" s="24" t="s">
        <v>102</v>
      </c>
      <c r="CT7" s="24">
        <v>57.04</v>
      </c>
      <c r="CU7" s="24">
        <v>60.78</v>
      </c>
      <c r="CV7" s="24">
        <v>59.96</v>
      </c>
      <c r="CW7" s="24">
        <v>59.99</v>
      </c>
      <c r="CX7" s="24" t="s">
        <v>102</v>
      </c>
      <c r="CY7" s="24" t="s">
        <v>102</v>
      </c>
      <c r="CZ7" s="24">
        <v>98.7</v>
      </c>
      <c r="DA7" s="24">
        <v>98.8</v>
      </c>
      <c r="DB7" s="24">
        <v>98.9</v>
      </c>
      <c r="DC7" s="24" t="s">
        <v>102</v>
      </c>
      <c r="DD7" s="24" t="s">
        <v>102</v>
      </c>
      <c r="DE7" s="24">
        <v>93.73</v>
      </c>
      <c r="DF7" s="24">
        <v>94.17</v>
      </c>
      <c r="DG7" s="24">
        <v>94.27</v>
      </c>
      <c r="DH7" s="24">
        <v>95.72</v>
      </c>
      <c r="DI7" s="24" t="s">
        <v>102</v>
      </c>
      <c r="DJ7" s="24" t="s">
        <v>102</v>
      </c>
      <c r="DK7" s="24">
        <v>7.9</v>
      </c>
      <c r="DL7" s="24">
        <v>15.54</v>
      </c>
      <c r="DM7" s="24">
        <v>21.44</v>
      </c>
      <c r="DN7" s="24" t="s">
        <v>102</v>
      </c>
      <c r="DO7" s="24" t="s">
        <v>102</v>
      </c>
      <c r="DP7" s="24">
        <v>21.22</v>
      </c>
      <c r="DQ7" s="24">
        <v>23.25</v>
      </c>
      <c r="DR7" s="24">
        <v>25.2</v>
      </c>
      <c r="DS7" s="24">
        <v>38.17</v>
      </c>
      <c r="DT7" s="24" t="s">
        <v>102</v>
      </c>
      <c r="DU7" s="24" t="s">
        <v>102</v>
      </c>
      <c r="DV7" s="24">
        <v>3.32</v>
      </c>
      <c r="DW7" s="24">
        <v>5.37</v>
      </c>
      <c r="DX7" s="24">
        <v>5.37</v>
      </c>
      <c r="DY7" s="24" t="s">
        <v>102</v>
      </c>
      <c r="DZ7" s="24" t="s">
        <v>102</v>
      </c>
      <c r="EA7" s="24">
        <v>0.83</v>
      </c>
      <c r="EB7" s="24">
        <v>1.06</v>
      </c>
      <c r="EC7" s="24">
        <v>2.02</v>
      </c>
      <c r="ED7" s="24">
        <v>6.54</v>
      </c>
      <c r="EE7" s="24" t="s">
        <v>102</v>
      </c>
      <c r="EF7" s="24" t="s">
        <v>102</v>
      </c>
      <c r="EG7" s="24">
        <v>0</v>
      </c>
      <c r="EH7" s="24">
        <v>0</v>
      </c>
      <c r="EI7" s="24">
        <v>0</v>
      </c>
      <c r="EJ7" s="24" t="s">
        <v>102</v>
      </c>
      <c r="EK7" s="24" t="s">
        <v>102</v>
      </c>
      <c r="EL7" s="24">
        <v>0.12</v>
      </c>
      <c r="EM7" s="24">
        <v>0.08</v>
      </c>
      <c r="EN7" s="24">
        <v>0.24</v>
      </c>
      <c r="EO7" s="24">
        <v>0.24</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111</v>
      </c>
      <c r="D13" t="s">
        <v>112</v>
      </c>
      <c r="E13" t="s">
        <v>113</v>
      </c>
      <c r="F13" t="s">
        <v>112</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たなか</cp:lastModifiedBy>
  <cp:lastPrinted>2023-01-18T02:52:31Z</cp:lastPrinted>
  <dcterms:created xsi:type="dcterms:W3CDTF">2023-01-12T23:29:28Z</dcterms:created>
  <dcterms:modified xsi:type="dcterms:W3CDTF">2023-01-18T08:15:04Z</dcterms:modified>
  <cp:category/>
</cp:coreProperties>
</file>