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M:\上下水道課\令和４年度\H00(水道・水道・諸務)\(5)神奈川県（公営企業関係）\20230124〆_公営企業に係る経営比較分析表（令和３年度決算）の分析等について\02_回答\"/>
    </mc:Choice>
  </mc:AlternateContent>
  <xr:revisionPtr revIDLastSave="0" documentId="13_ncr:1_{1A6DB742-461E-4CF7-BF2F-74CC93728EDF}" xr6:coauthVersionLast="36" xr6:coauthVersionMax="36" xr10:uidLastSave="{00000000-0000-0000-0000-000000000000}"/>
  <workbookProtection workbookAlgorithmName="SHA-512" workbookHashValue="LI5l+lucWrbEscS+YLz1UQtUQeWy5ZUpbSwsga4byuLE/vdf+tSCr/FlsY9mEHw/ZvpMzYvJ+VmJGa0ZMaWi3g==" workbookSaltValue="evtnuX7gkCaM5aoswzWLOw=="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BB10" i="4"/>
  <c r="AT10" i="4"/>
  <c r="W10" i="4"/>
  <c r="P10" i="4"/>
  <c r="B10" i="4"/>
  <c r="BB8" i="4"/>
  <c r="AT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<sst xmlns="http://schemas.openxmlformats.org/spreadsheetml/2006/main" count="228" uniqueCount="114">
  <si>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</si>
  <si>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</si>
  <si>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</si>
  <si>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</si>
  <si>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</si>
  <si>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</si>
  <si>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</si>
  <si>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</si>
  <si>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</si>
  <si>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</si>
  <si>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</si>
  <si>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</si>
  <si>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</si>
  <si>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</si>
  <si>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</si>
  <si>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</si>
  <si>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</si>
  <si>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</si>
  <si>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</si>
  <si>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</si>
  <si>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</si>
  <si>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</si>
  <si>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</si>
  <si>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</si>
  <si>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</si>
  <si>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</si>
  <si>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</si>
  <si>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</si>
  <si>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</si>
  <si>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</si>
  <si>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</si>
  <si>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</si>
  <si>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</si>
  <si>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</si>
  <si>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</si>
  <si>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</si>
  <si>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</si>
  <si>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</si>
  <si>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</si>
  <si>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</si>
  <si>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</si>
  <si>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</si>
  <si>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</si>
  <si>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</si>
  <si>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</si>
  <si>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</si>
  <si>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</si>
  <si>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</si>
  <si>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</si>
  <si>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</si>
  <si>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</si>
  <si>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</si>
  <si>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</si>
  <si>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</si>
  <si>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</si>
  <si>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</si>
  <si>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</si>
  <si>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</si>
  <si>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</si>
  <si>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</si>
  <si>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</si>
  <si>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</si>
  <si>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</si>
  <si>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</si>
  <si>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</si>
  <si>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</si>
  <si>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</si>
  <si>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</si>
  <si>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</si>
  <si>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</si>
  <si>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</si>
  <si>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</si>
  <si>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</si>
  <si>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</si>
  <si>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</si>
  <si>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</si>
  <si>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</si>
  <si>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</si>
  <si>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</si>
  <si>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</si>
  <si>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</si>
  <si>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</si>
  <si>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</si>
  <si>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</si>
  <si>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</si>
  <si>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</si>
  <si>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</si>
  <si>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</si>
  <si>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</si>
  <si>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</si>
  <si>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</si>
  <si>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</si>
  <si>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</si>
  <si>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南足柄市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</si>
  <si>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</si>
  <si>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</si>
  <si>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</si>
  <si>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</si>
  <si>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</si>
  <si>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</si>
  <si>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</si>
  <si>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</si>
  <si>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</si>
  <si>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</si>
  <si>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</si>
  <si>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</si>
  <si>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</si>
  <si>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</si>
  <si>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</si>
  <si>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</si>
  <si>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</si>
  <si>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本市の特徴として、工場用水などの多量需要者の動向に大きく影響を受けています。
　令和３年度は、企業系収益の落ち込みによって、給水収益が減少しました。今後も人口減少や節水機器の普及により、家庭用の水需要は減少傾向が続いていくものと推測されます。
　施設や管路の老朽化対策については、効果的かつ効率的に更新工事を進めているところですが、近い将来、現行料金での経営が厳しくなることが予測されます。
　今後も財政推計を注視しながら、適正な更新工事の執行や水道料金について継続的に検討を行い、安定した事業運営を目指していきます。</t>
    <rPh sb="13" eb="14">
      <t>スイ</t>
    </rPh>
    <rPh sb="17" eb="19">
      <t>タリョウ</t>
    </rPh>
    <rPh sb="21" eb="22">
      <t>シャ</t>
    </rPh>
    <rPh sb="48" eb="51">
      <t>キギョウケイ</t>
    </rPh>
    <rPh sb="51" eb="53">
      <t>シュウエキ</t>
    </rPh>
    <rPh sb="54" eb="55">
      <t>オ</t>
    </rPh>
    <rPh sb="56" eb="57">
      <t>コ</t>
    </rPh>
    <rPh sb="63" eb="65">
      <t>キュウスイ</t>
    </rPh>
    <rPh sb="65" eb="67">
      <t>シュウエキ</t>
    </rPh>
    <rPh sb="68" eb="70">
      <t>ゲンショウ</t>
    </rPh>
    <rPh sb="75" eb="77">
      <t>コンゴ</t>
    </rPh>
    <rPh sb="115" eb="117">
      <t>スイソク</t>
    </rPh>
    <rPh sb="141" eb="143">
      <t>コウカ</t>
    </rPh>
    <rPh sb="143" eb="144">
      <t>テキ</t>
    </rPh>
    <rPh sb="150" eb="152">
      <t>コウシン</t>
    </rPh>
    <rPh sb="152" eb="154">
      <t>コウジ</t>
    </rPh>
    <rPh sb="155" eb="156">
      <t>スス</t>
    </rPh>
    <rPh sb="167" eb="168">
      <t>チカ</t>
    </rPh>
    <rPh sb="169" eb="171">
      <t>ショウライ</t>
    </rPh>
    <rPh sb="172" eb="174">
      <t>ゲンコウ</t>
    </rPh>
    <rPh sb="174" eb="176">
      <t>リョウキン</t>
    </rPh>
    <rPh sb="178" eb="180">
      <t>ケイエイ</t>
    </rPh>
    <rPh sb="181" eb="182">
      <t>キビ</t>
    </rPh>
    <rPh sb="189" eb="191">
      <t>ヨソク</t>
    </rPh>
    <rPh sb="198" eb="200">
      <t>コンゴ</t>
    </rPh>
    <rPh sb="216" eb="218">
      <t>コウシン</t>
    </rPh>
    <rPh sb="218" eb="220">
      <t>コウジ</t>
    </rPh>
    <rPh sb="221" eb="223">
      <t>シッコウ</t>
    </rPh>
    <rPh sb="224" eb="226">
      <t>スイドウ</t>
    </rPh>
    <rPh sb="226" eb="228">
      <t>リョウキン</t>
    </rPh>
    <phoneticPr fontId="4"/>
  </si>
  <si>
    <t>　①経常収支比率は100％を超え、類似団体や全国平均より低いものの、②累積欠損がない状態であるため、安定した経営状態であるといえます。
　③流動比率も100％を超え、短期的な債務に対する支払い能力は十分にある状態です。
　④企業債残高対給水収益比率は、資金的に余裕があるため、類似団体や全国平均より低い状態で推移していますが、今後、更新工事等の設備投資が増加することにより高くなることが想定されます。
　⑤料金回収率は給水収益の減少により低くなっていますが、今後も水需要の減少や更新工事の実施による費用の増加による影響を受け、減少傾向は続くものと思われます。
　⑥給水原価が類似団体や全国平均より低い状態は以前から変わりありません。理由は、本市が表流水と地下水の両方を水源としていることや立地条件によるものと考えられます。
　⑦施設利用率は、類似団体や全国平均より比較的高く、有効的に施設を活用していると言えます。
　⑧有収率は、類似団体や全国平均より比較的低いですが、効果的な漏水修繕の実施により上昇傾向が見られます。</t>
    <rPh sb="14" eb="15">
      <t>コ</t>
    </rPh>
    <rPh sb="17" eb="19">
      <t>ルイジ</t>
    </rPh>
    <rPh sb="28" eb="29">
      <t>ヒク</t>
    </rPh>
    <rPh sb="154" eb="156">
      <t>スイイ</t>
    </rPh>
    <rPh sb="209" eb="211">
      <t>キュウスイ</t>
    </rPh>
    <rPh sb="211" eb="213">
      <t>シュウエキ</t>
    </rPh>
    <rPh sb="214" eb="216">
      <t>ゲンショウ</t>
    </rPh>
    <rPh sb="219" eb="220">
      <t>ヒク</t>
    </rPh>
    <rPh sb="229" eb="231">
      <t>コンゴ</t>
    </rPh>
    <rPh sb="232" eb="233">
      <t>ミズ</t>
    </rPh>
    <rPh sb="233" eb="235">
      <t>ジュヨウ</t>
    </rPh>
    <rPh sb="236" eb="238">
      <t>ゲンショウ</t>
    </rPh>
    <rPh sb="239" eb="241">
      <t>コウシン</t>
    </rPh>
    <rPh sb="241" eb="243">
      <t>コウジ</t>
    </rPh>
    <rPh sb="244" eb="246">
      <t>ジッシ</t>
    </rPh>
    <rPh sb="249" eb="251">
      <t>ヒヨウ</t>
    </rPh>
    <rPh sb="252" eb="253">
      <t>ゾウ</t>
    </rPh>
    <rPh sb="253" eb="254">
      <t>カ</t>
    </rPh>
    <rPh sb="257" eb="259">
      <t>エイキョウ</t>
    </rPh>
    <rPh sb="260" eb="261">
      <t>ウ</t>
    </rPh>
    <rPh sb="263" eb="265">
      <t>ゲンショウ</t>
    </rPh>
    <rPh sb="265" eb="267">
      <t>ケイコウ</t>
    </rPh>
    <rPh sb="268" eb="269">
      <t>ゾク</t>
    </rPh>
    <rPh sb="273" eb="274">
      <t>オモ</t>
    </rPh>
    <rPh sb="451" eb="453">
      <t>ケイコウ</t>
    </rPh>
    <rPh sb="454" eb="455">
      <t>ミ</t>
    </rPh>
    <phoneticPr fontId="4"/>
  </si>
  <si>
    <t>　①有形固定資産減価償却率は、類似団体や全国平均より高い水準となっており、老朽化が進んでいるため、計画的な更新工事を実施しています。
　②管路経年化率は、類似団体平均と同様に上昇傾向になっています。
　③管路更新率は、県道に埋設している主要管路の更新を優先的に実施し、幹線管路についてはＤＢ方式を導入して対策を図り、効果的かつ効率的に更新工事を進めています。</t>
    <rPh sb="102" eb="104">
      <t>カンロ</t>
    </rPh>
    <rPh sb="104" eb="106">
      <t>コウシン</t>
    </rPh>
    <rPh sb="106" eb="107">
      <t>リツ</t>
    </rPh>
    <rPh sb="109" eb="111">
      <t>ケンドウ</t>
    </rPh>
    <rPh sb="112" eb="114">
      <t>マイセツ</t>
    </rPh>
    <rPh sb="118" eb="120">
      <t>シュヨウ</t>
    </rPh>
    <rPh sb="120" eb="122">
      <t>カンロ</t>
    </rPh>
    <rPh sb="123" eb="125">
      <t>コウシン</t>
    </rPh>
    <rPh sb="126" eb="129">
      <t>ユウセンテキ</t>
    </rPh>
    <rPh sb="130" eb="132">
      <t>ジッシ</t>
    </rPh>
    <rPh sb="134" eb="136">
      <t>カンセン</t>
    </rPh>
    <rPh sb="136" eb="138">
      <t>カンロ</t>
    </rPh>
    <rPh sb="145" eb="147">
      <t>ホウシキ</t>
    </rPh>
    <rPh sb="148" eb="150">
      <t>ドウニュウ</t>
    </rPh>
    <rPh sb="152" eb="154">
      <t>タイサク</t>
    </rPh>
    <rPh sb="155" eb="15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</si>
</sst>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0.39</c:v>
                </c:pt>
                <c:pt idx="1">
                  <c:v>0.47</c:v>
                </c:pt>
                <c:pt idx="2">
                  <c:v>0.66</c:v>
                </c:pt>
                <c:pt idx="3">
                  <c:v>0.52</c:v>
                </c:pt>
                <c:pt idx="4">
                  <c:v>0.38</c:v>
                </c:pt>
              </c:numCache>
            </c:numRef>
          </c:val>
          <c:extLst>
            <c:ext xmlns:c16="http://schemas.microsoft.com/office/drawing/2014/chart" uri="{C3380CC4-5D6E-409C-BE32-E72D297353CC}">
              <c16:uniqueId val="{00000000-C33E-4664-965F-3089E8D9AF8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C33E-4664-965F-3089E8D9AF8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71.56</c:v>
                </c:pt>
                <c:pt idx="1">
                  <c:v>72.17</c:v>
                </c:pt>
                <c:pt idx="2">
                  <c:v>75.83</c:v>
                </c:pt>
                <c:pt idx="3">
                  <c:v>77.239999999999995</c:v>
                </c:pt>
                <c:pt idx="4">
                  <c:v>74.42</c:v>
                </c:pt>
              </c:numCache>
            </c:numRef>
          </c:val>
          <c:extLst>
            <c:ext xmlns:c16="http://schemas.microsoft.com/office/drawing/2014/chart" uri="{C3380CC4-5D6E-409C-BE32-E72D297353CC}">
              <c16:uniqueId val="{00000000-248B-410A-9821-FDE43D40B03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248B-410A-9821-FDE43D40B03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86.28</c:v>
                </c:pt>
                <c:pt idx="1">
                  <c:v>84.18</c:v>
                </c:pt>
                <c:pt idx="2">
                  <c:v>81.790000000000006</c:v>
                </c:pt>
                <c:pt idx="3">
                  <c:v>83.21</c:v>
                </c:pt>
                <c:pt idx="4">
                  <c:v>83.72</c:v>
                </c:pt>
              </c:numCache>
            </c:numRef>
          </c:val>
          <c:extLst>
            <c:ext xmlns:c16="http://schemas.microsoft.com/office/drawing/2014/chart" uri="{C3380CC4-5D6E-409C-BE32-E72D297353CC}">
              <c16:uniqueId val="{00000000-9CBF-46E8-B210-609AF316616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9CBF-46E8-B210-609AF316616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105.91</c:v>
                </c:pt>
                <c:pt idx="1">
                  <c:v>102.95</c:v>
                </c:pt>
                <c:pt idx="2">
                  <c:v>108.11</c:v>
                </c:pt>
                <c:pt idx="3">
                  <c:v>114.99</c:v>
                </c:pt>
                <c:pt idx="4">
                  <c:v>105.23</c:v>
                </c:pt>
              </c:numCache>
            </c:numRef>
          </c:val>
          <c:extLst>
            <c:ext xmlns:c16="http://schemas.microsoft.com/office/drawing/2014/chart" uri="{C3380CC4-5D6E-409C-BE32-E72D297353CC}">
              <c16:uniqueId val="{00000000-C822-4BBB-A8D1-887F6ADADD2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C822-4BBB-A8D1-887F6ADADD2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55.82</c:v>
                </c:pt>
                <c:pt idx="1">
                  <c:v>56.7</c:v>
                </c:pt>
                <c:pt idx="2">
                  <c:v>57.04</c:v>
                </c:pt>
                <c:pt idx="3">
                  <c:v>57.96</c:v>
                </c:pt>
                <c:pt idx="4">
                  <c:v>58.76</c:v>
                </c:pt>
              </c:numCache>
            </c:numRef>
          </c:val>
          <c:extLst>
            <c:ext xmlns:c16="http://schemas.microsoft.com/office/drawing/2014/chart" uri="{C3380CC4-5D6E-409C-BE32-E72D297353CC}">
              <c16:uniqueId val="{00000000-E082-4BF0-9B4D-7153D79C978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E082-4BF0-9B4D-7153D79C978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14.21</c:v>
                </c:pt>
                <c:pt idx="1">
                  <c:v>15.49</c:v>
                </c:pt>
                <c:pt idx="2">
                  <c:v>17.21</c:v>
                </c:pt>
                <c:pt idx="3">
                  <c:v>18.32</c:v>
                </c:pt>
                <c:pt idx="4">
                  <c:v>21.79</c:v>
                </c:pt>
              </c:numCache>
            </c:numRef>
          </c:val>
          <c:extLst>
            <c:ext xmlns:c16="http://schemas.microsoft.com/office/drawing/2014/chart" uri="{C3380CC4-5D6E-409C-BE32-E72D297353CC}">
              <c16:uniqueId val="{00000000-9B19-47B6-B909-9DAC3C56327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9B19-47B6-B909-9DAC3C56327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DE-4B5F-8F28-572DE30CC25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C6DE-4B5F-8F28-572DE30CC25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747.92</c:v>
                </c:pt>
                <c:pt idx="1">
                  <c:v>730.84</c:v>
                </c:pt>
                <c:pt idx="2">
                  <c:v>424.78</c:v>
                </c:pt>
                <c:pt idx="3">
                  <c:v>486</c:v>
                </c:pt>
                <c:pt idx="4">
                  <c:v>477.29</c:v>
                </c:pt>
              </c:numCache>
            </c:numRef>
          </c:val>
          <c:extLst>
            <c:ext xmlns:c16="http://schemas.microsoft.com/office/drawing/2014/chart" uri="{C3380CC4-5D6E-409C-BE32-E72D297353CC}">
              <c16:uniqueId val="{00000000-0E00-44A8-8752-9DFBABA2473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0E00-44A8-8752-9DFBABA2473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201.85</c:v>
                </c:pt>
                <c:pt idx="1">
                  <c:v>195.47</c:v>
                </c:pt>
                <c:pt idx="2">
                  <c:v>177.62</c:v>
                </c:pt>
                <c:pt idx="3">
                  <c:v>172.99</c:v>
                </c:pt>
                <c:pt idx="4">
                  <c:v>168.5</c:v>
                </c:pt>
              </c:numCache>
            </c:numRef>
          </c:val>
          <c:extLst>
            <c:ext xmlns:c16="http://schemas.microsoft.com/office/drawing/2014/chart" uri="{C3380CC4-5D6E-409C-BE32-E72D297353CC}">
              <c16:uniqueId val="{00000000-96E4-4AD0-8A3A-7DDD7664D8B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96E4-4AD0-8A3A-7DDD7664D8B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100.08</c:v>
                </c:pt>
                <c:pt idx="1">
                  <c:v>96.64</c:v>
                </c:pt>
                <c:pt idx="2">
                  <c:v>102.73</c:v>
                </c:pt>
                <c:pt idx="3">
                  <c:v>100.28</c:v>
                </c:pt>
                <c:pt idx="4">
                  <c:v>90.72</c:v>
                </c:pt>
              </c:numCache>
            </c:numRef>
          </c:val>
          <c:extLst>
            <c:ext xmlns:c16="http://schemas.microsoft.com/office/drawing/2014/chart" uri="{C3380CC4-5D6E-409C-BE32-E72D297353CC}">
              <c16:uniqueId val="{00000000-703B-47A4-8BC9-80D068F9A39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703B-47A4-8BC9-80D068F9A39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107.35</c:v>
                </c:pt>
                <c:pt idx="1">
                  <c:v>110.62</c:v>
                </c:pt>
                <c:pt idx="2">
                  <c:v>105.46</c:v>
                </c:pt>
                <c:pt idx="3">
                  <c:v>100.51</c:v>
                </c:pt>
                <c:pt idx="4">
                  <c:v>109.61</c:v>
                </c:pt>
              </c:numCache>
            </c:numRef>
          </c:val>
          <c:extLst>
            <c:ext xmlns:c16="http://schemas.microsoft.com/office/drawing/2014/chart" uri="{C3380CC4-5D6E-409C-BE32-E72D297353CC}">
              <c16:uniqueId val="{00000000-18C3-4A10-85FC-657B6A1784A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18C3-4A10-85FC-657B6A1784A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6"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神奈川県　南足柄市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41254</v>
      </c>
      <c r="AM8" s="45"/>
      <c r="AN8" s="45"/>
      <c r="AO8" s="45"/>
      <c r="AP8" s="45"/>
      <c r="AQ8" s="45"/>
      <c r="AR8" s="45"/>
      <c r="AS8" s="45"/>
      <c r="AT8" s="46">
        <f>データ!$S$6</f>
        <v>77.12</v>
      </c>
      <c r="AU8" s="47"/>
      <c r="AV8" s="47"/>
      <c r="AW8" s="47"/>
      <c r="AX8" s="47"/>
      <c r="AY8" s="47"/>
      <c r="AZ8" s="47"/>
      <c r="BA8" s="47"/>
      <c r="BB8" s="48">
        <f>データ!$T$6</f>
        <v>534.92999999999995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86.31</v>
      </c>
      <c r="J10" s="47"/>
      <c r="K10" s="47"/>
      <c r="L10" s="47"/>
      <c r="M10" s="47"/>
      <c r="N10" s="47"/>
      <c r="O10" s="81"/>
      <c r="P10" s="48">
        <f>データ!$P$6</f>
        <v>96.71</v>
      </c>
      <c r="Q10" s="48"/>
      <c r="R10" s="48"/>
      <c r="S10" s="48"/>
      <c r="T10" s="48"/>
      <c r="U10" s="48"/>
      <c r="V10" s="48"/>
      <c r="W10" s="45">
        <f>データ!$Q$6</f>
        <v>1595</v>
      </c>
      <c r="X10" s="45"/>
      <c r="Y10" s="45"/>
      <c r="Z10" s="45"/>
      <c r="AA10" s="45"/>
      <c r="AB10" s="45"/>
      <c r="AC10" s="45"/>
      <c r="AD10" s="2"/>
      <c r="AE10" s="2"/>
      <c r="AF10" s="2"/>
      <c r="AG10" s="2"/>
      <c r="AH10" s="2"/>
      <c r="AI10" s="2"/>
      <c r="AJ10" s="2"/>
      <c r="AK10" s="2"/>
      <c r="AL10" s="45">
        <f>データ!$U$6</f>
        <v>39741</v>
      </c>
      <c r="AM10" s="45"/>
      <c r="AN10" s="45"/>
      <c r="AO10" s="45"/>
      <c r="AP10" s="45"/>
      <c r="AQ10" s="45"/>
      <c r="AR10" s="45"/>
      <c r="AS10" s="45"/>
      <c r="AT10" s="46">
        <f>データ!$V$6</f>
        <v>19.05</v>
      </c>
      <c r="AU10" s="47"/>
      <c r="AV10" s="47"/>
      <c r="AW10" s="47"/>
      <c r="AX10" s="47"/>
      <c r="AY10" s="47"/>
      <c r="AZ10" s="47"/>
      <c r="BA10" s="47"/>
      <c r="BB10" s="48">
        <f>データ!$W$6</f>
        <v>2086.14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IXD3fKW1HPudXdAQbtKr/tl/GguK++KMtJN/wQ0zsO1ORz7h2ekRtpAk5whUsFldDi6O36M2f2pozMEg3iz5Q==" saltValue="Jq28QawI75SmhGEESnJZq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142174</v>
      </c>
      <c r="D6" s="20">
        <f t="shared" si="3"/>
        <v>46</v>
      </c>
      <c r="E6" s="20">
        <f t="shared" si="3"/>
        <v>1</v>
      </c>
      <c r="F6" s="20">
        <f t="shared" si="3"/>
        <v>0</v>
      </c>
      <c r="G6" s="20">
        <f t="shared" si="3"/>
        <v>1</v>
      </c>
      <c r="H6" s="20" t="str">
        <f t="shared" si="3"/>
        <v>神奈川県　南足柄市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86.31</v>
      </c>
      <c r="P6" s="21">
        <f t="shared" si="3"/>
        <v>96.71</v>
      </c>
      <c r="Q6" s="21">
        <f t="shared" si="3"/>
        <v>1595</v>
      </c>
      <c r="R6" s="21">
        <f t="shared" si="3"/>
        <v>41254</v>
      </c>
      <c r="S6" s="21">
        <f t="shared" si="3"/>
        <v>77.12</v>
      </c>
      <c r="T6" s="21">
        <f t="shared" si="3"/>
        <v>534.92999999999995</v>
      </c>
      <c r="U6" s="21">
        <f t="shared" si="3"/>
        <v>39741</v>
      </c>
      <c r="V6" s="21">
        <f t="shared" si="3"/>
        <v>19.05</v>
      </c>
      <c r="W6" s="21">
        <f t="shared" si="3"/>
        <v>2086.14</v>
      </c>
      <c r="X6" s="22">
        <f>IF(X7="",NA(),X7)</f>
        <v>105.91</v>
      </c>
      <c r="Y6" s="22">
        <f t="shared" ref="Y6:AG6" si="4">IF(Y7="",NA(),Y7)</f>
        <v>102.95</v>
      </c>
      <c r="Z6" s="22">
        <f t="shared" si="4"/>
        <v>108.11</v>
      </c>
      <c r="AA6" s="22">
        <f t="shared" si="4"/>
        <v>114.99</v>
      </c>
      <c r="AB6" s="22">
        <f t="shared" si="4"/>
        <v>105.23</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747.92</v>
      </c>
      <c r="AU6" s="22">
        <f t="shared" ref="AU6:BC6" si="6">IF(AU7="",NA(),AU7)</f>
        <v>730.84</v>
      </c>
      <c r="AV6" s="22">
        <f t="shared" si="6"/>
        <v>424.78</v>
      </c>
      <c r="AW6" s="22">
        <f t="shared" si="6"/>
        <v>486</v>
      </c>
      <c r="AX6" s="22">
        <f t="shared" si="6"/>
        <v>477.29</v>
      </c>
      <c r="AY6" s="22">
        <f t="shared" si="6"/>
        <v>357.34</v>
      </c>
      <c r="AZ6" s="22">
        <f t="shared" si="6"/>
        <v>366.03</v>
      </c>
      <c r="BA6" s="22">
        <f t="shared" si="6"/>
        <v>365.18</v>
      </c>
      <c r="BB6" s="22">
        <f t="shared" si="6"/>
        <v>327.77</v>
      </c>
      <c r="BC6" s="22">
        <f t="shared" si="6"/>
        <v>338.02</v>
      </c>
      <c r="BD6" s="21" t="str">
        <f>IF(BD7="","",IF(BD7="-","【-】","【"&amp;SUBSTITUTE(TEXT(BD7,"#,##0.00"),"-","△")&amp;"】"))</f>
        <v>【261.51】</v>
      </c>
      <c r="BE6" s="22">
        <f>IF(BE7="",NA(),BE7)</f>
        <v>201.85</v>
      </c>
      <c r="BF6" s="22">
        <f t="shared" ref="BF6:BN6" si="7">IF(BF7="",NA(),BF7)</f>
        <v>195.47</v>
      </c>
      <c r="BG6" s="22">
        <f t="shared" si="7"/>
        <v>177.62</v>
      </c>
      <c r="BH6" s="22">
        <f t="shared" si="7"/>
        <v>172.99</v>
      </c>
      <c r="BI6" s="22">
        <f t="shared" si="7"/>
        <v>168.5</v>
      </c>
      <c r="BJ6" s="22">
        <f t="shared" si="7"/>
        <v>373.69</v>
      </c>
      <c r="BK6" s="22">
        <f t="shared" si="7"/>
        <v>370.12</v>
      </c>
      <c r="BL6" s="22">
        <f t="shared" si="7"/>
        <v>371.65</v>
      </c>
      <c r="BM6" s="22">
        <f t="shared" si="7"/>
        <v>397.1</v>
      </c>
      <c r="BN6" s="22">
        <f t="shared" si="7"/>
        <v>379.91</v>
      </c>
      <c r="BO6" s="21" t="str">
        <f>IF(BO7="","",IF(BO7="-","【-】","【"&amp;SUBSTITUTE(TEXT(BO7,"#,##0.00"),"-","△")&amp;"】"))</f>
        <v>【265.16】</v>
      </c>
      <c r="BP6" s="22">
        <f>IF(BP7="",NA(),BP7)</f>
        <v>100.08</v>
      </c>
      <c r="BQ6" s="22">
        <f t="shared" ref="BQ6:BY6" si="8">IF(BQ7="",NA(),BQ7)</f>
        <v>96.64</v>
      </c>
      <c r="BR6" s="22">
        <f t="shared" si="8"/>
        <v>102.73</v>
      </c>
      <c r="BS6" s="22">
        <f t="shared" si="8"/>
        <v>100.28</v>
      </c>
      <c r="BT6" s="22">
        <f t="shared" si="8"/>
        <v>90.72</v>
      </c>
      <c r="BU6" s="22">
        <f t="shared" si="8"/>
        <v>99.87</v>
      </c>
      <c r="BV6" s="22">
        <f t="shared" si="8"/>
        <v>100.42</v>
      </c>
      <c r="BW6" s="22">
        <f t="shared" si="8"/>
        <v>98.77</v>
      </c>
      <c r="BX6" s="22">
        <f t="shared" si="8"/>
        <v>95.79</v>
      </c>
      <c r="BY6" s="22">
        <f t="shared" si="8"/>
        <v>98.3</v>
      </c>
      <c r="BZ6" s="21" t="str">
        <f>IF(BZ7="","",IF(BZ7="-","【-】","【"&amp;SUBSTITUTE(TEXT(BZ7,"#,##0.00"),"-","△")&amp;"】"))</f>
        <v>【102.35】</v>
      </c>
      <c r="CA6" s="22">
        <f>IF(CA7="",NA(),CA7)</f>
        <v>107.35</v>
      </c>
      <c r="CB6" s="22">
        <f t="shared" ref="CB6:CJ6" si="9">IF(CB7="",NA(),CB7)</f>
        <v>110.62</v>
      </c>
      <c r="CC6" s="22">
        <f t="shared" si="9"/>
        <v>105.46</v>
      </c>
      <c r="CD6" s="22">
        <f t="shared" si="9"/>
        <v>100.51</v>
      </c>
      <c r="CE6" s="22">
        <f t="shared" si="9"/>
        <v>109.61</v>
      </c>
      <c r="CF6" s="22">
        <f t="shared" si="9"/>
        <v>171.81</v>
      </c>
      <c r="CG6" s="22">
        <f t="shared" si="9"/>
        <v>171.67</v>
      </c>
      <c r="CH6" s="22">
        <f t="shared" si="9"/>
        <v>173.67</v>
      </c>
      <c r="CI6" s="22">
        <f t="shared" si="9"/>
        <v>171.13</v>
      </c>
      <c r="CJ6" s="22">
        <f t="shared" si="9"/>
        <v>173.7</v>
      </c>
      <c r="CK6" s="21" t="str">
        <f>IF(CK7="","",IF(CK7="-","【-】","【"&amp;SUBSTITUTE(TEXT(CK7,"#,##0.00"),"-","△")&amp;"】"))</f>
        <v>【167.74】</v>
      </c>
      <c r="CL6" s="22">
        <f>IF(CL7="",NA(),CL7)</f>
        <v>71.56</v>
      </c>
      <c r="CM6" s="22">
        <f t="shared" ref="CM6:CU6" si="10">IF(CM7="",NA(),CM7)</f>
        <v>72.17</v>
      </c>
      <c r="CN6" s="22">
        <f t="shared" si="10"/>
        <v>75.83</v>
      </c>
      <c r="CO6" s="22">
        <f t="shared" si="10"/>
        <v>77.239999999999995</v>
      </c>
      <c r="CP6" s="22">
        <f t="shared" si="10"/>
        <v>74.42</v>
      </c>
      <c r="CQ6" s="22">
        <f t="shared" si="10"/>
        <v>60.03</v>
      </c>
      <c r="CR6" s="22">
        <f t="shared" si="10"/>
        <v>59.74</v>
      </c>
      <c r="CS6" s="22">
        <f t="shared" si="10"/>
        <v>59.67</v>
      </c>
      <c r="CT6" s="22">
        <f t="shared" si="10"/>
        <v>60.12</v>
      </c>
      <c r="CU6" s="22">
        <f t="shared" si="10"/>
        <v>60.34</v>
      </c>
      <c r="CV6" s="21" t="str">
        <f>IF(CV7="","",IF(CV7="-","【-】","【"&amp;SUBSTITUTE(TEXT(CV7,"#,##0.00"),"-","△")&amp;"】"))</f>
        <v>【60.29】</v>
      </c>
      <c r="CW6" s="22">
        <f>IF(CW7="",NA(),CW7)</f>
        <v>86.28</v>
      </c>
      <c r="CX6" s="22">
        <f t="shared" ref="CX6:DF6" si="11">IF(CX7="",NA(),CX7)</f>
        <v>84.18</v>
      </c>
      <c r="CY6" s="22">
        <f t="shared" si="11"/>
        <v>81.790000000000006</v>
      </c>
      <c r="CZ6" s="22">
        <f t="shared" si="11"/>
        <v>83.21</v>
      </c>
      <c r="DA6" s="22">
        <f t="shared" si="11"/>
        <v>83.72</v>
      </c>
      <c r="DB6" s="22">
        <f t="shared" si="11"/>
        <v>84.81</v>
      </c>
      <c r="DC6" s="22">
        <f t="shared" si="11"/>
        <v>84.8</v>
      </c>
      <c r="DD6" s="22">
        <f t="shared" si="11"/>
        <v>84.6</v>
      </c>
      <c r="DE6" s="22">
        <f t="shared" si="11"/>
        <v>84.24</v>
      </c>
      <c r="DF6" s="22">
        <f t="shared" si="11"/>
        <v>84.19</v>
      </c>
      <c r="DG6" s="21" t="str">
        <f>IF(DG7="","",IF(DG7="-","【-】","【"&amp;SUBSTITUTE(TEXT(DG7,"#,##0.00"),"-","△")&amp;"】"))</f>
        <v>【90.12】</v>
      </c>
      <c r="DH6" s="22">
        <f>IF(DH7="",NA(),DH7)</f>
        <v>55.82</v>
      </c>
      <c r="DI6" s="22">
        <f t="shared" ref="DI6:DQ6" si="12">IF(DI7="",NA(),DI7)</f>
        <v>56.7</v>
      </c>
      <c r="DJ6" s="22">
        <f t="shared" si="12"/>
        <v>57.04</v>
      </c>
      <c r="DK6" s="22">
        <f t="shared" si="12"/>
        <v>57.96</v>
      </c>
      <c r="DL6" s="22">
        <f t="shared" si="12"/>
        <v>58.76</v>
      </c>
      <c r="DM6" s="22">
        <f t="shared" si="12"/>
        <v>47.28</v>
      </c>
      <c r="DN6" s="22">
        <f t="shared" si="12"/>
        <v>47.66</v>
      </c>
      <c r="DO6" s="22">
        <f t="shared" si="12"/>
        <v>48.17</v>
      </c>
      <c r="DP6" s="22">
        <f t="shared" si="12"/>
        <v>48.83</v>
      </c>
      <c r="DQ6" s="22">
        <f t="shared" si="12"/>
        <v>49.96</v>
      </c>
      <c r="DR6" s="21" t="str">
        <f>IF(DR7="","",IF(DR7="-","【-】","【"&amp;SUBSTITUTE(TEXT(DR7,"#,##0.00"),"-","△")&amp;"】"))</f>
        <v>【50.88】</v>
      </c>
      <c r="DS6" s="22">
        <f>IF(DS7="",NA(),DS7)</f>
        <v>14.21</v>
      </c>
      <c r="DT6" s="22">
        <f t="shared" ref="DT6:EB6" si="13">IF(DT7="",NA(),DT7)</f>
        <v>15.49</v>
      </c>
      <c r="DU6" s="22">
        <f t="shared" si="13"/>
        <v>17.21</v>
      </c>
      <c r="DV6" s="22">
        <f t="shared" si="13"/>
        <v>18.32</v>
      </c>
      <c r="DW6" s="22">
        <f t="shared" si="13"/>
        <v>21.79</v>
      </c>
      <c r="DX6" s="22">
        <f t="shared" si="13"/>
        <v>12.19</v>
      </c>
      <c r="DY6" s="22">
        <f t="shared" si="13"/>
        <v>15.1</v>
      </c>
      <c r="DZ6" s="22">
        <f t="shared" si="13"/>
        <v>17.12</v>
      </c>
      <c r="EA6" s="22">
        <f t="shared" si="13"/>
        <v>18.18</v>
      </c>
      <c r="EB6" s="22">
        <f t="shared" si="13"/>
        <v>19.32</v>
      </c>
      <c r="EC6" s="21" t="str">
        <f>IF(EC7="","",IF(EC7="-","【-】","【"&amp;SUBSTITUTE(TEXT(EC7,"#,##0.00"),"-","△")&amp;"】"))</f>
        <v>【22.30】</v>
      </c>
      <c r="ED6" s="22">
        <f>IF(ED7="",NA(),ED7)</f>
        <v>0.39</v>
      </c>
      <c r="EE6" s="22">
        <f t="shared" ref="EE6:EM6" si="14">IF(EE7="",NA(),EE7)</f>
        <v>0.47</v>
      </c>
      <c r="EF6" s="22">
        <f t="shared" si="14"/>
        <v>0.66</v>
      </c>
      <c r="EG6" s="22">
        <f t="shared" si="14"/>
        <v>0.52</v>
      </c>
      <c r="EH6" s="22">
        <f t="shared" si="14"/>
        <v>0.38</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142174</v>
      </c>
      <c r="D7" s="24">
        <v>46</v>
      </c>
      <c r="E7" s="24">
        <v>1</v>
      </c>
      <c r="F7" s="24">
        <v>0</v>
      </c>
      <c r="G7" s="24">
        <v>1</v>
      </c>
      <c r="H7" s="24" t="s">
        <v>93</v>
      </c>
      <c r="I7" s="24" t="s">
        <v>94</v>
      </c>
      <c r="J7" s="24" t="s">
        <v>95</v>
      </c>
      <c r="K7" s="24" t="s">
        <v>96</v>
      </c>
      <c r="L7" s="24" t="s">
        <v>97</v>
      </c>
      <c r="M7" s="24" t="s">
        <v>98</v>
      </c>
      <c r="N7" s="25" t="s">
        <v>99</v>
      </c>
      <c r="O7" s="25">
        <v>86.31</v>
      </c>
      <c r="P7" s="25">
        <v>96.71</v>
      </c>
      <c r="Q7" s="25">
        <v>1595</v>
      </c>
      <c r="R7" s="25">
        <v>41254</v>
      </c>
      <c r="S7" s="25">
        <v>77.12</v>
      </c>
      <c r="T7" s="25">
        <v>534.92999999999995</v>
      </c>
      <c r="U7" s="25">
        <v>39741</v>
      </c>
      <c r="V7" s="25">
        <v>19.05</v>
      </c>
      <c r="W7" s="25">
        <v>2086.14</v>
      </c>
      <c r="X7" s="25">
        <v>105.91</v>
      </c>
      <c r="Y7" s="25">
        <v>102.95</v>
      </c>
      <c r="Z7" s="25">
        <v>108.11</v>
      </c>
      <c r="AA7" s="25">
        <v>114.99</v>
      </c>
      <c r="AB7" s="25">
        <v>105.23</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747.92</v>
      </c>
      <c r="AU7" s="25">
        <v>730.84</v>
      </c>
      <c r="AV7" s="25">
        <v>424.78</v>
      </c>
      <c r="AW7" s="25">
        <v>486</v>
      </c>
      <c r="AX7" s="25">
        <v>477.29</v>
      </c>
      <c r="AY7" s="25">
        <v>357.34</v>
      </c>
      <c r="AZ7" s="25">
        <v>366.03</v>
      </c>
      <c r="BA7" s="25">
        <v>365.18</v>
      </c>
      <c r="BB7" s="25">
        <v>327.77</v>
      </c>
      <c r="BC7" s="25">
        <v>338.02</v>
      </c>
      <c r="BD7" s="25">
        <v>261.51</v>
      </c>
      <c r="BE7" s="25">
        <v>201.85</v>
      </c>
      <c r="BF7" s="25">
        <v>195.47</v>
      </c>
      <c r="BG7" s="25">
        <v>177.62</v>
      </c>
      <c r="BH7" s="25">
        <v>172.99</v>
      </c>
      <c r="BI7" s="25">
        <v>168.5</v>
      </c>
      <c r="BJ7" s="25">
        <v>373.69</v>
      </c>
      <c r="BK7" s="25">
        <v>370.12</v>
      </c>
      <c r="BL7" s="25">
        <v>371.65</v>
      </c>
      <c r="BM7" s="25">
        <v>397.1</v>
      </c>
      <c r="BN7" s="25">
        <v>379.91</v>
      </c>
      <c r="BO7" s="25">
        <v>265.16000000000003</v>
      </c>
      <c r="BP7" s="25">
        <v>100.08</v>
      </c>
      <c r="BQ7" s="25">
        <v>96.64</v>
      </c>
      <c r="BR7" s="25">
        <v>102.73</v>
      </c>
      <c r="BS7" s="25">
        <v>100.28</v>
      </c>
      <c r="BT7" s="25">
        <v>90.72</v>
      </c>
      <c r="BU7" s="25">
        <v>99.87</v>
      </c>
      <c r="BV7" s="25">
        <v>100.42</v>
      </c>
      <c r="BW7" s="25">
        <v>98.77</v>
      </c>
      <c r="BX7" s="25">
        <v>95.79</v>
      </c>
      <c r="BY7" s="25">
        <v>98.3</v>
      </c>
      <c r="BZ7" s="25">
        <v>102.35</v>
      </c>
      <c r="CA7" s="25">
        <v>107.35</v>
      </c>
      <c r="CB7" s="25">
        <v>110.62</v>
      </c>
      <c r="CC7" s="25">
        <v>105.46</v>
      </c>
      <c r="CD7" s="25">
        <v>100.51</v>
      </c>
      <c r="CE7" s="25">
        <v>109.61</v>
      </c>
      <c r="CF7" s="25">
        <v>171.81</v>
      </c>
      <c r="CG7" s="25">
        <v>171.67</v>
      </c>
      <c r="CH7" s="25">
        <v>173.67</v>
      </c>
      <c r="CI7" s="25">
        <v>171.13</v>
      </c>
      <c r="CJ7" s="25">
        <v>173.7</v>
      </c>
      <c r="CK7" s="25">
        <v>167.74</v>
      </c>
      <c r="CL7" s="25">
        <v>71.56</v>
      </c>
      <c r="CM7" s="25">
        <v>72.17</v>
      </c>
      <c r="CN7" s="25">
        <v>75.83</v>
      </c>
      <c r="CO7" s="25">
        <v>77.239999999999995</v>
      </c>
      <c r="CP7" s="25">
        <v>74.42</v>
      </c>
      <c r="CQ7" s="25">
        <v>60.03</v>
      </c>
      <c r="CR7" s="25">
        <v>59.74</v>
      </c>
      <c r="CS7" s="25">
        <v>59.67</v>
      </c>
      <c r="CT7" s="25">
        <v>60.12</v>
      </c>
      <c r="CU7" s="25">
        <v>60.34</v>
      </c>
      <c r="CV7" s="25">
        <v>60.29</v>
      </c>
      <c r="CW7" s="25">
        <v>86.28</v>
      </c>
      <c r="CX7" s="25">
        <v>84.18</v>
      </c>
      <c r="CY7" s="25">
        <v>81.790000000000006</v>
      </c>
      <c r="CZ7" s="25">
        <v>83.21</v>
      </c>
      <c r="DA7" s="25">
        <v>83.72</v>
      </c>
      <c r="DB7" s="25">
        <v>84.81</v>
      </c>
      <c r="DC7" s="25">
        <v>84.8</v>
      </c>
      <c r="DD7" s="25">
        <v>84.6</v>
      </c>
      <c r="DE7" s="25">
        <v>84.24</v>
      </c>
      <c r="DF7" s="25">
        <v>84.19</v>
      </c>
      <c r="DG7" s="25">
        <v>90.12</v>
      </c>
      <c r="DH7" s="25">
        <v>55.82</v>
      </c>
      <c r="DI7" s="25">
        <v>56.7</v>
      </c>
      <c r="DJ7" s="25">
        <v>57.04</v>
      </c>
      <c r="DK7" s="25">
        <v>57.96</v>
      </c>
      <c r="DL7" s="25">
        <v>58.76</v>
      </c>
      <c r="DM7" s="25">
        <v>47.28</v>
      </c>
      <c r="DN7" s="25">
        <v>47.66</v>
      </c>
      <c r="DO7" s="25">
        <v>48.17</v>
      </c>
      <c r="DP7" s="25">
        <v>48.83</v>
      </c>
      <c r="DQ7" s="25">
        <v>49.96</v>
      </c>
      <c r="DR7" s="25">
        <v>50.88</v>
      </c>
      <c r="DS7" s="25">
        <v>14.21</v>
      </c>
      <c r="DT7" s="25">
        <v>15.49</v>
      </c>
      <c r="DU7" s="25">
        <v>17.21</v>
      </c>
      <c r="DV7" s="25">
        <v>18.32</v>
      </c>
      <c r="DW7" s="25">
        <v>21.79</v>
      </c>
      <c r="DX7" s="25">
        <v>12.19</v>
      </c>
      <c r="DY7" s="25">
        <v>15.1</v>
      </c>
      <c r="DZ7" s="25">
        <v>17.12</v>
      </c>
      <c r="EA7" s="25">
        <v>18.18</v>
      </c>
      <c r="EB7" s="25">
        <v>19.32</v>
      </c>
      <c r="EC7" s="25">
        <v>22.3</v>
      </c>
      <c r="ED7" s="25">
        <v>0.39</v>
      </c>
      <c r="EE7" s="25">
        <v>0.47</v>
      </c>
      <c r="EF7" s="25">
        <v>0.66</v>
      </c>
      <c r="EG7" s="25">
        <v>0.52</v>
      </c>
      <c r="EH7" s="25">
        <v>0.38</v>
      </c>
      <c r="EI7" s="25">
        <v>0.51</v>
      </c>
      <c r="EJ7" s="25">
        <v>0.57999999999999996</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山口 智大</cp:lastModifiedBy>
  <cp:lastPrinted>2023-01-16T00:29:09Z</cp:lastPrinted>
  <dcterms:created xsi:type="dcterms:W3CDTF">2022-12-01T00:56:50Z</dcterms:created>
  <dcterms:modified xsi:type="dcterms:W3CDTF">2023-01-25T00:37:56Z</dcterms:modified>
  <cp:category/>
</cp:coreProperties>
</file>