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財政係　R04\県照会・回答\01_公営企業会計\R04年度\09_公営企業に係る経営比較分析表（令和３年度決算）の分析等について\下水道課回答\"/>
    </mc:Choice>
  </mc:AlternateContent>
  <xr:revisionPtr revIDLastSave="0" documentId="13_ncr:1_{A909B1CC-76ED-4A0D-921A-365C40C2FFB8}" xr6:coauthVersionLast="47" xr6:coauthVersionMax="47" xr10:uidLastSave="{00000000-0000-0000-0000-000000000000}"/>
  <workbookProtection workbookAlgorithmName="SHA-512" workbookHashValue="WwVOd8dZsP3AMugL3YE2Dad5GSBi8+VQed3RC4GsCC/OcjlZdBv2vLysGRIncJtB5AHGxtCS4sQd2TFotNEtLw==" workbookSaltValue="r47mKuf+Mcac2UHb9UL8fA=="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P10" i="4"/>
  <c r="BB8" i="4"/>
  <c r="AT8" i="4"/>
  <c r="AD8" i="4"/>
  <c r="W8" i="4"/>
  <c r="P8" i="4"/>
  <c r="B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<sst xmlns="http://schemas.openxmlformats.org/spreadsheetml/2006/main" count="253" uniqueCount="117">
  <si>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</si>
  <si>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</si>
  <si>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</si>
  <si>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</si>
  <si>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</si>
  <si>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</si>
  <si>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</si>
  <si>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</si>
  <si>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</si>
  <si>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</si>
  <si>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</si>
  <si>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</si>
  <si>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</si>
  <si>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</si>
  <si>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</si>
  <si>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</si>
  <si>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</si>
  <si>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</si>
  <si>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</si>
  <si>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</si>
  <si>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</si>
  <si>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</si>
  <si>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</si>
  <si>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</si>
  <si>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</si>
  <si>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</si>
  <si>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</si>
  <si>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</si>
  <si>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</si>
  <si>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</si>
  <si>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</si>
  <si>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</si>
  <si>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</si>
  <si>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</si>
  <si>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</si>
  <si>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</si>
  <si>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</si>
  <si>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</si>
  <si>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</si>
  <si>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</si>
  <si>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</si>
  <si>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</si>
  <si>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</si>
  <si>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</si>
  <si>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</si>
  <si>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</si>
  <si>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</si>
  <si>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</si>
  <si>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</si>
  <si>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</si>
  <si>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</si>
  <si>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</si>
  <si>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</si>
  <si>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</si>
  <si>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</si>
  <si>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</si>
  <si>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</si>
  <si>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</si>
  <si>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</si>
  <si>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</si>
  <si>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</si>
  <si>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</si>
  <si>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</si>
  <si>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</si>
  <si>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</si>
  <si>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</si>
  <si>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</si>
  <si>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</si>
  <si>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</si>
  <si>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</si>
  <si>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</si>
  <si>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</si>
  <si>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</si>
  <si>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</si>
  <si>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</si>
  <si>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</si>
  <si>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</si>
  <si>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</si>
  <si>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</si>
  <si>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</si>
  <si>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</si>
  <si>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</si>
  <si>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</si>
  <si>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</si>
  <si>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</si>
  <si>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</si>
  <si>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</si>
  <si>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</si>
  <si>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</si>
  <si>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</si>
  <si>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</si>
  <si>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</si>
  <si>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</si>
  <si>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</si>
  <si>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</si>
  <si>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</si>
  <si>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葉山町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</si>
  <si>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</si>
  <si>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</si>
  <si>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</si>
  <si>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</si>
  <si>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</si>
  <si>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</si>
  <si>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</si>
  <si>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</si>
  <si>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</si>
  <si>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</si>
  <si>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</si>
  <si>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</si>
  <si>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</si>
  <si>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</si>
  <si>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</si>
  <si>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</si>
  <si>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</si>
  <si>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①100％を超えており単年度収支は黒字となっていますが、下水道使用料以外の収入に依存している状況が続いており、下水道使用料収入の確保及び経費削減に引き続き努めます。
②累積欠損金は発生していません。引き続き適正な事業運営に努めます。
③100％に届いていない状況ですが、下水道管渠の新設整備等による普及率の向上に伴い、下水道使用料収入が増加することで支払能力は向上しており、比率は改善していく見込みです。
④企業債残高の低減傾向を継続させるため、返済額と借入額の適正なバランスをふまえた計画的な建設投資に努めるとともに、下水道使用料の適正な水準への引き上げを行っていきます。
⑤100％を超えており良好な状態ですが、中長期的なコスト管理に取り組み、適正な事業運営に努めます。
⑥類似団体より低い数値ですが、下水道整備区域の拡大により処理水量の増加は続く見込みです。将来の汚水施設の増設や改築・更新にかかる負担増も踏まえ、継続した効率化やコスト削減に努めます。
⑦100％に届いていないのは、下水道の管渠整備を進めているため、現状では施設処理能力に余剰があるためであり、今後の普及率の向上に伴い増加する見込みです。
⑧類似団体平均を上回っていますが、さらなる向上に向け下水道の普及促進に努めます。</t>
    <phoneticPr fontId="4"/>
  </si>
  <si>
    <t>①主な施設として管渠・ポンプ場・処理場を有していますが、供用開始の平成10年度から整備を進めているため法定耐用年数を超過した資産の割合はまだ限定的な状況ですが、老朽化対策として令和２年度に策定した葉山町アセットマネジメント計画に基づき各施設・設備等の計画的な改築・更新を進めていきます。
②－　※法定耐用年数を超過した管渠延長なし
③－　※改善（更新・改良・修繕）管渠延長なし</t>
    <phoneticPr fontId="4"/>
  </si>
  <si>
    <t>　平成28年度から令和７年度末までの10年間で市街化区域の下水道整備完了を目標に管渠整備を進めているため建設事業費が高額になっています。
　平成30年度から一部の管渠整備に官民連携事業を導入し工期短縮や経費低減を図りました。さらに汚水処理施設等の維持管理事業においても、官民連携による効率化を図ります。
　令和２年度に策定した葉山町下水道事業アセットマネジメント計画に基づいた保有施設・設備の計画的な改築・更新、適正な使用料収入の確保とコスト削減に取り組み、持続的かつ安定した事業運営に努めます。
　将来への取り組みとして、令和３年度に隣接する逗子市と相互連携協定を締結し、令和４年～５年度にかけて汚水処理施設の広域化・共同化の可能性検討調査を実施する予定です。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</si>
</sst>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15E-4B4C-BC71-A7E6DB5401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0.34</c:v>
                </c:pt>
                <c:pt idx="3">
                  <c:v>0.04</c:v>
                </c:pt>
                <c:pt idx="4">
                  <c:v>0.06</c:v>
                </c:pt>
              </c:numCache>
            </c:numRef>
          </c:val>
          <c:smooth val="0"/>
          <c:extLst>
            <c:ext xmlns:c16="http://schemas.microsoft.com/office/drawing/2014/chart" uri="{C3380CC4-5D6E-409C-BE32-E72D297353CC}">
              <c16:uniqueId val="{00000001-515E-4B4C-BC71-A7E6DB5401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49</c:v>
                </c:pt>
                <c:pt idx="2">
                  <c:v>51.31</c:v>
                </c:pt>
                <c:pt idx="3">
                  <c:v>57.17</c:v>
                </c:pt>
                <c:pt idx="4">
                  <c:v>55.01</c:v>
                </c:pt>
              </c:numCache>
            </c:numRef>
          </c:val>
          <c:extLst>
            <c:ext xmlns:c16="http://schemas.microsoft.com/office/drawing/2014/chart" uri="{C3380CC4-5D6E-409C-BE32-E72D297353CC}">
              <c16:uniqueId val="{00000000-4A80-4DEC-81A8-B31A20E4F4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49.98</c:v>
                </c:pt>
                <c:pt idx="2">
                  <c:v>50.06</c:v>
                </c:pt>
                <c:pt idx="3">
                  <c:v>46.3</c:v>
                </c:pt>
                <c:pt idx="4">
                  <c:v>47.23</c:v>
                </c:pt>
              </c:numCache>
            </c:numRef>
          </c:val>
          <c:smooth val="0"/>
          <c:extLst>
            <c:ext xmlns:c16="http://schemas.microsoft.com/office/drawing/2014/chart" uri="{C3380CC4-5D6E-409C-BE32-E72D297353CC}">
              <c16:uniqueId val="{00000001-4A80-4DEC-81A8-B31A20E4F4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89.03</c:v>
                </c:pt>
                <c:pt idx="2">
                  <c:v>91.11</c:v>
                </c:pt>
                <c:pt idx="3">
                  <c:v>90.86</c:v>
                </c:pt>
                <c:pt idx="4">
                  <c:v>88.09</c:v>
                </c:pt>
              </c:numCache>
            </c:numRef>
          </c:val>
          <c:extLst>
            <c:ext xmlns:c16="http://schemas.microsoft.com/office/drawing/2014/chart" uri="{C3380CC4-5D6E-409C-BE32-E72D297353CC}">
              <c16:uniqueId val="{00000000-87F7-4030-82C4-551D96777D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87.09</c:v>
                </c:pt>
                <c:pt idx="2">
                  <c:v>85.79</c:v>
                </c:pt>
                <c:pt idx="3">
                  <c:v>85.01</c:v>
                </c:pt>
                <c:pt idx="4">
                  <c:v>85.55</c:v>
                </c:pt>
              </c:numCache>
            </c:numRef>
          </c:val>
          <c:smooth val="0"/>
          <c:extLst>
            <c:ext xmlns:c16="http://schemas.microsoft.com/office/drawing/2014/chart" uri="{C3380CC4-5D6E-409C-BE32-E72D297353CC}">
              <c16:uniqueId val="{00000001-87F7-4030-82C4-551D96777D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101.46</c:v>
                </c:pt>
                <c:pt idx="2">
                  <c:v>105.47</c:v>
                </c:pt>
                <c:pt idx="3">
                  <c:v>116.39</c:v>
                </c:pt>
                <c:pt idx="4">
                  <c:v>115.99</c:v>
                </c:pt>
              </c:numCache>
            </c:numRef>
          </c:val>
          <c:extLst>
            <c:ext xmlns:c16="http://schemas.microsoft.com/office/drawing/2014/chart" uri="{C3380CC4-5D6E-409C-BE32-E72D297353CC}">
              <c16:uniqueId val="{00000000-8DD1-4131-BE8D-B394DF84C1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106.92</c:v>
                </c:pt>
                <c:pt idx="2">
                  <c:v>105.14</c:v>
                </c:pt>
                <c:pt idx="3">
                  <c:v>106.75</c:v>
                </c:pt>
                <c:pt idx="4">
                  <c:v>109.7</c:v>
                </c:pt>
              </c:numCache>
            </c:numRef>
          </c:val>
          <c:smooth val="0"/>
          <c:extLst>
            <c:ext xmlns:c16="http://schemas.microsoft.com/office/drawing/2014/chart" uri="{C3380CC4-5D6E-409C-BE32-E72D297353CC}">
              <c16:uniqueId val="{00000001-8DD1-4131-BE8D-B394DF84C1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3.78</c:v>
                </c:pt>
                <c:pt idx="2">
                  <c:v>7.39</c:v>
                </c:pt>
                <c:pt idx="3">
                  <c:v>10.06</c:v>
                </c:pt>
                <c:pt idx="4">
                  <c:v>12.57</c:v>
                </c:pt>
              </c:numCache>
            </c:numRef>
          </c:val>
          <c:extLst>
            <c:ext xmlns:c16="http://schemas.microsoft.com/office/drawing/2014/chart" uri="{C3380CC4-5D6E-409C-BE32-E72D297353CC}">
              <c16:uniqueId val="{00000000-0A59-47D6-AAC7-44886E271E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18.600000000000001</c:v>
                </c:pt>
                <c:pt idx="2">
                  <c:v>18.04</c:v>
                </c:pt>
                <c:pt idx="3">
                  <c:v>9.0399999999999991</c:v>
                </c:pt>
                <c:pt idx="4">
                  <c:v>9.35</c:v>
                </c:pt>
              </c:numCache>
            </c:numRef>
          </c:val>
          <c:smooth val="0"/>
          <c:extLst>
            <c:ext xmlns:c16="http://schemas.microsoft.com/office/drawing/2014/chart" uri="{C3380CC4-5D6E-409C-BE32-E72D297353CC}">
              <c16:uniqueId val="{00000001-0A59-47D6-AAC7-44886E271E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335-4A94-9874-55E9FFCE60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0.12</c:v>
                </c:pt>
              </c:numCache>
            </c:numRef>
          </c:val>
          <c:smooth val="0"/>
          <c:extLst>
            <c:ext xmlns:c16="http://schemas.microsoft.com/office/drawing/2014/chart" uri="{C3380CC4-5D6E-409C-BE32-E72D297353CC}">
              <c16:uniqueId val="{00000001-F335-4A94-9874-55E9FFCE60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A4-4685-87A7-421819FA8C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1.03</c:v>
                </c:pt>
                <c:pt idx="2">
                  <c:v>11.56</c:v>
                </c:pt>
                <c:pt idx="3">
                  <c:v>7.23</c:v>
                </c:pt>
                <c:pt idx="4">
                  <c:v>0.1</c:v>
                </c:pt>
              </c:numCache>
            </c:numRef>
          </c:val>
          <c:smooth val="0"/>
          <c:extLst>
            <c:ext xmlns:c16="http://schemas.microsoft.com/office/drawing/2014/chart" uri="{C3380CC4-5D6E-409C-BE32-E72D297353CC}">
              <c16:uniqueId val="{00000001-CBA4-4685-87A7-421819FA8C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20.57</c:v>
                </c:pt>
                <c:pt idx="2">
                  <c:v>42.94</c:v>
                </c:pt>
                <c:pt idx="3">
                  <c:v>56.98</c:v>
                </c:pt>
                <c:pt idx="4">
                  <c:v>49.11</c:v>
                </c:pt>
              </c:numCache>
            </c:numRef>
          </c:val>
          <c:extLst>
            <c:ext xmlns:c16="http://schemas.microsoft.com/office/drawing/2014/chart" uri="{C3380CC4-5D6E-409C-BE32-E72D297353CC}">
              <c16:uniqueId val="{00000000-6A57-4C46-BC8A-CCBC6A1705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49.02</c:v>
                </c:pt>
                <c:pt idx="2">
                  <c:v>54.41</c:v>
                </c:pt>
                <c:pt idx="3">
                  <c:v>38.76</c:v>
                </c:pt>
                <c:pt idx="4">
                  <c:v>49.21</c:v>
                </c:pt>
              </c:numCache>
            </c:numRef>
          </c:val>
          <c:smooth val="0"/>
          <c:extLst>
            <c:ext xmlns:c16="http://schemas.microsoft.com/office/drawing/2014/chart" uri="{C3380CC4-5D6E-409C-BE32-E72D297353CC}">
              <c16:uniqueId val="{00000001-6A57-4C46-BC8A-CCBC6A1705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2499.31</c:v>
                </c:pt>
                <c:pt idx="2">
                  <c:v>2486.2800000000002</c:v>
                </c:pt>
                <c:pt idx="3">
                  <c:v>2194.52</c:v>
                </c:pt>
                <c:pt idx="4">
                  <c:v>2090.9899999999998</c:v>
                </c:pt>
              </c:numCache>
            </c:numRef>
          </c:val>
          <c:extLst>
            <c:ext xmlns:c16="http://schemas.microsoft.com/office/drawing/2014/chart" uri="{C3380CC4-5D6E-409C-BE32-E72D297353CC}">
              <c16:uniqueId val="{00000000-463F-4B24-B17A-4AF35A0232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948.07</c:v>
                </c:pt>
                <c:pt idx="2">
                  <c:v>1105.9100000000001</c:v>
                </c:pt>
                <c:pt idx="3">
                  <c:v>1303.55</c:v>
                </c:pt>
                <c:pt idx="4">
                  <c:v>1172.21</c:v>
                </c:pt>
              </c:numCache>
            </c:numRef>
          </c:val>
          <c:smooth val="0"/>
          <c:extLst>
            <c:ext xmlns:c16="http://schemas.microsoft.com/office/drawing/2014/chart" uri="{C3380CC4-5D6E-409C-BE32-E72D297353CC}">
              <c16:uniqueId val="{00000001-463F-4B24-B17A-4AF35A0232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101.74</c:v>
                </c:pt>
                <c:pt idx="2">
                  <c:v>105.49</c:v>
                </c:pt>
                <c:pt idx="3">
                  <c:v>109.63</c:v>
                </c:pt>
                <c:pt idx="4">
                  <c:v>101.36</c:v>
                </c:pt>
              </c:numCache>
            </c:numRef>
          </c:val>
          <c:extLst>
            <c:ext xmlns:c16="http://schemas.microsoft.com/office/drawing/2014/chart" uri="{C3380CC4-5D6E-409C-BE32-E72D297353CC}">
              <c16:uniqueId val="{00000000-D481-4855-A346-73FDA9C3EE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83.31</c:v>
                </c:pt>
                <c:pt idx="2">
                  <c:v>76.319999999999993</c:v>
                </c:pt>
                <c:pt idx="3">
                  <c:v>78.510000000000005</c:v>
                </c:pt>
                <c:pt idx="4">
                  <c:v>79.55</c:v>
                </c:pt>
              </c:numCache>
            </c:numRef>
          </c:val>
          <c:smooth val="0"/>
          <c:extLst>
            <c:ext xmlns:c16="http://schemas.microsoft.com/office/drawing/2014/chart" uri="{C3380CC4-5D6E-409C-BE32-E72D297353CC}">
              <c16:uniqueId val="{00000001-D481-4855-A346-73FDA9C3EE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132.56</c:v>
                </c:pt>
                <c:pt idx="2">
                  <c:v>126.42</c:v>
                </c:pt>
                <c:pt idx="3">
                  <c:v>122.31</c:v>
                </c:pt>
                <c:pt idx="4">
                  <c:v>132.38</c:v>
                </c:pt>
              </c:numCache>
            </c:numRef>
          </c:val>
          <c:extLst>
            <c:ext xmlns:c16="http://schemas.microsoft.com/office/drawing/2014/chart" uri="{C3380CC4-5D6E-409C-BE32-E72D297353CC}">
              <c16:uniqueId val="{00000000-2E72-4163-94A6-01621B0651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160.62</c:v>
                </c:pt>
                <c:pt idx="2">
                  <c:v>171.08</c:v>
                </c:pt>
                <c:pt idx="3">
                  <c:v>160.44999999999999</c:v>
                </c:pt>
                <c:pt idx="4">
                  <c:v>161.13</c:v>
                </c:pt>
              </c:numCache>
            </c:numRef>
          </c:val>
          <c:smooth val="0"/>
          <c:extLst>
            <c:ext xmlns:c16="http://schemas.microsoft.com/office/drawing/2014/chart" uri="{C3380CC4-5D6E-409C-BE32-E72D297353CC}">
              <c16:uniqueId val="{00000001-2E72-4163-94A6-01621B0651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3" zoomScaleNormal="10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葉山町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32864</v>
      </c>
      <c r="AM8" s="37"/>
      <c r="AN8" s="37"/>
      <c r="AO8" s="37"/>
      <c r="AP8" s="37"/>
      <c r="AQ8" s="37"/>
      <c r="AR8" s="37"/>
      <c r="AS8" s="37"/>
      <c r="AT8" s="38">
        <f>データ!T6</f>
        <v>17.04</v>
      </c>
      <c r="AU8" s="38"/>
      <c r="AV8" s="38"/>
      <c r="AW8" s="38"/>
      <c r="AX8" s="38"/>
      <c r="AY8" s="38"/>
      <c r="AZ8" s="38"/>
      <c r="BA8" s="38"/>
      <c r="BB8" s="38">
        <f>データ!U6</f>
        <v>1928.64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70.17</v>
      </c>
      <c r="J10" s="38"/>
      <c r="K10" s="38"/>
      <c r="L10" s="38"/>
      <c r="M10" s="38"/>
      <c r="N10" s="38"/>
      <c r="O10" s="38"/>
      <c r="P10" s="38">
        <f>データ!P6</f>
        <v>72.86</v>
      </c>
      <c r="Q10" s="38"/>
      <c r="R10" s="38"/>
      <c r="S10" s="38"/>
      <c r="T10" s="38"/>
      <c r="U10" s="38"/>
      <c r="V10" s="38"/>
      <c r="W10" s="38">
        <f>データ!Q6</f>
        <v>89.26</v>
      </c>
      <c r="X10" s="38"/>
      <c r="Y10" s="38"/>
      <c r="Z10" s="38"/>
      <c r="AA10" s="38"/>
      <c r="AB10" s="38"/>
      <c r="AC10" s="38"/>
      <c r="AD10" s="37">
        <f>データ!R6</f>
        <v>2244</v>
      </c>
      <c r="AE10" s="37"/>
      <c r="AF10" s="37"/>
      <c r="AG10" s="37"/>
      <c r="AH10" s="37"/>
      <c r="AI10" s="37"/>
      <c r="AJ10" s="37"/>
      <c r="AK10" s="2"/>
      <c r="AL10" s="37">
        <f>データ!V6</f>
        <v>23901</v>
      </c>
      <c r="AM10" s="37"/>
      <c r="AN10" s="37"/>
      <c r="AO10" s="37"/>
      <c r="AP10" s="37"/>
      <c r="AQ10" s="37"/>
      <c r="AR10" s="37"/>
      <c r="AS10" s="37"/>
      <c r="AT10" s="38">
        <f>データ!W6</f>
        <v>4</v>
      </c>
      <c r="AU10" s="38"/>
      <c r="AV10" s="38"/>
      <c r="AW10" s="38"/>
      <c r="AX10" s="38"/>
      <c r="AY10" s="38"/>
      <c r="AZ10" s="38"/>
      <c r="BA10" s="38"/>
      <c r="BB10" s="38">
        <f>データ!X6</f>
        <v>5975.25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vgPBSuqreGXtKbLtQahhM61vhIUB3E1wDUAUxCrfZYD4Eqh+uwuVIoEmHg+sk1Eo3YKWYMXBawpMsaehlEEGg==" saltValue="l8GNMfi1zpINZUEzGIZN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143014</v>
      </c>
      <c r="D6" s="19">
        <f t="shared" si="3"/>
        <v>46</v>
      </c>
      <c r="E6" s="19">
        <f t="shared" si="3"/>
        <v>17</v>
      </c>
      <c r="F6" s="19">
        <f t="shared" si="3"/>
        <v>1</v>
      </c>
      <c r="G6" s="19">
        <f t="shared" si="3"/>
        <v>0</v>
      </c>
      <c r="H6" s="19" t="str">
        <f t="shared" si="3"/>
        <v>神奈川県　葉山町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70.17</v>
      </c>
      <c r="P6" s="20">
        <f t="shared" si="3"/>
        <v>72.86</v>
      </c>
      <c r="Q6" s="20">
        <f t="shared" si="3"/>
        <v>89.26</v>
      </c>
      <c r="R6" s="20">
        <f t="shared" si="3"/>
        <v>2244</v>
      </c>
      <c r="S6" s="20">
        <f t="shared" si="3"/>
        <v>32864</v>
      </c>
      <c r="T6" s="20">
        <f t="shared" si="3"/>
        <v>17.04</v>
      </c>
      <c r="U6" s="20">
        <f t="shared" si="3"/>
        <v>1928.64</v>
      </c>
      <c r="V6" s="20">
        <f t="shared" si="3"/>
        <v>23901</v>
      </c>
      <c r="W6" s="20">
        <f t="shared" si="3"/>
        <v>4</v>
      </c>
      <c r="X6" s="20">
        <f t="shared" si="3"/>
        <v>5975.25</v>
      </c>
      <c r="Y6" s="21" t="str">
        <f>IF(Y7="",NA(),Y7)</f>
        <v>-</v>
      </c>
      <c r="Z6" s="21">
        <f t="shared" ref="Z6:AH6" si="4">IF(Z7="",NA(),Z7)</f>
        <v>101.46</v>
      </c>
      <c r="AA6" s="21">
        <f t="shared" si="4"/>
        <v>105.47</v>
      </c>
      <c r="AB6" s="21">
        <f t="shared" si="4"/>
        <v>116.39</v>
      </c>
      <c r="AC6" s="21">
        <f t="shared" si="4"/>
        <v>115.99</v>
      </c>
      <c r="AD6" s="21" t="str">
        <f t="shared" si="4"/>
        <v>-</v>
      </c>
      <c r="AE6" s="21">
        <f t="shared" si="4"/>
        <v>106.92</v>
      </c>
      <c r="AF6" s="21">
        <f t="shared" si="4"/>
        <v>105.14</v>
      </c>
      <c r="AG6" s="21">
        <f t="shared" si="4"/>
        <v>106.75</v>
      </c>
      <c r="AH6" s="21">
        <f t="shared" si="4"/>
        <v>109.7</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1.03</v>
      </c>
      <c r="AQ6" s="21">
        <f t="shared" si="5"/>
        <v>11.56</v>
      </c>
      <c r="AR6" s="21">
        <f t="shared" si="5"/>
        <v>7.23</v>
      </c>
      <c r="AS6" s="21">
        <f t="shared" si="5"/>
        <v>0.1</v>
      </c>
      <c r="AT6" s="20" t="str">
        <f>IF(AT7="","",IF(AT7="-","【-】","【"&amp;SUBSTITUTE(TEXT(AT7,"#,##0.00"),"-","△")&amp;"】"))</f>
        <v>【3.09】</v>
      </c>
      <c r="AU6" s="21" t="str">
        <f>IF(AU7="",NA(),AU7)</f>
        <v>-</v>
      </c>
      <c r="AV6" s="21">
        <f t="shared" ref="AV6:BD6" si="6">IF(AV7="",NA(),AV7)</f>
        <v>20.57</v>
      </c>
      <c r="AW6" s="21">
        <f t="shared" si="6"/>
        <v>42.94</v>
      </c>
      <c r="AX6" s="21">
        <f t="shared" si="6"/>
        <v>56.98</v>
      </c>
      <c r="AY6" s="21">
        <f t="shared" si="6"/>
        <v>49.11</v>
      </c>
      <c r="AZ6" s="21" t="str">
        <f t="shared" si="6"/>
        <v>-</v>
      </c>
      <c r="BA6" s="21">
        <f t="shared" si="6"/>
        <v>49.02</v>
      </c>
      <c r="BB6" s="21">
        <f t="shared" si="6"/>
        <v>54.41</v>
      </c>
      <c r="BC6" s="21">
        <f t="shared" si="6"/>
        <v>38.76</v>
      </c>
      <c r="BD6" s="21">
        <f t="shared" si="6"/>
        <v>49.21</v>
      </c>
      <c r="BE6" s="20" t="str">
        <f>IF(BE7="","",IF(BE7="-","【-】","【"&amp;SUBSTITUTE(TEXT(BE7,"#,##0.00"),"-","△")&amp;"】"))</f>
        <v>【71.39】</v>
      </c>
      <c r="BF6" s="21" t="str">
        <f>IF(BF7="",NA(),BF7)</f>
        <v>-</v>
      </c>
      <c r="BG6" s="21">
        <f t="shared" ref="BG6:BO6" si="7">IF(BG7="",NA(),BG7)</f>
        <v>2499.31</v>
      </c>
      <c r="BH6" s="21">
        <f t="shared" si="7"/>
        <v>2486.2800000000002</v>
      </c>
      <c r="BI6" s="21">
        <f t="shared" si="7"/>
        <v>2194.52</v>
      </c>
      <c r="BJ6" s="21">
        <f t="shared" si="7"/>
        <v>2090.9899999999998</v>
      </c>
      <c r="BK6" s="21" t="str">
        <f t="shared" si="7"/>
        <v>-</v>
      </c>
      <c r="BL6" s="21">
        <f t="shared" si="7"/>
        <v>948.07</v>
      </c>
      <c r="BM6" s="21">
        <f t="shared" si="7"/>
        <v>1105.9100000000001</v>
      </c>
      <c r="BN6" s="21">
        <f t="shared" si="7"/>
        <v>1303.55</v>
      </c>
      <c r="BO6" s="21">
        <f t="shared" si="7"/>
        <v>1172.21</v>
      </c>
      <c r="BP6" s="20" t="str">
        <f>IF(BP7="","",IF(BP7="-","【-】","【"&amp;SUBSTITUTE(TEXT(BP7,"#,##0.00"),"-","△")&amp;"】"))</f>
        <v>【669.11】</v>
      </c>
      <c r="BQ6" s="21" t="str">
        <f>IF(BQ7="",NA(),BQ7)</f>
        <v>-</v>
      </c>
      <c r="BR6" s="21">
        <f t="shared" ref="BR6:BZ6" si="8">IF(BR7="",NA(),BR7)</f>
        <v>101.74</v>
      </c>
      <c r="BS6" s="21">
        <f t="shared" si="8"/>
        <v>105.49</v>
      </c>
      <c r="BT6" s="21">
        <f t="shared" si="8"/>
        <v>109.63</v>
      </c>
      <c r="BU6" s="21">
        <f t="shared" si="8"/>
        <v>101.36</v>
      </c>
      <c r="BV6" s="21" t="str">
        <f t="shared" si="8"/>
        <v>-</v>
      </c>
      <c r="BW6" s="21">
        <f t="shared" si="8"/>
        <v>83.31</v>
      </c>
      <c r="BX6" s="21">
        <f t="shared" si="8"/>
        <v>76.319999999999993</v>
      </c>
      <c r="BY6" s="21">
        <f t="shared" si="8"/>
        <v>78.510000000000005</v>
      </c>
      <c r="BZ6" s="21">
        <f t="shared" si="8"/>
        <v>79.55</v>
      </c>
      <c r="CA6" s="20" t="str">
        <f>IF(CA7="","",IF(CA7="-","【-】","【"&amp;SUBSTITUTE(TEXT(CA7,"#,##0.00"),"-","△")&amp;"】"))</f>
        <v>【99.73】</v>
      </c>
      <c r="CB6" s="21" t="str">
        <f>IF(CB7="",NA(),CB7)</f>
        <v>-</v>
      </c>
      <c r="CC6" s="21">
        <f t="shared" ref="CC6:CK6" si="9">IF(CC7="",NA(),CC7)</f>
        <v>132.56</v>
      </c>
      <c r="CD6" s="21">
        <f t="shared" si="9"/>
        <v>126.42</v>
      </c>
      <c r="CE6" s="21">
        <f t="shared" si="9"/>
        <v>122.31</v>
      </c>
      <c r="CF6" s="21">
        <f t="shared" si="9"/>
        <v>132.38</v>
      </c>
      <c r="CG6" s="21" t="str">
        <f t="shared" si="9"/>
        <v>-</v>
      </c>
      <c r="CH6" s="21">
        <f t="shared" si="9"/>
        <v>160.62</v>
      </c>
      <c r="CI6" s="21">
        <f t="shared" si="9"/>
        <v>171.08</v>
      </c>
      <c r="CJ6" s="21">
        <f t="shared" si="9"/>
        <v>160.44999999999999</v>
      </c>
      <c r="CK6" s="21">
        <f t="shared" si="9"/>
        <v>161.13</v>
      </c>
      <c r="CL6" s="20" t="str">
        <f>IF(CL7="","",IF(CL7="-","【-】","【"&amp;SUBSTITUTE(TEXT(CL7,"#,##0.00"),"-","△")&amp;"】"))</f>
        <v>【134.98】</v>
      </c>
      <c r="CM6" s="21" t="str">
        <f>IF(CM7="",NA(),CM7)</f>
        <v>-</v>
      </c>
      <c r="CN6" s="21">
        <f t="shared" ref="CN6:CV6" si="10">IF(CN7="",NA(),CN7)</f>
        <v>49</v>
      </c>
      <c r="CO6" s="21">
        <f t="shared" si="10"/>
        <v>51.31</v>
      </c>
      <c r="CP6" s="21">
        <f t="shared" si="10"/>
        <v>57.17</v>
      </c>
      <c r="CQ6" s="21">
        <f t="shared" si="10"/>
        <v>55.01</v>
      </c>
      <c r="CR6" s="21" t="str">
        <f t="shared" si="10"/>
        <v>-</v>
      </c>
      <c r="CS6" s="21">
        <f t="shared" si="10"/>
        <v>49.98</v>
      </c>
      <c r="CT6" s="21">
        <f t="shared" si="10"/>
        <v>50.06</v>
      </c>
      <c r="CU6" s="21">
        <f t="shared" si="10"/>
        <v>46.3</v>
      </c>
      <c r="CV6" s="21">
        <f t="shared" si="10"/>
        <v>47.23</v>
      </c>
      <c r="CW6" s="20" t="str">
        <f>IF(CW7="","",IF(CW7="-","【-】","【"&amp;SUBSTITUTE(TEXT(CW7,"#,##0.00"),"-","△")&amp;"】"))</f>
        <v>【59.99】</v>
      </c>
      <c r="CX6" s="21" t="str">
        <f>IF(CX7="",NA(),CX7)</f>
        <v>-</v>
      </c>
      <c r="CY6" s="21">
        <f t="shared" ref="CY6:DG6" si="11">IF(CY7="",NA(),CY7)</f>
        <v>89.03</v>
      </c>
      <c r="CZ6" s="21">
        <f t="shared" si="11"/>
        <v>91.11</v>
      </c>
      <c r="DA6" s="21">
        <f t="shared" si="11"/>
        <v>90.86</v>
      </c>
      <c r="DB6" s="21">
        <f t="shared" si="11"/>
        <v>88.09</v>
      </c>
      <c r="DC6" s="21" t="str">
        <f t="shared" si="11"/>
        <v>-</v>
      </c>
      <c r="DD6" s="21">
        <f t="shared" si="11"/>
        <v>87.09</v>
      </c>
      <c r="DE6" s="21">
        <f t="shared" si="11"/>
        <v>85.79</v>
      </c>
      <c r="DF6" s="21">
        <f t="shared" si="11"/>
        <v>85.01</v>
      </c>
      <c r="DG6" s="21">
        <f t="shared" si="11"/>
        <v>85.55</v>
      </c>
      <c r="DH6" s="20" t="str">
        <f>IF(DH7="","",IF(DH7="-","【-】","【"&amp;SUBSTITUTE(TEXT(DH7,"#,##0.00"),"-","△")&amp;"】"))</f>
        <v>【95.72】</v>
      </c>
      <c r="DI6" s="21" t="str">
        <f>IF(DI7="",NA(),DI7)</f>
        <v>-</v>
      </c>
      <c r="DJ6" s="21">
        <f t="shared" ref="DJ6:DR6" si="12">IF(DJ7="",NA(),DJ7)</f>
        <v>3.78</v>
      </c>
      <c r="DK6" s="21">
        <f t="shared" si="12"/>
        <v>7.39</v>
      </c>
      <c r="DL6" s="21">
        <f t="shared" si="12"/>
        <v>10.06</v>
      </c>
      <c r="DM6" s="21">
        <f t="shared" si="12"/>
        <v>12.57</v>
      </c>
      <c r="DN6" s="21" t="str">
        <f t="shared" si="12"/>
        <v>-</v>
      </c>
      <c r="DO6" s="21">
        <f t="shared" si="12"/>
        <v>18.600000000000001</v>
      </c>
      <c r="DP6" s="21">
        <f t="shared" si="12"/>
        <v>18.04</v>
      </c>
      <c r="DQ6" s="21">
        <f t="shared" si="12"/>
        <v>9.0399999999999991</v>
      </c>
      <c r="DR6" s="21">
        <f t="shared" si="12"/>
        <v>9.35</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0.12</v>
      </c>
      <c r="ED6" s="20" t="str">
        <f>IF(ED7="","",IF(ED7="-","【-】","【"&amp;SUBSTITUTE(TEXT(ED7,"#,##0.00"),"-","△")&amp;"】"))</f>
        <v>【6.54】</v>
      </c>
      <c r="EE6" s="21" t="str">
        <f>IF(EE7="",NA(),EE7)</f>
        <v>-</v>
      </c>
      <c r="EF6" s="20">
        <f t="shared" ref="EF6:EN6" si="14">IF(EF7="",NA(),EF7)</f>
        <v>0</v>
      </c>
      <c r="EG6" s="20">
        <f t="shared" si="14"/>
        <v>0</v>
      </c>
      <c r="EH6" s="20">
        <f t="shared" si="14"/>
        <v>0</v>
      </c>
      <c r="EI6" s="20">
        <f t="shared" si="14"/>
        <v>0</v>
      </c>
      <c r="EJ6" s="21" t="str">
        <f t="shared" si="14"/>
        <v>-</v>
      </c>
      <c r="EK6" s="21">
        <f t="shared" si="14"/>
        <v>0.2</v>
      </c>
      <c r="EL6" s="21">
        <f t="shared" si="14"/>
        <v>0.34</v>
      </c>
      <c r="EM6" s="21">
        <f t="shared" si="14"/>
        <v>0.04</v>
      </c>
      <c r="EN6" s="21">
        <f t="shared" si="14"/>
        <v>0.06</v>
      </c>
      <c r="EO6" s="20" t="str">
        <f>IF(EO7="","",IF(EO7="-","【-】","【"&amp;SUBSTITUTE(TEXT(EO7,"#,##0.00"),"-","△")&amp;"】"))</f>
        <v>【0.24】</v>
      </c>
    </row>
    <row r="7" spans="1:148" s="22" customFormat="1" x14ac:dyDescent="0.2">
      <c r="A7" s="14"/>
      <c r="B7" s="23">
        <v>2021</v>
      </c>
      <c r="C7" s="23">
        <v>143014</v>
      </c>
      <c r="D7" s="23">
        <v>46</v>
      </c>
      <c r="E7" s="23">
        <v>17</v>
      </c>
      <c r="F7" s="23">
        <v>1</v>
      </c>
      <c r="G7" s="23">
        <v>0</v>
      </c>
      <c r="H7" s="23" t="s">
        <v>96</v>
      </c>
      <c r="I7" s="23" t="s">
        <v>97</v>
      </c>
      <c r="J7" s="23" t="s">
        <v>98</v>
      </c>
      <c r="K7" s="23" t="s">
        <v>99</v>
      </c>
      <c r="L7" s="23" t="s">
        <v>100</v>
      </c>
      <c r="M7" s="23" t="s">
        <v>101</v>
      </c>
      <c r="N7" s="24" t="s">
        <v>102</v>
      </c>
      <c r="O7" s="24">
        <v>70.17</v>
      </c>
      <c r="P7" s="24">
        <v>72.86</v>
      </c>
      <c r="Q7" s="24">
        <v>89.26</v>
      </c>
      <c r="R7" s="24">
        <v>2244</v>
      </c>
      <c r="S7" s="24">
        <v>32864</v>
      </c>
      <c r="T7" s="24">
        <v>17.04</v>
      </c>
      <c r="U7" s="24">
        <v>1928.64</v>
      </c>
      <c r="V7" s="24">
        <v>23901</v>
      </c>
      <c r="W7" s="24">
        <v>4</v>
      </c>
      <c r="X7" s="24">
        <v>5975.25</v>
      </c>
      <c r="Y7" s="24" t="s">
        <v>102</v>
      </c>
      <c r="Z7" s="24">
        <v>101.46</v>
      </c>
      <c r="AA7" s="24">
        <v>105.47</v>
      </c>
      <c r="AB7" s="24">
        <v>116.39</v>
      </c>
      <c r="AC7" s="24">
        <v>115.99</v>
      </c>
      <c r="AD7" s="24" t="s">
        <v>102</v>
      </c>
      <c r="AE7" s="24">
        <v>106.92</v>
      </c>
      <c r="AF7" s="24">
        <v>105.14</v>
      </c>
      <c r="AG7" s="24">
        <v>106.75</v>
      </c>
      <c r="AH7" s="24">
        <v>109.7</v>
      </c>
      <c r="AI7" s="24">
        <v>107.02</v>
      </c>
      <c r="AJ7" s="24" t="s">
        <v>102</v>
      </c>
      <c r="AK7" s="24">
        <v>0</v>
      </c>
      <c r="AL7" s="24">
        <v>0</v>
      </c>
      <c r="AM7" s="24">
        <v>0</v>
      </c>
      <c r="AN7" s="24">
        <v>0</v>
      </c>
      <c r="AO7" s="24" t="s">
        <v>102</v>
      </c>
      <c r="AP7" s="24">
        <v>1.03</v>
      </c>
      <c r="AQ7" s="24">
        <v>11.56</v>
      </c>
      <c r="AR7" s="24">
        <v>7.23</v>
      </c>
      <c r="AS7" s="24">
        <v>0.1</v>
      </c>
      <c r="AT7" s="24">
        <v>3.09</v>
      </c>
      <c r="AU7" s="24" t="s">
        <v>102</v>
      </c>
      <c r="AV7" s="24">
        <v>20.57</v>
      </c>
      <c r="AW7" s="24">
        <v>42.94</v>
      </c>
      <c r="AX7" s="24">
        <v>56.98</v>
      </c>
      <c r="AY7" s="24">
        <v>49.11</v>
      </c>
      <c r="AZ7" s="24" t="s">
        <v>102</v>
      </c>
      <c r="BA7" s="24">
        <v>49.02</v>
      </c>
      <c r="BB7" s="24">
        <v>54.41</v>
      </c>
      <c r="BC7" s="24">
        <v>38.76</v>
      </c>
      <c r="BD7" s="24">
        <v>49.21</v>
      </c>
      <c r="BE7" s="24">
        <v>71.39</v>
      </c>
      <c r="BF7" s="24" t="s">
        <v>102</v>
      </c>
      <c r="BG7" s="24">
        <v>2499.31</v>
      </c>
      <c r="BH7" s="24">
        <v>2486.2800000000002</v>
      </c>
      <c r="BI7" s="24">
        <v>2194.52</v>
      </c>
      <c r="BJ7" s="24">
        <v>2090.9899999999998</v>
      </c>
      <c r="BK7" s="24" t="s">
        <v>102</v>
      </c>
      <c r="BL7" s="24">
        <v>948.07</v>
      </c>
      <c r="BM7" s="24">
        <v>1105.9100000000001</v>
      </c>
      <c r="BN7" s="24">
        <v>1303.55</v>
      </c>
      <c r="BO7" s="24">
        <v>1172.21</v>
      </c>
      <c r="BP7" s="24">
        <v>669.11</v>
      </c>
      <c r="BQ7" s="24" t="s">
        <v>102</v>
      </c>
      <c r="BR7" s="24">
        <v>101.74</v>
      </c>
      <c r="BS7" s="24">
        <v>105.49</v>
      </c>
      <c r="BT7" s="24">
        <v>109.63</v>
      </c>
      <c r="BU7" s="24">
        <v>101.36</v>
      </c>
      <c r="BV7" s="24" t="s">
        <v>102</v>
      </c>
      <c r="BW7" s="24">
        <v>83.31</v>
      </c>
      <c r="BX7" s="24">
        <v>76.319999999999993</v>
      </c>
      <c r="BY7" s="24">
        <v>78.510000000000005</v>
      </c>
      <c r="BZ7" s="24">
        <v>79.55</v>
      </c>
      <c r="CA7" s="24">
        <v>99.73</v>
      </c>
      <c r="CB7" s="24" t="s">
        <v>102</v>
      </c>
      <c r="CC7" s="24">
        <v>132.56</v>
      </c>
      <c r="CD7" s="24">
        <v>126.42</v>
      </c>
      <c r="CE7" s="24">
        <v>122.31</v>
      </c>
      <c r="CF7" s="24">
        <v>132.38</v>
      </c>
      <c r="CG7" s="24" t="s">
        <v>102</v>
      </c>
      <c r="CH7" s="24">
        <v>160.62</v>
      </c>
      <c r="CI7" s="24">
        <v>171.08</v>
      </c>
      <c r="CJ7" s="24">
        <v>160.44999999999999</v>
      </c>
      <c r="CK7" s="24">
        <v>161.13</v>
      </c>
      <c r="CL7" s="24">
        <v>134.97999999999999</v>
      </c>
      <c r="CM7" s="24" t="s">
        <v>102</v>
      </c>
      <c r="CN7" s="24">
        <v>49</v>
      </c>
      <c r="CO7" s="24">
        <v>51.31</v>
      </c>
      <c r="CP7" s="24">
        <v>57.17</v>
      </c>
      <c r="CQ7" s="24">
        <v>55.01</v>
      </c>
      <c r="CR7" s="24" t="s">
        <v>102</v>
      </c>
      <c r="CS7" s="24">
        <v>49.98</v>
      </c>
      <c r="CT7" s="24">
        <v>50.06</v>
      </c>
      <c r="CU7" s="24">
        <v>46.3</v>
      </c>
      <c r="CV7" s="24">
        <v>47.23</v>
      </c>
      <c r="CW7" s="24">
        <v>59.99</v>
      </c>
      <c r="CX7" s="24" t="s">
        <v>102</v>
      </c>
      <c r="CY7" s="24">
        <v>89.03</v>
      </c>
      <c r="CZ7" s="24">
        <v>91.11</v>
      </c>
      <c r="DA7" s="24">
        <v>90.86</v>
      </c>
      <c r="DB7" s="24">
        <v>88.09</v>
      </c>
      <c r="DC7" s="24" t="s">
        <v>102</v>
      </c>
      <c r="DD7" s="24">
        <v>87.09</v>
      </c>
      <c r="DE7" s="24">
        <v>85.79</v>
      </c>
      <c r="DF7" s="24">
        <v>85.01</v>
      </c>
      <c r="DG7" s="24">
        <v>85.55</v>
      </c>
      <c r="DH7" s="24">
        <v>95.72</v>
      </c>
      <c r="DI7" s="24" t="s">
        <v>102</v>
      </c>
      <c r="DJ7" s="24">
        <v>3.78</v>
      </c>
      <c r="DK7" s="24">
        <v>7.39</v>
      </c>
      <c r="DL7" s="24">
        <v>10.06</v>
      </c>
      <c r="DM7" s="24">
        <v>12.57</v>
      </c>
      <c r="DN7" s="24" t="s">
        <v>102</v>
      </c>
      <c r="DO7" s="24">
        <v>18.600000000000001</v>
      </c>
      <c r="DP7" s="24">
        <v>18.04</v>
      </c>
      <c r="DQ7" s="24">
        <v>9.0399999999999991</v>
      </c>
      <c r="DR7" s="24">
        <v>9.35</v>
      </c>
      <c r="DS7" s="24">
        <v>38.17</v>
      </c>
      <c r="DT7" s="24" t="s">
        <v>102</v>
      </c>
      <c r="DU7" s="24">
        <v>0</v>
      </c>
      <c r="DV7" s="24">
        <v>0</v>
      </c>
      <c r="DW7" s="24">
        <v>0</v>
      </c>
      <c r="DX7" s="24">
        <v>0</v>
      </c>
      <c r="DY7" s="24" t="s">
        <v>102</v>
      </c>
      <c r="DZ7" s="24">
        <v>0</v>
      </c>
      <c r="EA7" s="24">
        <v>0</v>
      </c>
      <c r="EB7" s="24">
        <v>0</v>
      </c>
      <c r="EC7" s="24">
        <v>0.12</v>
      </c>
      <c r="ED7" s="24">
        <v>6.54</v>
      </c>
      <c r="EE7" s="24" t="s">
        <v>102</v>
      </c>
      <c r="EF7" s="24">
        <v>0</v>
      </c>
      <c r="EG7" s="24">
        <v>0</v>
      </c>
      <c r="EH7" s="24">
        <v>0</v>
      </c>
      <c r="EI7" s="24">
        <v>0</v>
      </c>
      <c r="EJ7" s="24" t="s">
        <v>102</v>
      </c>
      <c r="EK7" s="24">
        <v>0.2</v>
      </c>
      <c r="EL7" s="24">
        <v>0.34</v>
      </c>
      <c r="EM7" s="24">
        <v>0.04</v>
      </c>
      <c r="EN7" s="24">
        <v>0.06</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2023-01-24T05:56:09Z</cp:lastPrinted>
  <dcterms:created xsi:type="dcterms:W3CDTF">2023-01-12T23:29:35Z</dcterms:created>
  <dcterms:modified xsi:type="dcterms:W3CDTF">2023-01-24T05:56:12Z</dcterms:modified>
  <cp:category/>
</cp:coreProperties>
</file>