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230360\Desktop\メール\メールで回答\R5-1-19（1-26〆）公営企業に係る経営比較分析表（令和３年度決算）の分析等について\"/>
    </mc:Choice>
  </mc:AlternateContent>
  <xr:revisionPtr revIDLastSave="0" documentId="13_ncr:1_{7BE2E635-DBB5-4E02-B15E-7567128E8DF5}" xr6:coauthVersionLast="47" xr6:coauthVersionMax="47" xr10:uidLastSave="{00000000-0000-0000-0000-000000000000}"/>
  <workbookProtection workbookAlgorithmName="SHA-512" workbookHashValue="o8DThJ8JjDVceM7scFbIG4rB02LGfZl/I1vovB77YlapA4J/H3E9YFICcrzRBLEtk+QvaTzgAVEVX03yvgwZYw==" workbookSaltValue="/Ce/X8N1/s0wZVbC8SosyQ==" workbookSpinCount="100000" lockStructure="1"/>
  <bookViews>
    <workbookView xWindow="-60" yWindow="-60" windowWidth="20610" windowHeight="110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BB10" i="4"/>
  <c r="AT10" i="4"/>
  <c r="W10" i="4"/>
  <c r="P10" i="4"/>
  <c r="I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<sst xmlns="http://schemas.openxmlformats.org/spreadsheetml/2006/main" count="228" uniqueCount="114">
  <si>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</si>
  <si>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</si>
  <si>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</si>
  <si>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</si>
  <si>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</si>
  <si>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</si>
  <si>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</si>
  <si>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</si>
  <si>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</si>
  <si>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</si>
  <si>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</si>
  <si>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</si>
  <si>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</si>
  <si>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</si>
  <si>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</si>
  <si>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</si>
  <si>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</si>
  <si>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</si>
  <si>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</si>
  <si>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</si>
  <si>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</si>
  <si>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</si>
  <si>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</si>
  <si>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</si>
  <si>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</si>
  <si>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</si>
  <si>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</si>
  <si>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</si>
  <si>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</si>
  <si>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</si>
  <si>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</si>
  <si>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</si>
  <si>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</si>
  <si>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</si>
  <si>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</si>
  <si>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</si>
  <si>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</si>
  <si>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</si>
  <si>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</si>
  <si>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</si>
  <si>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</si>
  <si>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</si>
  <si>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</si>
  <si>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</si>
  <si>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</si>
  <si>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</si>
  <si>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</si>
  <si>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</si>
  <si>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</si>
  <si>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</si>
  <si>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</si>
  <si>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</si>
  <si>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</si>
  <si>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</si>
  <si>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</si>
  <si>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</si>
  <si>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</si>
  <si>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</si>
  <si>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</si>
  <si>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</si>
  <si>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</si>
  <si>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</si>
  <si>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</si>
  <si>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</si>
  <si>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</si>
  <si>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</si>
  <si>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</si>
  <si>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</si>
  <si>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</si>
  <si>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</si>
  <si>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</si>
  <si>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</si>
  <si>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</si>
  <si>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</si>
  <si>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</si>
  <si>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</si>
  <si>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</si>
  <si>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</si>
  <si>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</si>
  <si>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</si>
  <si>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</si>
  <si>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</si>
  <si>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</si>
  <si>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</si>
  <si>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</si>
  <si>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</si>
  <si>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</si>
  <si>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</si>
  <si>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</si>
  <si>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</si>
  <si>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</si>
  <si>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</si>
  <si>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</si>
  <si>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</si>
  <si>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</si>
  <si>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</si>
  <si>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</si>
  <si>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</si>
  <si>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</si>
  <si>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</si>
  <si>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</si>
  <si>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</si>
  <si>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</si>
  <si>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</si>
  <si>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</si>
  <si>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</si>
  <si>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</si>
  <si>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</si>
  <si>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</si>
  <si>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</si>
  <si>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</si>
  <si>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管路の更新は、計画的に実施されており、管路経年化率も0％を継続しています。
　今後更新時期を迎える施設は、更新費用が高額となる施設も多く、毎年度高額の更新費用が必要となります。資産個々の施設利用率などを鑑み、効率性と合理性を持った施設更新を行う必要があります。</t>
    <rPh sb="1" eb="3">
      <t>カンロ</t>
    </rPh>
    <rPh sb="4" eb="6">
      <t>コウシン</t>
    </rPh>
    <rPh sb="8" eb="11">
      <t>ケイカクテキ</t>
    </rPh>
    <rPh sb="12" eb="14">
      <t>ジッシ</t>
    </rPh>
    <rPh sb="20" eb="22">
      <t>カンロ</t>
    </rPh>
    <rPh sb="22" eb="26">
      <t>ケイネンカリツ</t>
    </rPh>
    <rPh sb="30" eb="32">
      <t>ケイゾク</t>
    </rPh>
    <rPh sb="40" eb="42">
      <t>コンゴ</t>
    </rPh>
    <rPh sb="42" eb="46">
      <t>コウシンジキ</t>
    </rPh>
    <rPh sb="47" eb="48">
      <t>ムカ</t>
    </rPh>
    <rPh sb="50" eb="52">
      <t>シセツ</t>
    </rPh>
    <rPh sb="54" eb="58">
      <t>コウシンヒヨウ</t>
    </rPh>
    <rPh sb="59" eb="61">
      <t>コウガク</t>
    </rPh>
    <rPh sb="64" eb="66">
      <t>シセツ</t>
    </rPh>
    <rPh sb="67" eb="68">
      <t>オオ</t>
    </rPh>
    <rPh sb="70" eb="73">
      <t>マイネンド</t>
    </rPh>
    <rPh sb="73" eb="75">
      <t>コウガク</t>
    </rPh>
    <rPh sb="76" eb="80">
      <t>コウシンヒヨウ</t>
    </rPh>
    <rPh sb="81" eb="83">
      <t>ヒツヨウ</t>
    </rPh>
    <rPh sb="89" eb="91">
      <t>シサン</t>
    </rPh>
    <rPh sb="91" eb="93">
      <t>ココ</t>
    </rPh>
    <rPh sb="94" eb="99">
      <t>シセツリヨウリツ</t>
    </rPh>
    <rPh sb="102" eb="103">
      <t>カンガ</t>
    </rPh>
    <rPh sb="105" eb="108">
      <t>コウリツセイ</t>
    </rPh>
    <rPh sb="109" eb="112">
      <t>ゴウリセイ</t>
    </rPh>
    <rPh sb="113" eb="114">
      <t>モ</t>
    </rPh>
    <rPh sb="116" eb="120">
      <t>シセツコウシン</t>
    </rPh>
    <rPh sb="121" eb="122">
      <t>オコナ</t>
    </rPh>
    <rPh sb="123" eb="125">
      <t>ヒツヨウ</t>
    </rPh>
    <phoneticPr fontId="4"/>
  </si>
  <si>
    <t>　給水人口の減少や節水家電の普及などによる使用料収入の減少により、将来的な施設更新の財源確保の見通しが立てにくい状況が続いており、現状のままでは、全額起債による施設更新を増加せざるを得ない状況です。長期的な展望に立って、定期的な料金改定を検討し、安定した経常収支比率と料金回収率、管路更新率の達成を目指す事が重要と考えています。</t>
    <rPh sb="1" eb="5">
      <t>キュウスイジンコウ</t>
    </rPh>
    <rPh sb="6" eb="8">
      <t>ゲンショウ</t>
    </rPh>
    <rPh sb="9" eb="13">
      <t>セッスイカデン</t>
    </rPh>
    <rPh sb="14" eb="16">
      <t>フキュウ</t>
    </rPh>
    <rPh sb="21" eb="26">
      <t>シヨウリョウシュウニュウ</t>
    </rPh>
    <rPh sb="27" eb="29">
      <t>ゲンショウ</t>
    </rPh>
    <rPh sb="33" eb="36">
      <t>ショウライテキ</t>
    </rPh>
    <rPh sb="37" eb="39">
      <t>シセツ</t>
    </rPh>
    <rPh sb="119" eb="121">
      <t>ケントウ</t>
    </rPh>
    <phoneticPr fontId="4"/>
  </si>
  <si>
    <t xml:space="preserve">　経常収支比率は100％を超えていますが、減少傾向にあります。料金回収率は100％を下回っており、給水原価も類似団体や全国平均を大きく下回っているため、使用料改定の検討は必須であるといえます。
　また、施設利用率が例年50％を下回っている事から、効率性の観点から施設の更新についてダウンサイジングを検討し、現況と将来予測について、充分に分析を行い、その結果を反映した更新を行う必要があるといえます。
</t>
    <rPh sb="1" eb="5">
      <t>ケイジョウシュウシ</t>
    </rPh>
    <rPh sb="5" eb="7">
      <t>ヒリツ</t>
    </rPh>
    <rPh sb="13" eb="14">
      <t>コ</t>
    </rPh>
    <rPh sb="21" eb="25">
      <t>ゲンショウケイコウ</t>
    </rPh>
    <rPh sb="31" eb="35">
      <t>リョウキンカイシュウ</t>
    </rPh>
    <rPh sb="35" eb="36">
      <t>リツ</t>
    </rPh>
    <rPh sb="42" eb="44">
      <t>シタマワ</t>
    </rPh>
    <rPh sb="49" eb="51">
      <t>キュウスイ</t>
    </rPh>
    <rPh sb="51" eb="53">
      <t>ゲンカ</t>
    </rPh>
    <rPh sb="54" eb="58">
      <t>ルイジダンタイ</t>
    </rPh>
    <rPh sb="59" eb="61">
      <t>ゼンコク</t>
    </rPh>
    <rPh sb="61" eb="63">
      <t>ヘイキン</t>
    </rPh>
    <rPh sb="64" eb="65">
      <t>オオ</t>
    </rPh>
    <rPh sb="67" eb="69">
      <t>シタマワ</t>
    </rPh>
    <rPh sb="76" eb="81">
      <t>シヨウリョウカイテイ</t>
    </rPh>
    <rPh sb="82" eb="84">
      <t>ケントウ</t>
    </rPh>
    <rPh sb="85" eb="87">
      <t>ヒッス</t>
    </rPh>
    <rPh sb="101" eb="103">
      <t>シセツ</t>
    </rPh>
    <rPh sb="103" eb="106">
      <t>リヨウリツ</t>
    </rPh>
    <rPh sb="107" eb="109">
      <t>レイネン</t>
    </rPh>
    <rPh sb="113" eb="115">
      <t>シタマワ</t>
    </rPh>
    <rPh sb="119" eb="120">
      <t>コト</t>
    </rPh>
    <rPh sb="123" eb="126">
      <t>コウリツセイ</t>
    </rPh>
    <rPh sb="127" eb="129">
      <t>カンテン</t>
    </rPh>
    <rPh sb="131" eb="133">
      <t>シセツ</t>
    </rPh>
    <rPh sb="134" eb="136">
      <t>コウシン</t>
    </rPh>
    <rPh sb="149" eb="151">
      <t>ケントウ</t>
    </rPh>
    <rPh sb="153" eb="155">
      <t>ゲンキョウ</t>
    </rPh>
    <rPh sb="156" eb="160">
      <t>ショウライヨソク</t>
    </rPh>
    <rPh sb="165" eb="167">
      <t>ジュウブン</t>
    </rPh>
    <rPh sb="168" eb="170">
      <t>ブンセキ</t>
    </rPh>
    <rPh sb="171" eb="172">
      <t>オコナ</t>
    </rPh>
    <rPh sb="176" eb="178">
      <t>ケッカ</t>
    </rPh>
    <rPh sb="179" eb="181">
      <t>ハンエイ</t>
    </rPh>
    <rPh sb="183" eb="185">
      <t>コウシン</t>
    </rPh>
    <rPh sb="186" eb="187">
      <t>オコナ</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</si>
</sst>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0.27</c:v>
                </c:pt>
                <c:pt idx="2">
                  <c:v>0.11</c:v>
                </c:pt>
                <c:pt idx="3" formatCode="#,##0.00;&quot;△&quot;#,##0.00">
                  <c:v>0</c:v>
                </c:pt>
                <c:pt idx="4" formatCode="#,##0.00;&quot;△&quot;#,##0.00">
                  <c:v>0</c:v>
                </c:pt>
              </c:numCache>
            </c:numRef>
          </c:val>
          <c:extLst>
            <c:ext xmlns:c16="http://schemas.microsoft.com/office/drawing/2014/chart" uri="{C3380CC4-5D6E-409C-BE32-E72D297353CC}">
              <c16:uniqueId val="{00000000-66AD-4443-93D8-F7473A67B7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6AD-4443-93D8-F7473A67B7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44.35</c:v>
                </c:pt>
                <c:pt idx="1">
                  <c:v>44.24</c:v>
                </c:pt>
                <c:pt idx="2">
                  <c:v>43.41</c:v>
                </c:pt>
                <c:pt idx="3">
                  <c:v>43</c:v>
                </c:pt>
                <c:pt idx="4">
                  <c:v>41.4</c:v>
                </c:pt>
              </c:numCache>
            </c:numRef>
          </c:val>
          <c:extLst>
            <c:ext xmlns:c16="http://schemas.microsoft.com/office/drawing/2014/chart" uri="{C3380CC4-5D6E-409C-BE32-E72D297353CC}">
              <c16:uniqueId val="{00000000-6A6E-48F4-A38A-A946E3FACD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A6E-48F4-A38A-A946E3FACD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89.34</c:v>
                </c:pt>
                <c:pt idx="1">
                  <c:v>89.34</c:v>
                </c:pt>
                <c:pt idx="2">
                  <c:v>89.34</c:v>
                </c:pt>
                <c:pt idx="3">
                  <c:v>90.91</c:v>
                </c:pt>
                <c:pt idx="4">
                  <c:v>90.91</c:v>
                </c:pt>
              </c:numCache>
            </c:numRef>
          </c:val>
          <c:extLst>
            <c:ext xmlns:c16="http://schemas.microsoft.com/office/drawing/2014/chart" uri="{C3380CC4-5D6E-409C-BE32-E72D297353CC}">
              <c16:uniqueId val="{00000000-1441-4029-932F-87135853D1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1441-4029-932F-87135853D1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119.02</c:v>
                </c:pt>
                <c:pt idx="1">
                  <c:v>120.22</c:v>
                </c:pt>
                <c:pt idx="2">
                  <c:v>110.81</c:v>
                </c:pt>
                <c:pt idx="3">
                  <c:v>107.36</c:v>
                </c:pt>
                <c:pt idx="4">
                  <c:v>108.15</c:v>
                </c:pt>
              </c:numCache>
            </c:numRef>
          </c:val>
          <c:extLst>
            <c:ext xmlns:c16="http://schemas.microsoft.com/office/drawing/2014/chart" uri="{C3380CC4-5D6E-409C-BE32-E72D297353CC}">
              <c16:uniqueId val="{00000000-B893-494D-B997-C2648786F1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893-494D-B997-C2648786F1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c:v>
                </c:pt>
                <c:pt idx="1">
                  <c:v>54.33</c:v>
                </c:pt>
                <c:pt idx="2">
                  <c:v>55.05</c:v>
                </c:pt>
                <c:pt idx="3">
                  <c:v>57.01</c:v>
                </c:pt>
                <c:pt idx="4">
                  <c:v>59.1</c:v>
                </c:pt>
              </c:numCache>
            </c:numRef>
          </c:val>
          <c:extLst>
            <c:ext xmlns:c16="http://schemas.microsoft.com/office/drawing/2014/chart" uri="{C3380CC4-5D6E-409C-BE32-E72D297353CC}">
              <c16:uniqueId val="{00000000-4BDB-444A-BEB4-48110E0368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BDB-444A-BEB4-48110E0368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21-4FB1-8FB8-35EAEB34DA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1521-4FB1-8FB8-35EAEB34DA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E-47A0-A945-9F3D28D410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C2E-47A0-A945-9F3D28D410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1296.3900000000001</c:v>
                </c:pt>
                <c:pt idx="1">
                  <c:v>1029.5999999999999</c:v>
                </c:pt>
                <c:pt idx="2">
                  <c:v>1027.6099999999999</c:v>
                </c:pt>
                <c:pt idx="3">
                  <c:v>1229.19</c:v>
                </c:pt>
                <c:pt idx="4">
                  <c:v>1622.56</c:v>
                </c:pt>
              </c:numCache>
            </c:numRef>
          </c:val>
          <c:extLst>
            <c:ext xmlns:c16="http://schemas.microsoft.com/office/drawing/2014/chart" uri="{C3380CC4-5D6E-409C-BE32-E72D297353CC}">
              <c16:uniqueId val="{00000000-A1DD-4A13-A217-9B3D27E164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1DD-4A13-A217-9B3D27E164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219.89</c:v>
                </c:pt>
                <c:pt idx="1">
                  <c:v>219.34</c:v>
                </c:pt>
                <c:pt idx="2">
                  <c:v>215.65</c:v>
                </c:pt>
                <c:pt idx="3">
                  <c:v>222.63</c:v>
                </c:pt>
                <c:pt idx="4">
                  <c:v>238.11</c:v>
                </c:pt>
              </c:numCache>
            </c:numRef>
          </c:val>
          <c:extLst>
            <c:ext xmlns:c16="http://schemas.microsoft.com/office/drawing/2014/chart" uri="{C3380CC4-5D6E-409C-BE32-E72D297353CC}">
              <c16:uniqueId val="{00000000-4814-41E2-8830-191FEE26B9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814-41E2-8830-191FEE26B9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98.45</c:v>
                </c:pt>
                <c:pt idx="1">
                  <c:v>99.11</c:v>
                </c:pt>
                <c:pt idx="2">
                  <c:v>98.07</c:v>
                </c:pt>
                <c:pt idx="3">
                  <c:v>94.52</c:v>
                </c:pt>
                <c:pt idx="4">
                  <c:v>81.790000000000006</c:v>
                </c:pt>
              </c:numCache>
            </c:numRef>
          </c:val>
          <c:extLst>
            <c:ext xmlns:c16="http://schemas.microsoft.com/office/drawing/2014/chart" uri="{C3380CC4-5D6E-409C-BE32-E72D297353CC}">
              <c16:uniqueId val="{00000000-2167-4A3E-9205-D0655BEE2C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167-4A3E-9205-D0655BEE2C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85.64</c:v>
                </c:pt>
                <c:pt idx="1">
                  <c:v>85.81</c:v>
                </c:pt>
                <c:pt idx="2">
                  <c:v>86.79</c:v>
                </c:pt>
                <c:pt idx="3">
                  <c:v>88.55</c:v>
                </c:pt>
                <c:pt idx="4">
                  <c:v>90.88</c:v>
                </c:pt>
              </c:numCache>
            </c:numRef>
          </c:val>
          <c:extLst>
            <c:ext xmlns:c16="http://schemas.microsoft.com/office/drawing/2014/chart" uri="{C3380CC4-5D6E-409C-BE32-E72D297353CC}">
              <c16:uniqueId val="{00000000-6C39-4311-B3DD-7FD5F165A4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C39-4311-B3DD-7FD5F165A4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神奈川県　松田町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10756</v>
      </c>
      <c r="AM8" s="66"/>
      <c r="AN8" s="66"/>
      <c r="AO8" s="66"/>
      <c r="AP8" s="66"/>
      <c r="AQ8" s="66"/>
      <c r="AR8" s="66"/>
      <c r="AS8" s="66"/>
      <c r="AT8" s="37">
        <f>データ!$S$6</f>
        <v>37.75</v>
      </c>
      <c r="AU8" s="38"/>
      <c r="AV8" s="38"/>
      <c r="AW8" s="38"/>
      <c r="AX8" s="38"/>
      <c r="AY8" s="38"/>
      <c r="AZ8" s="38"/>
      <c r="BA8" s="38"/>
      <c r="BB8" s="55">
        <f>データ!$T$6</f>
        <v>284.93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86.64</v>
      </c>
      <c r="J10" s="38"/>
      <c r="K10" s="38"/>
      <c r="L10" s="38"/>
      <c r="M10" s="38"/>
      <c r="N10" s="38"/>
      <c r="O10" s="65"/>
      <c r="P10" s="55">
        <f>データ!$P$6</f>
        <v>82.86</v>
      </c>
      <c r="Q10" s="55"/>
      <c r="R10" s="55"/>
      <c r="S10" s="55"/>
      <c r="T10" s="55"/>
      <c r="U10" s="55"/>
      <c r="V10" s="55"/>
      <c r="W10" s="66">
        <f>データ!$Q$6</f>
        <v>1485</v>
      </c>
      <c r="X10" s="66"/>
      <c r="Y10" s="66"/>
      <c r="Z10" s="66"/>
      <c r="AA10" s="66"/>
      <c r="AB10" s="66"/>
      <c r="AC10" s="66"/>
      <c r="AD10" s="2"/>
      <c r="AE10" s="2"/>
      <c r="AF10" s="2"/>
      <c r="AG10" s="2"/>
      <c r="AH10" s="2"/>
      <c r="AI10" s="2"/>
      <c r="AJ10" s="2"/>
      <c r="AK10" s="2"/>
      <c r="AL10" s="66">
        <f>データ!$U$6</f>
        <v>8852</v>
      </c>
      <c r="AM10" s="66"/>
      <c r="AN10" s="66"/>
      <c r="AO10" s="66"/>
      <c r="AP10" s="66"/>
      <c r="AQ10" s="66"/>
      <c r="AR10" s="66"/>
      <c r="AS10" s="66"/>
      <c r="AT10" s="37">
        <f>データ!$V$6</f>
        <v>2.5299999999999998</v>
      </c>
      <c r="AU10" s="38"/>
      <c r="AV10" s="38"/>
      <c r="AW10" s="38"/>
      <c r="AX10" s="38"/>
      <c r="AY10" s="38"/>
      <c r="AZ10" s="38"/>
      <c r="BA10" s="38"/>
      <c r="BB10" s="55">
        <f>データ!$W$6</f>
        <v>3498.81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7UMxI3BptIHI9PdNFDnSSPmc/QCzL0SJgReRh4l7T43GXQHaljSvw39eG1RUATQ7C61yCljJGWfhmV3mm1eGw==" saltValue="aGIIHKJghs+uvgTP0370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143634</v>
      </c>
      <c r="D6" s="20">
        <f t="shared" si="3"/>
        <v>46</v>
      </c>
      <c r="E6" s="20">
        <f t="shared" si="3"/>
        <v>1</v>
      </c>
      <c r="F6" s="20">
        <f t="shared" si="3"/>
        <v>0</v>
      </c>
      <c r="G6" s="20">
        <f t="shared" si="3"/>
        <v>1</v>
      </c>
      <c r="H6" s="20" t="str">
        <f t="shared" si="3"/>
        <v>神奈川県　松田町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86.64</v>
      </c>
      <c r="P6" s="21">
        <f t="shared" si="3"/>
        <v>82.86</v>
      </c>
      <c r="Q6" s="21">
        <f t="shared" si="3"/>
        <v>1485</v>
      </c>
      <c r="R6" s="21">
        <f t="shared" si="3"/>
        <v>10756</v>
      </c>
      <c r="S6" s="21">
        <f t="shared" si="3"/>
        <v>37.75</v>
      </c>
      <c r="T6" s="21">
        <f t="shared" si="3"/>
        <v>284.93</v>
      </c>
      <c r="U6" s="21">
        <f t="shared" si="3"/>
        <v>8852</v>
      </c>
      <c r="V6" s="21">
        <f t="shared" si="3"/>
        <v>2.5299999999999998</v>
      </c>
      <c r="W6" s="21">
        <f t="shared" si="3"/>
        <v>3498.81</v>
      </c>
      <c r="X6" s="22">
        <f>IF(X7="",NA(),X7)</f>
        <v>119.02</v>
      </c>
      <c r="Y6" s="22">
        <f t="shared" ref="Y6:AG6" si="4">IF(Y7="",NA(),Y7)</f>
        <v>120.22</v>
      </c>
      <c r="Z6" s="22">
        <f t="shared" si="4"/>
        <v>110.81</v>
      </c>
      <c r="AA6" s="22">
        <f t="shared" si="4"/>
        <v>107.36</v>
      </c>
      <c r="AB6" s="22">
        <f t="shared" si="4"/>
        <v>108.15</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1296.3900000000001</v>
      </c>
      <c r="AU6" s="22">
        <f t="shared" ref="AU6:BC6" si="6">IF(AU7="",NA(),AU7)</f>
        <v>1029.5999999999999</v>
      </c>
      <c r="AV6" s="22">
        <f t="shared" si="6"/>
        <v>1027.6099999999999</v>
      </c>
      <c r="AW6" s="22">
        <f t="shared" si="6"/>
        <v>1229.19</v>
      </c>
      <c r="AX6" s="22">
        <f t="shared" si="6"/>
        <v>1622.56</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219.89</v>
      </c>
      <c r="BF6" s="22">
        <f t="shared" ref="BF6:BN6" si="7">IF(BF7="",NA(),BF7)</f>
        <v>219.34</v>
      </c>
      <c r="BG6" s="22">
        <f t="shared" si="7"/>
        <v>215.65</v>
      </c>
      <c r="BH6" s="22">
        <f t="shared" si="7"/>
        <v>222.63</v>
      </c>
      <c r="BI6" s="22">
        <f t="shared" si="7"/>
        <v>238.11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98.45</v>
      </c>
      <c r="BQ6" s="22">
        <f t="shared" ref="BQ6:BY6" si="8">IF(BQ7="",NA(),BQ7)</f>
        <v>99.11</v>
      </c>
      <c r="BR6" s="22">
        <f t="shared" si="8"/>
        <v>98.07</v>
      </c>
      <c r="BS6" s="22">
        <f t="shared" si="8"/>
        <v>94.52</v>
      </c>
      <c r="BT6" s="22">
        <f t="shared" si="8"/>
        <v>81.790000000000006</v>
      </c>
      <c r="BU6" s="22">
        <f t="shared" si="8"/>
        <v>87.51</v>
      </c>
      <c r="BV6" s="22">
        <f t="shared" si="8"/>
        <v>84.77</v>
      </c>
      <c r="BW6" s="22">
        <f t="shared" si="8"/>
        <v>87.11</v>
      </c>
      <c r="BX6" s="22">
        <f t="shared" si="8"/>
        <v>82.78</v>
      </c>
      <c r="BY6" s="22">
        <f t="shared" si="8"/>
        <v>84.82</v>
      </c>
      <c r="BZ6" s="21" t="str">
        <f>IF(BZ7="","",IF(BZ7="-","【-】","【"&amp;SUBSTITUTE(TEXT(BZ7,"#,##0.00"),"-","△")&amp;"】"))</f>
        <v>【102.35】</v>
      </c>
      <c r="CA6" s="22">
        <f>IF(CA7="",NA(),CA7)</f>
        <v>85.64</v>
      </c>
      <c r="CB6" s="22">
        <f t="shared" ref="CB6:CJ6" si="9">IF(CB7="",NA(),CB7)</f>
        <v>85.81</v>
      </c>
      <c r="CC6" s="22">
        <f t="shared" si="9"/>
        <v>86.79</v>
      </c>
      <c r="CD6" s="22">
        <f t="shared" si="9"/>
        <v>88.55</v>
      </c>
      <c r="CE6" s="22">
        <f t="shared" si="9"/>
        <v>90.88</v>
      </c>
      <c r="CF6" s="22">
        <f t="shared" si="9"/>
        <v>218.42</v>
      </c>
      <c r="CG6" s="22">
        <f t="shared" si="9"/>
        <v>227.27</v>
      </c>
      <c r="CH6" s="22">
        <f t="shared" si="9"/>
        <v>223.98</v>
      </c>
      <c r="CI6" s="22">
        <f t="shared" si="9"/>
        <v>225.09</v>
      </c>
      <c r="CJ6" s="22">
        <f t="shared" si="9"/>
        <v>224.82</v>
      </c>
      <c r="CK6" s="21" t="str">
        <f>IF(CK7="","",IF(CK7="-","【-】","【"&amp;SUBSTITUTE(TEXT(CK7,"#,##0.00"),"-","△")&amp;"】"))</f>
        <v>【167.74】</v>
      </c>
      <c r="CL6" s="22">
        <f>IF(CL7="",NA(),CL7)</f>
        <v>44.35</v>
      </c>
      <c r="CM6" s="22">
        <f t="shared" ref="CM6:CU6" si="10">IF(CM7="",NA(),CM7)</f>
        <v>44.24</v>
      </c>
      <c r="CN6" s="22">
        <f t="shared" si="10"/>
        <v>43.41</v>
      </c>
      <c r="CO6" s="22">
        <f t="shared" si="10"/>
        <v>43</v>
      </c>
      <c r="CP6" s="22">
        <f t="shared" si="10"/>
        <v>41.4</v>
      </c>
      <c r="CQ6" s="22">
        <f t="shared" si="10"/>
        <v>50.24</v>
      </c>
      <c r="CR6" s="22">
        <f t="shared" si="10"/>
        <v>50.29</v>
      </c>
      <c r="CS6" s="22">
        <f t="shared" si="10"/>
        <v>49.64</v>
      </c>
      <c r="CT6" s="22">
        <f t="shared" si="10"/>
        <v>49.38</v>
      </c>
      <c r="CU6" s="22">
        <f t="shared" si="10"/>
        <v>50.09</v>
      </c>
      <c r="CV6" s="21" t="str">
        <f>IF(CV7="","",IF(CV7="-","【-】","【"&amp;SUBSTITUTE(TEXT(CV7,"#,##0.00"),"-","△")&amp;"】"))</f>
        <v>【60.29】</v>
      </c>
      <c r="CW6" s="22">
        <f>IF(CW7="",NA(),CW7)</f>
        <v>89.34</v>
      </c>
      <c r="CX6" s="22">
        <f t="shared" ref="CX6:DF6" si="11">IF(CX7="",NA(),CX7)</f>
        <v>89.34</v>
      </c>
      <c r="CY6" s="22">
        <f t="shared" si="11"/>
        <v>89.34</v>
      </c>
      <c r="CZ6" s="22">
        <f t="shared" si="11"/>
        <v>90.91</v>
      </c>
      <c r="DA6" s="22">
        <f t="shared" si="11"/>
        <v>90.91</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4.75</v>
      </c>
      <c r="DI6" s="22">
        <f t="shared" ref="DI6:DQ6" si="12">IF(DI7="",NA(),DI7)</f>
        <v>54.33</v>
      </c>
      <c r="DJ6" s="22">
        <f t="shared" si="12"/>
        <v>55.05</v>
      </c>
      <c r="DK6" s="22">
        <f t="shared" si="12"/>
        <v>57.01</v>
      </c>
      <c r="DL6" s="22">
        <f t="shared" si="12"/>
        <v>59.1</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0.36</v>
      </c>
      <c r="EE6" s="22">
        <f t="shared" ref="EE6:EM6" si="14">IF(EE7="",NA(),EE7)</f>
        <v>0.27</v>
      </c>
      <c r="EF6" s="22">
        <f t="shared" si="14"/>
        <v>0.11</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143634</v>
      </c>
      <c r="D7" s="24">
        <v>46</v>
      </c>
      <c r="E7" s="24">
        <v>1</v>
      </c>
      <c r="F7" s="24">
        <v>0</v>
      </c>
      <c r="G7" s="24">
        <v>1</v>
      </c>
      <c r="H7" s="24" t="s">
        <v>93</v>
      </c>
      <c r="I7" s="24" t="s">
        <v>94</v>
      </c>
      <c r="J7" s="24" t="s">
        <v>95</v>
      </c>
      <c r="K7" s="24" t="s">
        <v>96</v>
      </c>
      <c r="L7" s="24" t="s">
        <v>97</v>
      </c>
      <c r="M7" s="24" t="s">
        <v>98</v>
      </c>
      <c r="N7" s="25" t="s">
        <v>99</v>
      </c>
      <c r="O7" s="25">
        <v>86.64</v>
      </c>
      <c r="P7" s="25">
        <v>82.86</v>
      </c>
      <c r="Q7" s="25">
        <v>1485</v>
      </c>
      <c r="R7" s="25">
        <v>10756</v>
      </c>
      <c r="S7" s="25">
        <v>37.75</v>
      </c>
      <c r="T7" s="25">
        <v>284.93</v>
      </c>
      <c r="U7" s="25">
        <v>8852</v>
      </c>
      <c r="V7" s="25">
        <v>2.5299999999999998</v>
      </c>
      <c r="W7" s="25">
        <v>3498.81</v>
      </c>
      <c r="X7" s="25">
        <v>119.02</v>
      </c>
      <c r="Y7" s="25">
        <v>120.22</v>
      </c>
      <c r="Z7" s="25">
        <v>110.81</v>
      </c>
      <c r="AA7" s="25">
        <v>107.36</v>
      </c>
      <c r="AB7" s="25">
        <v>108.15</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1296.3900000000001</v>
      </c>
      <c r="AU7" s="25">
        <v>1029.5999999999999</v>
      </c>
      <c r="AV7" s="25">
        <v>1027.6099999999999</v>
      </c>
      <c r="AW7" s="25">
        <v>1229.19</v>
      </c>
      <c r="AX7" s="25">
        <v>1622.56</v>
      </c>
      <c r="AY7" s="25">
        <v>293.23</v>
      </c>
      <c r="AZ7" s="25">
        <v>300.14</v>
      </c>
      <c r="BA7" s="25">
        <v>301.04000000000002</v>
      </c>
      <c r="BB7" s="25">
        <v>305.08</v>
      </c>
      <c r="BC7" s="25">
        <v>305.33999999999997</v>
      </c>
      <c r="BD7" s="25">
        <v>261.51</v>
      </c>
      <c r="BE7" s="25">
        <v>219.89</v>
      </c>
      <c r="BF7" s="25">
        <v>219.34</v>
      </c>
      <c r="BG7" s="25">
        <v>215.65</v>
      </c>
      <c r="BH7" s="25">
        <v>222.63</v>
      </c>
      <c r="BI7" s="25">
        <v>238.11</v>
      </c>
      <c r="BJ7" s="25">
        <v>542.29999999999995</v>
      </c>
      <c r="BK7" s="25">
        <v>566.65</v>
      </c>
      <c r="BL7" s="25">
        <v>551.62</v>
      </c>
      <c r="BM7" s="25">
        <v>585.59</v>
      </c>
      <c r="BN7" s="25">
        <v>561.34</v>
      </c>
      <c r="BO7" s="25">
        <v>265.16000000000003</v>
      </c>
      <c r="BP7" s="25">
        <v>98.45</v>
      </c>
      <c r="BQ7" s="25">
        <v>99.11</v>
      </c>
      <c r="BR7" s="25">
        <v>98.07</v>
      </c>
      <c r="BS7" s="25">
        <v>94.52</v>
      </c>
      <c r="BT7" s="25">
        <v>81.790000000000006</v>
      </c>
      <c r="BU7" s="25">
        <v>87.51</v>
      </c>
      <c r="BV7" s="25">
        <v>84.77</v>
      </c>
      <c r="BW7" s="25">
        <v>87.11</v>
      </c>
      <c r="BX7" s="25">
        <v>82.78</v>
      </c>
      <c r="BY7" s="25">
        <v>84.82</v>
      </c>
      <c r="BZ7" s="25">
        <v>102.35</v>
      </c>
      <c r="CA7" s="25">
        <v>85.64</v>
      </c>
      <c r="CB7" s="25">
        <v>85.81</v>
      </c>
      <c r="CC7" s="25">
        <v>86.79</v>
      </c>
      <c r="CD7" s="25">
        <v>88.55</v>
      </c>
      <c r="CE7" s="25">
        <v>90.88</v>
      </c>
      <c r="CF7" s="25">
        <v>218.42</v>
      </c>
      <c r="CG7" s="25">
        <v>227.27</v>
      </c>
      <c r="CH7" s="25">
        <v>223.98</v>
      </c>
      <c r="CI7" s="25">
        <v>225.09</v>
      </c>
      <c r="CJ7" s="25">
        <v>224.82</v>
      </c>
      <c r="CK7" s="25">
        <v>167.74</v>
      </c>
      <c r="CL7" s="25">
        <v>44.35</v>
      </c>
      <c r="CM7" s="25">
        <v>44.24</v>
      </c>
      <c r="CN7" s="25">
        <v>43.41</v>
      </c>
      <c r="CO7" s="25">
        <v>43</v>
      </c>
      <c r="CP7" s="25">
        <v>41.4</v>
      </c>
      <c r="CQ7" s="25">
        <v>50.24</v>
      </c>
      <c r="CR7" s="25">
        <v>50.29</v>
      </c>
      <c r="CS7" s="25">
        <v>49.64</v>
      </c>
      <c r="CT7" s="25">
        <v>49.38</v>
      </c>
      <c r="CU7" s="25">
        <v>50.09</v>
      </c>
      <c r="CV7" s="25">
        <v>60.29</v>
      </c>
      <c r="CW7" s="25">
        <v>89.34</v>
      </c>
      <c r="CX7" s="25">
        <v>89.34</v>
      </c>
      <c r="CY7" s="25">
        <v>89.34</v>
      </c>
      <c r="CZ7" s="25">
        <v>90.91</v>
      </c>
      <c r="DA7" s="25">
        <v>90.91</v>
      </c>
      <c r="DB7" s="25">
        <v>78.650000000000006</v>
      </c>
      <c r="DC7" s="25">
        <v>77.73</v>
      </c>
      <c r="DD7" s="25">
        <v>78.09</v>
      </c>
      <c r="DE7" s="25">
        <v>78.010000000000005</v>
      </c>
      <c r="DF7" s="25">
        <v>77.599999999999994</v>
      </c>
      <c r="DG7" s="25">
        <v>90.12</v>
      </c>
      <c r="DH7" s="25">
        <v>4.75</v>
      </c>
      <c r="DI7" s="25">
        <v>54.33</v>
      </c>
      <c r="DJ7" s="25">
        <v>55.05</v>
      </c>
      <c r="DK7" s="25">
        <v>57.01</v>
      </c>
      <c r="DL7" s="25">
        <v>59.1</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0.36</v>
      </c>
      <c r="EE7" s="25">
        <v>0.27</v>
      </c>
      <c r="EF7" s="25">
        <v>0.11</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2023-01-25T00:26:26Z</cp:lastPrinted>
  <dcterms:created xsi:type="dcterms:W3CDTF">2022-12-01T00:56:52Z</dcterms:created>
  <dcterms:modified xsi:type="dcterms:W3CDTF">2023-01-25T08:15:58Z</dcterms:modified>
  <cp:category/>
</cp:coreProperties>
</file>