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72.16.32.202\f\都市経済部　\環境上下水道課\環境上下水道課共有\令和４年度\上下水道班\総務\庶務\01_報告・回答\庁外\02_県市町村課理財班\07_【R5.1.26〆】公営企業に係る経営比較分析表\"/>
    </mc:Choice>
  </mc:AlternateContent>
  <xr:revisionPtr revIDLastSave="0" documentId="13_ncr:1_{476E9EF1-A8CD-482E-84FA-6E14D83510A9}" xr6:coauthVersionLast="45" xr6:coauthVersionMax="47" xr10:uidLastSave="{00000000-0000-0000-0000-000000000000}"/>
  <workbookProtection workbookAlgorithmName="SHA-512" workbookHashValue="Z9g4xm6HKUsIJ1SaaB4QZ9yAJx45MMqtVRCPwFrtb5v+hg38wOq7cWAq/K5mmzSgFI1G1AARl2Xt/xQEaJNk5Q==" workbookSaltValue="MhVHYE+CPTIlFFL9VFmIn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<sst xmlns="http://schemas.openxmlformats.org/spreadsheetml/2006/main" count="228" uniqueCount="113">
  <si>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</si>
  <si>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</si>
  <si>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</si>
  <si>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</si>
  <si>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</si>
  <si>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</si>
  <si>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</si>
  <si>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</si>
  <si>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</si>
  <si>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</si>
  <si>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</si>
  <si>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</si>
  <si>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</si>
  <si>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</si>
  <si>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</si>
  <si>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</si>
  <si>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</si>
  <si>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</si>
  <si>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</si>
  <si>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</si>
  <si>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</si>
  <si>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</si>
  <si>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</si>
  <si>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</si>
  <si>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</si>
  <si>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</si>
  <si>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</si>
  <si>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</si>
  <si>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</si>
  <si>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</si>
  <si>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</si>
  <si>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</si>
  <si>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</si>
  <si>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</si>
  <si>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</si>
  <si>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</si>
  <si>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</si>
  <si>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</si>
  <si>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</si>
  <si>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</si>
  <si>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</si>
  <si>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</si>
  <si>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</si>
  <si>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</si>
  <si>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</si>
  <si>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</si>
  <si>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</si>
  <si>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</si>
  <si>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</si>
  <si>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</si>
  <si>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</si>
  <si>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</si>
  <si>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</si>
  <si>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</si>
  <si>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</si>
  <si>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</si>
  <si>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</si>
  <si>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</si>
  <si>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</si>
  <si>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</si>
  <si>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</si>
  <si>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</si>
  <si>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</si>
  <si>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</si>
  <si>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</si>
  <si>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</si>
  <si>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</si>
  <si>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</si>
  <si>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</si>
  <si>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</si>
  <si>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</si>
  <si>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</si>
  <si>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</si>
  <si>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</si>
  <si>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</si>
  <si>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</si>
  <si>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</si>
  <si>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</si>
  <si>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</si>
  <si>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</si>
  <si>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</si>
  <si>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</si>
  <si>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</si>
  <si>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</si>
  <si>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</si>
  <si>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</si>
  <si>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</si>
  <si>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</si>
  <si>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</si>
  <si>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</si>
  <si>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</si>
  <si>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</si>
  <si>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</si>
  <si>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開成町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</si>
  <si>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</si>
  <si>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</si>
  <si>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</si>
  <si>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</si>
  <si>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</si>
  <si>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</si>
  <si>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</si>
  <si>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</si>
  <si>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</si>
  <si>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</si>
  <si>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</si>
  <si>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</si>
  <si>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</si>
  <si>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</si>
  <si>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</si>
  <si>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</si>
  <si>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経常収支比率100％以上、累積欠損金比率0％、流動比率100％以上であり、現状においては受託工事収益などの収入も安定しており、総体的な経営状況は良好です。
　しかし、企業債残高対給水収益比率は類似団体平均値と比較すると高い水準になっていることから、企業債の利用制限を継続しています。また、料金回収率については、給水にかかる費用が増えたことにより、いわゆる原価割れが生じ、100％を下回りました。
　なお、有収率は類似団体平均値と比較し高い水準となっているため、引き続き効果的に配水できるよう対応を図っていきます。</t>
    <rPh sb="1" eb="7">
      <t>ケイジョウシュウシヒリツ</t>
    </rPh>
    <rPh sb="11" eb="13">
      <t>イジョウ</t>
    </rPh>
    <rPh sb="14" eb="21">
      <t>ルイセキケッソンキンヒリツ</t>
    </rPh>
    <rPh sb="24" eb="28">
      <t>リュウドウヒリツ</t>
    </rPh>
    <rPh sb="32" eb="34">
      <t>イジョウ</t>
    </rPh>
    <rPh sb="38" eb="40">
      <t>ゲンジョウ</t>
    </rPh>
    <rPh sb="45" eb="51">
      <t>ジュタクコウジシュウエキ</t>
    </rPh>
    <rPh sb="54" eb="56">
      <t>シュウニュウ</t>
    </rPh>
    <rPh sb="57" eb="59">
      <t>アンテイ</t>
    </rPh>
    <rPh sb="64" eb="67">
      <t>ソウタイテキ</t>
    </rPh>
    <rPh sb="68" eb="72">
      <t>ケイエイジョウキョウ</t>
    </rPh>
    <rPh sb="73" eb="75">
      <t>リョウコウ</t>
    </rPh>
    <rPh sb="84" eb="89">
      <t>キギョウサイザンダカ</t>
    </rPh>
    <rPh sb="89" eb="90">
      <t>タイ</t>
    </rPh>
    <rPh sb="90" eb="94">
      <t>キュウスイシュウエキ</t>
    </rPh>
    <rPh sb="94" eb="96">
      <t>ヒリツ</t>
    </rPh>
    <rPh sb="97" eb="101">
      <t>ルイジダンタイ</t>
    </rPh>
    <rPh sb="101" eb="104">
      <t>ヘイキンチ</t>
    </rPh>
    <rPh sb="105" eb="107">
      <t>ヒカク</t>
    </rPh>
    <rPh sb="110" eb="111">
      <t>タカ</t>
    </rPh>
    <rPh sb="112" eb="114">
      <t>スイジュン</t>
    </rPh>
    <rPh sb="125" eb="128">
      <t>キギョウサイ</t>
    </rPh>
    <rPh sb="129" eb="133">
      <t>リヨウセイゲン</t>
    </rPh>
    <rPh sb="134" eb="136">
      <t>ケイゾク</t>
    </rPh>
    <rPh sb="145" eb="150">
      <t>リョウキンカイシュウリツ</t>
    </rPh>
    <rPh sb="156" eb="158">
      <t>キュウスイ</t>
    </rPh>
    <rPh sb="162" eb="164">
      <t>ヒヨウ</t>
    </rPh>
    <rPh sb="165" eb="166">
      <t>フ</t>
    </rPh>
    <rPh sb="178" eb="181">
      <t>ゲンカワ</t>
    </rPh>
    <rPh sb="183" eb="184">
      <t>ショウ</t>
    </rPh>
    <rPh sb="191" eb="193">
      <t>シタマワ</t>
    </rPh>
    <rPh sb="203" eb="206">
      <t>ユウシュウリツ</t>
    </rPh>
    <rPh sb="207" eb="211">
      <t>ルイジダンタイ</t>
    </rPh>
    <rPh sb="211" eb="214">
      <t>ヘイキンチ</t>
    </rPh>
    <rPh sb="215" eb="217">
      <t>ヒカク</t>
    </rPh>
    <rPh sb="218" eb="219">
      <t>タカ</t>
    </rPh>
    <rPh sb="220" eb="222">
      <t>スイジュン</t>
    </rPh>
    <rPh sb="231" eb="232">
      <t>ヒ</t>
    </rPh>
    <rPh sb="233" eb="234">
      <t>ツヅ</t>
    </rPh>
    <rPh sb="235" eb="238">
      <t>コウカテキ</t>
    </rPh>
    <rPh sb="239" eb="241">
      <t>ハイスイ</t>
    </rPh>
    <rPh sb="246" eb="248">
      <t>タイオウ</t>
    </rPh>
    <rPh sb="249" eb="250">
      <t>ハカ</t>
    </rPh>
    <phoneticPr fontId="4"/>
  </si>
  <si>
    <t>　有形固定資産減価償却率、管路経年化率及び管路更新率について、類似団体平均値と比較すると、老朽化度合は高くないと考えられます。
　引き続き、安定した配水を行うため、機械装置の適切な更新、自然災害等に備えた重要管の耐震を計画的に進めていく必要があります。</t>
    <rPh sb="1" eb="7">
      <t>ユウケイコテイシサン</t>
    </rPh>
    <rPh sb="7" eb="9">
      <t>ゲンカ</t>
    </rPh>
    <rPh sb="9" eb="12">
      <t>ショウキャクリツ</t>
    </rPh>
    <rPh sb="13" eb="19">
      <t>カンロケイネンカリツ</t>
    </rPh>
    <rPh sb="19" eb="20">
      <t>オヨ</t>
    </rPh>
    <rPh sb="21" eb="26">
      <t>カンロコウシンリツ</t>
    </rPh>
    <rPh sb="31" eb="38">
      <t>ルイジダンタイヘイキンチ</t>
    </rPh>
    <rPh sb="39" eb="41">
      <t>ヒカク</t>
    </rPh>
    <rPh sb="45" eb="48">
      <t>ロウキュウカ</t>
    </rPh>
    <rPh sb="48" eb="50">
      <t>ドア</t>
    </rPh>
    <rPh sb="51" eb="52">
      <t>タカ</t>
    </rPh>
    <rPh sb="56" eb="57">
      <t>カンガ</t>
    </rPh>
    <rPh sb="65" eb="66">
      <t>ヒ</t>
    </rPh>
    <rPh sb="67" eb="68">
      <t>ツヅ</t>
    </rPh>
    <rPh sb="70" eb="72">
      <t>アンテイ</t>
    </rPh>
    <rPh sb="74" eb="76">
      <t>ハイスイ</t>
    </rPh>
    <rPh sb="77" eb="78">
      <t>オコナ</t>
    </rPh>
    <rPh sb="82" eb="86">
      <t>キカイソウチ</t>
    </rPh>
    <rPh sb="87" eb="89">
      <t>テキセツ</t>
    </rPh>
    <rPh sb="90" eb="92">
      <t>コウシン</t>
    </rPh>
    <rPh sb="93" eb="98">
      <t>シゼンサイガイトウ</t>
    </rPh>
    <rPh sb="99" eb="100">
      <t>ソナ</t>
    </rPh>
    <rPh sb="102" eb="105">
      <t>ジュウヨウカン</t>
    </rPh>
    <rPh sb="106" eb="108">
      <t>タイシン</t>
    </rPh>
    <rPh sb="109" eb="112">
      <t>ケイカクテキ</t>
    </rPh>
    <rPh sb="113" eb="114">
      <t>スス</t>
    </rPh>
    <rPh sb="118" eb="120">
      <t>ヒツヨウ</t>
    </rPh>
    <phoneticPr fontId="4"/>
  </si>
  <si>
    <t>　経常収支比率は比較的高い状態ですが、平成29年度に料金改定を実施してから5年が経過し、料金回収率が下降傾向にあり100％を下回ったことから、適切な料金設定となっているか等、経営状況の把握に努めます。
　また、管路経年化率が上昇しているため、老朽化対策等、投資の在り方について検討が必要です。</t>
    <rPh sb="1" eb="7">
      <t>ケイジョウシュウシヒリツ</t>
    </rPh>
    <rPh sb="8" eb="11">
      <t>ヒカクテキ</t>
    </rPh>
    <rPh sb="11" eb="12">
      <t>タカ</t>
    </rPh>
    <rPh sb="13" eb="15">
      <t>ジョウタイ</t>
    </rPh>
    <rPh sb="105" eb="111">
      <t>カンロケイネンカリツ</t>
    </rPh>
    <rPh sb="112" eb="114">
      <t>ジョウショウ</t>
    </rPh>
    <rPh sb="121" eb="127">
      <t>ロウキュウカタイサクトウ</t>
    </rPh>
    <rPh sb="128" eb="130">
      <t>トウシ</t>
    </rPh>
    <rPh sb="131" eb="132">
      <t>ア</t>
    </rPh>
    <rPh sb="133" eb="134">
      <t>カタ</t>
    </rPh>
    <rPh sb="138" eb="140">
      <t>ケントウ</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</si>
</sst>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0.57999999999999996</c:v>
                </c:pt>
                <c:pt idx="1">
                  <c:v>0.45</c:v>
                </c:pt>
                <c:pt idx="2">
                  <c:v>0.62</c:v>
                </c:pt>
                <c:pt idx="3">
                  <c:v>0.65</c:v>
                </c:pt>
                <c:pt idx="4">
                  <c:v>0.56999999999999995</c:v>
                </c:pt>
              </c:numCache>
            </c:numRef>
          </c:val>
          <c:extLst>
            <c:ext xmlns:c16="http://schemas.microsoft.com/office/drawing/2014/chart" uri="{C3380CC4-5D6E-409C-BE32-E72D297353CC}">
              <c16:uniqueId val="{00000000-02B9-4AFE-B1CE-F277B987CB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02B9-4AFE-B1CE-F277B987CB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62.31</c:v>
                </c:pt>
                <c:pt idx="1">
                  <c:v>63.05</c:v>
                </c:pt>
                <c:pt idx="2">
                  <c:v>61.78</c:v>
                </c:pt>
                <c:pt idx="3">
                  <c:v>62.28</c:v>
                </c:pt>
                <c:pt idx="4">
                  <c:v>61.67</c:v>
                </c:pt>
              </c:numCache>
            </c:numRef>
          </c:val>
          <c:extLst>
            <c:ext xmlns:c16="http://schemas.microsoft.com/office/drawing/2014/chart" uri="{C3380CC4-5D6E-409C-BE32-E72D297353CC}">
              <c16:uniqueId val="{00000000-5589-4815-B16B-3B2BB32892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589-4815-B16B-3B2BB32892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92.99</c:v>
                </c:pt>
                <c:pt idx="1">
                  <c:v>92.29</c:v>
                </c:pt>
                <c:pt idx="2">
                  <c:v>93.61</c:v>
                </c:pt>
                <c:pt idx="3">
                  <c:v>96.94</c:v>
                </c:pt>
                <c:pt idx="4">
                  <c:v>97.26</c:v>
                </c:pt>
              </c:numCache>
            </c:numRef>
          </c:val>
          <c:extLst>
            <c:ext xmlns:c16="http://schemas.microsoft.com/office/drawing/2014/chart" uri="{C3380CC4-5D6E-409C-BE32-E72D297353CC}">
              <c16:uniqueId val="{00000000-C978-4E01-8E6B-33DF958F0A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978-4E01-8E6B-33DF958F0A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132.81</c:v>
                </c:pt>
                <c:pt idx="1">
                  <c:v>129.27000000000001</c:v>
                </c:pt>
                <c:pt idx="2">
                  <c:v>117.18</c:v>
                </c:pt>
                <c:pt idx="3">
                  <c:v>114.24</c:v>
                </c:pt>
                <c:pt idx="4">
                  <c:v>110.79</c:v>
                </c:pt>
              </c:numCache>
            </c:numRef>
          </c:val>
          <c:extLst>
            <c:ext xmlns:c16="http://schemas.microsoft.com/office/drawing/2014/chart" uri="{C3380CC4-5D6E-409C-BE32-E72D297353CC}">
              <c16:uniqueId val="{00000000-3161-47B5-9731-04B54B6726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161-47B5-9731-04B54B6726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50.4</c:v>
                </c:pt>
                <c:pt idx="1">
                  <c:v>50.73</c:v>
                </c:pt>
                <c:pt idx="2">
                  <c:v>51.63</c:v>
                </c:pt>
                <c:pt idx="3">
                  <c:v>50.18</c:v>
                </c:pt>
                <c:pt idx="4">
                  <c:v>50.62</c:v>
                </c:pt>
              </c:numCache>
            </c:numRef>
          </c:val>
          <c:extLst>
            <c:ext xmlns:c16="http://schemas.microsoft.com/office/drawing/2014/chart" uri="{C3380CC4-5D6E-409C-BE32-E72D297353CC}">
              <c16:uniqueId val="{00000000-E7EC-408B-B3BA-05F88B01E6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E7EC-408B-B3BA-05F88B01E6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9.0399999999999991</c:v>
                </c:pt>
                <c:pt idx="1">
                  <c:v>9.35</c:v>
                </c:pt>
                <c:pt idx="2">
                  <c:v>9.49</c:v>
                </c:pt>
                <c:pt idx="3">
                  <c:v>12.74</c:v>
                </c:pt>
                <c:pt idx="4">
                  <c:v>14.48</c:v>
                </c:pt>
              </c:numCache>
            </c:numRef>
          </c:val>
          <c:extLst>
            <c:ext xmlns:c16="http://schemas.microsoft.com/office/drawing/2014/chart" uri="{C3380CC4-5D6E-409C-BE32-E72D297353CC}">
              <c16:uniqueId val="{00000000-75A4-43E9-94AE-C77F8E3957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5A4-43E9-94AE-C77F8E3957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B3-4599-9D64-4F7D952FFE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4B3-4599-9D64-4F7D952FFE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783.1</c:v>
                </c:pt>
                <c:pt idx="1">
                  <c:v>433.65</c:v>
                </c:pt>
                <c:pt idx="2">
                  <c:v>455.05</c:v>
                </c:pt>
                <c:pt idx="3">
                  <c:v>370.59</c:v>
                </c:pt>
                <c:pt idx="4">
                  <c:v>403.67</c:v>
                </c:pt>
              </c:numCache>
            </c:numRef>
          </c:val>
          <c:extLst>
            <c:ext xmlns:c16="http://schemas.microsoft.com/office/drawing/2014/chart" uri="{C3380CC4-5D6E-409C-BE32-E72D297353CC}">
              <c16:uniqueId val="{00000000-1CE3-4B1A-BD39-273D5D3183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1CE3-4B1A-BD39-273D5D3183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592.74</c:v>
                </c:pt>
                <c:pt idx="1">
                  <c:v>578.1</c:v>
                </c:pt>
                <c:pt idx="2">
                  <c:v>572.30999999999995</c:v>
                </c:pt>
                <c:pt idx="3">
                  <c:v>614.1</c:v>
                </c:pt>
                <c:pt idx="4">
                  <c:v>535.32000000000005</c:v>
                </c:pt>
              </c:numCache>
            </c:numRef>
          </c:val>
          <c:extLst>
            <c:ext xmlns:c16="http://schemas.microsoft.com/office/drawing/2014/chart" uri="{C3380CC4-5D6E-409C-BE32-E72D297353CC}">
              <c16:uniqueId val="{00000000-109D-4889-81BA-C1669A0AE8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109D-4889-81BA-C1669A0AE8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109.63</c:v>
                </c:pt>
                <c:pt idx="1">
                  <c:v>107.96</c:v>
                </c:pt>
                <c:pt idx="2">
                  <c:v>102.26</c:v>
                </c:pt>
                <c:pt idx="3">
                  <c:v>86.94</c:v>
                </c:pt>
                <c:pt idx="4">
                  <c:v>94.28</c:v>
                </c:pt>
              </c:numCache>
            </c:numRef>
          </c:val>
          <c:extLst>
            <c:ext xmlns:c16="http://schemas.microsoft.com/office/drawing/2014/chart" uri="{C3380CC4-5D6E-409C-BE32-E72D297353CC}">
              <c16:uniqueId val="{00000000-DB4B-4676-9DE9-AC6450D0CB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DB4B-4676-9DE9-AC6450D0CB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81.96</c:v>
                </c:pt>
                <c:pt idx="1">
                  <c:v>84.4</c:v>
                </c:pt>
                <c:pt idx="2">
                  <c:v>89.02</c:v>
                </c:pt>
                <c:pt idx="3">
                  <c:v>92.06</c:v>
                </c:pt>
                <c:pt idx="4">
                  <c:v>96.01</c:v>
                </c:pt>
              </c:numCache>
            </c:numRef>
          </c:val>
          <c:extLst>
            <c:ext xmlns:c16="http://schemas.microsoft.com/office/drawing/2014/chart" uri="{C3380CC4-5D6E-409C-BE32-E72D297353CC}">
              <c16:uniqueId val="{00000000-14DD-4A18-8AB7-D012935AF4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4DD-4A18-8AB7-D012935AF4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Q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神奈川県　開成町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18386</v>
      </c>
      <c r="AM8" s="45"/>
      <c r="AN8" s="45"/>
      <c r="AO8" s="45"/>
      <c r="AP8" s="45"/>
      <c r="AQ8" s="45"/>
      <c r="AR8" s="45"/>
      <c r="AS8" s="45"/>
      <c r="AT8" s="46">
        <f>データ!$S$6</f>
        <v>6.55</v>
      </c>
      <c r="AU8" s="47"/>
      <c r="AV8" s="47"/>
      <c r="AW8" s="47"/>
      <c r="AX8" s="47"/>
      <c r="AY8" s="47"/>
      <c r="AZ8" s="47"/>
      <c r="BA8" s="47"/>
      <c r="BB8" s="48">
        <f>データ!$T$6</f>
        <v>2807.02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68.63</v>
      </c>
      <c r="J10" s="47"/>
      <c r="K10" s="47"/>
      <c r="L10" s="47"/>
      <c r="M10" s="47"/>
      <c r="N10" s="47"/>
      <c r="O10" s="81"/>
      <c r="P10" s="48">
        <f>データ!$P$6</f>
        <v>99.94</v>
      </c>
      <c r="Q10" s="48"/>
      <c r="R10" s="48"/>
      <c r="S10" s="48"/>
      <c r="T10" s="48"/>
      <c r="U10" s="48"/>
      <c r="V10" s="48"/>
      <c r="W10" s="45">
        <f>データ!$Q$6</f>
        <v>1705</v>
      </c>
      <c r="X10" s="45"/>
      <c r="Y10" s="45"/>
      <c r="Z10" s="45"/>
      <c r="AA10" s="45"/>
      <c r="AB10" s="45"/>
      <c r="AC10" s="45"/>
      <c r="AD10" s="2"/>
      <c r="AE10" s="2"/>
      <c r="AF10" s="2"/>
      <c r="AG10" s="2"/>
      <c r="AH10" s="2"/>
      <c r="AI10" s="2"/>
      <c r="AJ10" s="2"/>
      <c r="AK10" s="2"/>
      <c r="AL10" s="45">
        <f>データ!$U$6</f>
        <v>18352</v>
      </c>
      <c r="AM10" s="45"/>
      <c r="AN10" s="45"/>
      <c r="AO10" s="45"/>
      <c r="AP10" s="45"/>
      <c r="AQ10" s="45"/>
      <c r="AR10" s="45"/>
      <c r="AS10" s="45"/>
      <c r="AT10" s="46">
        <f>データ!$V$6</f>
        <v>6.65</v>
      </c>
      <c r="AU10" s="47"/>
      <c r="AV10" s="47"/>
      <c r="AW10" s="47"/>
      <c r="AX10" s="47"/>
      <c r="AY10" s="47"/>
      <c r="AZ10" s="47"/>
      <c r="BA10" s="47"/>
      <c r="BB10" s="48">
        <f>データ!$W$6</f>
        <v>2759.7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oR72WGCnewvB2FelUcF8duKJOEDJH6i22C3zTsfNEOqd7EEwSr1WHhqKH9qaIhaX7Yx5Fv+SAYRsVe2RUYRiw==" saltValue="Szh8O6tTVPLDsEKoGz302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143669</v>
      </c>
      <c r="D6" s="20">
        <f t="shared" si="3"/>
        <v>46</v>
      </c>
      <c r="E6" s="20">
        <f t="shared" si="3"/>
        <v>1</v>
      </c>
      <c r="F6" s="20">
        <f t="shared" si="3"/>
        <v>0</v>
      </c>
      <c r="G6" s="20">
        <f t="shared" si="3"/>
        <v>1</v>
      </c>
      <c r="H6" s="20" t="str">
        <f t="shared" si="3"/>
        <v>神奈川県　開成町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68.63</v>
      </c>
      <c r="P6" s="21">
        <f t="shared" si="3"/>
        <v>99.94</v>
      </c>
      <c r="Q6" s="21">
        <f t="shared" si="3"/>
        <v>1705</v>
      </c>
      <c r="R6" s="21">
        <f t="shared" si="3"/>
        <v>18386</v>
      </c>
      <c r="S6" s="21">
        <f t="shared" si="3"/>
        <v>6.55</v>
      </c>
      <c r="T6" s="21">
        <f t="shared" si="3"/>
        <v>2807.02</v>
      </c>
      <c r="U6" s="21">
        <f t="shared" si="3"/>
        <v>18352</v>
      </c>
      <c r="V6" s="21">
        <f t="shared" si="3"/>
        <v>6.65</v>
      </c>
      <c r="W6" s="21">
        <f t="shared" si="3"/>
        <v>2759.7</v>
      </c>
      <c r="X6" s="22">
        <f>IF(X7="",NA(),X7)</f>
        <v>132.81</v>
      </c>
      <c r="Y6" s="22">
        <f t="shared" ref="Y6:AG6" si="4">IF(Y7="",NA(),Y7)</f>
        <v>129.27000000000001</v>
      </c>
      <c r="Z6" s="22">
        <f t="shared" si="4"/>
        <v>117.18</v>
      </c>
      <c r="AA6" s="22">
        <f t="shared" si="4"/>
        <v>114.24</v>
      </c>
      <c r="AB6" s="22">
        <f t="shared" si="4"/>
        <v>110.79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783.1</v>
      </c>
      <c r="AU6" s="22">
        <f t="shared" ref="AU6:BC6" si="6">IF(AU7="",NA(),AU7)</f>
        <v>433.65</v>
      </c>
      <c r="AV6" s="22">
        <f t="shared" si="6"/>
        <v>455.05</v>
      </c>
      <c r="AW6" s="22">
        <f t="shared" si="6"/>
        <v>370.59</v>
      </c>
      <c r="AX6" s="22">
        <f t="shared" si="6"/>
        <v>403.67</v>
      </c>
      <c r="AY6" s="22">
        <f t="shared" si="6"/>
        <v>359.47</v>
      </c>
      <c r="AZ6" s="22">
        <f t="shared" si="6"/>
        <v>369.69</v>
      </c>
      <c r="BA6" s="22">
        <f t="shared" si="6"/>
        <v>379.08</v>
      </c>
      <c r="BB6" s="22">
        <f t="shared" si="6"/>
        <v>367.55</v>
      </c>
      <c r="BC6" s="22">
        <f t="shared" si="6"/>
        <v>378.56</v>
      </c>
      <c r="BD6" s="21" t="str">
        <f>IF(BD7="","",IF(BD7="-","【-】","【"&amp;SUBSTITUTE(TEXT(BD7,"#,##0.00"),"-","△")&amp;"】"))</f>
        <v>【261.51】</v>
      </c>
      <c r="BE6" s="22">
        <f>IF(BE7="",NA(),BE7)</f>
        <v>592.74</v>
      </c>
      <c r="BF6" s="22">
        <f t="shared" ref="BF6:BN6" si="7">IF(BF7="",NA(),BF7)</f>
        <v>578.1</v>
      </c>
      <c r="BG6" s="22">
        <f t="shared" si="7"/>
        <v>572.30999999999995</v>
      </c>
      <c r="BH6" s="22">
        <f t="shared" si="7"/>
        <v>614.1</v>
      </c>
      <c r="BI6" s="22">
        <f t="shared" si="7"/>
        <v>535.32000000000005</v>
      </c>
      <c r="BJ6" s="22">
        <f t="shared" si="7"/>
        <v>401.79</v>
      </c>
      <c r="BK6" s="22">
        <f t="shared" si="7"/>
        <v>402.99</v>
      </c>
      <c r="BL6" s="22">
        <f t="shared" si="7"/>
        <v>398.98</v>
      </c>
      <c r="BM6" s="22">
        <f t="shared" si="7"/>
        <v>418.68</v>
      </c>
      <c r="BN6" s="22">
        <f t="shared" si="7"/>
        <v>395.68</v>
      </c>
      <c r="BO6" s="21" t="str">
        <f>IF(BO7="","",IF(BO7="-","【-】","【"&amp;SUBSTITUTE(TEXT(BO7,"#,##0.00"),"-","△")&amp;"】"))</f>
        <v>【265.16】</v>
      </c>
      <c r="BP6" s="22">
        <f>IF(BP7="",NA(),BP7)</f>
        <v>109.63</v>
      </c>
      <c r="BQ6" s="22">
        <f t="shared" ref="BQ6:BY6" si="8">IF(BQ7="",NA(),BQ7)</f>
        <v>107.96</v>
      </c>
      <c r="BR6" s="22">
        <f t="shared" si="8"/>
        <v>102.26</v>
      </c>
      <c r="BS6" s="22">
        <f t="shared" si="8"/>
        <v>86.94</v>
      </c>
      <c r="BT6" s="22">
        <f t="shared" si="8"/>
        <v>94.28</v>
      </c>
      <c r="BU6" s="22">
        <f t="shared" si="8"/>
        <v>100.12</v>
      </c>
      <c r="BV6" s="22">
        <f t="shared" si="8"/>
        <v>98.66</v>
      </c>
      <c r="BW6" s="22">
        <f t="shared" si="8"/>
        <v>98.64</v>
      </c>
      <c r="BX6" s="22">
        <f t="shared" si="8"/>
        <v>94.78</v>
      </c>
      <c r="BY6" s="22">
        <f t="shared" si="8"/>
        <v>97.59</v>
      </c>
      <c r="BZ6" s="21" t="str">
        <f>IF(BZ7="","",IF(BZ7="-","【-】","【"&amp;SUBSTITUTE(TEXT(BZ7,"#,##0.00"),"-","△")&amp;"】"))</f>
        <v>【102.35】</v>
      </c>
      <c r="CA6" s="22">
        <f>IF(CA7="",NA(),CA7)</f>
        <v>81.96</v>
      </c>
      <c r="CB6" s="22">
        <f t="shared" ref="CB6:CJ6" si="9">IF(CB7="",NA(),CB7)</f>
        <v>84.4</v>
      </c>
      <c r="CC6" s="22">
        <f t="shared" si="9"/>
        <v>89.02</v>
      </c>
      <c r="CD6" s="22">
        <f t="shared" si="9"/>
        <v>92.06</v>
      </c>
      <c r="CE6" s="22">
        <f t="shared" si="9"/>
        <v>96.01</v>
      </c>
      <c r="CF6" s="22">
        <f t="shared" si="9"/>
        <v>174.97</v>
      </c>
      <c r="CG6" s="22">
        <f t="shared" si="9"/>
        <v>178.59</v>
      </c>
      <c r="CH6" s="22">
        <f t="shared" si="9"/>
        <v>178.92</v>
      </c>
      <c r="CI6" s="22">
        <f t="shared" si="9"/>
        <v>181.3</v>
      </c>
      <c r="CJ6" s="22">
        <f t="shared" si="9"/>
        <v>181.71</v>
      </c>
      <c r="CK6" s="21" t="str">
        <f>IF(CK7="","",IF(CK7="-","【-】","【"&amp;SUBSTITUTE(TEXT(CK7,"#,##0.00"),"-","△")&amp;"】"))</f>
        <v>【167.74】</v>
      </c>
      <c r="CL6" s="22">
        <f>IF(CL7="",NA(),CL7)</f>
        <v>62.31</v>
      </c>
      <c r="CM6" s="22">
        <f t="shared" ref="CM6:CU6" si="10">IF(CM7="",NA(),CM7)</f>
        <v>63.05</v>
      </c>
      <c r="CN6" s="22">
        <f t="shared" si="10"/>
        <v>61.78</v>
      </c>
      <c r="CO6" s="22">
        <f t="shared" si="10"/>
        <v>62.28</v>
      </c>
      <c r="CP6" s="22">
        <f t="shared" si="10"/>
        <v>61.67</v>
      </c>
      <c r="CQ6" s="22">
        <f t="shared" si="10"/>
        <v>55.63</v>
      </c>
      <c r="CR6" s="22">
        <f t="shared" si="10"/>
        <v>55.03</v>
      </c>
      <c r="CS6" s="22">
        <f t="shared" si="10"/>
        <v>55.14</v>
      </c>
      <c r="CT6" s="22">
        <f t="shared" si="10"/>
        <v>55.89</v>
      </c>
      <c r="CU6" s="22">
        <f t="shared" si="10"/>
        <v>55.72</v>
      </c>
      <c r="CV6" s="21" t="str">
        <f>IF(CV7="","",IF(CV7="-","【-】","【"&amp;SUBSTITUTE(TEXT(CV7,"#,##0.00"),"-","△")&amp;"】"))</f>
        <v>【60.29】</v>
      </c>
      <c r="CW6" s="22">
        <f>IF(CW7="",NA(),CW7)</f>
        <v>92.99</v>
      </c>
      <c r="CX6" s="22">
        <f t="shared" ref="CX6:DF6" si="11">IF(CX7="",NA(),CX7)</f>
        <v>92.29</v>
      </c>
      <c r="CY6" s="22">
        <f t="shared" si="11"/>
        <v>93.61</v>
      </c>
      <c r="CZ6" s="22">
        <f t="shared" si="11"/>
        <v>96.94</v>
      </c>
      <c r="DA6" s="22">
        <f t="shared" si="11"/>
        <v>97.26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50.4</v>
      </c>
      <c r="DI6" s="22">
        <f t="shared" ref="DI6:DQ6" si="12">IF(DI7="",NA(),DI7)</f>
        <v>50.73</v>
      </c>
      <c r="DJ6" s="22">
        <f t="shared" si="12"/>
        <v>51.63</v>
      </c>
      <c r="DK6" s="22">
        <f t="shared" si="12"/>
        <v>50.18</v>
      </c>
      <c r="DL6" s="22">
        <f t="shared" si="12"/>
        <v>50.62</v>
      </c>
      <c r="DM6" s="22">
        <f t="shared" si="12"/>
        <v>48.05</v>
      </c>
      <c r="DN6" s="22">
        <f t="shared" si="12"/>
        <v>48.87</v>
      </c>
      <c r="DO6" s="22">
        <f t="shared" si="12"/>
        <v>49.92</v>
      </c>
      <c r="DP6" s="22">
        <f t="shared" si="12"/>
        <v>50.63</v>
      </c>
      <c r="DQ6" s="22">
        <f t="shared" si="12"/>
        <v>51.29</v>
      </c>
      <c r="DR6" s="21" t="str">
        <f>IF(DR7="","",IF(DR7="-","【-】","【"&amp;SUBSTITUTE(TEXT(DR7,"#,##0.00"),"-","△")&amp;"】"))</f>
        <v>【50.88】</v>
      </c>
      <c r="DS6" s="22">
        <f>IF(DS7="",NA(),DS7)</f>
        <v>9.0399999999999991</v>
      </c>
      <c r="DT6" s="22">
        <f t="shared" ref="DT6:EB6" si="13">IF(DT7="",NA(),DT7)</f>
        <v>9.35</v>
      </c>
      <c r="DU6" s="22">
        <f t="shared" si="13"/>
        <v>9.49</v>
      </c>
      <c r="DV6" s="22">
        <f t="shared" si="13"/>
        <v>12.74</v>
      </c>
      <c r="DW6" s="22">
        <f t="shared" si="13"/>
        <v>14.48</v>
      </c>
      <c r="DX6" s="22">
        <f t="shared" si="13"/>
        <v>13.39</v>
      </c>
      <c r="DY6" s="22">
        <f t="shared" si="13"/>
        <v>14.85</v>
      </c>
      <c r="DZ6" s="22">
        <f t="shared" si="13"/>
        <v>16.88</v>
      </c>
      <c r="EA6" s="22">
        <f t="shared" si="13"/>
        <v>18.28</v>
      </c>
      <c r="EB6" s="22">
        <f t="shared" si="13"/>
        <v>19.61</v>
      </c>
      <c r="EC6" s="21" t="str">
        <f>IF(EC7="","",IF(EC7="-","【-】","【"&amp;SUBSTITUTE(TEXT(EC7,"#,##0.00"),"-","△")&amp;"】"))</f>
        <v>【22.30】</v>
      </c>
      <c r="ED6" s="22">
        <f>IF(ED7="",NA(),ED7)</f>
        <v>0.57999999999999996</v>
      </c>
      <c r="EE6" s="22">
        <f t="shared" ref="EE6:EM6" si="14">IF(EE7="",NA(),EE7)</f>
        <v>0.45</v>
      </c>
      <c r="EF6" s="22">
        <f t="shared" si="14"/>
        <v>0.62</v>
      </c>
      <c r="EG6" s="22">
        <f t="shared" si="14"/>
        <v>0.65</v>
      </c>
      <c r="EH6" s="22">
        <f t="shared" si="14"/>
        <v>0.56999999999999995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143669</v>
      </c>
      <c r="D7" s="24">
        <v>46</v>
      </c>
      <c r="E7" s="24">
        <v>1</v>
      </c>
      <c r="F7" s="24">
        <v>0</v>
      </c>
      <c r="G7" s="24">
        <v>1</v>
      </c>
      <c r="H7" s="24" t="s">
        <v>93</v>
      </c>
      <c r="I7" s="24" t="s">
        <v>94</v>
      </c>
      <c r="J7" s="24" t="s">
        <v>95</v>
      </c>
      <c r="K7" s="24" t="s">
        <v>96</v>
      </c>
      <c r="L7" s="24" t="s">
        <v>97</v>
      </c>
      <c r="M7" s="24" t="s">
        <v>98</v>
      </c>
      <c r="N7" s="25" t="s">
        <v>99</v>
      </c>
      <c r="O7" s="25">
        <v>68.63</v>
      </c>
      <c r="P7" s="25">
        <v>99.94</v>
      </c>
      <c r="Q7" s="25">
        <v>1705</v>
      </c>
      <c r="R7" s="25">
        <v>18386</v>
      </c>
      <c r="S7" s="25">
        <v>6.55</v>
      </c>
      <c r="T7" s="25">
        <v>2807.02</v>
      </c>
      <c r="U7" s="25">
        <v>18352</v>
      </c>
      <c r="V7" s="25">
        <v>6.65</v>
      </c>
      <c r="W7" s="25">
        <v>2759.7</v>
      </c>
      <c r="X7" s="25">
        <v>132.81</v>
      </c>
      <c r="Y7" s="25">
        <v>129.27000000000001</v>
      </c>
      <c r="Z7" s="25">
        <v>117.18</v>
      </c>
      <c r="AA7" s="25">
        <v>114.24</v>
      </c>
      <c r="AB7" s="25">
        <v>110.79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783.1</v>
      </c>
      <c r="AU7" s="25">
        <v>433.65</v>
      </c>
      <c r="AV7" s="25">
        <v>455.05</v>
      </c>
      <c r="AW7" s="25">
        <v>370.59</v>
      </c>
      <c r="AX7" s="25">
        <v>403.67</v>
      </c>
      <c r="AY7" s="25">
        <v>359.47</v>
      </c>
      <c r="AZ7" s="25">
        <v>369.69</v>
      </c>
      <c r="BA7" s="25">
        <v>379.08</v>
      </c>
      <c r="BB7" s="25">
        <v>367.55</v>
      </c>
      <c r="BC7" s="25">
        <v>378.56</v>
      </c>
      <c r="BD7" s="25">
        <v>261.51</v>
      </c>
      <c r="BE7" s="25">
        <v>592.74</v>
      </c>
      <c r="BF7" s="25">
        <v>578.1</v>
      </c>
      <c r="BG7" s="25">
        <v>572.30999999999995</v>
      </c>
      <c r="BH7" s="25">
        <v>614.1</v>
      </c>
      <c r="BI7" s="25">
        <v>535.32000000000005</v>
      </c>
      <c r="BJ7" s="25">
        <v>401.79</v>
      </c>
      <c r="BK7" s="25">
        <v>402.99</v>
      </c>
      <c r="BL7" s="25">
        <v>398.98</v>
      </c>
      <c r="BM7" s="25">
        <v>418.68</v>
      </c>
      <c r="BN7" s="25">
        <v>395.68</v>
      </c>
      <c r="BO7" s="25">
        <v>265.16000000000003</v>
      </c>
      <c r="BP7" s="25">
        <v>109.63</v>
      </c>
      <c r="BQ7" s="25">
        <v>107.96</v>
      </c>
      <c r="BR7" s="25">
        <v>102.26</v>
      </c>
      <c r="BS7" s="25">
        <v>86.94</v>
      </c>
      <c r="BT7" s="25">
        <v>94.28</v>
      </c>
      <c r="BU7" s="25">
        <v>100.12</v>
      </c>
      <c r="BV7" s="25">
        <v>98.66</v>
      </c>
      <c r="BW7" s="25">
        <v>98.64</v>
      </c>
      <c r="BX7" s="25">
        <v>94.78</v>
      </c>
      <c r="BY7" s="25">
        <v>97.59</v>
      </c>
      <c r="BZ7" s="25">
        <v>102.35</v>
      </c>
      <c r="CA7" s="25">
        <v>81.96</v>
      </c>
      <c r="CB7" s="25">
        <v>84.4</v>
      </c>
      <c r="CC7" s="25">
        <v>89.02</v>
      </c>
      <c r="CD7" s="25">
        <v>92.06</v>
      </c>
      <c r="CE7" s="25">
        <v>96.01</v>
      </c>
      <c r="CF7" s="25">
        <v>174.97</v>
      </c>
      <c r="CG7" s="25">
        <v>178.59</v>
      </c>
      <c r="CH7" s="25">
        <v>178.92</v>
      </c>
      <c r="CI7" s="25">
        <v>181.3</v>
      </c>
      <c r="CJ7" s="25">
        <v>181.71</v>
      </c>
      <c r="CK7" s="25">
        <v>167.74</v>
      </c>
      <c r="CL7" s="25">
        <v>62.31</v>
      </c>
      <c r="CM7" s="25">
        <v>63.05</v>
      </c>
      <c r="CN7" s="25">
        <v>61.78</v>
      </c>
      <c r="CO7" s="25">
        <v>62.28</v>
      </c>
      <c r="CP7" s="25">
        <v>61.67</v>
      </c>
      <c r="CQ7" s="25">
        <v>55.63</v>
      </c>
      <c r="CR7" s="25">
        <v>55.03</v>
      </c>
      <c r="CS7" s="25">
        <v>55.14</v>
      </c>
      <c r="CT7" s="25">
        <v>55.89</v>
      </c>
      <c r="CU7" s="25">
        <v>55.72</v>
      </c>
      <c r="CV7" s="25">
        <v>60.29</v>
      </c>
      <c r="CW7" s="25">
        <v>92.99</v>
      </c>
      <c r="CX7" s="25">
        <v>92.29</v>
      </c>
      <c r="CY7" s="25">
        <v>93.61</v>
      </c>
      <c r="CZ7" s="25">
        <v>96.94</v>
      </c>
      <c r="DA7" s="25">
        <v>97.26</v>
      </c>
      <c r="DB7" s="25">
        <v>82.04</v>
      </c>
      <c r="DC7" s="25">
        <v>81.900000000000006</v>
      </c>
      <c r="DD7" s="25">
        <v>81.39</v>
      </c>
      <c r="DE7" s="25">
        <v>81.27</v>
      </c>
      <c r="DF7" s="25">
        <v>81.260000000000005</v>
      </c>
      <c r="DG7" s="25">
        <v>90.12</v>
      </c>
      <c r="DH7" s="25">
        <v>50.4</v>
      </c>
      <c r="DI7" s="25">
        <v>50.73</v>
      </c>
      <c r="DJ7" s="25">
        <v>51.63</v>
      </c>
      <c r="DK7" s="25">
        <v>50.18</v>
      </c>
      <c r="DL7" s="25">
        <v>50.62</v>
      </c>
      <c r="DM7" s="25">
        <v>48.05</v>
      </c>
      <c r="DN7" s="25">
        <v>48.87</v>
      </c>
      <c r="DO7" s="25">
        <v>49.92</v>
      </c>
      <c r="DP7" s="25">
        <v>50.63</v>
      </c>
      <c r="DQ7" s="25">
        <v>51.29</v>
      </c>
      <c r="DR7" s="25">
        <v>50.88</v>
      </c>
      <c r="DS7" s="25">
        <v>9.0399999999999991</v>
      </c>
      <c r="DT7" s="25">
        <v>9.35</v>
      </c>
      <c r="DU7" s="25">
        <v>9.49</v>
      </c>
      <c r="DV7" s="25">
        <v>12.74</v>
      </c>
      <c r="DW7" s="25">
        <v>14.48</v>
      </c>
      <c r="DX7" s="25">
        <v>13.39</v>
      </c>
      <c r="DY7" s="25">
        <v>14.85</v>
      </c>
      <c r="DZ7" s="25">
        <v>16.88</v>
      </c>
      <c r="EA7" s="25">
        <v>18.28</v>
      </c>
      <c r="EB7" s="25">
        <v>19.61</v>
      </c>
      <c r="EC7" s="25">
        <v>22.3</v>
      </c>
      <c r="ED7" s="25">
        <v>0.57999999999999996</v>
      </c>
      <c r="EE7" s="25">
        <v>0.45</v>
      </c>
      <c r="EF7" s="25">
        <v>0.62</v>
      </c>
      <c r="EG7" s="25">
        <v>0.65</v>
      </c>
      <c r="EH7" s="25">
        <v>0.56999999999999995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英男</cp:lastModifiedBy>
  <cp:lastPrinted>2023-01-12T08:25:26Z</cp:lastPrinted>
  <dcterms:created xsi:type="dcterms:W3CDTF">2022-12-01T00:56:54Z</dcterms:created>
  <dcterms:modified xsi:type="dcterms:W3CDTF">2023-01-12T08:25:28Z</dcterms:modified>
  <cp:category/>
</cp:coreProperties>
</file>