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kykw01\08まちづくり課\③水道係\① 総務管理\経営比較分析関係\R03決算 経営比較分析表\"/>
    </mc:Choice>
  </mc:AlternateContent>
  <xr:revisionPtr revIDLastSave="0" documentId="13_ncr:1_{41B3AC46-B7CA-4C4C-B3B1-A6E064FB29B5}" xr6:coauthVersionLast="45" xr6:coauthVersionMax="45" xr10:uidLastSave="{00000000-0000-0000-0000-000000000000}"/>
  <workbookProtection workbookAlgorithmName="SHA-512" workbookHashValue="ZDqdlLzOMbGoAUTX1qDbhqlggdRtBPkoWgYM8gptZYwFZGYgSDdQzmOMzDCvqZDCGte6jozBxAGIqw3fSmkFSg==" workbookSaltValue="kR9H8bm1n0nThiOV6vzB4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L10" i="4"/>
  <c r="W10" i="4"/>
  <c r="P10" i="4"/>
  <c r="BB8" i="4"/>
  <c r="AD8" i="4"/>
  <c r="W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<sst xmlns="http://schemas.openxmlformats.org/spreadsheetml/2006/main" count="233" uniqueCount="118">
  <si>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</si>
  <si>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</si>
  <si>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</si>
  <si>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</si>
  <si>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</si>
  <si>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</si>
  <si>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</si>
  <si>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</si>
  <si>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</si>
  <si>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</si>
  <si>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</si>
  <si>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</si>
  <si>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</si>
  <si>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</si>
  <si>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</si>
  <si>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</si>
  <si>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</si>
  <si>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</si>
  <si>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</si>
  <si>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</si>
  <si>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</si>
  <si>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</si>
  <si>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</si>
  <si>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</si>
  <si>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</si>
  <si>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</si>
  <si>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</si>
  <si>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</si>
  <si>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</si>
  <si>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</si>
  <si>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</si>
  <si>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</si>
  <si>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</si>
  <si>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</si>
  <si>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</si>
  <si>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</si>
  <si>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</si>
  <si>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</si>
  <si>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</si>
  <si>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</si>
  <si>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</si>
  <si>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</si>
  <si>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</si>
  <si>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</si>
  <si>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</si>
  <si>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</si>
  <si>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</si>
  <si>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</si>
  <si>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</si>
  <si>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</si>
  <si>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</si>
  <si>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</si>
  <si>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</si>
  <si>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</si>
  <si>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</si>
  <si>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</si>
  <si>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</si>
  <si>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</si>
  <si>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</si>
  <si>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</si>
  <si>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</si>
  <si>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</si>
  <si>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</si>
  <si>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</si>
  <si>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</si>
  <si>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</si>
  <si>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</si>
  <si>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</si>
  <si>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</si>
  <si>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</si>
  <si>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</si>
  <si>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</si>
  <si>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</si>
  <si>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</si>
  <si>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</si>
  <si>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</si>
  <si>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</si>
  <si>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</si>
  <si>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</si>
  <si>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</si>
  <si>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</si>
  <si>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</si>
  <si>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</si>
  <si>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</si>
  <si>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</si>
  <si>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</si>
  <si>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</si>
  <si>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</si>
  <si>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</si>
  <si>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</si>
  <si>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</si>
  <si>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</si>
  <si>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</si>
  <si>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</si>
  <si>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</si>
  <si>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</si>
  <si>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清川村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</si>
  <si>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</si>
  <si>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</si>
  <si>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</si>
  <si>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</si>
  <si>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</si>
  <si>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</si>
  <si>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</si>
  <si>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</si>
  <si>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</si>
  <si>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</si>
  <si>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</si>
  <si>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</si>
  <si>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</si>
  <si>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</si>
  <si>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</si>
  <si>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</si>
  <si>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</si>
  <si>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</si>
  <si>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収益的収支比率及び料金回収率は、ともに平均値を上回る水準で推移しているほか、企業債残高もなく、健全な経営状況となっています。
　また、給水原価は平均値の６割程度となっており、有収率も平均値を上回っていますが、漏水調査や漏水修理を実施し、引き続き有収率の向上を図る必要があります。</t>
    <rPh sb="78" eb="79">
      <t>ワ</t>
    </rPh>
    <phoneticPr fontId="4"/>
  </si>
  <si>
    <t>　現有施設及び設備は、整備後20～30年が経過し、経年劣化による老朽化が進んでいることから、清川村簡易水道事業実施計画（令和３年度策定）に基づき、計画的に施設及び設備の更新を実施していく予定です。</t>
    <phoneticPr fontId="4"/>
  </si>
  <si>
    <t>　各家庭における節水機器の普及や節水意識の浸透及び人口減少等による水需要の鈍化に伴い、水道料金収入も減少傾向にある中、計画的な施設及び設備の更新を実施していくため、料金改定に向けた取組を進めていく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</si>
</sst>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1.1200000000000001</c:v>
                </c:pt>
                <c:pt idx="3" formatCode="#,##0.00;&quot;△&quot;#,##0.00;&quot;-&quot;">
                  <c:v>0.79</c:v>
                </c:pt>
                <c:pt idx="4" formatCode="#,##0.00;&quot;△&quot;#,##0.00;&quot;-&quot;">
                  <c:v>0.82</c:v>
                </c:pt>
              </c:numCache>
            </c:numRef>
          </c:val>
          <c:extLst>
            <c:ext xmlns:c16="http://schemas.microsoft.com/office/drawing/2014/chart" uri="{C3380CC4-5D6E-409C-BE32-E72D297353CC}">
              <c16:uniqueId val="{00000000-40FF-496F-817E-D9FCF95E095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40FF-496F-817E-D9FCF95E095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51.81</c:v>
                </c:pt>
                <c:pt idx="1">
                  <c:v>54.58</c:v>
                </c:pt>
                <c:pt idx="2">
                  <c:v>47.7</c:v>
                </c:pt>
                <c:pt idx="3">
                  <c:v>47.58</c:v>
                </c:pt>
                <c:pt idx="4">
                  <c:v>48.39</c:v>
                </c:pt>
              </c:numCache>
            </c:numRef>
          </c:val>
          <c:extLst>
            <c:ext xmlns:c16="http://schemas.microsoft.com/office/drawing/2014/chart" uri="{C3380CC4-5D6E-409C-BE32-E72D297353CC}">
              <c16:uniqueId val="{00000000-C98D-478C-97E2-E1341EAFC34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C98D-478C-97E2-E1341EAFC34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72.349999999999994</c:v>
                </c:pt>
                <c:pt idx="1">
                  <c:v>66.69</c:v>
                </c:pt>
                <c:pt idx="2">
                  <c:v>75.25</c:v>
                </c:pt>
                <c:pt idx="3">
                  <c:v>74.7</c:v>
                </c:pt>
                <c:pt idx="4">
                  <c:v>77.819999999999993</c:v>
                </c:pt>
              </c:numCache>
            </c:numRef>
          </c:val>
          <c:extLst>
            <c:ext xmlns:c16="http://schemas.microsoft.com/office/drawing/2014/chart" uri="{C3380CC4-5D6E-409C-BE32-E72D297353CC}">
              <c16:uniqueId val="{00000000-115F-4DD0-89E1-B8FFFD5D80D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115F-4DD0-89E1-B8FFFD5D80D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185.77</c:v>
                </c:pt>
                <c:pt idx="1">
                  <c:v>151</c:v>
                </c:pt>
                <c:pt idx="2">
                  <c:v>143.52000000000001</c:v>
                </c:pt>
                <c:pt idx="3">
                  <c:v>135.44</c:v>
                </c:pt>
                <c:pt idx="4">
                  <c:v>89.99</c:v>
                </c:pt>
              </c:numCache>
            </c:numRef>
          </c:val>
          <c:extLst>
            <c:ext xmlns:c16="http://schemas.microsoft.com/office/drawing/2014/chart" uri="{C3380CC4-5D6E-409C-BE32-E72D297353CC}">
              <c16:uniqueId val="{00000000-604A-4C55-988A-52C79FBC23C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604A-4C55-988A-52C79FBC23C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5C-43F0-B6CF-CD2AFF8EEDB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5C-43F0-B6CF-CD2AFF8EEDB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66-48C3-80F6-6DD171494C2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6-48C3-80F6-6DD171494C2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AD-42CE-A65B-A8D1B51899F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AD-42CE-A65B-A8D1B51899F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03-4B4C-A212-A28525D7E09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03-4B4C-A212-A28525D7E09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B4-4C26-A7B1-39BC03E32A9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1EB4-4C26-A7B1-39BC03E32A9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174</c:v>
                </c:pt>
                <c:pt idx="1">
                  <c:v>142.15</c:v>
                </c:pt>
                <c:pt idx="2">
                  <c:v>139.77000000000001</c:v>
                </c:pt>
                <c:pt idx="3">
                  <c:v>118.23</c:v>
                </c:pt>
                <c:pt idx="4">
                  <c:v>61.32</c:v>
                </c:pt>
              </c:numCache>
            </c:numRef>
          </c:val>
          <c:extLst>
            <c:ext xmlns:c16="http://schemas.microsoft.com/office/drawing/2014/chart" uri="{C3380CC4-5D6E-409C-BE32-E72D297353CC}">
              <c16:uniqueId val="{00000000-EB55-4471-8978-F31C6612178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EB55-4471-8978-F31C6612178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69.78</c:v>
                </c:pt>
                <c:pt idx="1">
                  <c:v>85.12</c:v>
                </c:pt>
                <c:pt idx="2">
                  <c:v>87.65</c:v>
                </c:pt>
                <c:pt idx="3">
                  <c:v>92.43</c:v>
                </c:pt>
                <c:pt idx="4">
                  <c:v>191.76</c:v>
                </c:pt>
              </c:numCache>
            </c:numRef>
          </c:val>
          <c:extLst>
            <c:ext xmlns:c16="http://schemas.microsoft.com/office/drawing/2014/chart" uri="{C3380CC4-5D6E-409C-BE32-E72D297353CC}">
              <c16:uniqueId val="{00000000-D7F5-4059-B79D-F3EDF74D0B4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D7F5-4059-B79D-F3EDF74D0B4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神奈川県　清川村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2860</v>
      </c>
      <c r="AM8" s="55"/>
      <c r="AN8" s="55"/>
      <c r="AO8" s="55"/>
      <c r="AP8" s="55"/>
      <c r="AQ8" s="55"/>
      <c r="AR8" s="55"/>
      <c r="AS8" s="55"/>
      <c r="AT8" s="45">
        <f>データ!$S$6</f>
        <v>71.239999999999995</v>
      </c>
      <c r="AU8" s="45"/>
      <c r="AV8" s="45"/>
      <c r="AW8" s="45"/>
      <c r="AX8" s="45"/>
      <c r="AY8" s="45"/>
      <c r="AZ8" s="45"/>
      <c r="BA8" s="45"/>
      <c r="BB8" s="45">
        <f>データ!$T$6</f>
        <v>40.15</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97.5</v>
      </c>
      <c r="Q10" s="45"/>
      <c r="R10" s="45"/>
      <c r="S10" s="45"/>
      <c r="T10" s="45"/>
      <c r="U10" s="45"/>
      <c r="V10" s="45"/>
      <c r="W10" s="55">
        <f>データ!$Q$6</f>
        <v>1694</v>
      </c>
      <c r="X10" s="55"/>
      <c r="Y10" s="55"/>
      <c r="Z10" s="55"/>
      <c r="AA10" s="55"/>
      <c r="AB10" s="55"/>
      <c r="AC10" s="55"/>
      <c r="AD10" s="2"/>
      <c r="AE10" s="2"/>
      <c r="AF10" s="2"/>
      <c r="AG10" s="2"/>
      <c r="AH10" s="2"/>
      <c r="AI10" s="2"/>
      <c r="AJ10" s="2"/>
      <c r="AK10" s="2"/>
      <c r="AL10" s="55">
        <f>データ!$U$6</f>
        <v>2766</v>
      </c>
      <c r="AM10" s="55"/>
      <c r="AN10" s="55"/>
      <c r="AO10" s="55"/>
      <c r="AP10" s="55"/>
      <c r="AQ10" s="55"/>
      <c r="AR10" s="55"/>
      <c r="AS10" s="55"/>
      <c r="AT10" s="45">
        <f>データ!$V$6</f>
        <v>4.5</v>
      </c>
      <c r="AU10" s="45"/>
      <c r="AV10" s="45"/>
      <c r="AW10" s="45"/>
      <c r="AX10" s="45"/>
      <c r="AY10" s="45"/>
      <c r="AZ10" s="45"/>
      <c r="BA10" s="45"/>
      <c r="BB10" s="45">
        <f>データ!$W$6</f>
        <v>614.66999999999996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115</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xO0sO8FRtRZqykSp5wVMS4uXr30F3yyJfAybIkCKDEGA4mdM0DwM30dl93tDNtyHjXInma0nWYokRDsG5iTLiQ==" saltValue="aYhqAoVaB3xmh0FoDMpAO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144029</v>
      </c>
      <c r="D6" s="20">
        <f t="shared" si="3"/>
        <v>47</v>
      </c>
      <c r="E6" s="20">
        <f t="shared" si="3"/>
        <v>1</v>
      </c>
      <c r="F6" s="20">
        <f t="shared" si="3"/>
        <v>0</v>
      </c>
      <c r="G6" s="20">
        <f t="shared" si="3"/>
        <v>0</v>
      </c>
      <c r="H6" s="20" t="str">
        <f t="shared" si="3"/>
        <v>神奈川県　清川村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97.5</v>
      </c>
      <c r="Q6" s="21">
        <f t="shared" si="3"/>
        <v>1694</v>
      </c>
      <c r="R6" s="21">
        <f t="shared" si="3"/>
        <v>2860</v>
      </c>
      <c r="S6" s="21">
        <f t="shared" si="3"/>
        <v>71.239999999999995</v>
      </c>
      <c r="T6" s="21">
        <f t="shared" si="3"/>
        <v>40.15</v>
      </c>
      <c r="U6" s="21">
        <f t="shared" si="3"/>
        <v>2766</v>
      </c>
      <c r="V6" s="21">
        <f t="shared" si="3"/>
        <v>4.5</v>
      </c>
      <c r="W6" s="21">
        <f t="shared" si="3"/>
        <v>614.66999999999996</v>
      </c>
      <c r="X6" s="22">
        <f>IF(X7="",NA(),X7)</f>
        <v>185.77</v>
      </c>
      <c r="Y6" s="22">
        <f t="shared" ref="Y6:AG6" si="4">IF(Y7="",NA(),Y7)</f>
        <v>151</v>
      </c>
      <c r="Z6" s="22">
        <f t="shared" si="4"/>
        <v>143.52000000000001</v>
      </c>
      <c r="AA6" s="22">
        <f t="shared" si="4"/>
        <v>135.44</v>
      </c>
      <c r="AB6" s="22">
        <f t="shared" si="4"/>
        <v>89.99</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1061.58</v>
      </c>
      <c r="BK6" s="22">
        <f t="shared" si="7"/>
        <v>1007.7</v>
      </c>
      <c r="BL6" s="22">
        <f t="shared" si="7"/>
        <v>1018.52</v>
      </c>
      <c r="BM6" s="22">
        <f t="shared" si="7"/>
        <v>949.61</v>
      </c>
      <c r="BN6" s="22">
        <f t="shared" si="7"/>
        <v>918.84</v>
      </c>
      <c r="BO6" s="21" t="str">
        <f>IF(BO7="","",IF(BO7="-","【-】","【"&amp;SUBSTITUTE(TEXT(BO7,"#,##0.00"),"-","△")&amp;"】"))</f>
        <v>【940.88】</v>
      </c>
      <c r="BP6" s="22">
        <f>IF(BP7="",NA(),BP7)</f>
        <v>174</v>
      </c>
      <c r="BQ6" s="22">
        <f t="shared" ref="BQ6:BY6" si="8">IF(BQ7="",NA(),BQ7)</f>
        <v>142.15</v>
      </c>
      <c r="BR6" s="22">
        <f t="shared" si="8"/>
        <v>139.77000000000001</v>
      </c>
      <c r="BS6" s="22">
        <f t="shared" si="8"/>
        <v>118.23</v>
      </c>
      <c r="BT6" s="22">
        <f t="shared" si="8"/>
        <v>61.32</v>
      </c>
      <c r="BU6" s="22">
        <f t="shared" si="8"/>
        <v>58.52</v>
      </c>
      <c r="BV6" s="22">
        <f t="shared" si="8"/>
        <v>59.22</v>
      </c>
      <c r="BW6" s="22">
        <f t="shared" si="8"/>
        <v>58.79</v>
      </c>
      <c r="BX6" s="22">
        <f t="shared" si="8"/>
        <v>58.41</v>
      </c>
      <c r="BY6" s="22">
        <f t="shared" si="8"/>
        <v>58.27</v>
      </c>
      <c r="BZ6" s="21" t="str">
        <f>IF(BZ7="","",IF(BZ7="-","【-】","【"&amp;SUBSTITUTE(TEXT(BZ7,"#,##0.00"),"-","△")&amp;"】"))</f>
        <v>【54.59】</v>
      </c>
      <c r="CA6" s="22">
        <f>IF(CA7="",NA(),CA7)</f>
        <v>69.78</v>
      </c>
      <c r="CB6" s="22">
        <f t="shared" ref="CB6:CJ6" si="9">IF(CB7="",NA(),CB7)</f>
        <v>85.12</v>
      </c>
      <c r="CC6" s="22">
        <f t="shared" si="9"/>
        <v>87.65</v>
      </c>
      <c r="CD6" s="22">
        <f t="shared" si="9"/>
        <v>92.43</v>
      </c>
      <c r="CE6" s="22">
        <f t="shared" si="9"/>
        <v>191.76</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51.81</v>
      </c>
      <c r="CM6" s="22">
        <f t="shared" ref="CM6:CU6" si="10">IF(CM7="",NA(),CM7)</f>
        <v>54.58</v>
      </c>
      <c r="CN6" s="22">
        <f t="shared" si="10"/>
        <v>47.7</v>
      </c>
      <c r="CO6" s="22">
        <f t="shared" si="10"/>
        <v>47.58</v>
      </c>
      <c r="CP6" s="22">
        <f t="shared" si="10"/>
        <v>48.39</v>
      </c>
      <c r="CQ6" s="22">
        <f t="shared" si="10"/>
        <v>57.3</v>
      </c>
      <c r="CR6" s="22">
        <f t="shared" si="10"/>
        <v>56.76</v>
      </c>
      <c r="CS6" s="22">
        <f t="shared" si="10"/>
        <v>56.04</v>
      </c>
      <c r="CT6" s="22">
        <f t="shared" si="10"/>
        <v>58.52</v>
      </c>
      <c r="CU6" s="22">
        <f t="shared" si="10"/>
        <v>58.88</v>
      </c>
      <c r="CV6" s="21" t="str">
        <f>IF(CV7="","",IF(CV7="-","【-】","【"&amp;SUBSTITUTE(TEXT(CV7,"#,##0.00"),"-","△")&amp;"】"))</f>
        <v>【56.42】</v>
      </c>
      <c r="CW6" s="22">
        <f>IF(CW7="",NA(),CW7)</f>
        <v>72.349999999999994</v>
      </c>
      <c r="CX6" s="22">
        <f t="shared" ref="CX6:DF6" si="11">IF(CX7="",NA(),CX7)</f>
        <v>66.69</v>
      </c>
      <c r="CY6" s="22">
        <f t="shared" si="11"/>
        <v>75.25</v>
      </c>
      <c r="CZ6" s="22">
        <f t="shared" si="11"/>
        <v>74.7</v>
      </c>
      <c r="DA6" s="22">
        <f t="shared" si="11"/>
        <v>77.819999999999993</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1.1200000000000001</v>
      </c>
      <c r="EG6" s="22">
        <f t="shared" si="14"/>
        <v>0.79</v>
      </c>
      <c r="EH6" s="22">
        <f t="shared" si="14"/>
        <v>0.82</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144029</v>
      </c>
      <c r="D7" s="24">
        <v>47</v>
      </c>
      <c r="E7" s="24">
        <v>1</v>
      </c>
      <c r="F7" s="24">
        <v>0</v>
      </c>
      <c r="G7" s="24">
        <v>0</v>
      </c>
      <c r="H7" s="24" t="s">
        <v>96</v>
      </c>
      <c r="I7" s="24" t="s">
        <v>97</v>
      </c>
      <c r="J7" s="24" t="s">
        <v>98</v>
      </c>
      <c r="K7" s="24" t="s">
        <v>99</v>
      </c>
      <c r="L7" s="24" t="s">
        <v>100</v>
      </c>
      <c r="M7" s="24" t="s">
        <v>101</v>
      </c>
      <c r="N7" s="25" t="s">
        <v>102</v>
      </c>
      <c r="O7" s="25" t="s">
        <v>103</v>
      </c>
      <c r="P7" s="25">
        <v>97.5</v>
      </c>
      <c r="Q7" s="25">
        <v>1694</v>
      </c>
      <c r="R7" s="25">
        <v>2860</v>
      </c>
      <c r="S7" s="25">
        <v>71.239999999999995</v>
      </c>
      <c r="T7" s="25">
        <v>40.15</v>
      </c>
      <c r="U7" s="25">
        <v>2766</v>
      </c>
      <c r="V7" s="25">
        <v>4.5</v>
      </c>
      <c r="W7" s="25">
        <v>614.66999999999996</v>
      </c>
      <c r="X7" s="25">
        <v>185.77</v>
      </c>
      <c r="Y7" s="25">
        <v>151</v>
      </c>
      <c r="Z7" s="25">
        <v>143.52000000000001</v>
      </c>
      <c r="AA7" s="25">
        <v>135.44</v>
      </c>
      <c r="AB7" s="25">
        <v>89.99</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1061.58</v>
      </c>
      <c r="BK7" s="25">
        <v>1007.7</v>
      </c>
      <c r="BL7" s="25">
        <v>1018.52</v>
      </c>
      <c r="BM7" s="25">
        <v>949.61</v>
      </c>
      <c r="BN7" s="25">
        <v>918.84</v>
      </c>
      <c r="BO7" s="25">
        <v>940.88</v>
      </c>
      <c r="BP7" s="25">
        <v>174</v>
      </c>
      <c r="BQ7" s="25">
        <v>142.15</v>
      </c>
      <c r="BR7" s="25">
        <v>139.77000000000001</v>
      </c>
      <c r="BS7" s="25">
        <v>118.23</v>
      </c>
      <c r="BT7" s="25">
        <v>61.32</v>
      </c>
      <c r="BU7" s="25">
        <v>58.52</v>
      </c>
      <c r="BV7" s="25">
        <v>59.22</v>
      </c>
      <c r="BW7" s="25">
        <v>58.79</v>
      </c>
      <c r="BX7" s="25">
        <v>58.41</v>
      </c>
      <c r="BY7" s="25">
        <v>58.27</v>
      </c>
      <c r="BZ7" s="25">
        <v>54.59</v>
      </c>
      <c r="CA7" s="25">
        <v>69.78</v>
      </c>
      <c r="CB7" s="25">
        <v>85.12</v>
      </c>
      <c r="CC7" s="25">
        <v>87.65</v>
      </c>
      <c r="CD7" s="25">
        <v>92.43</v>
      </c>
      <c r="CE7" s="25">
        <v>191.76</v>
      </c>
      <c r="CF7" s="25">
        <v>296.3</v>
      </c>
      <c r="CG7" s="25">
        <v>292.89999999999998</v>
      </c>
      <c r="CH7" s="25">
        <v>298.25</v>
      </c>
      <c r="CI7" s="25">
        <v>303.27999999999997</v>
      </c>
      <c r="CJ7" s="25">
        <v>303.81</v>
      </c>
      <c r="CK7" s="25">
        <v>301.2</v>
      </c>
      <c r="CL7" s="25">
        <v>51.81</v>
      </c>
      <c r="CM7" s="25">
        <v>54.58</v>
      </c>
      <c r="CN7" s="25">
        <v>47.7</v>
      </c>
      <c r="CO7" s="25">
        <v>47.58</v>
      </c>
      <c r="CP7" s="25">
        <v>48.39</v>
      </c>
      <c r="CQ7" s="25">
        <v>57.3</v>
      </c>
      <c r="CR7" s="25">
        <v>56.76</v>
      </c>
      <c r="CS7" s="25">
        <v>56.04</v>
      </c>
      <c r="CT7" s="25">
        <v>58.52</v>
      </c>
      <c r="CU7" s="25">
        <v>58.88</v>
      </c>
      <c r="CV7" s="25">
        <v>56.42</v>
      </c>
      <c r="CW7" s="25">
        <v>72.349999999999994</v>
      </c>
      <c r="CX7" s="25">
        <v>66.69</v>
      </c>
      <c r="CY7" s="25">
        <v>75.25</v>
      </c>
      <c r="CZ7" s="25">
        <v>74.7</v>
      </c>
      <c r="DA7" s="25">
        <v>77.819999999999993</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1.1200000000000001</v>
      </c>
      <c r="EG7" s="25">
        <v>0.79</v>
      </c>
      <c r="EH7" s="25">
        <v>0.82</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博丈</cp:lastModifiedBy>
  <dcterms:created xsi:type="dcterms:W3CDTF">2022-12-01T01:09:43Z</dcterms:created>
  <dcterms:modified xsi:type="dcterms:W3CDTF">2023-01-23T05:47:07Z</dcterms:modified>
  <cp:category/>
</cp:coreProperties>
</file>