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1472" windowHeight="915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<sst xmlns="http://schemas.openxmlformats.org/spreadsheetml/2006/main" count="1175" uniqueCount="627">
  <si>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</si>
  <si>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</si>
  <si>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</si>
  <si>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</si>
  <si>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</si>
  <si>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</si>
  <si>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</si>
  <si>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</si>
  <si>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</si>
  <si>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</si>
  <si>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</si>
  <si>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</si>
  <si>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</si>
  <si>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</si>
  <si>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</si>
  <si>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</si>
  <si>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</si>
  <si>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</si>
  <si>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</si>
  <si>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</si>
  <si>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</si>
  <si>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</si>
  <si>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</si>
  <si>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</si>
  <si>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</si>
  <si>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</si>
  <si>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</si>
  <si>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</si>
  <si>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</si>
  <si>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</si>
  <si>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</si>
  <si>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</si>
  <si>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</si>
  <si>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</si>
  <si>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</si>
  <si>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</si>
  <si>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</si>
  <si>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</si>
  <si>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</si>
  <si>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</si>
  <si>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</si>
  <si>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</si>
  <si>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</si>
  <si>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</si>
  <si>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</si>
  <si>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</si>
  <si>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</si>
  <si>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</si>
  <si>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</si>
  <si>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</si>
  <si>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</si>
  <si>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</si>
  <si>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</si>
  <si>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</si>
  <si>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</si>
  <si>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</si>
  <si>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</si>
  <si>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</si>
  <si>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</si>
  <si>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</si>
  <si>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</si>
  <si>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</si>
  <si>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</si>
  <si>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</si>
  <si>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</si>
  <si>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</si>
  <si>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</si>
  <si>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</si>
  <si>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</si>
  <si>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</si>
  <si>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</si>
  <si>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</si>
  <si>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</si>
  <si>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</si>
  <si>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</si>
  <si>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</si>
  <si>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</si>
  <si>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</si>
  <si>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</si>
  <si>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</si>
  <si>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</si>
  <si>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</si>
  <si>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</si>
  <si>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</si>
  <si>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</si>
  <si>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</si>
  <si>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</si>
  <si>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</si>
  <si>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</si>
  <si>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</si>
  <si>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</si>
  <si>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</si>
  <si>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</si>
  <si>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</si>
  <si>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</si>
  <si>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</si>
  <si>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</si>
  <si>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</si>
  <si>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</si>
  <si>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</si>
  <si>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</si>
  <si>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</si>
  <si>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</si>
  <si>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</si>
  <si>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</si>
  <si>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</si>
  <si>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</si>
  <si>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</si>
  <si>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</si>
  <si>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</si>
  <si>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</si>
  <si>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</si>
  <si>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</si>
  <si>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</si>
  <si>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</si>
  <si>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</si>
  <si>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</si>
  <si>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</si>
  <si>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</si>
  <si>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</si>
  <si>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</si>
  <si>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</si>
  <si>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</si>
  <si>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</si>
  <si>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</si>
  <si>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</si>
  <si>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</si>
  <si>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</si>
  <si>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</si>
  <si>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</si>
  <si>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</si>
  <si>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</si>
  <si>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</si>
  <si>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</si>
  <si>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</si>
  <si>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</si>
  <si>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</si>
  <si>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</si>
  <si>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</si>
  <si>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</si>
  <si>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</si>
  <si>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</si>
  <si>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</si>
  <si>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</si>
  <si>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</si>
  <si>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</si>
  <si>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</si>
  <si>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</si>
  <si>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</si>
  <si>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</si>
  <si>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</si>
  <si>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</si>
  <si>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</si>
  <si>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</si>
  <si>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</si>
  <si>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</si>
  <si>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</si>
  <si>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</si>
  <si>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</si>
  <si>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</si>
  <si>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</si>
  <si>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</si>
  <si>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</si>
  <si>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</si>
  <si>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</si>
  <si>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</si>
  <si>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</si>
  <si>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</si>
  <si>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</si>
  <si>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</si>
  <si>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</si>
  <si>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</si>
  <si>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</si>
  <si>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</si>
  <si>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</si>
  <si>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</si>
  <si>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</si>
  <si>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</si>
  <si>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</si>
  <si>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</si>
  <si>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</si>
  <si>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</si>
  <si>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</si>
  <si>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</si>
  <si>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</si>
  <si>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</si>
  <si>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</si>
  <si>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</si>
  <si>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</si>
  <si>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</si>
  <si>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</si>
  <si>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</si>
  <si>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</si>
  <si>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</si>
  <si>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</si>
  <si>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</si>
  <si>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</si>
  <si>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</si>
  <si>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</si>
  <si>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</si>
  <si>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</si>
  <si>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</si>
  <si>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</si>
  <si>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</si>
  <si>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</si>
  <si>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</si>
  <si>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</si>
  <si>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</si>
  <si>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</si>
  <si>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</si>
  <si>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</si>
  <si>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</si>
  <si>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神奈川県松田町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</si>
  <si>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</si>
  <si>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</si>
  <si>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</si>
  <si>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</si>
  <si>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</si>
  <si>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</si>
  <si>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</si>
  <si>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</si>
  <si>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</si>
  <si>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</si>
  <si>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</si>
  <si>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</si>
  <si>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</si>
  <si>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</si>
  <si>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</si>
  <si>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</si>
  <si>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</si>
  <si>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</si>
  <si>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</si>
  <si>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</si>
  <si>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</si>
  <si>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</si>
  <si>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</si>
  <si>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</si>
  <si>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</si>
  <si>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</si>
  <si>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</si>
  <si>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</si>
  <si>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</si>
  <si>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</si>
  <si>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</si>
  <si>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</si>
  <si>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</si>
  <si>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</si>
  <si>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</si>
  <si>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</si>
  <si>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</si>
  <si>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</si>
  <si>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</si>
  <si>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</si>
  <si>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</si>
  <si>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</si>
  <si>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</si>
  <si>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</si>
  <si>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</si>
  <si>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</si>
  <si>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</si>
  <si>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</si>
  <si>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</si>
  <si>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</si>
  <si>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</si>
  <si>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</si>
  <si>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</si>
  <si>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</si>
  <si>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</si>
  <si>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</si>
  <si>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</si>
  <si>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</si>
  <si>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</si>
  <si>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</si>
  <si>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</si>
  <si>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</si>
  <si>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</si>
  <si>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</si>
  <si>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</si>
  <si>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</si>
  <si>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</si>
  <si>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</si>
  <si>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</si>
  <si>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</si>
  <si>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</si>
  <si>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</si>
  <si>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</si>
  <si>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</si>
  <si>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</si>
  <si>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</si>
  <si>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</si>
  <si>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</si>
  <si>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</si>
  <si>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</si>
  <si>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</si>
  <si>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</si>
  <si>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</si>
  <si>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</si>
  <si>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</si>
  <si>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</si>
  <si>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</si>
  <si>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</si>
  <si>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</si>
  <si>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</si>
  <si>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</si>
  <si>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</si>
  <si>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</si>
  <si>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</si>
  <si>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</si>
  <si>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</si>
  <si>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</si>
  <si>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</si>
  <si>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</si>
  <si>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</si>
  <si>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</si>
  <si>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</si>
  <si>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</si>
  <si>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</si>
  <si>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</si>
  <si>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</si>
  <si>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</si>
  <si>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</si>
  <si>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</si>
  <si>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</si>
  <si>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</si>
  <si>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</si>
  <si>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</si>
  <si>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</si>
  <si>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</si>
  <si>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</si>
  <si>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</si>
  <si>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</si>
  <si>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</si>
  <si>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</si>
  <si>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</si>
  <si>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</si>
  <si>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</si>
  <si>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</si>
  <si>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</si>
  <si>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</si>
  <si>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</si>
  <si>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</si>
  <si>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</si>
  <si>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</si>
  <si>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</si>
  <si>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</si>
  <si>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</si>
  <si>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</si>
  <si>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</si>
  <si>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</si>
  <si>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</si>
  <si>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</si>
  <si>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</si>
  <si>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</si>
  <si>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</si>
  <si>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</si>
  <si>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</si>
  <si>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</si>
  <si>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</si>
  <si>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</si>
  <si>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</si>
  <si>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</si>
  <si>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</si>
  <si>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</si>
  <si>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</si>
  <si>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</si>
  <si>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</si>
  <si>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</si>
  <si>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神奈川県松田町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</si>
  <si>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</si>
  <si>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</si>
  <si>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</si>
  <si>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</si>
  <si>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</si>
  <si>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</si>
  <si>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</si>
  <si>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</si>
  <si>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</si>
  <si>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</si>
  <si>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</si>
  <si>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</si>
  <si>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</si>
  <si>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</si>
  <si>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</si>
  <si>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</si>
  <si>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</si>
  <si>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</si>
  <si>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</si>
  <si>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</si>
  <si>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</si>
  <si>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</si>
  <si>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</si>
  <si>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</si>
  <si>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</si>
  <si>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</si>
  <si>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</si>
  <si>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</si>
  <si>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</si>
  <si>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</si>
  <si>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</si>
  <si>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</si>
  <si>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</si>
  <si>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</si>
  <si>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</si>
  <si>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</si>
  <si>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</si>
  <si>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</si>
  <si>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</si>
  <si>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</si>
  <si>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</si>
  <si>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</si>
  <si>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</si>
  <si>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寄簡易水道事業特別会計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</si>
  <si>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</si>
  <si>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</si>
  <si>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</si>
  <si>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</si>
  <si>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</si>
  <si>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</si>
  <si>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</si>
  <si>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</si>
  <si>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</si>
  <si>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</si>
  <si>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</si>
  <si>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</si>
  <si>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</si>
  <si>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</si>
  <si>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</si>
  <si>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</si>
  <si>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</si>
  <si>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</si>
  <si>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</si>
  <si>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</si>
  <si>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</si>
  <si>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</si>
  <si>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</si>
  <si>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</si>
  <si>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</si>
  <si>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</si>
  <si>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</si>
  <si>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</si>
  <si>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</si>
  <si>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</si>
  <si>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</si>
  <si>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</si>
  <si>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</si>
  <si>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</si>
  <si>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</si>
  <si>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</si>
  <si>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</si>
  <si>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</si>
  <si>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</si>
  <si>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</si>
  <si>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</si>
  <si>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</si>
  <si>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</si>
  <si>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</si>
  <si>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</si>
  <si>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</si>
  <si>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</si>
  <si>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</si>
  <si>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</si>
  <si>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</si>
  <si>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</si>
  <si>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</si>
  <si>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</si>
  <si>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</si>
  <si>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</si>
  <si>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</si>
  <si>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</si>
  <si>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</si>
  <si>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</si>
  <si>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</si>
  <si>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</si>
  <si>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</si>
  <si>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</si>
  <si>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</si>
  <si>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</si>
  <si>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</si>
  <si>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寄簡易水道事業特別会計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</si>
  <si>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</si>
  <si>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</si>
  <si>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</si>
  <si>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</si>
  <si>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</si>
  <si>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</si>
  <si>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</si>
  <si>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</si>
  <si>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</si>
  <si>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</si>
  <si>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</si>
  <si>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</si>
  <si>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</si>
  <si>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</si>
  <si>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</si>
  <si>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</si>
  <si>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</si>
  <si>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</si>
  <si>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</si>
  <si>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</si>
  <si>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</si>
  <si>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</si>
  <si>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</si>
  <si>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</si>
  <si>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</si>
  <si>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</si>
  <si>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</si>
  <si>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</si>
  <si>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</si>
  <si>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</si>
  <si>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</si>
  <si>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</si>
  <si>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</si>
  <si>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</si>
  <si>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</si>
  <si>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</si>
  <si>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</si>
  <si>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</si>
  <si>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</si>
  <si>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</si>
  <si>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</si>
  <si>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</si>
  <si>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</si>
  <si>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</si>
  <si>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</si>
  <si>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</si>
  <si>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</si>
  <si>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</si>
  <si>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</si>
  <si>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</si>
  <si>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</si>
  <si>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</si>
  <si>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</si>
  <si>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</si>
  <si>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</si>
  <si>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</si>
  <si>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</si>
  <si>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</si>
  <si>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</si>
  <si>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</si>
  <si>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</si>
  <si>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</si>
  <si>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</si>
  <si>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</si>
  <si>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</si>
  <si>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</si>
  <si>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</si>
  <si>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</si>
  <si>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</si>
  <si>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</si>
  <si>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</si>
  <si>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</si>
  <si>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</si>
  <si>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</si>
  <si>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</si>
  <si>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</si>
  <si>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</si>
  <si>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</si>
  <si>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</si>
  <si>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</si>
  <si>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</si>
  <si>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</si>
  <si>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</si>
  <si>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</si>
  <si>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</si>
  <si>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</si>
  <si>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</si>
  <si>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4.98</t>
  </si>
  <si>
    <t>一般会計</t>
  </si>
  <si>
    <t>上水道事業会計</t>
  </si>
  <si>
    <t>国民健康保険事業特別会計</t>
  </si>
  <si>
    <t>介護保険事業特別会計</t>
  </si>
  <si>
    <t>下水道事業特別会計</t>
  </si>
  <si>
    <t>国民健康保険診療所事業特別会計</t>
  </si>
  <si>
    <t>後期高齢者医療特別会計</t>
  </si>
  <si>
    <t>寄簡易水道事業特別会計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</si>
  <si>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</si>
  <si>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</si>
  <si>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</si>
  <si>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</si>
  <si>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</si>
  <si>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</si>
  <si>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</si>
  <si>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</si>
  <si>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南足柄市外五ケ市町組合</t>
  </si>
  <si>
    <t>松田町外二ヶ町組合</t>
  </si>
  <si>
    <t>足柄上衛生組合</t>
  </si>
  <si>
    <t>足柄東部清掃組合</t>
  </si>
  <si>
    <t>松田町外三ケ町組合</t>
  </si>
  <si>
    <t>神奈川県市町村職員退職手当組合</t>
  </si>
  <si>
    <t>神奈川県後期高齢者医療広域連合（一般会計）</t>
  </si>
  <si>
    <t>神奈川県後期高齢者医療広域連合（特別会計）</t>
  </si>
  <si>
    <t>神奈川県町村情報システム共同事業組合</t>
  </si>
  <si>
    <t>有限会社　みやまの里</t>
    <rPh sb="0" eb="4">
      <t>ユウゲンガイシャ</t>
    </rPh>
    <rPh sb="9" eb="10">
      <t>サト</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</si>
  <si>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</si>
  <si>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</si>
  <si>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</si>
  <si>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</si>
  <si>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</si>
  <si>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</si>
  <si>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</si>
  <si>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</si>
  <si>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</si>
  <si>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</si>
  <si>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松田町教育施設整備基金</t>
    <rPh sb="0" eb="3">
      <t>マツダマチ</t>
    </rPh>
    <rPh sb="3" eb="5">
      <t>キョウイク</t>
    </rPh>
    <rPh sb="5" eb="11">
      <t>シセツセイビキキン</t>
    </rPh>
    <phoneticPr fontId="5"/>
  </si>
  <si>
    <t>松田町新松田駅周辺整備基金</t>
    <rPh sb="0" eb="3">
      <t>マツダマチ</t>
    </rPh>
    <rPh sb="3" eb="7">
      <t>シンマツダエキ</t>
    </rPh>
    <rPh sb="7" eb="11">
      <t>シュウヘンセイビ</t>
    </rPh>
    <rPh sb="11" eb="13">
      <t>キキン</t>
    </rPh>
    <phoneticPr fontId="5"/>
  </si>
  <si>
    <t>松田町体育振興基金</t>
    <rPh sb="0" eb="3">
      <t>マツダマチ</t>
    </rPh>
    <rPh sb="3" eb="5">
      <t>タイイク</t>
    </rPh>
    <rPh sb="5" eb="9">
      <t>シンコウキキン</t>
    </rPh>
    <phoneticPr fontId="5"/>
  </si>
  <si>
    <t>松田町福田奨学基金</t>
    <rPh sb="0" eb="2">
      <t>マツダ</t>
    </rPh>
    <rPh sb="2" eb="3">
      <t>マチ</t>
    </rPh>
    <rPh sb="3" eb="5">
      <t>フクダ</t>
    </rPh>
    <rPh sb="5" eb="7">
      <t>ショウガク</t>
    </rPh>
    <rPh sb="7" eb="9">
      <t>キキン</t>
    </rPh>
    <phoneticPr fontId="5"/>
  </si>
  <si>
    <t>松田町町営住宅基金</t>
    <rPh sb="0" eb="3">
      <t>マツダマチ</t>
    </rPh>
    <rPh sb="3" eb="7">
      <t>チョウエイジュウタク</t>
    </rPh>
    <rPh sb="7" eb="9">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</si>
  <si>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</si>
  <si>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</si>
  <si>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</si>
  <si>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</si>
  <si>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</si>
  <si>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</si>
  <si>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</si>
  <si>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</si>
  <si>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</si>
  <si>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</si>
  <si>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</si>
  <si>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</si>
  <si>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</si>
  <si>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</si>
  <si>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</si>
  <si>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</si>
  <si>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</si>
  <si>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類似団体と比較すると、将来負担比率、有形固定資産減価償却率ともに高い値になっている。
近年は基金への積み立てにより、充当可能基金が増加し、将来負担比率は減少傾向にある。
今後、基金の取り崩しも含め、公共施設の計画的な管理・更新を検討していく。</t>
    <phoneticPr fontId="5"/>
  </si>
  <si>
    <t>類似団体と比較した場合、将来負担比率は高い値で推移しているが、実質公債費比率は低い値を維持している。
近年の傾向を見ると、将来負担比率は、充当可能基金の増加等により減少傾向にあり、実質公債費比率は、大型公共事業の元金償還の開始により増加傾向になっている。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</si>
</sst>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15" xfId="5" applyNumberFormat="1" applyFont="1" applyFill="1" applyBorder="1" applyAlignment="1" applyProtection="1">
      <alignment horizontal="right" vertical="center" shrinkToFit="1"/>
      <protection locked="0"/>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2" fillId="6" borderId="0" xfId="12" applyFont="1" applyFill="1">
      <alignment vertical="center"/>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31B8-42C3-9E95-E35F30280E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42526</c:v>
                </c:pt>
                <c:pt idx="1">
                  <c:v>87056</c:v>
                </c:pt>
                <c:pt idx="2">
                  <c:v>56834</c:v>
                </c:pt>
                <c:pt idx="3">
                  <c:v>103749</c:v>
                </c:pt>
                <c:pt idx="4">
                  <c:v>199599</c:v>
                </c:pt>
              </c:numCache>
            </c:numRef>
          </c:val>
          <c:smooth val="0"/>
          <c:extLst>
            <c:ext xmlns:c16="http://schemas.microsoft.com/office/drawing/2014/chart" uri="{C3380CC4-5D6E-409C-BE32-E72D297353CC}">
              <c16:uniqueId val="{00000001-31B8-42C3-9E95-E35F30280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10.37</c:v>
                </c:pt>
                <c:pt idx="1">
                  <c:v>5.12</c:v>
                </c:pt>
                <c:pt idx="2">
                  <c:v>7.2</c:v>
                </c:pt>
                <c:pt idx="3">
                  <c:v>12.28</c:v>
                </c:pt>
                <c:pt idx="4">
                  <c:v>15.44</c:v>
                </c:pt>
              </c:numCache>
            </c:numRef>
          </c:val>
          <c:extLst>
            <c:ext xmlns:c16="http://schemas.microsoft.com/office/drawing/2014/chart" uri="{C3380CC4-5D6E-409C-BE32-E72D297353CC}">
              <c16:uniqueId val="{00000000-7FE2-4FC8-B73B-4C8EDA5FA2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c:v>
                </c:pt>
                <c:pt idx="1">
                  <c:v>12.21</c:v>
                </c:pt>
                <c:pt idx="2">
                  <c:v>12.38</c:v>
                </c:pt>
                <c:pt idx="3">
                  <c:v>24.49</c:v>
                </c:pt>
                <c:pt idx="4">
                  <c:v>36.56</c:v>
                </c:pt>
              </c:numCache>
            </c:numRef>
          </c:val>
          <c:extLst>
            <c:ext xmlns:c16="http://schemas.microsoft.com/office/drawing/2014/chart" uri="{C3380CC4-5D6E-409C-BE32-E72D297353CC}">
              <c16:uniqueId val="{00000001-7FE2-4FC8-B73B-4C8EDA5FA2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c:v>
                </c:pt>
                <c:pt idx="1">
                  <c:v>-4.9800000000000004</c:v>
                </c:pt>
                <c:pt idx="2">
                  <c:v>2.0099999999999998</c:v>
                </c:pt>
                <c:pt idx="3">
                  <c:v>18.22</c:v>
                </c:pt>
                <c:pt idx="4">
                  <c:v>10.96</c:v>
                </c:pt>
              </c:numCache>
            </c:numRef>
          </c:val>
          <c:smooth val="0"/>
          <c:extLst>
            <c:ext xmlns:c16="http://schemas.microsoft.com/office/drawing/2014/chart" uri="{C3380CC4-5D6E-409C-BE32-E72D297353CC}">
              <c16:uniqueId val="{00000002-7FE2-4FC8-B73B-4C8EDA5FA2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2B-4CC8-8090-EDF5D46A8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2B-4CC8-8090-EDF5D46A8094}"/>
            </c:ext>
          </c:extLst>
        </c:ser>
        <c:ser>
          <c:idx val="2"/>
          <c:order val="2"/>
          <c:tx>
            <c:strRef>
              <c:f>データシート!$A$29</c:f>
              <c:strCache>
                <c:ptCount val="1"/>
                <c:pt idx="0">
                  <c:v>寄簡易水道事業特別会計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0.16</c:v>
                </c:pt>
                <c:pt idx="4">
                  <c:v>#N/A</c:v>
                </c:pt>
                <c:pt idx="5">
                  <c:v>0.11</c:v>
                </c:pt>
                <c:pt idx="6">
                  <c:v>#N/A</c:v>
                </c:pt>
                <c:pt idx="7">
                  <c:v>0.26</c:v>
                </c:pt>
                <c:pt idx="8">
                  <c:v>#N/A</c:v>
                </c:pt>
                <c:pt idx="9">
                  <c:v>0.15</c:v>
                </c:pt>
              </c:numCache>
            </c:numRef>
          </c:val>
          <c:extLst>
            <c:ext xmlns:c16="http://schemas.microsoft.com/office/drawing/2014/chart" uri="{C3380CC4-5D6E-409C-BE32-E72D297353CC}">
              <c16:uniqueId val="{00000002-CE2B-4CC8-8090-EDF5D46A809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0.4</c:v>
                </c:pt>
                <c:pt idx="4">
                  <c:v>#N/A</c:v>
                </c:pt>
                <c:pt idx="5">
                  <c:v>0.15</c:v>
                </c:pt>
                <c:pt idx="6">
                  <c:v>#N/A</c:v>
                </c:pt>
                <c:pt idx="7">
                  <c:v>0.15</c:v>
                </c:pt>
                <c:pt idx="8">
                  <c:v>#N/A</c:v>
                </c:pt>
                <c:pt idx="9">
                  <c:v>0.16</c:v>
                </c:pt>
              </c:numCache>
            </c:numRef>
          </c:val>
          <c:extLst>
            <c:ext xmlns:c16="http://schemas.microsoft.com/office/drawing/2014/chart" uri="{C3380CC4-5D6E-409C-BE32-E72D297353CC}">
              <c16:uniqueId val="{00000003-CE2B-4CC8-8090-EDF5D46A8094}"/>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0.45</c:v>
                </c:pt>
                <c:pt idx="2">
                  <c:v>#N/A</c:v>
                </c:pt>
                <c:pt idx="3">
                  <c:v>0.45</c:v>
                </c:pt>
                <c:pt idx="4">
                  <c:v>#N/A</c:v>
                </c:pt>
                <c:pt idx="5">
                  <c:v>0.56000000000000005</c:v>
                </c:pt>
                <c:pt idx="6">
                  <c:v>#N/A</c:v>
                </c:pt>
                <c:pt idx="7">
                  <c:v>0.56999999999999995</c:v>
                </c:pt>
                <c:pt idx="8">
                  <c:v>#N/A</c:v>
                </c:pt>
                <c:pt idx="9">
                  <c:v>0.38</c:v>
                </c:pt>
              </c:numCache>
            </c:numRef>
          </c:val>
          <c:extLst>
            <c:ext xmlns:c16="http://schemas.microsoft.com/office/drawing/2014/chart" uri="{C3380CC4-5D6E-409C-BE32-E72D297353CC}">
              <c16:uniqueId val="{00000004-CE2B-4CC8-8090-EDF5D46A809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0.51</c:v>
                </c:pt>
                <c:pt idx="4">
                  <c:v>#N/A</c:v>
                </c:pt>
                <c:pt idx="5">
                  <c:v>0.97</c:v>
                </c:pt>
                <c:pt idx="6">
                  <c:v>#N/A</c:v>
                </c:pt>
                <c:pt idx="7">
                  <c:v>0.49</c:v>
                </c:pt>
                <c:pt idx="8">
                  <c:v>#N/A</c:v>
                </c:pt>
                <c:pt idx="9">
                  <c:v>0.57999999999999996</c:v>
                </c:pt>
              </c:numCache>
            </c:numRef>
          </c:val>
          <c:extLst>
            <c:ext xmlns:c16="http://schemas.microsoft.com/office/drawing/2014/chart" uri="{C3380CC4-5D6E-409C-BE32-E72D297353CC}">
              <c16:uniqueId val="{00000005-CE2B-4CC8-8090-EDF5D46A809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2.15</c:v>
                </c:pt>
                <c:pt idx="2">
                  <c:v>#N/A</c:v>
                </c:pt>
                <c:pt idx="3">
                  <c:v>3.08</c:v>
                </c:pt>
                <c:pt idx="4">
                  <c:v>#N/A</c:v>
                </c:pt>
                <c:pt idx="5">
                  <c:v>2.86</c:v>
                </c:pt>
                <c:pt idx="6">
                  <c:v>#N/A</c:v>
                </c:pt>
                <c:pt idx="7">
                  <c:v>2.2200000000000002</c:v>
                </c:pt>
                <c:pt idx="8">
                  <c:v>#N/A</c:v>
                </c:pt>
                <c:pt idx="9">
                  <c:v>1.57</c:v>
                </c:pt>
              </c:numCache>
            </c:numRef>
          </c:val>
          <c:extLst>
            <c:ext xmlns:c16="http://schemas.microsoft.com/office/drawing/2014/chart" uri="{C3380CC4-5D6E-409C-BE32-E72D297353CC}">
              <c16:uniqueId val="{00000006-CE2B-4CC8-8090-EDF5D46A809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5.34</c:v>
                </c:pt>
                <c:pt idx="2">
                  <c:v>#N/A</c:v>
                </c:pt>
                <c:pt idx="3">
                  <c:v>1.34</c:v>
                </c:pt>
                <c:pt idx="4">
                  <c:v>#N/A</c:v>
                </c:pt>
                <c:pt idx="5">
                  <c:v>2.82</c:v>
                </c:pt>
                <c:pt idx="6">
                  <c:v>#N/A</c:v>
                </c:pt>
                <c:pt idx="7">
                  <c:v>2.56</c:v>
                </c:pt>
                <c:pt idx="8">
                  <c:v>#N/A</c:v>
                </c:pt>
                <c:pt idx="9">
                  <c:v>1.82</c:v>
                </c:pt>
              </c:numCache>
            </c:numRef>
          </c:val>
          <c:extLst>
            <c:ext xmlns:c16="http://schemas.microsoft.com/office/drawing/2014/chart" uri="{C3380CC4-5D6E-409C-BE32-E72D297353CC}">
              <c16:uniqueId val="{00000007-CE2B-4CC8-8090-EDF5D46A809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14.03</c:v>
                </c:pt>
                <c:pt idx="2">
                  <c:v>#N/A</c:v>
                </c:pt>
                <c:pt idx="3">
                  <c:v>14.51</c:v>
                </c:pt>
                <c:pt idx="4">
                  <c:v>#N/A</c:v>
                </c:pt>
                <c:pt idx="5">
                  <c:v>15.24</c:v>
                </c:pt>
                <c:pt idx="6">
                  <c:v>#N/A</c:v>
                </c:pt>
                <c:pt idx="7">
                  <c:v>15.24</c:v>
                </c:pt>
                <c:pt idx="8">
                  <c:v>#N/A</c:v>
                </c:pt>
                <c:pt idx="9">
                  <c:v>14.59</c:v>
                </c:pt>
              </c:numCache>
            </c:numRef>
          </c:val>
          <c:extLst>
            <c:ext xmlns:c16="http://schemas.microsoft.com/office/drawing/2014/chart" uri="{C3380CC4-5D6E-409C-BE32-E72D297353CC}">
              <c16:uniqueId val="{00000008-CE2B-4CC8-8090-EDF5D46A80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10.08</c:v>
                </c:pt>
                <c:pt idx="2">
                  <c:v>#N/A</c:v>
                </c:pt>
                <c:pt idx="3">
                  <c:v>5.1100000000000003</c:v>
                </c:pt>
                <c:pt idx="4">
                  <c:v>#N/A</c:v>
                </c:pt>
                <c:pt idx="5">
                  <c:v>7.19</c:v>
                </c:pt>
                <c:pt idx="6">
                  <c:v>#N/A</c:v>
                </c:pt>
                <c:pt idx="7">
                  <c:v>12.28</c:v>
                </c:pt>
                <c:pt idx="8">
                  <c:v>#N/A</c:v>
                </c:pt>
                <c:pt idx="9">
                  <c:v>15.43</c:v>
                </c:pt>
              </c:numCache>
            </c:numRef>
          </c:val>
          <c:extLst>
            <c:ext xmlns:c16="http://schemas.microsoft.com/office/drawing/2014/chart" uri="{C3380CC4-5D6E-409C-BE32-E72D297353CC}">
              <c16:uniqueId val="{00000009-CE2B-4CC8-8090-EDF5D46A80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c:v>
                </c:pt>
                <c:pt idx="5">
                  <c:v>355</c:v>
                </c:pt>
                <c:pt idx="8">
                  <c:v>331</c:v>
                </c:pt>
                <c:pt idx="11">
                  <c:v>329</c:v>
                </c:pt>
                <c:pt idx="14">
                  <c:v>327</c:v>
                </c:pt>
              </c:numCache>
            </c:numRef>
          </c:val>
          <c:extLst>
            <c:ext xmlns:c16="http://schemas.microsoft.com/office/drawing/2014/chart" uri="{C3380CC4-5D6E-409C-BE32-E72D297353CC}">
              <c16:uniqueId val="{00000000-1A92-4127-8F4E-9604723EA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92-4127-8F4E-9604723EA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1</c:v>
                </c:pt>
                <c:pt idx="6">
                  <c:v>4</c:v>
                </c:pt>
                <c:pt idx="9">
                  <c:v>4</c:v>
                </c:pt>
                <c:pt idx="12">
                  <c:v>4</c:v>
                </c:pt>
              </c:numCache>
            </c:numRef>
          </c:val>
          <c:extLst>
            <c:ext xmlns:c16="http://schemas.microsoft.com/office/drawing/2014/chart" uri="{C3380CC4-5D6E-409C-BE32-E72D297353CC}">
              <c16:uniqueId val="{00000002-1A92-4127-8F4E-9604723EA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92-4127-8F4E-9604723EA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120</c:v>
                </c:pt>
                <c:pt idx="6">
                  <c:v>111</c:v>
                </c:pt>
                <c:pt idx="9">
                  <c:v>98</c:v>
                </c:pt>
                <c:pt idx="12">
                  <c:v>94</c:v>
                </c:pt>
              </c:numCache>
            </c:numRef>
          </c:val>
          <c:extLst>
            <c:ext xmlns:c16="http://schemas.microsoft.com/office/drawing/2014/chart" uri="{C3380CC4-5D6E-409C-BE32-E72D297353CC}">
              <c16:uniqueId val="{00000004-1A92-4127-8F4E-9604723EA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92-4127-8F4E-9604723EA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92-4127-8F4E-9604723EA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350</c:v>
                </c:pt>
                <c:pt idx="3">
                  <c:v>368</c:v>
                </c:pt>
                <c:pt idx="6">
                  <c:v>350</c:v>
                </c:pt>
                <c:pt idx="9">
                  <c:v>388</c:v>
                </c:pt>
                <c:pt idx="12">
                  <c:v>399</c:v>
                </c:pt>
              </c:numCache>
            </c:numRef>
          </c:val>
          <c:extLst>
            <c:ext xmlns:c16="http://schemas.microsoft.com/office/drawing/2014/chart" uri="{C3380CC4-5D6E-409C-BE32-E72D297353CC}">
              <c16:uniqueId val="{00000007-1A92-4127-8F4E-9604723EA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134</c:v>
                </c:pt>
                <c:pt idx="5">
                  <c:v>#N/A</c:v>
                </c:pt>
                <c:pt idx="6">
                  <c:v>#N/A</c:v>
                </c:pt>
                <c:pt idx="7">
                  <c:v>134</c:v>
                </c:pt>
                <c:pt idx="8">
                  <c:v>#N/A</c:v>
                </c:pt>
                <c:pt idx="9">
                  <c:v>#N/A</c:v>
                </c:pt>
                <c:pt idx="10">
                  <c:v>161</c:v>
                </c:pt>
                <c:pt idx="11">
                  <c:v>#N/A</c:v>
                </c:pt>
                <c:pt idx="12">
                  <c:v>#N/A</c:v>
                </c:pt>
                <c:pt idx="13">
                  <c:v>170</c:v>
                </c:pt>
                <c:pt idx="14">
                  <c:v>#N/A</c:v>
                </c:pt>
              </c:numCache>
            </c:numRef>
          </c:val>
          <c:smooth val="0"/>
          <c:extLst>
            <c:ext xmlns:c16="http://schemas.microsoft.com/office/drawing/2014/chart" uri="{C3380CC4-5D6E-409C-BE32-E72D297353CC}">
              <c16:uniqueId val="{00000008-1A92-4127-8F4E-9604723EA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3970</c:v>
                </c:pt>
                <c:pt idx="5">
                  <c:v>3873</c:v>
                </c:pt>
                <c:pt idx="8">
                  <c:v>3848</c:v>
                </c:pt>
                <c:pt idx="11">
                  <c:v>3968</c:v>
                </c:pt>
                <c:pt idx="14">
                  <c:v>4373</c:v>
                </c:pt>
              </c:numCache>
            </c:numRef>
          </c:val>
          <c:extLst>
            <c:ext xmlns:c16="http://schemas.microsoft.com/office/drawing/2014/chart" uri="{C3380CC4-5D6E-409C-BE32-E72D297353CC}">
              <c16:uniqueId val="{00000000-41EE-4FFB-B06A-E52AE25CF3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41EE-4FFB-B06A-E52AE25CF3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741</c:v>
                </c:pt>
                <c:pt idx="5">
                  <c:v>993</c:v>
                </c:pt>
                <c:pt idx="8">
                  <c:v>1044</c:v>
                </c:pt>
                <c:pt idx="11">
                  <c:v>1518</c:v>
                </c:pt>
                <c:pt idx="14">
                  <c:v>2140</c:v>
                </c:pt>
              </c:numCache>
            </c:numRef>
          </c:val>
          <c:extLst>
            <c:ext xmlns:c16="http://schemas.microsoft.com/office/drawing/2014/chart" uri="{C3380CC4-5D6E-409C-BE32-E72D297353CC}">
              <c16:uniqueId val="{00000002-41EE-4FFB-B06A-E52AE25CF3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E-4FFB-B06A-E52AE25CF3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EE-4FFB-B06A-E52AE25CF3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E-4FFB-B06A-E52AE25CF3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1062</c:v>
                </c:pt>
                <c:pt idx="3">
                  <c:v>1012</c:v>
                </c:pt>
                <c:pt idx="6">
                  <c:v>1064</c:v>
                </c:pt>
                <c:pt idx="9">
                  <c:v>974</c:v>
                </c:pt>
                <c:pt idx="12">
                  <c:v>893</c:v>
                </c:pt>
              </c:numCache>
            </c:numRef>
          </c:val>
          <c:extLst>
            <c:ext xmlns:c16="http://schemas.microsoft.com/office/drawing/2014/chart" uri="{C3380CC4-5D6E-409C-BE32-E72D297353CC}">
              <c16:uniqueId val="{00000006-41EE-4FFB-B06A-E52AE25CF3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1EE-4FFB-B06A-E52AE25CF3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1118</c:v>
                </c:pt>
                <c:pt idx="3">
                  <c:v>1002</c:v>
                </c:pt>
                <c:pt idx="6">
                  <c:v>889</c:v>
                </c:pt>
                <c:pt idx="9">
                  <c:v>916</c:v>
                </c:pt>
                <c:pt idx="12">
                  <c:v>859</c:v>
                </c:pt>
              </c:numCache>
            </c:numRef>
          </c:val>
          <c:extLst>
            <c:ext xmlns:c16="http://schemas.microsoft.com/office/drawing/2014/chart" uri="{C3380CC4-5D6E-409C-BE32-E72D297353CC}">
              <c16:uniqueId val="{00000008-41EE-4FFB-B06A-E52AE25CF3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144</c:v>
                </c:pt>
                <c:pt idx="6">
                  <c:v>139</c:v>
                </c:pt>
                <c:pt idx="9">
                  <c:v>135</c:v>
                </c:pt>
                <c:pt idx="12">
                  <c:v>131</c:v>
                </c:pt>
              </c:numCache>
            </c:numRef>
          </c:val>
          <c:extLst>
            <c:ext xmlns:c16="http://schemas.microsoft.com/office/drawing/2014/chart" uri="{C3380CC4-5D6E-409C-BE32-E72D297353CC}">
              <c16:uniqueId val="{00000009-41EE-4FFB-B06A-E52AE25CF3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3946</c:v>
                </c:pt>
                <c:pt idx="3">
                  <c:v>4285</c:v>
                </c:pt>
                <c:pt idx="6">
                  <c:v>4456</c:v>
                </c:pt>
                <c:pt idx="9">
                  <c:v>4790</c:v>
                </c:pt>
                <c:pt idx="12">
                  <c:v>5631</c:v>
                </c:pt>
              </c:numCache>
            </c:numRef>
          </c:val>
          <c:extLst>
            <c:ext xmlns:c16="http://schemas.microsoft.com/office/drawing/2014/chart" uri="{C3380CC4-5D6E-409C-BE32-E72D297353CC}">
              <c16:uniqueId val="{0000000A-41EE-4FFB-B06A-E52AE25CF3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1411</c:v>
                </c:pt>
                <c:pt idx="2">
                  <c:v>#N/A</c:v>
                </c:pt>
                <c:pt idx="3">
                  <c:v>#N/A</c:v>
                </c:pt>
                <c:pt idx="4">
                  <c:v>1577</c:v>
                </c:pt>
                <c:pt idx="5">
                  <c:v>#N/A</c:v>
                </c:pt>
                <c:pt idx="6">
                  <c:v>#N/A</c:v>
                </c:pt>
                <c:pt idx="7">
                  <c:v>1656</c:v>
                </c:pt>
                <c:pt idx="8">
                  <c:v>#N/A</c:v>
                </c:pt>
                <c:pt idx="9">
                  <c:v>#N/A</c:v>
                </c:pt>
                <c:pt idx="10">
                  <c:v>1329</c:v>
                </c:pt>
                <c:pt idx="11">
                  <c:v>#N/A</c:v>
                </c:pt>
                <c:pt idx="12">
                  <c:v>#N/A</c:v>
                </c:pt>
                <c:pt idx="13">
                  <c:v>1001</c:v>
                </c:pt>
                <c:pt idx="14">
                  <c:v>#N/A</c:v>
                </c:pt>
              </c:numCache>
            </c:numRef>
          </c:val>
          <c:smooth val="0"/>
          <c:extLst>
            <c:ext xmlns:c16="http://schemas.microsoft.com/office/drawing/2014/chart" uri="{C3380CC4-5D6E-409C-BE32-E72D297353CC}">
              <c16:uniqueId val="{0000000B-41EE-4FFB-B06A-E52AE25CF3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355</c:v>
                </c:pt>
                <c:pt idx="1">
                  <c:v>741</c:v>
                </c:pt>
                <c:pt idx="2">
                  <c:v>1196</c:v>
                </c:pt>
              </c:numCache>
            </c:numRef>
          </c:val>
          <c:extLst>
            <c:ext xmlns:c16="http://schemas.microsoft.com/office/drawing/2014/chart" uri="{C3380CC4-5D6E-409C-BE32-E72D297353CC}">
              <c16:uniqueId val="{00000000-1DD4-49D3-82E5-DB0E015D1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DD4-49D3-82E5-DB0E015D1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c:v>
                </c:pt>
                <c:pt idx="1">
                  <c:v>290</c:v>
                </c:pt>
                <c:pt idx="2">
                  <c:v>397</c:v>
                </c:pt>
              </c:numCache>
            </c:numRef>
          </c:val>
          <c:extLst>
            <c:ext xmlns:c16="http://schemas.microsoft.com/office/drawing/2014/chart" uri="{C3380CC4-5D6E-409C-BE32-E72D297353CC}">
              <c16:uniqueId val="{00000002-1DD4-49D3-82E5-DB0E015D1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{F3F40B1D-6DE4-44AE-A074-A7ECA6FE21A8}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37-4681-9253-281C3E92AE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{23FADF14-DB23-421D-AE40-F088CC0385DD}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37-4681-9253-281C3E92AE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{FA47B222-1765-4392-85E2-8BCC21C89B7B}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37-4681-9253-281C3E92AE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{1ACB2888-6F03-41A1-ADB7-2E6712B587B9}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37-4681-9253-281C3E92AE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{D5218114-2EB4-41A1-B85E-17E285D3F014}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37-4681-9253-281C3E92AEA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{E75BC263-40CF-4442-AE03-13A31A173ADE}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37-4681-9253-281C3E92AEA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{18CB08E5-EDE8-4612-9A9B-D8E8BB1ED5F5}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37-4681-9253-281C3E92AEA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{D4CA99EF-6174-4E5D-87EE-027F535E5C46}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37-4681-9253-281C3E92AEA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{B46D13DD-6671-45D6-8C45-1DCE3C4AB7FD}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37-4681-9253-281C3E92AE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70</c:v>
                </c:pt>
                <c:pt idx="16">
                  <c:v>71.400000000000006</c:v>
                </c:pt>
                <c:pt idx="24">
                  <c:v>71.5</c:v>
                </c:pt>
                <c:pt idx="32">
                  <c:v>70.3</c:v>
                </c:pt>
              </c:numCache>
            </c:numRef>
          </c:xVal>
          <c:yVal>
            <c:numRef>
              <c:f>公会計指標分析・財政指標組合せ分析表!$BP$51:$DC$51</c:f>
              <c:numCache>
                <c:formatCode>#,##0.0;"▲ "#,##0.0</c:formatCode>
                <c:ptCount val="40"/>
                <c:pt idx="0">
                  <c:v>56.8</c:v>
                </c:pt>
                <c:pt idx="8">
                  <c:v>61.7</c:v>
                </c:pt>
                <c:pt idx="16">
                  <c:v>65.3</c:v>
                </c:pt>
                <c:pt idx="24">
                  <c:v>49.2</c:v>
                </c:pt>
                <c:pt idx="32">
                  <c:v>33.9</c:v>
                </c:pt>
              </c:numCache>
            </c:numRef>
          </c:yVal>
          <c:smooth val="0"/>
          <c:extLst>
            <c:ext xmlns:c16="http://schemas.microsoft.com/office/drawing/2014/chart" uri="{C3380CC4-5D6E-409C-BE32-E72D297353CC}">
              <c16:uniqueId val="{00000009-A737-4681-9253-281C3E92AE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{3C152191-8966-495D-9D6B-B1A9D00A24D8}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37-4681-9253-281C3E92AE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{B890E7E1-3875-4AEC-9DFA-8CB351DE0EDD}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37-4681-9253-281C3E92AE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{C2F854D5-FC76-495F-BEAD-BC017C1C26FF}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37-4681-9253-281C3E92AE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{390A2D09-BBE9-4113-B8BF-6039E0E698D5}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37-4681-9253-281C3E92AE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{50041C43-A2B4-4F4D-8548-25D3115C3D8F}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37-4681-9253-281C3E92AEA9}"/>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{E4B3B33F-C35F-4EB2-9660-05BDBC3428EB}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37-4681-9253-281C3E92AE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{04000E9E-A4B4-4793-B2A4-0B877A8B771D}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37-4681-9253-281C3E92AE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{602BB141-CE17-424A-B1C2-B3445C0B1DCA}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37-4681-9253-281C3E92AE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{66974F4E-2F69-4CE3-BF85-093D011025C2}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37-4681-9253-281C3E92AE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737-4681-9253-281C3E92AEA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{4815C86F-F54B-431F-8F96-654EB10E02B4}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33-4F59-BEF2-2CC005F26F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{B58F1D92-7D7E-4DEC-887A-4482A29A457A}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3-4F59-BEF2-2CC005F26F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{747F4144-AC9B-4CE7-B575-FD7D55E27EAC}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3-4F59-BEF2-2CC005F26F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{774CB6C7-7E72-4434-8CF1-FF8E5CC0B252}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3-4F59-BEF2-2CC005F26F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{89B812AD-7E69-48F5-B333-0BEDE8FE63B9}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3-4F59-BEF2-2CC005F26F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{4973C08D-548B-40CE-B4E5-3D45AFC03BA7}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33-4F59-BEF2-2CC005F26F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{BD61CC84-4A62-4D9C-B9BD-4274B13617DE}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33-4F59-BEF2-2CC005F26F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{2F494054-A2DB-4C50-BB9A-FBD873540B05}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33-4F59-BEF2-2CC005F26F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{3838B533-5245-486B-BCD1-FC1A2F5BFF4D}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33-4F59-BEF2-2CC005F26F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5.6</c:v>
                </c:pt>
                <c:pt idx="16">
                  <c:v>5.3</c:v>
                </c:pt>
                <c:pt idx="24">
                  <c:v>5.5</c:v>
                </c:pt>
                <c:pt idx="32">
                  <c:v>5.7</c:v>
                </c:pt>
              </c:numCache>
            </c:numRef>
          </c:xVal>
          <c:yVal>
            <c:numRef>
              <c:f>公会計指標分析・財政指標組合せ分析表!$BP$73:$DC$73</c:f>
              <c:numCache>
                <c:formatCode>#,##0.0;"▲ "#,##0.0</c:formatCode>
                <c:ptCount val="40"/>
                <c:pt idx="0">
                  <c:v>56.8</c:v>
                </c:pt>
                <c:pt idx="8">
                  <c:v>61.7</c:v>
                </c:pt>
                <c:pt idx="16">
                  <c:v>65.3</c:v>
                </c:pt>
                <c:pt idx="24">
                  <c:v>49.2</c:v>
                </c:pt>
                <c:pt idx="32">
                  <c:v>33.9</c:v>
                </c:pt>
              </c:numCache>
            </c:numRef>
          </c:yVal>
          <c:smooth val="0"/>
          <c:extLst>
            <c:ext xmlns:c16="http://schemas.microsoft.com/office/drawing/2014/chart" uri="{C3380CC4-5D6E-409C-BE32-E72D297353CC}">
              <c16:uniqueId val="{00000009-5F33-4F59-BEF2-2CC005F26F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0729573870116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{3A387B45-EB85-4047-8F45-833186F9A41A}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33-4F59-BEF2-2CC005F26F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{A3ABBD6C-FDDA-4439-9408-B488F21DDD25}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3-4F59-BEF2-2CC005F26F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{DDC6FA4F-2051-4B1B-B3C1-CB973D8636AD}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3-4F59-BEF2-2CC005F26F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{6C559D44-460D-4787-B0F9-EADE12C56E2B}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3-4F59-BEF2-2CC005F26F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{496813C7-8855-42EB-AF22-C4483C3CF31B}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3-4F59-BEF2-2CC005F26F10}"/>
                </c:ext>
              </c:extLst>
            </c:dLbl>
            <c:dLbl>
              <c:idx val="8"/>
              <c:layout>
                <c:manualLayout>
                  <c:x val="0"/>
                  <c:y val="5.577410067901386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{44176E54-F42F-4881-8006-D3BF2F925444}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33-4F59-BEF2-2CC005F26F10}"/>
                </c:ext>
              </c:extLst>
            </c:dLbl>
            <c:dLbl>
              <c:idx val="16"/>
              <c:layout>
                <c:manualLayout>
                  <c:x val="0"/>
                  <c:y val="8.582053514367695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{D764A008-5C6A-4707-B098-19158A40B347}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33-4F59-BEF2-2CC005F26F10}"/>
                </c:ext>
              </c:extLst>
            </c:dLbl>
            <c:dLbl>
              <c:idx val="24"/>
              <c:layout>
                <c:manualLayout>
                  <c:x val="0"/>
                  <c:y val="1.396664308068938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{35C367CC-5DF0-44FF-B653-BC2AB4AC2FCE}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33-4F59-BEF2-2CC005F26F10}"/>
                </c:ext>
              </c:extLst>
            </c:dLbl>
            <c:dLbl>
              <c:idx val="32"/>
              <c:layout>
                <c:manualLayout>
                  <c:x val="0"/>
                  <c:y val="1.653666980156951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{7F33043B-1CFD-4E58-9980-4D12F8EC917B}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33-4F59-BEF2-2CC005F26F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5F33-4F59-BEF2-2CC005F26F1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神奈川県内の他市町村と比べると、企業が少ないことなどから、令和３年度では県平均より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ポイント上回っている。類似団体内でも上位に位置しているが、将来的には税収の減少傾向が見込まれることから、町税の徴収強化等により歳入の確保に努める。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999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70455</xdr:rowOff>
    </xdr:from>
    <xdr:to>
      <xdr:col>19</xdr:col>
      <xdr:colOff>133350</xdr:colOff>
      <xdr:row>41</xdr:row>
      <xdr:rowOff>70455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70455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70455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19655</xdr:rowOff>
    </xdr:from>
    <xdr:to>
      <xdr:col>19</xdr:col>
      <xdr:colOff>184150</xdr:colOff>
      <xdr:row>41</xdr:row>
      <xdr:rowOff>121255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131432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令和元年度は法人税割の増により対前年度比で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ポイント減少した。令和２年度は、普通交付税及び地方消費税交付金の増加により対前年度比で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ポイント減少し、令和３年度も、同様の理由により対前年度比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今後は、公債費の増加だけでなく物価高騰等による経常経費全体の増加が見込まれるため、優先度の低い事業については廃止も含めて見直しを図り、経常経費の削減を計画的に進める。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643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70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65</xdr:row>
      <xdr:rowOff>3048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8321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838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類似団体内平均より低く推移している。だが、令和元年度から徐々に増加しており、ここ５年間では、最高値となっている。今後も人件費や物件費の抑制を図り、更なる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31383</xdr:rowOff>
    </xdr:from>
    <xdr:to>
      <xdr:col>23</xdr:col>
      <xdr:colOff>133350</xdr:colOff>
      <xdr:row>81</xdr:row>
      <xdr:rowOff>50104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8833"/>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12503</xdr:rowOff>
    </xdr:from>
    <xdr:to>
      <xdr:col>19</xdr:col>
      <xdr:colOff>133350</xdr:colOff>
      <xdr:row>81</xdr:row>
      <xdr:rowOff>31383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9953"/>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12503</xdr:rowOff>
    </xdr:from>
    <xdr:to>
      <xdr:col>15</xdr:col>
      <xdr:colOff>82550</xdr:colOff>
      <xdr:row>81</xdr:row>
      <xdr:rowOff>14816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9995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14816</xdr:rowOff>
    </xdr:from>
    <xdr:to>
      <xdr:col>11</xdr:col>
      <xdr:colOff>31750</xdr:colOff>
      <xdr:row>81</xdr:row>
      <xdr:rowOff>27156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02266"/>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170754</xdr:rowOff>
    </xdr:from>
    <xdr:to>
      <xdr:col>23</xdr:col>
      <xdr:colOff>184150</xdr:colOff>
      <xdr:row>81</xdr:row>
      <xdr:rowOff>100904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92031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152033</xdr:rowOff>
    </xdr:from>
    <xdr:to>
      <xdr:col>19</xdr:col>
      <xdr:colOff>184150</xdr:colOff>
      <xdr:row>81</xdr:row>
      <xdr:rowOff>82183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92360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133153</xdr:rowOff>
    </xdr:from>
    <xdr:to>
      <xdr:col>15</xdr:col>
      <xdr:colOff>133350</xdr:colOff>
      <xdr:row>81</xdr:row>
      <xdr:rowOff>63303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73480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135466</xdr:rowOff>
    </xdr:from>
    <xdr:to>
      <xdr:col>11</xdr:col>
      <xdr:colOff>82550</xdr:colOff>
      <xdr:row>81</xdr:row>
      <xdr:rowOff>65616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75793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147806</xdr:rowOff>
    </xdr:from>
    <xdr:to>
      <xdr:col>7</xdr:col>
      <xdr:colOff>31750</xdr:colOff>
      <xdr:row>81</xdr:row>
      <xdr:rowOff>77956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88133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給与改定は国の上昇率に準じて行っているが、給料表を一部分割しているため、指数は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を下回る。各年度の変動に関しては、採用・退職にかかるもの及び職員の経験年数階層によるものである。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071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11491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841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全国平均及び県内平均を上回っているが、これは積極的に施策を展開するため、平成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年度に機構改革を実施し、組織を細分化したため、職員の採用が増加したことに起因している。　また、他の要因として、町の人口が減少していることや再任用職員の雇用も挙げられるが、類似団体内の順位は中間に位置するため、新規事業等を精査し、計画的に定員管理を実施していく。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58572</xdr:rowOff>
    </xdr:from>
    <xdr:to>
      <xdr:col>81</xdr:col>
      <xdr:colOff>44450</xdr:colOff>
      <xdr:row>61</xdr:row>
      <xdr:rowOff>65811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702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58572</xdr:rowOff>
    </xdr:from>
    <xdr:to>
      <xdr:col>77</xdr:col>
      <xdr:colOff>44450</xdr:colOff>
      <xdr:row>61</xdr:row>
      <xdr:rowOff>64364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7022"/>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59537</xdr:rowOff>
    </xdr:from>
    <xdr:to>
      <xdr:col>72</xdr:col>
      <xdr:colOff>203200</xdr:colOff>
      <xdr:row>61</xdr:row>
      <xdr:rowOff>64364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7987"/>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59537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750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15011</xdr:rowOff>
    </xdr:from>
    <xdr:to>
      <xdr:col>81</xdr:col>
      <xdr:colOff>95250</xdr:colOff>
      <xdr:row>61</xdr:row>
      <xdr:rowOff>116611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31538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7772</xdr:rowOff>
    </xdr:from>
    <xdr:to>
      <xdr:col>77</xdr:col>
      <xdr:colOff>95250</xdr:colOff>
      <xdr:row>61</xdr:row>
      <xdr:rowOff>109372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119549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5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13564</xdr:rowOff>
    </xdr:from>
    <xdr:to>
      <xdr:col>73</xdr:col>
      <xdr:colOff>44450</xdr:colOff>
      <xdr:row>61</xdr:row>
      <xdr:rowOff>115164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125341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8737</xdr:rowOff>
    </xdr:from>
    <xdr:to>
      <xdr:col>68</xdr:col>
      <xdr:colOff>203200</xdr:colOff>
      <xdr:row>61</xdr:row>
      <xdr:rowOff>110337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120514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年度から令和元年度まで継続して比率は減少傾向にあったが、令和２年度は平成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年度の町営住宅整備事業、令和３年度は、平成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年度松田小学校空調設備整備事業の元金償還が開始したことにより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ポイントずつ増加した。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今後、松田小学校整備事業をはじめとした大型公共事業の元金償還の開始や、公共施設の老朽化に伴う改修等も見込まれるため、計画的に公債費の抑制を図っていく必要がある。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11854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令和２年度の将来負担比率は、財政調整基金の積立により充当可能基金が増加したこと及び普通交付税の増により標準財政規模が増加したことにより対前年度比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ポイントの減少となった。令和３年度も同様の理由により、対前年度比</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ポイントの減少となった。だが、類似団体と比べると決して低くない。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130991</xdr:rowOff>
    </xdr:from>
    <xdr:to>
      <xdr:col>81</xdr:col>
      <xdr:colOff>44450</xdr:colOff>
      <xdr:row>16</xdr:row>
      <xdr:rowOff>135346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2741"/>
          <a:ext cx="8382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135346</xdr:rowOff>
    </xdr:from>
    <xdr:to>
      <xdr:col>77</xdr:col>
      <xdr:colOff>44450</xdr:colOff>
      <xdr:row>17</xdr:row>
      <xdr:rowOff>148892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7854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107527</xdr:rowOff>
    </xdr:from>
    <xdr:to>
      <xdr:col>72</xdr:col>
      <xdr:colOff>203200</xdr:colOff>
      <xdr:row>17</xdr:row>
      <xdr:rowOff>148892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22177"/>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107527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6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80191</xdr:rowOff>
    </xdr:from>
    <xdr:to>
      <xdr:col>81</xdr:col>
      <xdr:colOff>95250</xdr:colOff>
      <xdr:row>16</xdr:row>
      <xdr:rowOff>10341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52268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84546</xdr:rowOff>
    </xdr:from>
    <xdr:to>
      <xdr:col>77</xdr:col>
      <xdr:colOff>95250</xdr:colOff>
      <xdr:row>17</xdr:row>
      <xdr:rowOff>14696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170923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1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98092</xdr:rowOff>
    </xdr:from>
    <xdr:to>
      <xdr:col>73</xdr:col>
      <xdr:colOff>44450</xdr:colOff>
      <xdr:row>18</xdr:row>
      <xdr:rowOff>28242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13019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423</xdr:rowOff>
    </xdr:from>
    <xdr:to>
      <xdr:col>64</xdr:col>
      <xdr:colOff>152400</xdr:colOff>
      <xdr:row>17</xdr:row>
      <xdr:rowOff>102023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86800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141514</xdr:colOff>
      <xdr:row>26</xdr:row>
      <xdr:rowOff>43542</xdr:rowOff>
    </xdr:from>
    <xdr:ext cx="9099176" cy="566057"/>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29343" y="4288971"/>
          <a:ext cx="9099176" cy="566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完全廃止していた地域手当の再導入や、人事院勧告による給与改定により、類似団体内平均と比べても高い水準にある。令和２年度は、制度改正に伴う会計年度任用職員給与費の皆増により、対前年度比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ポイントの増となった。令和３年度は、退職手当組合の負担金が減少したため、対前年度比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ポイントの大幅な減となった。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物件費に係る経常収支比率は全国平均や神奈川県平均、類似団体内平均よりも低くなっている。令和３年度は、西平畑公園の入園料徴収委託等の新規経費により、対前年度比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8814"/>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8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7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近年、扶助費は上昇傾向であったが、令和２年度は、児童手当の対象者の減少や新型コロナウイルス流行による受診控えにより、医療費の公費負担が減少したことにより、対前年度比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ポイントの減となった。令和３年度は、対前年度比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ポイントの減となったが、分子である扶助費の金額は令和２年度と変わりなく、分母の経常一財の収入が増加したため、減少となった。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２年度までは類似団体内平均を上回っている。主な要因は、下水道事業会計などへの多額な繰出金である。なお、下水道事業会計では起債の償還が進んできており、公債費に充てる繰出金額は減少傾向にあ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25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7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広域消防や清掃組合への負担金が多くを占めており、ほぼ固定化されている。補助費の決算額は増加しているものの経常一財の収入も増加しているため、対前年度比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ポイントの減となった。類似団体内平均よりは低いものの、全国平均や神奈川県平均よりは高いため、今後は各種補助金についても見直しを図り、経費の縮減に努めていく。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全国平均及び神奈川県平均を下回っており、類似団体内でも低い比率で推移しているが、臨時財政対策債の償還費が嵩んできており、また、今後、松田小学校整備事業をはじめとした大型公共事業の元金償還が始まるため、計画的に公債費の抑制を図っ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25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29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136144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神奈川県平均や全国平均より下回っている。しかし、人件費の乖離が大きいため令和２年度までは、類似団体内平均を上回っている。令和３年度は、退職手当組合の負担金が減少したため、同率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5245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277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79</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168911</xdr:rowOff>
    </xdr:from>
    <xdr:to>
      <xdr:col>69</xdr:col>
      <xdr:colOff>92075</xdr:colOff>
      <xdr:row>79</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42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115588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33038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11659</xdr:rowOff>
    </xdr:from>
    <xdr:to>
      <xdr:col>29</xdr:col>
      <xdr:colOff>127000</xdr:colOff>
      <xdr:row>19</xdr:row>
      <xdr:rowOff>27002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6834"/>
          <a:ext cx="647700" cy="1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27002</xdr:rowOff>
    </xdr:from>
    <xdr:to>
      <xdr:col>26</xdr:col>
      <xdr:colOff>50800</xdr:colOff>
      <xdr:row>19</xdr:row>
      <xdr:rowOff>31064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2177"/>
          <a:ext cx="698500" cy="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31064</xdr:rowOff>
    </xdr:from>
    <xdr:to>
      <xdr:col>22</xdr:col>
      <xdr:colOff>114300</xdr:colOff>
      <xdr:row>19</xdr:row>
      <xdr:rowOff>35897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6239"/>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33788</xdr:rowOff>
    </xdr:from>
    <xdr:to>
      <xdr:col>18</xdr:col>
      <xdr:colOff>177800</xdr:colOff>
      <xdr:row>19</xdr:row>
      <xdr:rowOff>35897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8963"/>
          <a:ext cx="698500" cy="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132309</xdr:rowOff>
    </xdr:from>
    <xdr:to>
      <xdr:col>29</xdr:col>
      <xdr:colOff>177800</xdr:colOff>
      <xdr:row>19</xdr:row>
      <xdr:rowOff>62459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104386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147652</xdr:rowOff>
    </xdr:from>
    <xdr:to>
      <xdr:col>26</xdr:col>
      <xdr:colOff>101600</xdr:colOff>
      <xdr:row>19</xdr:row>
      <xdr:rowOff>77802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62579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151714</xdr:rowOff>
    </xdr:from>
    <xdr:to>
      <xdr:col>22</xdr:col>
      <xdr:colOff>165100</xdr:colOff>
      <xdr:row>19</xdr:row>
      <xdr:rowOff>81864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66641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156547</xdr:rowOff>
    </xdr:from>
    <xdr:to>
      <xdr:col>19</xdr:col>
      <xdr:colOff>38100</xdr:colOff>
      <xdr:row>19</xdr:row>
      <xdr:rowOff>86697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71474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154438</xdr:rowOff>
    </xdr:from>
    <xdr:to>
      <xdr:col>15</xdr:col>
      <xdr:colOff>101600</xdr:colOff>
      <xdr:row>19</xdr:row>
      <xdr:rowOff>84588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69365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70585</xdr:rowOff>
    </xdr:from>
    <xdr:to>
      <xdr:col>29</xdr:col>
      <xdr:colOff>127000</xdr:colOff>
      <xdr:row>36</xdr:row>
      <xdr:rowOff>89395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3835"/>
          <a:ext cx="6477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89395</xdr:rowOff>
    </xdr:from>
    <xdr:to>
      <xdr:col>26</xdr:col>
      <xdr:colOff>50800</xdr:colOff>
      <xdr:row>36</xdr:row>
      <xdr:rowOff>134331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2645"/>
          <a:ext cx="6985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134331</xdr:rowOff>
    </xdr:from>
    <xdr:to>
      <xdr:col>22</xdr:col>
      <xdr:colOff>114300</xdr:colOff>
      <xdr:row>36</xdr:row>
      <xdr:rowOff>135410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87581"/>
          <a:ext cx="6985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130511</xdr:rowOff>
    </xdr:from>
    <xdr:to>
      <xdr:col>18</xdr:col>
      <xdr:colOff>177800</xdr:colOff>
      <xdr:row>36</xdr:row>
      <xdr:rowOff>135410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83761"/>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19785</xdr:rowOff>
    </xdr:from>
    <xdr:to>
      <xdr:col>29</xdr:col>
      <xdr:colOff>177800</xdr:colOff>
      <xdr:row>36</xdr:row>
      <xdr:rowOff>121385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334762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38595</xdr:rowOff>
    </xdr:from>
    <xdr:to>
      <xdr:col>26</xdr:col>
      <xdr:colOff>101600</xdr:colOff>
      <xdr:row>36</xdr:row>
      <xdr:rowOff>140195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124972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83531</xdr:rowOff>
    </xdr:from>
    <xdr:to>
      <xdr:col>22</xdr:col>
      <xdr:colOff>165100</xdr:colOff>
      <xdr:row>37</xdr:row>
      <xdr:rowOff>13681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169908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2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84610</xdr:rowOff>
    </xdr:from>
    <xdr:to>
      <xdr:col>19</xdr:col>
      <xdr:colOff>38100</xdr:colOff>
      <xdr:row>37</xdr:row>
      <xdr:rowOff>14760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170987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79711</xdr:rowOff>
    </xdr:from>
    <xdr:to>
      <xdr:col>15</xdr:col>
      <xdr:colOff>101600</xdr:colOff>
      <xdr:row>37</xdr:row>
      <xdr:rowOff>9861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166088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63535</xdr:rowOff>
    </xdr:from>
    <xdr:to>
      <xdr:col>24</xdr:col>
      <xdr:colOff>63500</xdr:colOff>
      <xdr:row>36</xdr:row>
      <xdr:rowOff>69328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5735"/>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69328</xdr:rowOff>
    </xdr:from>
    <xdr:to>
      <xdr:col>19</xdr:col>
      <xdr:colOff>177800</xdr:colOff>
      <xdr:row>36</xdr:row>
      <xdr:rowOff>105186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1528"/>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105186</xdr:rowOff>
    </xdr:from>
    <xdr:to>
      <xdr:col>15</xdr:col>
      <xdr:colOff>50800</xdr:colOff>
      <xdr:row>36</xdr:row>
      <xdr:rowOff>113361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738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105753</xdr:rowOff>
    </xdr:from>
    <xdr:to>
      <xdr:col>10</xdr:col>
      <xdr:colOff>114300</xdr:colOff>
      <xdr:row>36</xdr:row>
      <xdr:rowOff>113361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7953"/>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12735</xdr:rowOff>
    </xdr:from>
    <xdr:to>
      <xdr:col>24</xdr:col>
      <xdr:colOff>114300</xdr:colOff>
      <xdr:row>36</xdr:row>
      <xdr:rowOff>114335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162612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18528</xdr:rowOff>
    </xdr:from>
    <xdr:to>
      <xdr:col>20</xdr:col>
      <xdr:colOff>38100</xdr:colOff>
      <xdr:row>36</xdr:row>
      <xdr:rowOff>120128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111255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54386</xdr:rowOff>
    </xdr:from>
    <xdr:to>
      <xdr:col>15</xdr:col>
      <xdr:colOff>101600</xdr:colOff>
      <xdr:row>36</xdr:row>
      <xdr:rowOff>155986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147113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62561</xdr:rowOff>
    </xdr:from>
    <xdr:to>
      <xdr:col>10</xdr:col>
      <xdr:colOff>165100</xdr:colOff>
      <xdr:row>36</xdr:row>
      <xdr:rowOff>164161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155288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54953</xdr:rowOff>
    </xdr:from>
    <xdr:to>
      <xdr:col>6</xdr:col>
      <xdr:colOff>38100</xdr:colOff>
      <xdr:row>36</xdr:row>
      <xdr:rowOff>156553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147680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78374</xdr:rowOff>
    </xdr:from>
    <xdr:to>
      <xdr:col>24</xdr:col>
      <xdr:colOff>63500</xdr:colOff>
      <xdr:row>58</xdr:row>
      <xdr:rowOff>101874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22474"/>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88989</xdr:rowOff>
    </xdr:from>
    <xdr:to>
      <xdr:col>19</xdr:col>
      <xdr:colOff>177800</xdr:colOff>
      <xdr:row>58</xdr:row>
      <xdr:rowOff>101874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33089"/>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73916</xdr:rowOff>
    </xdr:from>
    <xdr:to>
      <xdr:col>15</xdr:col>
      <xdr:colOff>50800</xdr:colOff>
      <xdr:row>58</xdr:row>
      <xdr:rowOff>88989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10018016"/>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46499</xdr:rowOff>
    </xdr:from>
    <xdr:to>
      <xdr:col>10</xdr:col>
      <xdr:colOff>114300</xdr:colOff>
      <xdr:row>58</xdr:row>
      <xdr:rowOff>73916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90599"/>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27574</xdr:rowOff>
    </xdr:from>
    <xdr:to>
      <xdr:col>24</xdr:col>
      <xdr:colOff>114300</xdr:colOff>
      <xdr:row>58</xdr:row>
      <xdr:rowOff>129174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6001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51074</xdr:rowOff>
    </xdr:from>
    <xdr:to>
      <xdr:col>20</xdr:col>
      <xdr:colOff>38100</xdr:colOff>
      <xdr:row>58</xdr:row>
      <xdr:rowOff>152674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143801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38189</xdr:rowOff>
    </xdr:from>
    <xdr:to>
      <xdr:col>15</xdr:col>
      <xdr:colOff>101600</xdr:colOff>
      <xdr:row>58</xdr:row>
      <xdr:rowOff>139789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130916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23116</xdr:rowOff>
    </xdr:from>
    <xdr:to>
      <xdr:col>10</xdr:col>
      <xdr:colOff>165100</xdr:colOff>
      <xdr:row>58</xdr:row>
      <xdr:rowOff>124716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115843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167149</xdr:rowOff>
    </xdr:from>
    <xdr:to>
      <xdr:col>6</xdr:col>
      <xdr:colOff>38100</xdr:colOff>
      <xdr:row>58</xdr:row>
      <xdr:rowOff>97299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162179</xdr:rowOff>
    </xdr:from>
    <xdr:to>
      <xdr:col>24</xdr:col>
      <xdr:colOff>63500</xdr:colOff>
      <xdr:row>78</xdr:row>
      <xdr:rowOff>165264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5279"/>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165264</xdr:rowOff>
    </xdr:from>
    <xdr:to>
      <xdr:col>19</xdr:col>
      <xdr:colOff>177800</xdr:colOff>
      <xdr:row>78</xdr:row>
      <xdr:rowOff>170675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3836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169838</xdr:rowOff>
    </xdr:from>
    <xdr:to>
      <xdr:col>15</xdr:col>
      <xdr:colOff>50800</xdr:colOff>
      <xdr:row>78</xdr:row>
      <xdr:rowOff>170675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42938"/>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152615</xdr:rowOff>
    </xdr:from>
    <xdr:to>
      <xdr:col>10</xdr:col>
      <xdr:colOff>114300</xdr:colOff>
      <xdr:row>78</xdr:row>
      <xdr:rowOff>169838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25715"/>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111379</xdr:rowOff>
    </xdr:from>
    <xdr:to>
      <xdr:col>24</xdr:col>
      <xdr:colOff>114300</xdr:colOff>
      <xdr:row>79</xdr:row>
      <xdr:rowOff>41529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114464</xdr:rowOff>
    </xdr:from>
    <xdr:to>
      <xdr:col>20</xdr:col>
      <xdr:colOff>38100</xdr:colOff>
      <xdr:row>79</xdr:row>
      <xdr:rowOff>44614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35741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119875</xdr:rowOff>
    </xdr:from>
    <xdr:to>
      <xdr:col>15</xdr:col>
      <xdr:colOff>101600</xdr:colOff>
      <xdr:row>79</xdr:row>
      <xdr:rowOff>50025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41152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119038</xdr:rowOff>
    </xdr:from>
    <xdr:to>
      <xdr:col>10</xdr:col>
      <xdr:colOff>165100</xdr:colOff>
      <xdr:row>79</xdr:row>
      <xdr:rowOff>49188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40315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101815</xdr:rowOff>
    </xdr:from>
    <xdr:to>
      <xdr:col>6</xdr:col>
      <xdr:colOff>38100</xdr:colOff>
      <xdr:row>79</xdr:row>
      <xdr:rowOff>31965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23092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79197</xdr:rowOff>
    </xdr:from>
    <xdr:to>
      <xdr:col>24</xdr:col>
      <xdr:colOff>63500</xdr:colOff>
      <xdr:row>97</xdr:row>
      <xdr:rowOff>114489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8397"/>
          <a:ext cx="838200" cy="2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114489</xdr:rowOff>
    </xdr:from>
    <xdr:to>
      <xdr:col>19</xdr:col>
      <xdr:colOff>177800</xdr:colOff>
      <xdr:row>97</xdr:row>
      <xdr:rowOff>138415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4513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138415</xdr:rowOff>
    </xdr:from>
    <xdr:to>
      <xdr:col>15</xdr:col>
      <xdr:colOff>50800</xdr:colOff>
      <xdr:row>97</xdr:row>
      <xdr:rowOff>170093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906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170093</xdr:rowOff>
    </xdr:from>
    <xdr:to>
      <xdr:col>10</xdr:col>
      <xdr:colOff>114300</xdr:colOff>
      <xdr:row>98</xdr:row>
      <xdr:rowOff>6187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007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28397</xdr:rowOff>
    </xdr:from>
    <xdr:to>
      <xdr:col>24</xdr:col>
      <xdr:colOff>114300</xdr:colOff>
      <xdr:row>96</xdr:row>
      <xdr:rowOff>129997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63689</xdr:rowOff>
    </xdr:from>
    <xdr:to>
      <xdr:col>20</xdr:col>
      <xdr:colOff>38100</xdr:colOff>
      <xdr:row>97</xdr:row>
      <xdr:rowOff>165289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156416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87615</xdr:rowOff>
    </xdr:from>
    <xdr:to>
      <xdr:col>15</xdr:col>
      <xdr:colOff>101600</xdr:colOff>
      <xdr:row>98</xdr:row>
      <xdr:rowOff>17765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119293</xdr:rowOff>
    </xdr:from>
    <xdr:to>
      <xdr:col>10</xdr:col>
      <xdr:colOff>165100</xdr:colOff>
      <xdr:row>98</xdr:row>
      <xdr:rowOff>49443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40570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126837</xdr:rowOff>
    </xdr:from>
    <xdr:to>
      <xdr:col>6</xdr:col>
      <xdr:colOff>38100</xdr:colOff>
      <xdr:row>98</xdr:row>
      <xdr:rowOff>56987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126898</xdr:rowOff>
    </xdr:from>
    <xdr:to>
      <xdr:col>55</xdr:col>
      <xdr:colOff>0</xdr:colOff>
      <xdr:row>37</xdr:row>
      <xdr:rowOff>54423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56198"/>
          <a:ext cx="838200" cy="4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126898</xdr:rowOff>
    </xdr:from>
    <xdr:to>
      <xdr:col>50</xdr:col>
      <xdr:colOff>114300</xdr:colOff>
      <xdr:row>37</xdr:row>
      <xdr:rowOff>107042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56198"/>
          <a:ext cx="889000" cy="4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107042</xdr:rowOff>
    </xdr:from>
    <xdr:to>
      <xdr:col>45</xdr:col>
      <xdr:colOff>177800</xdr:colOff>
      <xdr:row>37</xdr:row>
      <xdr:rowOff>114394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50692"/>
          <a:ext cx="889000" cy="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114394</xdr:rowOff>
    </xdr:from>
    <xdr:to>
      <xdr:col>41</xdr:col>
      <xdr:colOff>50800</xdr:colOff>
      <xdr:row>37</xdr:row>
      <xdr:rowOff>117206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8044"/>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3623</xdr:rowOff>
    </xdr:from>
    <xdr:to>
      <xdr:col>55</xdr:col>
      <xdr:colOff>50800</xdr:colOff>
      <xdr:row>37</xdr:row>
      <xdr:rowOff>105223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90000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76098</xdr:rowOff>
    </xdr:from>
    <xdr:to>
      <xdr:col>50</xdr:col>
      <xdr:colOff>165100</xdr:colOff>
      <xdr:row>35</xdr:row>
      <xdr:rowOff>6248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56242</xdr:rowOff>
    </xdr:from>
    <xdr:to>
      <xdr:col>46</xdr:col>
      <xdr:colOff>38100</xdr:colOff>
      <xdr:row>37</xdr:row>
      <xdr:rowOff>157842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148969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63594</xdr:rowOff>
    </xdr:from>
    <xdr:to>
      <xdr:col>41</xdr:col>
      <xdr:colOff>101600</xdr:colOff>
      <xdr:row>37</xdr:row>
      <xdr:rowOff>165194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156321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66406</xdr:rowOff>
    </xdr:from>
    <xdr:to>
      <xdr:col>36</xdr:col>
      <xdr:colOff>165100</xdr:colOff>
      <xdr:row>37</xdr:row>
      <xdr:rowOff>168005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159133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141228</xdr:rowOff>
    </xdr:from>
    <xdr:to>
      <xdr:col>55</xdr:col>
      <xdr:colOff>0</xdr:colOff>
      <xdr:row>56</xdr:row>
      <xdr:rowOff>163516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99528"/>
          <a:ext cx="8382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163516</xdr:rowOff>
    </xdr:from>
    <xdr:to>
      <xdr:col>50</xdr:col>
      <xdr:colOff>114300</xdr:colOff>
      <xdr:row>57</xdr:row>
      <xdr:rowOff>170813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64716"/>
          <a:ext cx="889000" cy="1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55666</xdr:rowOff>
    </xdr:from>
    <xdr:to>
      <xdr:col>45</xdr:col>
      <xdr:colOff>177800</xdr:colOff>
      <xdr:row>57</xdr:row>
      <xdr:rowOff>170813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28316"/>
          <a:ext cx="889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55666</xdr:rowOff>
    </xdr:from>
    <xdr:to>
      <xdr:col>41</xdr:col>
      <xdr:colOff>50800</xdr:colOff>
      <xdr:row>58</xdr:row>
      <xdr:rowOff>53876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28316"/>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90428</xdr:rowOff>
    </xdr:from>
    <xdr:to>
      <xdr:col>55</xdr:col>
      <xdr:colOff>50800</xdr:colOff>
      <xdr:row>55</xdr:row>
      <xdr:rowOff>20578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113305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112716</xdr:rowOff>
    </xdr:from>
    <xdr:to>
      <xdr:col>50</xdr:col>
      <xdr:colOff>165100</xdr:colOff>
      <xdr:row>57</xdr:row>
      <xdr:rowOff>42866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33993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120013</xdr:rowOff>
    </xdr:from>
    <xdr:to>
      <xdr:col>46</xdr:col>
      <xdr:colOff>38100</xdr:colOff>
      <xdr:row>58</xdr:row>
      <xdr:rowOff>50163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41290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4866</xdr:rowOff>
    </xdr:from>
    <xdr:to>
      <xdr:col>41</xdr:col>
      <xdr:colOff>101600</xdr:colOff>
      <xdr:row>57</xdr:row>
      <xdr:rowOff>106466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97593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3076</xdr:rowOff>
    </xdr:from>
    <xdr:to>
      <xdr:col>36</xdr:col>
      <xdr:colOff>165100</xdr:colOff>
      <xdr:row>58</xdr:row>
      <xdr:rowOff>104676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95803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69200</xdr:rowOff>
    </xdr:from>
    <xdr:to>
      <xdr:col>55</xdr:col>
      <xdr:colOff>0</xdr:colOff>
      <xdr:row>78</xdr:row>
      <xdr:rowOff>104449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2300"/>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47222</xdr:rowOff>
    </xdr:from>
    <xdr:to>
      <xdr:col>50</xdr:col>
      <xdr:colOff>114300</xdr:colOff>
      <xdr:row>78</xdr:row>
      <xdr:rowOff>69200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20322"/>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34923</xdr:rowOff>
    </xdr:from>
    <xdr:to>
      <xdr:col>45</xdr:col>
      <xdr:colOff>177800</xdr:colOff>
      <xdr:row>78</xdr:row>
      <xdr:rowOff>47222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36573"/>
          <a:ext cx="889000" cy="1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34923</xdr:rowOff>
    </xdr:from>
    <xdr:to>
      <xdr:col>41</xdr:col>
      <xdr:colOff>50800</xdr:colOff>
      <xdr:row>78</xdr:row>
      <xdr:rowOff>101822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36573"/>
          <a:ext cx="889000" cy="2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53649</xdr:rowOff>
    </xdr:from>
    <xdr:to>
      <xdr:col>55</xdr:col>
      <xdr:colOff>50800</xdr:colOff>
      <xdr:row>78</xdr:row>
      <xdr:rowOff>155249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140026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18400</xdr:rowOff>
    </xdr:from>
    <xdr:to>
      <xdr:col>50</xdr:col>
      <xdr:colOff>165100</xdr:colOff>
      <xdr:row>78</xdr:row>
      <xdr:rowOff>120000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111127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167872</xdr:rowOff>
    </xdr:from>
    <xdr:to>
      <xdr:col>46</xdr:col>
      <xdr:colOff>38100</xdr:colOff>
      <xdr:row>78</xdr:row>
      <xdr:rowOff>98022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89149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155573</xdr:rowOff>
    </xdr:from>
    <xdr:to>
      <xdr:col>41</xdr:col>
      <xdr:colOff>101600</xdr:colOff>
      <xdr:row>77</xdr:row>
      <xdr:rowOff>85723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102250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51022</xdr:rowOff>
    </xdr:from>
    <xdr:to>
      <xdr:col>36</xdr:col>
      <xdr:colOff>165100</xdr:colOff>
      <xdr:row>78</xdr:row>
      <xdr:rowOff>152622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143749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135973</xdr:rowOff>
    </xdr:from>
    <xdr:to>
      <xdr:col>55</xdr:col>
      <xdr:colOff>0</xdr:colOff>
      <xdr:row>95</xdr:row>
      <xdr:rowOff>111444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566473"/>
          <a:ext cx="838200" cy="8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111444</xdr:rowOff>
    </xdr:from>
    <xdr:to>
      <xdr:col>50</xdr:col>
      <xdr:colOff>114300</xdr:colOff>
      <xdr:row>98</xdr:row>
      <xdr:rowOff>57229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9194"/>
          <a:ext cx="889000" cy="4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57229</xdr:rowOff>
    </xdr:from>
    <xdr:to>
      <xdr:col>45</xdr:col>
      <xdr:colOff>177800</xdr:colOff>
      <xdr:row>98</xdr:row>
      <xdr:rowOff>79335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9329"/>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21827</xdr:rowOff>
    </xdr:from>
    <xdr:to>
      <xdr:col>41</xdr:col>
      <xdr:colOff>50800</xdr:colOff>
      <xdr:row>98</xdr:row>
      <xdr:rowOff>79335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23927"/>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85173</xdr:rowOff>
    </xdr:from>
    <xdr:to>
      <xdr:col>55</xdr:col>
      <xdr:colOff>50800</xdr:colOff>
      <xdr:row>91</xdr:row>
      <xdr:rowOff>15323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5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4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60644</xdr:rowOff>
    </xdr:from>
    <xdr:to>
      <xdr:col>50</xdr:col>
      <xdr:colOff>165100</xdr:colOff>
      <xdr:row>95</xdr:row>
      <xdr:rowOff>162244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6429</xdr:rowOff>
    </xdr:from>
    <xdr:to>
      <xdr:col>46</xdr:col>
      <xdr:colOff>38100</xdr:colOff>
      <xdr:row>98</xdr:row>
      <xdr:rowOff>108029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28535</xdr:rowOff>
    </xdr:from>
    <xdr:to>
      <xdr:col>41</xdr:col>
      <xdr:colOff>101600</xdr:colOff>
      <xdr:row>98</xdr:row>
      <xdr:rowOff>130135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121262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142477</xdr:rowOff>
    </xdr:from>
    <xdr:to>
      <xdr:col>36</xdr:col>
      <xdr:colOff>165100</xdr:colOff>
      <xdr:row>98</xdr:row>
      <xdr:rowOff>72627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63754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163017</xdr:rowOff>
    </xdr:from>
    <xdr:to>
      <xdr:col>85</xdr:col>
      <xdr:colOff>127000</xdr:colOff>
      <xdr:row>39</xdr:row>
      <xdr:rowOff>36811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78117"/>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163017</xdr:rowOff>
    </xdr:from>
    <xdr:to>
      <xdr:col>81</xdr:col>
      <xdr:colOff>50800</xdr:colOff>
      <xdr:row>39</xdr:row>
      <xdr:rowOff>17152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78117"/>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17152</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3702"/>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157461</xdr:rowOff>
    </xdr:from>
    <xdr:to>
      <xdr:col>85</xdr:col>
      <xdr:colOff>177800</xdr:colOff>
      <xdr:row>39</xdr:row>
      <xdr:rowOff>87611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72388</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7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112217</xdr:rowOff>
    </xdr:from>
    <xdr:to>
      <xdr:col>81</xdr:col>
      <xdr:colOff>101600</xdr:colOff>
      <xdr:row>39</xdr:row>
      <xdr:rowOff>42367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33494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137802</xdr:rowOff>
    </xdr:from>
    <xdr:to>
      <xdr:col>76</xdr:col>
      <xdr:colOff>165100</xdr:colOff>
      <xdr:row>39</xdr:row>
      <xdr:rowOff>67952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59079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142900</xdr:rowOff>
    </xdr:from>
    <xdr:to>
      <xdr:col>85</xdr:col>
      <xdr:colOff>127000</xdr:colOff>
      <xdr:row>76</xdr:row>
      <xdr:rowOff>158217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73100"/>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158217</xdr:rowOff>
    </xdr:from>
    <xdr:to>
      <xdr:col>81</xdr:col>
      <xdr:colOff>50800</xdr:colOff>
      <xdr:row>77</xdr:row>
      <xdr:rowOff>23617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88417"/>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11776</xdr:rowOff>
    </xdr:from>
    <xdr:to>
      <xdr:col>76</xdr:col>
      <xdr:colOff>114300</xdr:colOff>
      <xdr:row>77</xdr:row>
      <xdr:rowOff>23617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1342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11776</xdr:rowOff>
    </xdr:from>
    <xdr:to>
      <xdr:col>71</xdr:col>
      <xdr:colOff>177800</xdr:colOff>
      <xdr:row>77</xdr:row>
      <xdr:rowOff>26296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13426"/>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92100</xdr:rowOff>
    </xdr:from>
    <xdr:to>
      <xdr:col>85</xdr:col>
      <xdr:colOff>177800</xdr:colOff>
      <xdr:row>77</xdr:row>
      <xdr:rowOff>22250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70527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107417</xdr:rowOff>
    </xdr:from>
    <xdr:to>
      <xdr:col>81</xdr:col>
      <xdr:colOff>101600</xdr:colOff>
      <xdr:row>77</xdr:row>
      <xdr:rowOff>37567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28694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144267</xdr:rowOff>
    </xdr:from>
    <xdr:to>
      <xdr:col>76</xdr:col>
      <xdr:colOff>165100</xdr:colOff>
      <xdr:row>77</xdr:row>
      <xdr:rowOff>74417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65544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132426</xdr:rowOff>
    </xdr:from>
    <xdr:to>
      <xdr:col>72</xdr:col>
      <xdr:colOff>38100</xdr:colOff>
      <xdr:row>77</xdr:row>
      <xdr:rowOff>62576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53703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146946</xdr:rowOff>
    </xdr:from>
    <xdr:to>
      <xdr:col>67</xdr:col>
      <xdr:colOff>101600</xdr:colOff>
      <xdr:row>77</xdr:row>
      <xdr:rowOff>77096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68223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57686</xdr:rowOff>
    </xdr:from>
    <xdr:to>
      <xdr:col>85</xdr:col>
      <xdr:colOff>127000</xdr:colOff>
      <xdr:row>97</xdr:row>
      <xdr:rowOff>124346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88336"/>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57686</xdr:rowOff>
    </xdr:from>
    <xdr:to>
      <xdr:col>81</xdr:col>
      <xdr:colOff>50800</xdr:colOff>
      <xdr:row>99</xdr:row>
      <xdr:rowOff>20774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88336"/>
          <a:ext cx="889000" cy="3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16942</xdr:rowOff>
    </xdr:from>
    <xdr:to>
      <xdr:col>76</xdr:col>
      <xdr:colOff>114300</xdr:colOff>
      <xdr:row>99</xdr:row>
      <xdr:rowOff>20774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90492"/>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16942</xdr:rowOff>
    </xdr:from>
    <xdr:to>
      <xdr:col>71</xdr:col>
      <xdr:colOff>177800</xdr:colOff>
      <xdr:row>99</xdr:row>
      <xdr:rowOff>24098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90492"/>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73546</xdr:rowOff>
    </xdr:from>
    <xdr:to>
      <xdr:col>85</xdr:col>
      <xdr:colOff>177800</xdr:colOff>
      <xdr:row>98</xdr:row>
      <xdr:rowOff>3696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51973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6886</xdr:rowOff>
    </xdr:from>
    <xdr:to>
      <xdr:col>81</xdr:col>
      <xdr:colOff>101600</xdr:colOff>
      <xdr:row>97</xdr:row>
      <xdr:rowOff>108486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125013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141424</xdr:rowOff>
    </xdr:from>
    <xdr:to>
      <xdr:col>76</xdr:col>
      <xdr:colOff>165100</xdr:colOff>
      <xdr:row>99</xdr:row>
      <xdr:rowOff>71574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62701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137592</xdr:rowOff>
    </xdr:from>
    <xdr:to>
      <xdr:col>72</xdr:col>
      <xdr:colOff>38100</xdr:colOff>
      <xdr:row>99</xdr:row>
      <xdr:rowOff>67742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58869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144748</xdr:rowOff>
    </xdr:from>
    <xdr:to>
      <xdr:col>67</xdr:col>
      <xdr:colOff>101600</xdr:colOff>
      <xdr:row>99</xdr:row>
      <xdr:rowOff>74898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66025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68997</xdr:rowOff>
    </xdr:from>
    <xdr:to>
      <xdr:col>116</xdr:col>
      <xdr:colOff>63500</xdr:colOff>
      <xdr:row>59</xdr:row>
      <xdr:rowOff>77619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84547"/>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68997</xdr:rowOff>
    </xdr:from>
    <xdr:to>
      <xdr:col>111</xdr:col>
      <xdr:colOff>177800</xdr:colOff>
      <xdr:row>59</xdr:row>
      <xdr:rowOff>84183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4547"/>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84183</xdr:rowOff>
    </xdr:from>
    <xdr:to>
      <xdr:col>107</xdr:col>
      <xdr:colOff>50800</xdr:colOff>
      <xdr:row>59</xdr:row>
      <xdr:rowOff>84346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973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84346</xdr:rowOff>
    </xdr:from>
    <xdr:to>
      <xdr:col>102</xdr:col>
      <xdr:colOff>114300</xdr:colOff>
      <xdr:row>59</xdr:row>
      <xdr:rowOff>84379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989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26819</xdr:rowOff>
    </xdr:from>
    <xdr:to>
      <xdr:col>116</xdr:col>
      <xdr:colOff>114300</xdr:colOff>
      <xdr:row>59</xdr:row>
      <xdr:rowOff>128419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113196</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5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18197</xdr:rowOff>
    </xdr:from>
    <xdr:to>
      <xdr:col>112</xdr:col>
      <xdr:colOff>38100</xdr:colOff>
      <xdr:row>59</xdr:row>
      <xdr:rowOff>119797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110924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2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33383</xdr:rowOff>
    </xdr:from>
    <xdr:to>
      <xdr:col>107</xdr:col>
      <xdr:colOff>101600</xdr:colOff>
      <xdr:row>59</xdr:row>
      <xdr:rowOff>134983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126110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33546</xdr:rowOff>
    </xdr:from>
    <xdr:to>
      <xdr:col>102</xdr:col>
      <xdr:colOff>165100</xdr:colOff>
      <xdr:row>59</xdr:row>
      <xdr:rowOff>135146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126273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33579</xdr:rowOff>
    </xdr:from>
    <xdr:to>
      <xdr:col>98</xdr:col>
      <xdr:colOff>38100</xdr:colOff>
      <xdr:row>59</xdr:row>
      <xdr:rowOff>135179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126306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68921</xdr:rowOff>
    </xdr:from>
    <xdr:to>
      <xdr:col>116</xdr:col>
      <xdr:colOff>63500</xdr:colOff>
      <xdr:row>76</xdr:row>
      <xdr:rowOff>105998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99121"/>
          <a:ext cx="8382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68921</xdr:rowOff>
    </xdr:from>
    <xdr:to>
      <xdr:col>111</xdr:col>
      <xdr:colOff>177800</xdr:colOff>
      <xdr:row>76</xdr:row>
      <xdr:rowOff>73090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991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68824</xdr:rowOff>
    </xdr:from>
    <xdr:to>
      <xdr:col>107</xdr:col>
      <xdr:colOff>50800</xdr:colOff>
      <xdr:row>76</xdr:row>
      <xdr:rowOff>73090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902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47335</xdr:rowOff>
    </xdr:from>
    <xdr:to>
      <xdr:col>102</xdr:col>
      <xdr:colOff>114300</xdr:colOff>
      <xdr:row>76</xdr:row>
      <xdr:rowOff>68824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75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55198</xdr:rowOff>
    </xdr:from>
    <xdr:to>
      <xdr:col>116</xdr:col>
      <xdr:colOff>114300</xdr:colOff>
      <xdr:row>76</xdr:row>
      <xdr:rowOff>156798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33625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18121</xdr:rowOff>
    </xdr:from>
    <xdr:to>
      <xdr:col>112</xdr:col>
      <xdr:colOff>38100</xdr:colOff>
      <xdr:row>76</xdr:row>
      <xdr:rowOff>119721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110848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22290</xdr:rowOff>
    </xdr:from>
    <xdr:to>
      <xdr:col>107</xdr:col>
      <xdr:colOff>101600</xdr:colOff>
      <xdr:row>76</xdr:row>
      <xdr:rowOff>123890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115017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18024</xdr:rowOff>
    </xdr:from>
    <xdr:to>
      <xdr:col>102</xdr:col>
      <xdr:colOff>165100</xdr:colOff>
      <xdr:row>76</xdr:row>
      <xdr:rowOff>119624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110751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167985</xdr:rowOff>
    </xdr:from>
    <xdr:to>
      <xdr:col>98</xdr:col>
      <xdr:colOff>38100</xdr:colOff>
      <xdr:row>76</xdr:row>
      <xdr:rowOff>98135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89262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普通建設事業費（うち更新整備）を除く項目が類似団体平均と比較して低い状況となっている。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特徴としては、「補助費等」は令和２年度特別定額給付金事業の事業完了に伴い大きく減少、「扶助費」は子育て世帯への臨時特別給付事業及び住民税非課税世帯等臨時特別給付事業により増加したが、</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国の事業による経費増加のため類似団体内順位はほとんど変化はない。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また、「普通建設事業費（うち更新整備）」が松田小学校整備事業により大幅に増加、「積立金」が財政調整基金への積立額減少により前年度より減少したものの類似団体内平均に近しい数値となっている。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74549</xdr:rowOff>
    </xdr:from>
    <xdr:to>
      <xdr:col>24</xdr:col>
      <xdr:colOff>63500</xdr:colOff>
      <xdr:row>34</xdr:row>
      <xdr:rowOff>80950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384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23571</xdr:rowOff>
    </xdr:from>
    <xdr:to>
      <xdr:col>19</xdr:col>
      <xdr:colOff>177800</xdr:colOff>
      <xdr:row>34</xdr:row>
      <xdr:rowOff>74549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2871"/>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34</xdr:row>
      <xdr:rowOff>23571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73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34</xdr:row>
      <xdr:rowOff>8026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0898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30150</xdr:rowOff>
    </xdr:from>
    <xdr:to>
      <xdr:col>24</xdr:col>
      <xdr:colOff>114300</xdr:colOff>
      <xdr:row>34</xdr:row>
      <xdr:rowOff>131750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53027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23749</xdr:rowOff>
    </xdr:from>
    <xdr:to>
      <xdr:col>20</xdr:col>
      <xdr:colOff>38100</xdr:colOff>
      <xdr:row>34</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141876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144221</xdr:rowOff>
    </xdr:from>
    <xdr:to>
      <xdr:col>15</xdr:col>
      <xdr:colOff>101600</xdr:colOff>
      <xdr:row>34</xdr:row>
      <xdr:rowOff>74371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90898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47822</xdr:rowOff>
    </xdr:from>
    <xdr:to>
      <xdr:col>24</xdr:col>
      <xdr:colOff>63500</xdr:colOff>
      <xdr:row>57</xdr:row>
      <xdr:rowOff>64567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06122"/>
          <a:ext cx="838200" cy="53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47822</xdr:rowOff>
    </xdr:from>
    <xdr:to>
      <xdr:col>19</xdr:col>
      <xdr:colOff>177800</xdr:colOff>
      <xdr:row>57</xdr:row>
      <xdr:rowOff>134347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06122"/>
          <a:ext cx="889000" cy="6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106842</xdr:rowOff>
    </xdr:from>
    <xdr:to>
      <xdr:col>15</xdr:col>
      <xdr:colOff>50800</xdr:colOff>
      <xdr:row>57</xdr:row>
      <xdr:rowOff>134347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79492"/>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85434</xdr:rowOff>
    </xdr:from>
    <xdr:to>
      <xdr:col>10</xdr:col>
      <xdr:colOff>114300</xdr:colOff>
      <xdr:row>57</xdr:row>
      <xdr:rowOff>106842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8084"/>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13767</xdr:rowOff>
    </xdr:from>
    <xdr:to>
      <xdr:col>24</xdr:col>
      <xdr:colOff>114300</xdr:colOff>
      <xdr:row>57</xdr:row>
      <xdr:rowOff>115367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100144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168472</xdr:rowOff>
    </xdr:from>
    <xdr:to>
      <xdr:col>20</xdr:col>
      <xdr:colOff>38100</xdr:colOff>
      <xdr:row>54</xdr:row>
      <xdr:rowOff>98622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83547</xdr:rowOff>
    </xdr:from>
    <xdr:to>
      <xdr:col>15</xdr:col>
      <xdr:colOff>101600</xdr:colOff>
      <xdr:row>58</xdr:row>
      <xdr:rowOff>13697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56042</xdr:rowOff>
    </xdr:from>
    <xdr:to>
      <xdr:col>10</xdr:col>
      <xdr:colOff>165100</xdr:colOff>
      <xdr:row>57</xdr:row>
      <xdr:rowOff>157642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148769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34634</xdr:rowOff>
    </xdr:from>
    <xdr:to>
      <xdr:col>6</xdr:col>
      <xdr:colOff>38100</xdr:colOff>
      <xdr:row>57</xdr:row>
      <xdr:rowOff>136234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141077</xdr:rowOff>
    </xdr:from>
    <xdr:to>
      <xdr:col>24</xdr:col>
      <xdr:colOff>63500</xdr:colOff>
      <xdr:row>78</xdr:row>
      <xdr:rowOff>32207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42727"/>
          <a:ext cx="8382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32207</xdr:rowOff>
    </xdr:from>
    <xdr:to>
      <xdr:col>19</xdr:col>
      <xdr:colOff>177800</xdr:colOff>
      <xdr:row>78</xdr:row>
      <xdr:rowOff>77612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05307"/>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77612</xdr:rowOff>
    </xdr:from>
    <xdr:to>
      <xdr:col>15</xdr:col>
      <xdr:colOff>50800</xdr:colOff>
      <xdr:row>78</xdr:row>
      <xdr:rowOff>100298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50712"/>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67371</xdr:rowOff>
    </xdr:from>
    <xdr:to>
      <xdr:col>10</xdr:col>
      <xdr:colOff>114300</xdr:colOff>
      <xdr:row>78</xdr:row>
      <xdr:rowOff>100298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0471"/>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90277</xdr:rowOff>
    </xdr:from>
    <xdr:to>
      <xdr:col>24</xdr:col>
      <xdr:colOff>114300</xdr:colOff>
      <xdr:row>78</xdr:row>
      <xdr:rowOff>20427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152857</xdr:rowOff>
    </xdr:from>
    <xdr:to>
      <xdr:col>20</xdr:col>
      <xdr:colOff>38100</xdr:colOff>
      <xdr:row>78</xdr:row>
      <xdr:rowOff>83007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74134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26812</xdr:rowOff>
    </xdr:from>
    <xdr:to>
      <xdr:col>15</xdr:col>
      <xdr:colOff>101600</xdr:colOff>
      <xdr:row>78</xdr:row>
      <xdr:rowOff>128412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49498</xdr:rowOff>
    </xdr:from>
    <xdr:to>
      <xdr:col>10</xdr:col>
      <xdr:colOff>165100</xdr:colOff>
      <xdr:row>78</xdr:row>
      <xdr:rowOff>151098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142225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16571</xdr:rowOff>
    </xdr:from>
    <xdr:to>
      <xdr:col>6</xdr:col>
      <xdr:colOff>38100</xdr:colOff>
      <xdr:row>78</xdr:row>
      <xdr:rowOff>118171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138105</xdr:rowOff>
    </xdr:from>
    <xdr:to>
      <xdr:col>24</xdr:col>
      <xdr:colOff>63500</xdr:colOff>
      <xdr:row>97</xdr:row>
      <xdr:rowOff>20313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97305"/>
          <a:ext cx="838200" cy="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20313</xdr:rowOff>
    </xdr:from>
    <xdr:to>
      <xdr:col>19</xdr:col>
      <xdr:colOff>177800</xdr:colOff>
      <xdr:row>97</xdr:row>
      <xdr:rowOff>35286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5096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xdr:rowOff>
    </xdr:from>
    <xdr:to>
      <xdr:col>15</xdr:col>
      <xdr:colOff>50800</xdr:colOff>
      <xdr:row>97</xdr:row>
      <xdr:rowOff>35286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31247"/>
          <a:ext cx="889000" cy="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xdr:rowOff>
    </xdr:from>
    <xdr:to>
      <xdr:col>10</xdr:col>
      <xdr:colOff>114300</xdr:colOff>
      <xdr:row>97</xdr:row>
      <xdr:rowOff>52077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31247"/>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87305</xdr:rowOff>
    </xdr:from>
    <xdr:to>
      <xdr:col>24</xdr:col>
      <xdr:colOff>114300</xdr:colOff>
      <xdr:row>97</xdr:row>
      <xdr:rowOff>17455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2232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140963</xdr:rowOff>
    </xdr:from>
    <xdr:to>
      <xdr:col>20</xdr:col>
      <xdr:colOff>38100</xdr:colOff>
      <xdr:row>97</xdr:row>
      <xdr:rowOff>71113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155936</xdr:rowOff>
    </xdr:from>
    <xdr:to>
      <xdr:col>15</xdr:col>
      <xdr:colOff>101600</xdr:colOff>
      <xdr:row>97</xdr:row>
      <xdr:rowOff>86086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121247</xdr:rowOff>
    </xdr:from>
    <xdr:to>
      <xdr:col>10</xdr:col>
      <xdr:colOff>165100</xdr:colOff>
      <xdr:row>97</xdr:row>
      <xdr:rowOff>51397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42524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xdr:rowOff>
    </xdr:from>
    <xdr:to>
      <xdr:col>6</xdr:col>
      <xdr:colOff>38100</xdr:colOff>
      <xdr:row>97</xdr:row>
      <xdr:rowOff>102877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94004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143764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251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134239</xdr:rowOff>
    </xdr:from>
    <xdr:to>
      <xdr:col>50</xdr:col>
      <xdr:colOff>114300</xdr:colOff>
      <xdr:row>38</xdr:row>
      <xdr:rowOff>137414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49339"/>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126873</xdr:rowOff>
    </xdr:from>
    <xdr:to>
      <xdr:col>45</xdr:col>
      <xdr:colOff>177800</xdr:colOff>
      <xdr:row>38</xdr:row>
      <xdr:rowOff>134239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4197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126873</xdr:rowOff>
    </xdr:from>
    <xdr:to>
      <xdr:col>41</xdr:col>
      <xdr:colOff>50800</xdr:colOff>
      <xdr:row>38</xdr:row>
      <xdr:rowOff>131445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419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92964</xdr:rowOff>
    </xdr:from>
    <xdr:to>
      <xdr:col>55</xdr:col>
      <xdr:colOff>50800</xdr:colOff>
      <xdr:row>39</xdr:row>
      <xdr:rowOff>23114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49801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33291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83439</xdr:rowOff>
    </xdr:from>
    <xdr:to>
      <xdr:col>46</xdr:col>
      <xdr:colOff>38100</xdr:colOff>
      <xdr:row>39</xdr:row>
      <xdr:rowOff>13589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30116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7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76073</xdr:rowOff>
    </xdr:from>
    <xdr:to>
      <xdr:col>41</xdr:col>
      <xdr:colOff>101600</xdr:colOff>
      <xdr:row>39</xdr:row>
      <xdr:rowOff>6223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22750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6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27322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145773</xdr:rowOff>
    </xdr:from>
    <xdr:to>
      <xdr:col>55</xdr:col>
      <xdr:colOff>0</xdr:colOff>
      <xdr:row>58</xdr:row>
      <xdr:rowOff>146086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89873"/>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145773</xdr:rowOff>
    </xdr:from>
    <xdr:to>
      <xdr:col>50</xdr:col>
      <xdr:colOff>114300</xdr:colOff>
      <xdr:row>58</xdr:row>
      <xdr:rowOff>153797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89873"/>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142192</xdr:rowOff>
    </xdr:from>
    <xdr:to>
      <xdr:col>45</xdr:col>
      <xdr:colOff>177800</xdr:colOff>
      <xdr:row>58</xdr:row>
      <xdr:rowOff>153797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86292"/>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139143</xdr:rowOff>
    </xdr:from>
    <xdr:to>
      <xdr:col>41</xdr:col>
      <xdr:colOff>50800</xdr:colOff>
      <xdr:row>58</xdr:row>
      <xdr:rowOff>142192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8324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95286</xdr:rowOff>
    </xdr:from>
    <xdr:to>
      <xdr:col>55</xdr:col>
      <xdr:colOff>50800</xdr:colOff>
      <xdr:row>59</xdr:row>
      <xdr:rowOff>25436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10213</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94973</xdr:rowOff>
    </xdr:from>
    <xdr:to>
      <xdr:col>50</xdr:col>
      <xdr:colOff>165100</xdr:colOff>
      <xdr:row>59</xdr:row>
      <xdr:rowOff>25123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16250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3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102997</xdr:rowOff>
    </xdr:from>
    <xdr:to>
      <xdr:col>46</xdr:col>
      <xdr:colOff>38100</xdr:colOff>
      <xdr:row>59</xdr:row>
      <xdr:rowOff>33147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24274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91392</xdr:rowOff>
    </xdr:from>
    <xdr:to>
      <xdr:col>41</xdr:col>
      <xdr:colOff>101600</xdr:colOff>
      <xdr:row>59</xdr:row>
      <xdr:rowOff>21542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12669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2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88343</xdr:rowOff>
    </xdr:from>
    <xdr:to>
      <xdr:col>36</xdr:col>
      <xdr:colOff>165100</xdr:colOff>
      <xdr:row>59</xdr:row>
      <xdr:rowOff>18493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163376</xdr:rowOff>
    </xdr:from>
    <xdr:to>
      <xdr:col>55</xdr:col>
      <xdr:colOff>0</xdr:colOff>
      <xdr:row>78</xdr:row>
      <xdr:rowOff>167024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36476"/>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167024</xdr:rowOff>
    </xdr:from>
    <xdr:to>
      <xdr:col>50</xdr:col>
      <xdr:colOff>114300</xdr:colOff>
      <xdr:row>79</xdr:row>
      <xdr:rowOff>9812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40124"/>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8461</xdr:rowOff>
    </xdr:from>
    <xdr:to>
      <xdr:col>45</xdr:col>
      <xdr:colOff>177800</xdr:colOff>
      <xdr:row>79</xdr:row>
      <xdr:rowOff>9812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53011"/>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8461</xdr:rowOff>
    </xdr:from>
    <xdr:to>
      <xdr:col>41</xdr:col>
      <xdr:colOff>50800</xdr:colOff>
      <xdr:row>79</xdr:row>
      <xdr:rowOff>22417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3011"/>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112576</xdr:rowOff>
    </xdr:from>
    <xdr:to>
      <xdr:col>55</xdr:col>
      <xdr:colOff>50800</xdr:colOff>
      <xdr:row>79</xdr:row>
      <xdr:rowOff>42726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27503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116224</xdr:rowOff>
    </xdr:from>
    <xdr:to>
      <xdr:col>50</xdr:col>
      <xdr:colOff>165100</xdr:colOff>
      <xdr:row>79</xdr:row>
      <xdr:rowOff>46374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37501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8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130462</xdr:rowOff>
    </xdr:from>
    <xdr:to>
      <xdr:col>46</xdr:col>
      <xdr:colOff>38100</xdr:colOff>
      <xdr:row>79</xdr:row>
      <xdr:rowOff>60612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51739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9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129111</xdr:rowOff>
    </xdr:from>
    <xdr:to>
      <xdr:col>41</xdr:col>
      <xdr:colOff>101600</xdr:colOff>
      <xdr:row>79</xdr:row>
      <xdr:rowOff>59261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50388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143067</xdr:rowOff>
    </xdr:from>
    <xdr:to>
      <xdr:col>36</xdr:col>
      <xdr:colOff>165100</xdr:colOff>
      <xdr:row>79</xdr:row>
      <xdr:rowOff>73217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108725</xdr:rowOff>
    </xdr:from>
    <xdr:to>
      <xdr:col>55</xdr:col>
      <xdr:colOff>0</xdr:colOff>
      <xdr:row>97</xdr:row>
      <xdr:rowOff>137826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39375"/>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157882</xdr:rowOff>
    </xdr:from>
    <xdr:to>
      <xdr:col>50</xdr:col>
      <xdr:colOff>114300</xdr:colOff>
      <xdr:row>97</xdr:row>
      <xdr:rowOff>108725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17082"/>
          <a:ext cx="889000" cy="1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66487</xdr:rowOff>
    </xdr:from>
    <xdr:to>
      <xdr:col>45</xdr:col>
      <xdr:colOff>177800</xdr:colOff>
      <xdr:row>96</xdr:row>
      <xdr:rowOff>157882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54237"/>
          <a:ext cx="889000" cy="2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66487</xdr:rowOff>
    </xdr:from>
    <xdr:to>
      <xdr:col>41</xdr:col>
      <xdr:colOff>50800</xdr:colOff>
      <xdr:row>97</xdr:row>
      <xdr:rowOff>71828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54237"/>
          <a:ext cx="889000" cy="34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87026</xdr:rowOff>
    </xdr:from>
    <xdr:to>
      <xdr:col>55</xdr:col>
      <xdr:colOff>50800</xdr:colOff>
      <xdr:row>98</xdr:row>
      <xdr:rowOff>17176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65453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57925</xdr:rowOff>
    </xdr:from>
    <xdr:to>
      <xdr:col>50</xdr:col>
      <xdr:colOff>165100</xdr:colOff>
      <xdr:row>97</xdr:row>
      <xdr:rowOff>159525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107082</xdr:rowOff>
    </xdr:from>
    <xdr:to>
      <xdr:col>46</xdr:col>
      <xdr:colOff>38100</xdr:colOff>
      <xdr:row>97</xdr:row>
      <xdr:rowOff>37232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28359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15687</xdr:rowOff>
    </xdr:from>
    <xdr:to>
      <xdr:col>41</xdr:col>
      <xdr:colOff>101600</xdr:colOff>
      <xdr:row>95</xdr:row>
      <xdr:rowOff>117287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133814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21028</xdr:rowOff>
    </xdr:from>
    <xdr:to>
      <xdr:col>36</xdr:col>
      <xdr:colOff>165100</xdr:colOff>
      <xdr:row>97</xdr:row>
      <xdr:rowOff>122628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113755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142361</xdr:rowOff>
    </xdr:from>
    <xdr:to>
      <xdr:col>85</xdr:col>
      <xdr:colOff>127000</xdr:colOff>
      <xdr:row>37</xdr:row>
      <xdr:rowOff>64899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14561"/>
          <a:ext cx="838200" cy="9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74908</xdr:rowOff>
    </xdr:from>
    <xdr:to>
      <xdr:col>81</xdr:col>
      <xdr:colOff>50800</xdr:colOff>
      <xdr:row>36</xdr:row>
      <xdr:rowOff>142361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47108"/>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74908</xdr:rowOff>
    </xdr:from>
    <xdr:to>
      <xdr:col>76</xdr:col>
      <xdr:colOff>114300</xdr:colOff>
      <xdr:row>37</xdr:row>
      <xdr:rowOff>131111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47108"/>
          <a:ext cx="889000" cy="2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99287</xdr:rowOff>
    </xdr:from>
    <xdr:to>
      <xdr:col>71</xdr:col>
      <xdr:colOff>177800</xdr:colOff>
      <xdr:row>37</xdr:row>
      <xdr:rowOff>131111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42937"/>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14099</xdr:rowOff>
    </xdr:from>
    <xdr:to>
      <xdr:col>85</xdr:col>
      <xdr:colOff>177800</xdr:colOff>
      <xdr:row>37</xdr:row>
      <xdr:rowOff>115699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163976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91561</xdr:rowOff>
    </xdr:from>
    <xdr:to>
      <xdr:col>81</xdr:col>
      <xdr:colOff>101600</xdr:colOff>
      <xdr:row>37</xdr:row>
      <xdr:rowOff>21711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24108</xdr:rowOff>
    </xdr:from>
    <xdr:to>
      <xdr:col>76</xdr:col>
      <xdr:colOff>165100</xdr:colOff>
      <xdr:row>36</xdr:row>
      <xdr:rowOff>125708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142235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80311</xdr:rowOff>
    </xdr:from>
    <xdr:to>
      <xdr:col>72</xdr:col>
      <xdr:colOff>38100</xdr:colOff>
      <xdr:row>38</xdr:row>
      <xdr:rowOff>10461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48487</xdr:rowOff>
    </xdr:from>
    <xdr:to>
      <xdr:col>67</xdr:col>
      <xdr:colOff>101600</xdr:colOff>
      <xdr:row>37</xdr:row>
      <xdr:rowOff>150087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141214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103810</xdr:rowOff>
    </xdr:from>
    <xdr:to>
      <xdr:col>85</xdr:col>
      <xdr:colOff>127000</xdr:colOff>
      <xdr:row>56</xdr:row>
      <xdr:rowOff>39276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019210"/>
          <a:ext cx="838200" cy="6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39276</xdr:rowOff>
    </xdr:from>
    <xdr:to>
      <xdr:col>81</xdr:col>
      <xdr:colOff>50800</xdr:colOff>
      <xdr:row>57</xdr:row>
      <xdr:rowOff>107271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40476"/>
          <a:ext cx="889000" cy="2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107271</xdr:rowOff>
    </xdr:from>
    <xdr:to>
      <xdr:col>76</xdr:col>
      <xdr:colOff>114300</xdr:colOff>
      <xdr:row>57</xdr:row>
      <xdr:rowOff>124854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79921"/>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117348</xdr:rowOff>
    </xdr:from>
    <xdr:to>
      <xdr:col>71</xdr:col>
      <xdr:colOff>177800</xdr:colOff>
      <xdr:row>57</xdr:row>
      <xdr:rowOff>124854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8999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53010</xdr:rowOff>
    </xdr:from>
    <xdr:to>
      <xdr:col>85</xdr:col>
      <xdr:colOff>177800</xdr:colOff>
      <xdr:row>52</xdr:row>
      <xdr:rowOff>154610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9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6037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92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159926</xdr:rowOff>
    </xdr:from>
    <xdr:to>
      <xdr:col>81</xdr:col>
      <xdr:colOff>101600</xdr:colOff>
      <xdr:row>56</xdr:row>
      <xdr:rowOff>90076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106603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56471</xdr:rowOff>
    </xdr:from>
    <xdr:to>
      <xdr:col>76</xdr:col>
      <xdr:colOff>165100</xdr:colOff>
      <xdr:row>57</xdr:row>
      <xdr:rowOff>158071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149198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74054</xdr:rowOff>
    </xdr:from>
    <xdr:to>
      <xdr:col>72</xdr:col>
      <xdr:colOff>38100</xdr:colOff>
      <xdr:row>58</xdr:row>
      <xdr:rowOff>4204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166781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66548</xdr:rowOff>
    </xdr:from>
    <xdr:to>
      <xdr:col>67</xdr:col>
      <xdr:colOff>101600</xdr:colOff>
      <xdr:row>57</xdr:row>
      <xdr:rowOff>168148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163018</xdr:rowOff>
    </xdr:from>
    <xdr:to>
      <xdr:col>85</xdr:col>
      <xdr:colOff>127000</xdr:colOff>
      <xdr:row>79</xdr:row>
      <xdr:rowOff>36812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36118"/>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163018</xdr:rowOff>
    </xdr:from>
    <xdr:to>
      <xdr:col>81</xdr:col>
      <xdr:colOff>50800</xdr:colOff>
      <xdr:row>79</xdr:row>
      <xdr:rowOff>17151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36118"/>
          <a:ext cx="889000" cy="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17151</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61701"/>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157462</xdr:rowOff>
    </xdr:from>
    <xdr:to>
      <xdr:col>85</xdr:col>
      <xdr:colOff>177800</xdr:colOff>
      <xdr:row>79</xdr:row>
      <xdr:rowOff>87612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72389</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112218</xdr:rowOff>
    </xdr:from>
    <xdr:to>
      <xdr:col>81</xdr:col>
      <xdr:colOff>101600</xdr:colOff>
      <xdr:row>79</xdr:row>
      <xdr:rowOff>42368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33495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137801</xdr:rowOff>
    </xdr:from>
    <xdr:to>
      <xdr:col>76</xdr:col>
      <xdr:colOff>165100</xdr:colOff>
      <xdr:row>79</xdr:row>
      <xdr:rowOff>67951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59078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142900</xdr:rowOff>
    </xdr:from>
    <xdr:to>
      <xdr:col>85</xdr:col>
      <xdr:colOff>127000</xdr:colOff>
      <xdr:row>96</xdr:row>
      <xdr:rowOff>158217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2100"/>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158217</xdr:rowOff>
    </xdr:from>
    <xdr:to>
      <xdr:col>81</xdr:col>
      <xdr:colOff>50800</xdr:colOff>
      <xdr:row>97</xdr:row>
      <xdr:rowOff>23617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17417"/>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11776</xdr:rowOff>
    </xdr:from>
    <xdr:to>
      <xdr:col>76</xdr:col>
      <xdr:colOff>114300</xdr:colOff>
      <xdr:row>97</xdr:row>
      <xdr:rowOff>23617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242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11776</xdr:rowOff>
    </xdr:from>
    <xdr:to>
      <xdr:col>71</xdr:col>
      <xdr:colOff>177800</xdr:colOff>
      <xdr:row>97</xdr:row>
      <xdr:rowOff>26296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42426"/>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92100</xdr:rowOff>
    </xdr:from>
    <xdr:to>
      <xdr:col>85</xdr:col>
      <xdr:colOff>177800</xdr:colOff>
      <xdr:row>97</xdr:row>
      <xdr:rowOff>22250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70527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107417</xdr:rowOff>
    </xdr:from>
    <xdr:to>
      <xdr:col>81</xdr:col>
      <xdr:colOff>101600</xdr:colOff>
      <xdr:row>97</xdr:row>
      <xdr:rowOff>37567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28694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144267</xdr:rowOff>
    </xdr:from>
    <xdr:to>
      <xdr:col>76</xdr:col>
      <xdr:colOff>165100</xdr:colOff>
      <xdr:row>97</xdr:row>
      <xdr:rowOff>74417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65544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132426</xdr:rowOff>
    </xdr:from>
    <xdr:to>
      <xdr:col>72</xdr:col>
      <xdr:colOff>38100</xdr:colOff>
      <xdr:row>97</xdr:row>
      <xdr:rowOff>62576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53703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146946</xdr:rowOff>
    </xdr:from>
    <xdr:to>
      <xdr:col>67</xdr:col>
      <xdr:colOff>101600</xdr:colOff>
      <xdr:row>97</xdr:row>
      <xdr:rowOff>77096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68223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議会費及び教育費を除く項目で類似団体平均と比較して低い状況となっている。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令和３年度の特徴としては、松田小学校整備事業により教育費が増加し、類似団体内平均を上回った。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また、令和２年度の特別定額給付金事業の事業完了により総務費が大きく減少した。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近年は、臨時財政対策債の償還費が嵩んできており公債費が増加傾向にあるため、計画的な財政運営が必要である。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行財政改革を着実に進めていることから、実質収支額は継続的に黒字を確保している。実質単年度収支においては、令和３年度は、普通交付税及び地方消費税交付金の増加に加え、財政調整基金に積み立てをしたことにより、標準財政規模比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連結実質赤字比率において、過去赤字額が算出されたことはなく、常に黒字で推移している。</a:t>
          </a:r>
        </a:p>
        <a:p>
          <a:r>
            <a:rPr kumimoji="1" lang="ja-JP" altLang="en-US" sz="1400">
              <a:solidFill>
                <a:sysClr val="windowText" lastClr="000000"/>
              </a:solidFill>
              <a:latin typeface="ＭＳ ゴシック" pitchFamily="49" charset="-128"/>
              <a:ea typeface="ＭＳ ゴシック" pitchFamily="49" charset="-128"/>
            </a:rPr>
            <a:t>令和３年度の黒字額の標準財政規模比を見ると一般会計では、対前年度比</a:t>
          </a:r>
          <a:r>
            <a:rPr kumimoji="1" lang="en-US" altLang="ja-JP" sz="1400">
              <a:solidFill>
                <a:sysClr val="windowText" lastClr="000000"/>
              </a:solidFill>
              <a:latin typeface="ＭＳ ゴシック" pitchFamily="49" charset="-128"/>
              <a:ea typeface="ＭＳ ゴシック" pitchFamily="49" charset="-128"/>
            </a:rPr>
            <a:t>3.15</a:t>
          </a:r>
          <a:r>
            <a:rPr kumimoji="1" lang="ja-JP" altLang="en-US" sz="1400">
              <a:solidFill>
                <a:sysClr val="windowText" lastClr="000000"/>
              </a:solidFill>
              <a:latin typeface="ＭＳ ゴシック" pitchFamily="49" charset="-128"/>
              <a:ea typeface="ＭＳ ゴシック" pitchFamily="49" charset="-128"/>
            </a:rPr>
            <a:t>ポイントの増となっている。その要因は、地方交付税及び地方消費税交付金の増によるところが大きい。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元利償還金については平成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年度までは減少傾向であったが、その後は増加に転じ、上昇傾向にある。今後も増加傾向は続くとみられるため、地方債の新規発行にあたっては計画的な対応が必要である。</a:t>
          </a:r>
        </a:p>
        <a:p>
          <a:r>
            <a:rPr kumimoji="1" lang="ja-JP" altLang="en-US" sz="1400">
              <a:solidFill>
                <a:sysClr val="windowText" lastClr="000000"/>
              </a:solidFill>
              <a:latin typeface="ＭＳ ゴシック" pitchFamily="49" charset="-128"/>
              <a:ea typeface="ＭＳ ゴシック" pitchFamily="49" charset="-128"/>
            </a:rPr>
            <a:t>一方、下水道事業債等の償還が進んだことに伴い、公営企業地方債償還財源充当繰入金は減少している。</a:t>
          </a:r>
        </a:p>
        <a:p>
          <a:r>
            <a:rPr kumimoji="1" lang="ja-JP" altLang="en-US" sz="1400">
              <a:solidFill>
                <a:sysClr val="windowText" lastClr="000000"/>
              </a:solidFill>
              <a:latin typeface="ＭＳ ゴシック" pitchFamily="49" charset="-128"/>
              <a:ea typeface="ＭＳ ゴシック" pitchFamily="49" charset="-128"/>
            </a:rPr>
            <a:t>令和３年度は、元利償還金の増加が大きく、実質公債費比率の分子の額は増となった。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一般会計等に係る地方債現在高の増加及び債務負担行為に基づく支出予定額の新規計上により、将来負担比率の分子は増加に転じた。令和２、３年度は、財政調整基金の積立による充当可能基金が増加したことにより、分子は減少した。</a:t>
          </a:r>
        </a:p>
        <a:p>
          <a:r>
            <a:rPr kumimoji="1" lang="ja-JP" altLang="en-US" sz="1400">
              <a:solidFill>
                <a:sysClr val="windowText" lastClr="000000"/>
              </a:solidFill>
              <a:latin typeface="ＭＳ ゴシック" pitchFamily="49" charset="-128"/>
              <a:ea typeface="ＭＳ ゴシック" pitchFamily="49" charset="-128"/>
            </a:rPr>
            <a:t>今後、公営企業債等繰入見込額は減少が想定され、一般会計等に係る地方債の現在高は令和５年度をピークに徐々に減少していく見込みである。しかし、地方債現在高は直近５年間で約</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億円弱も増加しているため、地方債の新規発行にあたっては計画的な対応が必要である。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神奈川県松田町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・松田町教育施設整備基金では、計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・大型事業を複数、計画している中で、基金の使途が明確なその他特定目的基金への積立て・取崩しを行っていく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常経費の削減に努め、老朽化した町有施設・広域施設の更新等に備えて積み立てを行ってきたが、今後数年間で広域施設の更新が開始されていくため、取崩しを行い、財源不足を補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・松田町教育施設整備基金：教育施設の整備に充てる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・松田町新松田駅周辺整備基金：新松田駅周辺の整備に充てる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・松田町体育振興基金：町民の体育振興と体育意識の高揚に要する経費に充てる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・松田町町営住宅基金：町屋住宅の修繕又は改良等に充てる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・松田町福田奨学基金：教育の機会均等を図るため、その世帯の生計を担う者の事故、病気等による経済的な理由で修学が困難となる児童</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に対し、奨学手当を給付し修学の援助をする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百万円の取崩しにより計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・新松田駅周辺整備基金、松田町町営住宅基金へ新たに積立を行い、計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・教育施設整備基金：教育施設の整備が進む中で、計画的に取崩しを行っていく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・新松田駅周辺整備基金：計画的に積立て取崩しを行っていく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百万円の積立てにより計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常経費の削減に努め、老朽化した町有施設・広域施設の更新等に備えて積み立てを行ってきたが、今後数年間で広域施設の更新が開始されていくため、取崩しを行い、財源不足を補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・前記の取崩しにより、基金残高の大幅な減少が見込まれるため、今後も経費の削減に努め、不測の事態に備えられるように、財源に余裕がでた場合は積立て、必要な残高を確保していく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・変更なし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・今後、地方債償還の増加傾向が見込まれるため、積み立ても含めて検討していく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神奈川県平均、全国平均と比較しても有形固定資産の減価償却率は高い値であり、資産の老朽化が進んでいるのがわかる。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当町では、公共施設総合管理計画を定めており、令和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年度に策定した個別施設計画と併せて施設の適切な更新を進めていく必要がある。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0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3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35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146503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5424442"/>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4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146503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45836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143419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4151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104956</xdr:rowOff>
    </xdr:from>
    <xdr:to>
      <xdr:col>7</xdr:col>
      <xdr:colOff>187325</xdr:colOff>
      <xdr:row>32</xdr:row>
      <xdr:rowOff>35106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4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155756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4151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486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50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51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類似団体より高いが、全国平均及び神奈川県平均よりは低い値になっている。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今後、大型公共事業に伴う起債の発行により将来負担額の増加が見込まれるため、動向に注意する必要がある。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484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1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65885</xdr:rowOff>
    </xdr:from>
    <xdr:to>
      <xdr:col>76</xdr:col>
      <xdr:colOff>73025</xdr:colOff>
      <xdr:row>29</xdr:row>
      <xdr:rowOff>167485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44312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0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71953</xdr:rowOff>
    </xdr:from>
    <xdr:to>
      <xdr:col>72</xdr:col>
      <xdr:colOff>123825</xdr:colOff>
      <xdr:row>31</xdr:row>
      <xdr:rowOff>2103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21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116685</xdr:rowOff>
    </xdr:from>
    <xdr:to>
      <xdr:col>76</xdr:col>
      <xdr:colOff>22225</xdr:colOff>
      <xdr:row>30</xdr:row>
      <xdr:rowOff>122753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088735"/>
          <a:ext cx="711200" cy="1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40358</xdr:rowOff>
    </xdr:from>
    <xdr:to>
      <xdr:col>68</xdr:col>
      <xdr:colOff>123825</xdr:colOff>
      <xdr:row>31</xdr:row>
      <xdr:rowOff>141958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3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122753</xdr:rowOff>
    </xdr:from>
    <xdr:to>
      <xdr:col>72</xdr:col>
      <xdr:colOff>73025</xdr:colOff>
      <xdr:row>31</xdr:row>
      <xdr:rowOff>91158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266253"/>
          <a:ext cx="762000" cy="1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141591</xdr:rowOff>
    </xdr:from>
    <xdr:to>
      <xdr:col>64</xdr:col>
      <xdr:colOff>123825</xdr:colOff>
      <xdr:row>32</xdr:row>
      <xdr:rowOff>71741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4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91158</xdr:rowOff>
    </xdr:from>
    <xdr:to>
      <xdr:col>68</xdr:col>
      <xdr:colOff>73025</xdr:colOff>
      <xdr:row>32</xdr:row>
      <xdr:rowOff>20941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406108"/>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167308</xdr:rowOff>
    </xdr:from>
    <xdr:to>
      <xdr:col>60</xdr:col>
      <xdr:colOff>123825</xdr:colOff>
      <xdr:row>31</xdr:row>
      <xdr:rowOff>97458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3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46658</xdr:rowOff>
    </xdr:from>
    <xdr:to>
      <xdr:col>64</xdr:col>
      <xdr:colOff>73025</xdr:colOff>
      <xdr:row>32</xdr:row>
      <xdr:rowOff>20941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361608"/>
          <a:ext cx="762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49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48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164680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30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133085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44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62868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5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88585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4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28194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987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713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438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50546</xdr:rowOff>
    </xdr:from>
    <xdr:to>
      <xdr:col>6</xdr:col>
      <xdr:colOff>38100</xdr:colOff>
      <xdr:row>38</xdr:row>
      <xdr:rowOff>152146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101346</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164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170705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143273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156845</xdr:rowOff>
    </xdr:from>
    <xdr:to>
      <xdr:col>55</xdr:col>
      <xdr:colOff>50800</xdr:colOff>
      <xdr:row>41</xdr:row>
      <xdr:rowOff>86995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71772</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159131</xdr:rowOff>
    </xdr:from>
    <xdr:to>
      <xdr:col>50</xdr:col>
      <xdr:colOff>165100</xdr:colOff>
      <xdr:row>41</xdr:row>
      <xdr:rowOff>89281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36195</xdr:rowOff>
    </xdr:from>
    <xdr:to>
      <xdr:col>55</xdr:col>
      <xdr:colOff>0</xdr:colOff>
      <xdr:row>41</xdr:row>
      <xdr:rowOff>38481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656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161989</xdr:rowOff>
    </xdr:from>
    <xdr:to>
      <xdr:col>46</xdr:col>
      <xdr:colOff>38100</xdr:colOff>
      <xdr:row>41</xdr:row>
      <xdr:rowOff>92139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38481</xdr:rowOff>
    </xdr:from>
    <xdr:to>
      <xdr:col>50</xdr:col>
      <xdr:colOff>114300</xdr:colOff>
      <xdr:row>41</xdr:row>
      <xdr:rowOff>41339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6793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163646</xdr:rowOff>
    </xdr:from>
    <xdr:to>
      <xdr:col>41</xdr:col>
      <xdr:colOff>101600</xdr:colOff>
      <xdr:row>41</xdr:row>
      <xdr:rowOff>93796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41339</xdr:rowOff>
    </xdr:from>
    <xdr:to>
      <xdr:col>45</xdr:col>
      <xdr:colOff>177800</xdr:colOff>
      <xdr:row>41</xdr:row>
      <xdr:rowOff>42996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7078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53956</xdr:rowOff>
    </xdr:from>
    <xdr:to>
      <xdr:col>36</xdr:col>
      <xdr:colOff>165100</xdr:colOff>
      <xdr:row>41</xdr:row>
      <xdr:rowOff>155556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42996</xdr:rowOff>
    </xdr:from>
    <xdr:to>
      <xdr:col>41</xdr:col>
      <xdr:colOff>50800</xdr:colOff>
      <xdr:row>41</xdr:row>
      <xdr:rowOff>104756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72446"/>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80408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83266</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84923</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1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146683</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112667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400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81643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4470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4470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29391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130300" y="104502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2977</xdr:rowOff>
    </xdr:from>
    <xdr:to>
      <xdr:col>55</xdr:col>
      <xdr:colOff>50800</xdr:colOff>
      <xdr:row>64</xdr:row>
      <xdr:rowOff>104577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89354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3335</xdr:rowOff>
    </xdr:from>
    <xdr:to>
      <xdr:col>50</xdr:col>
      <xdr:colOff>165100</xdr:colOff>
      <xdr:row>64</xdr:row>
      <xdr:rowOff>104935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53777</xdr:rowOff>
    </xdr:from>
    <xdr:to>
      <xdr:col>55</xdr:col>
      <xdr:colOff>0</xdr:colOff>
      <xdr:row>64</xdr:row>
      <xdr:rowOff>54135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1026577"/>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2253</xdr:rowOff>
    </xdr:from>
    <xdr:to>
      <xdr:col>46</xdr:col>
      <xdr:colOff>38100</xdr:colOff>
      <xdr:row>64</xdr:row>
      <xdr:rowOff>103853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53053</xdr:rowOff>
    </xdr:from>
    <xdr:to>
      <xdr:col>50</xdr:col>
      <xdr:colOff>114300</xdr:colOff>
      <xdr:row>64</xdr:row>
      <xdr:rowOff>54135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8750300" y="11025853"/>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3273</xdr:rowOff>
    </xdr:from>
    <xdr:to>
      <xdr:col>41</xdr:col>
      <xdr:colOff>101600</xdr:colOff>
      <xdr:row>64</xdr:row>
      <xdr:rowOff>104873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53053</xdr:rowOff>
    </xdr:from>
    <xdr:to>
      <xdr:col>45</xdr:col>
      <xdr:colOff>177800</xdr:colOff>
      <xdr:row>64</xdr:row>
      <xdr:rowOff>54073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1025853"/>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4749</xdr:rowOff>
    </xdr:from>
    <xdr:to>
      <xdr:col>36</xdr:col>
      <xdr:colOff>165100</xdr:colOff>
      <xdr:row>64</xdr:row>
      <xdr:rowOff>106349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54073</xdr:rowOff>
    </xdr:from>
    <xdr:to>
      <xdr:col>41</xdr:col>
      <xdr:colOff>50800</xdr:colOff>
      <xdr:row>64</xdr:row>
      <xdr:rowOff>55549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1026873"/>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96062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94980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96000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97476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19686</xdr:rowOff>
    </xdr:from>
    <xdr:to>
      <xdr:col>20</xdr:col>
      <xdr:colOff>38100</xdr:colOff>
      <xdr:row>77</xdr:row>
      <xdr:rowOff>121286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70486</xdr:rowOff>
    </xdr:from>
    <xdr:to>
      <xdr:col>24</xdr:col>
      <xdr:colOff>63500</xdr:colOff>
      <xdr:row>77</xdr:row>
      <xdr:rowOff>133350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2721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42545</xdr:rowOff>
    </xdr:from>
    <xdr:to>
      <xdr:col>15</xdr:col>
      <xdr:colOff>101600</xdr:colOff>
      <xdr:row>77</xdr:row>
      <xdr:rowOff>144145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70486</xdr:rowOff>
    </xdr:from>
    <xdr:to>
      <xdr:col>19</xdr:col>
      <xdr:colOff>177800</xdr:colOff>
      <xdr:row>77</xdr:row>
      <xdr:rowOff>93345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2908300" y="13272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xdr:rowOff>
    </xdr:from>
    <xdr:to>
      <xdr:col>10</xdr:col>
      <xdr:colOff>165100</xdr:colOff>
      <xdr:row>77</xdr:row>
      <xdr:rowOff>107950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57150</xdr:rowOff>
    </xdr:from>
    <xdr:to>
      <xdr:col>15</xdr:col>
      <xdr:colOff>50800</xdr:colOff>
      <xdr:row>77</xdr:row>
      <xdr:rowOff>93345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258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57150</xdr:rowOff>
    </xdr:from>
    <xdr:to>
      <xdr:col>10</xdr:col>
      <xdr:colOff>114300</xdr:colOff>
      <xdr:row>82</xdr:row>
      <xdr:rowOff>97155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3258800"/>
          <a:ext cx="889000" cy="8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137813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299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160672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124477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156274</xdr:rowOff>
    </xdr:from>
    <xdr:to>
      <xdr:col>55</xdr:col>
      <xdr:colOff>50800</xdr:colOff>
      <xdr:row>86</xdr:row>
      <xdr:rowOff>86424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71201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4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155893</xdr:rowOff>
    </xdr:from>
    <xdr:to>
      <xdr:col>50</xdr:col>
      <xdr:colOff>165100</xdr:colOff>
      <xdr:row>86</xdr:row>
      <xdr:rowOff>86043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35243</xdr:rowOff>
    </xdr:from>
    <xdr:to>
      <xdr:col>55</xdr:col>
      <xdr:colOff>0</xdr:colOff>
      <xdr:row>86</xdr:row>
      <xdr:rowOff>35624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7799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155893</xdr:rowOff>
    </xdr:from>
    <xdr:to>
      <xdr:col>46</xdr:col>
      <xdr:colOff>38100</xdr:colOff>
      <xdr:row>86</xdr:row>
      <xdr:rowOff>86043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35243</xdr:rowOff>
    </xdr:from>
    <xdr:to>
      <xdr:col>50</xdr:col>
      <xdr:colOff>114300</xdr:colOff>
      <xdr:row>86</xdr:row>
      <xdr:rowOff>35243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779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155702</xdr:rowOff>
    </xdr:from>
    <xdr:to>
      <xdr:col>41</xdr:col>
      <xdr:colOff>101600</xdr:colOff>
      <xdr:row>86</xdr:row>
      <xdr:rowOff>85852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35052</xdr:rowOff>
    </xdr:from>
    <xdr:to>
      <xdr:col>45</xdr:col>
      <xdr:colOff>177800</xdr:colOff>
      <xdr:row>86</xdr:row>
      <xdr:rowOff>35243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7797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15875</xdr:rowOff>
    </xdr:from>
    <xdr:to>
      <xdr:col>36</xdr:col>
      <xdr:colOff>165100</xdr:colOff>
      <xdr:row>86</xdr:row>
      <xdr:rowOff>117475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66675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7975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77170</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8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77170</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8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76979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108602</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167640</xdr:rowOff>
    </xdr:from>
    <xdr:to>
      <xdr:col>85</xdr:col>
      <xdr:colOff>177800</xdr:colOff>
      <xdr:row>39</xdr:row>
      <xdr:rowOff>97790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146067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66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134620</xdr:rowOff>
    </xdr:from>
    <xdr:to>
      <xdr:col>81</xdr:col>
      <xdr:colOff>101600</xdr:colOff>
      <xdr:row>39</xdr:row>
      <xdr:rowOff>64770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13970</xdr:rowOff>
    </xdr:from>
    <xdr:to>
      <xdr:col>85</xdr:col>
      <xdr:colOff>127000</xdr:colOff>
      <xdr:row>39</xdr:row>
      <xdr:rowOff>46990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70052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134620</xdr:rowOff>
    </xdr:from>
    <xdr:to>
      <xdr:col>81</xdr:col>
      <xdr:colOff>50800</xdr:colOff>
      <xdr:row>39</xdr:row>
      <xdr:rowOff>13970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64972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45720</xdr:rowOff>
    </xdr:from>
    <xdr:to>
      <xdr:col>72</xdr:col>
      <xdr:colOff>38100</xdr:colOff>
      <xdr:row>38</xdr:row>
      <xdr:rowOff>147320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96520</xdr:rowOff>
    </xdr:from>
    <xdr:to>
      <xdr:col>76</xdr:col>
      <xdr:colOff>114300</xdr:colOff>
      <xdr:row>38</xdr:row>
      <xdr:rowOff>134620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96520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5722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55897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5097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138447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146050</xdr:rowOff>
    </xdr:from>
    <xdr:to>
      <xdr:col>112</xdr:col>
      <xdr:colOff>38100</xdr:colOff>
      <xdr:row>41</xdr:row>
      <xdr:rowOff>76200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25400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70523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149860</xdr:rowOff>
    </xdr:from>
    <xdr:to>
      <xdr:col>107</xdr:col>
      <xdr:colOff>101600</xdr:colOff>
      <xdr:row>41</xdr:row>
      <xdr:rowOff>80010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25400</xdr:rowOff>
    </xdr:from>
    <xdr:to>
      <xdr:col>111</xdr:col>
      <xdr:colOff>177800</xdr:colOff>
      <xdr:row>41</xdr:row>
      <xdr:rowOff>29210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7054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29210</xdr:rowOff>
    </xdr:from>
    <xdr:to>
      <xdr:col>107</xdr:col>
      <xdr:colOff>50800</xdr:colOff>
      <xdr:row>41</xdr:row>
      <xdr:rowOff>30480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70586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30480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67327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71137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1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62</xdr:row>
      <xdr:rowOff>59055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44321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59055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671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41910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635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5715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607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100982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27686</xdr:rowOff>
    </xdr:from>
    <xdr:to>
      <xdr:col>116</xdr:col>
      <xdr:colOff>114300</xdr:colOff>
      <xdr:row>62</xdr:row>
      <xdr:rowOff>129286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6113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36449</xdr:rowOff>
    </xdr:from>
    <xdr:to>
      <xdr:col>112</xdr:col>
      <xdr:colOff>38100</xdr:colOff>
      <xdr:row>62</xdr:row>
      <xdr:rowOff>138049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78486</xdr:rowOff>
    </xdr:from>
    <xdr:to>
      <xdr:col>116</xdr:col>
      <xdr:colOff>63500</xdr:colOff>
      <xdr:row>62</xdr:row>
      <xdr:rowOff>87249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70838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87249</xdr:rowOff>
    </xdr:from>
    <xdr:to>
      <xdr:col>111</xdr:col>
      <xdr:colOff>177800</xdr:colOff>
      <xdr:row>62</xdr:row>
      <xdr:rowOff>99060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171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99060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660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32004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6603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129176</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97807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73661</xdr:rowOff>
    </xdr:from>
    <xdr:to>
      <xdr:col>85</xdr:col>
      <xdr:colOff>177800</xdr:colOff>
      <xdr:row>106</xdr:row>
      <xdr:rowOff>3811</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52088</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46989</xdr:rowOff>
    </xdr:from>
    <xdr:to>
      <xdr:col>81</xdr:col>
      <xdr:colOff>101600</xdr:colOff>
      <xdr:row>105</xdr:row>
      <xdr:rowOff>148589</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97789</xdr:rowOff>
    </xdr:from>
    <xdr:to>
      <xdr:col>85</xdr:col>
      <xdr:colOff>127000</xdr:colOff>
      <xdr:row>105</xdr:row>
      <xdr:rowOff>124461</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8100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19050</xdr:rowOff>
    </xdr:from>
    <xdr:to>
      <xdr:col>76</xdr:col>
      <xdr:colOff>165100</xdr:colOff>
      <xdr:row>105</xdr:row>
      <xdr:rowOff>120650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69850</xdr:rowOff>
    </xdr:from>
    <xdr:to>
      <xdr:col>81</xdr:col>
      <xdr:colOff>50800</xdr:colOff>
      <xdr:row>105</xdr:row>
      <xdr:rowOff>97789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80721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69850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0441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60961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2814300" y="18044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139716</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111777</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E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E00-0000D0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E00-0000D202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E00-0000D402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99061</xdr:rowOff>
    </xdr:from>
    <xdr:to>
      <xdr:col>116</xdr:col>
      <xdr:colOff>114300</xdr:colOff>
      <xdr:row>108</xdr:row>
      <xdr:rowOff>29211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2110700" y="184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149861</xdr:rowOff>
    </xdr:from>
    <xdr:to>
      <xdr:col>116</xdr:col>
      <xdr:colOff>63500</xdr:colOff>
      <xdr:row>107</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1323300" y="184950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104139</xdr:rowOff>
    </xdr:from>
    <xdr:to>
      <xdr:col>107</xdr:col>
      <xdr:colOff>101600</xdr:colOff>
      <xdr:row>108</xdr:row>
      <xdr:rowOff>34289</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0383500" y="18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152400</xdr:rowOff>
    </xdr:from>
    <xdr:to>
      <xdr:col>111</xdr:col>
      <xdr:colOff>177800</xdr:colOff>
      <xdr:row>107</xdr:row>
      <xdr:rowOff>154939</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0434300" y="184975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106680</xdr:rowOff>
    </xdr:from>
    <xdr:to>
      <xdr:col>102</xdr:col>
      <xdr:colOff>165100</xdr:colOff>
      <xdr:row>108</xdr:row>
      <xdr:rowOff>36830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9494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154939</xdr:rowOff>
    </xdr:from>
    <xdr:to>
      <xdr:col>107</xdr:col>
      <xdr:colOff>50800</xdr:colOff>
      <xdr:row>107</xdr:row>
      <xdr:rowOff>157480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9545300" y="18500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106680</xdr:rowOff>
    </xdr:from>
    <xdr:to>
      <xdr:col>98</xdr:col>
      <xdr:colOff>38100</xdr:colOff>
      <xdr:row>108</xdr:row>
      <xdr:rowOff>36830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605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157480</xdr:rowOff>
    </xdr:from>
    <xdr:to>
      <xdr:col>102</xdr:col>
      <xdr:colOff>114300</xdr:colOff>
      <xdr:row>107</xdr:row>
      <xdr:rowOff>157480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656300" y="18502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a:extLst>
            <a:ext uri="{FF2B5EF4-FFF2-40B4-BE49-F238E27FC236}">
              <a16:creationId xmlns:a16="http://schemas.microsoft.com/office/drawing/2014/main" id="{00000000-0008-0000-0E00-0000E902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00000000-0008-0000-0E00-0000EA02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00000000-0008-0000-0E00-0000EB020000}"/>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a:extLst>
            <a:ext uri="{FF2B5EF4-FFF2-40B4-BE49-F238E27FC236}">
              <a16:creationId xmlns:a16="http://schemas.microsoft.com/office/drawing/2014/main" id="{00000000-0008-0000-0E00-0000EC02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749" name="n_1mainValue【公民館】&#10;一人当たり面積">
          <a:extLst>
            <a:ext uri="{FF2B5EF4-FFF2-40B4-BE49-F238E27FC236}">
              <a16:creationId xmlns:a16="http://schemas.microsoft.com/office/drawing/2014/main" id="{00000000-0008-0000-0E00-0000ED020000}"/>
            </a:ext>
          </a:extLst>
        </xdr:cNvPr>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25416</xdr:rowOff>
    </xdr:from>
    <xdr:ext cx="469744" cy="259045"/>
    <xdr:sp macro="" textlink="">
      <xdr:nvSpPr>
        <xdr:cNvPr id="750" name="n_2mainValue【公民館】&#10;一人当たり面積">
          <a:extLst>
            <a:ext uri="{FF2B5EF4-FFF2-40B4-BE49-F238E27FC236}">
              <a16:creationId xmlns:a16="http://schemas.microsoft.com/office/drawing/2014/main" id="{00000000-0008-0000-0E00-0000EE020000}"/>
            </a:ext>
          </a:extLst>
        </xdr:cNvPr>
        <xdr:cNvSpPr txBox="1"/>
      </xdr:nvSpPr>
      <xdr:spPr>
        <a:xfrm>
          <a:off x="20199427" y="18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27957</xdr:rowOff>
    </xdr:from>
    <xdr:ext cx="469744" cy="259045"/>
    <xdr:sp macro="" textlink="">
      <xdr:nvSpPr>
        <xdr:cNvPr id="751" name="n_3mainValue【公民館】&#10;一人当たり面積">
          <a:extLst>
            <a:ext uri="{FF2B5EF4-FFF2-40B4-BE49-F238E27FC236}">
              <a16:creationId xmlns:a16="http://schemas.microsoft.com/office/drawing/2014/main" id="{00000000-0008-0000-0E00-0000EF020000}"/>
            </a:ext>
          </a:extLst>
        </xdr:cNvPr>
        <xdr:cNvSpPr txBox="1"/>
      </xdr:nvSpPr>
      <xdr:spPr>
        <a:xfrm>
          <a:off x="19310427"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27957</xdr:rowOff>
    </xdr:from>
    <xdr:ext cx="469744" cy="259045"/>
    <xdr:sp macro="" textlink="">
      <xdr:nvSpPr>
        <xdr:cNvPr id="752" name="n_4mainValue【公民館】&#10;一人当たり面積">
          <a:extLst>
            <a:ext uri="{FF2B5EF4-FFF2-40B4-BE49-F238E27FC236}">
              <a16:creationId xmlns:a16="http://schemas.microsoft.com/office/drawing/2014/main" id="{00000000-0008-0000-0E00-0000F0020000}"/>
            </a:ext>
          </a:extLst>
        </xdr:cNvPr>
        <xdr:cNvSpPr txBox="1"/>
      </xdr:nvSpPr>
      <xdr:spPr>
        <a:xfrm>
          <a:off x="18421427"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類似団体と比較した場合、全体的に減価償却率が高く、老朽化が進んでいる。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年度に公営住宅の建設及び老朽化施設の取り壊し等が進んだため、減価償却率が大きく減少している。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学校施設は、令和３年度に松田小学校の新校舎建設工事が完了し、減価償却率が大きく減少したが、類似団体と比べると依然として高い値になっている。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全体として減価償却率が高いため、計画等に基づく適正な管理・更新を検討していく。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37.75
7,143,485
6,617,507
504,984
3,270,895
5,630,767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64770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88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115207</xdr:rowOff>
    </xdr:from>
    <xdr:to>
      <xdr:col>15</xdr:col>
      <xdr:colOff>101600</xdr:colOff>
      <xdr:row>40</xdr:row>
      <xdr:rowOff>45357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166007</xdr:rowOff>
    </xdr:from>
    <xdr:to>
      <xdr:col>19</xdr:col>
      <xdr:colOff>177800</xdr:colOff>
      <xdr:row>40</xdr:row>
      <xdr:rowOff>30480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52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166007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1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154577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8166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86360</xdr:rowOff>
    </xdr:from>
    <xdr:to>
      <xdr:col>55</xdr:col>
      <xdr:colOff>50800</xdr:colOff>
      <xdr:row>42</xdr:row>
      <xdr:rowOff>16510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86360</xdr:rowOff>
    </xdr:from>
    <xdr:to>
      <xdr:col>50</xdr:col>
      <xdr:colOff>165100</xdr:colOff>
      <xdr:row>42</xdr:row>
      <xdr:rowOff>16510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137160</xdr:rowOff>
    </xdr:from>
    <xdr:to>
      <xdr:col>55</xdr:col>
      <xdr:colOff>0</xdr:colOff>
      <xdr:row>41</xdr:row>
      <xdr:rowOff>137160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6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137160</xdr:rowOff>
    </xdr:from>
    <xdr:to>
      <xdr:col>50</xdr:col>
      <xdr:colOff>114300</xdr:colOff>
      <xdr:row>41</xdr:row>
      <xdr:rowOff>140970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16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140970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7637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80010</xdr:rowOff>
    </xdr:from>
    <xdr:to>
      <xdr:col>55</xdr:col>
      <xdr:colOff>50800</xdr:colOff>
      <xdr:row>64</xdr:row>
      <xdr:rowOff>10160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166387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81280</xdr:rowOff>
    </xdr:from>
    <xdr:to>
      <xdr:col>50</xdr:col>
      <xdr:colOff>165100</xdr:colOff>
      <xdr:row>64</xdr:row>
      <xdr:rowOff>11430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130810</xdr:rowOff>
    </xdr:from>
    <xdr:to>
      <xdr:col>55</xdr:col>
      <xdr:colOff>0</xdr:colOff>
      <xdr:row>63</xdr:row>
      <xdr:rowOff>132080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321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83820</xdr:rowOff>
    </xdr:from>
    <xdr:to>
      <xdr:col>46</xdr:col>
      <xdr:colOff>38100</xdr:colOff>
      <xdr:row>64</xdr:row>
      <xdr:rowOff>13970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134620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3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85090</xdr:rowOff>
    </xdr:from>
    <xdr:to>
      <xdr:col>41</xdr:col>
      <xdr:colOff>101600</xdr:colOff>
      <xdr:row>64</xdr:row>
      <xdr:rowOff>15240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134620</xdr:rowOff>
    </xdr:from>
    <xdr:to>
      <xdr:col>45</xdr:col>
      <xdr:colOff>177800</xdr:colOff>
      <xdr:row>63</xdr:row>
      <xdr:rowOff>135890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359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85090</xdr:rowOff>
    </xdr:from>
    <xdr:to>
      <xdr:col>36</xdr:col>
      <xdr:colOff>165100</xdr:colOff>
      <xdr:row>64</xdr:row>
      <xdr:rowOff>15240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135890</xdr:rowOff>
    </xdr:from>
    <xdr:to>
      <xdr:col>41</xdr:col>
      <xdr:colOff>50800</xdr:colOff>
      <xdr:row>63</xdr:row>
      <xdr:rowOff>135890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3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6367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12064</xdr:rowOff>
    </xdr:from>
    <xdr:to>
      <xdr:col>24</xdr:col>
      <xdr:colOff>114300</xdr:colOff>
      <xdr:row>106</xdr:row>
      <xdr:rowOff>113664</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161941</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62864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8196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22861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152400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811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139064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130300" y="181127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F00-00006D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F00-00006F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F00-000071010000}"/>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71138</xdr:rowOff>
    </xdr:from>
    <xdr:ext cx="469744" cy="259045"/>
    <xdr:sp macro="" textlink="">
      <xdr:nvSpPr>
        <xdr:cNvPr id="381" name="【市民会館】&#10;一人当たり面積該当値テキスト">
          <a:extLst>
            <a:ext uri="{FF2B5EF4-FFF2-40B4-BE49-F238E27FC236}">
              <a16:creationId xmlns:a16="http://schemas.microsoft.com/office/drawing/2014/main" id="{00000000-0008-0000-0F00-00007D010000}"/>
            </a:ext>
          </a:extLst>
        </xdr:cNvPr>
        <xdr:cNvSpPr txBox="1"/>
      </xdr:nvSpPr>
      <xdr:spPr>
        <a:xfrm>
          <a:off x="10515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58057</xdr:rowOff>
    </xdr:from>
    <xdr:to>
      <xdr:col>50</xdr:col>
      <xdr:colOff>165100</xdr:colOff>
      <xdr:row>105</xdr:row>
      <xdr:rowOff>159657</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9588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108857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9639300" y="181013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69487</xdr:rowOff>
    </xdr:from>
    <xdr:to>
      <xdr:col>46</xdr:col>
      <xdr:colOff>38100</xdr:colOff>
      <xdr:row>105</xdr:row>
      <xdr:rowOff>171087</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8699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108857</xdr:rowOff>
    </xdr:from>
    <xdr:to>
      <xdr:col>50</xdr:col>
      <xdr:colOff>114300</xdr:colOff>
      <xdr:row>105</xdr:row>
      <xdr:rowOff>120287</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8750300" y="181111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74386</xdr:rowOff>
    </xdr:from>
    <xdr:to>
      <xdr:col>41</xdr:col>
      <xdr:colOff>101600</xdr:colOff>
      <xdr:row>106</xdr:row>
      <xdr:rowOff>4536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781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120287</xdr:rowOff>
    </xdr:from>
    <xdr:to>
      <xdr:col>45</xdr:col>
      <xdr:colOff>177800</xdr:colOff>
      <xdr:row>105</xdr:row>
      <xdr:rowOff>125186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7861300" y="181225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125186</xdr:rowOff>
    </xdr:from>
    <xdr:to>
      <xdr:col>41</xdr:col>
      <xdr:colOff>50800</xdr:colOff>
      <xdr:row>105</xdr:row>
      <xdr:rowOff>126819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6972300" y="181274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90" name="n_1aveValue【市民会館】&#10;一人当たり面積">
          <a:extLst>
            <a:ext uri="{FF2B5EF4-FFF2-40B4-BE49-F238E27FC236}">
              <a16:creationId xmlns:a16="http://schemas.microsoft.com/office/drawing/2014/main" id="{00000000-0008-0000-0F00-000086010000}"/>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391" name="n_2aveValue【市民会館】&#10;一人当たり面積">
          <a:extLst>
            <a:ext uri="{FF2B5EF4-FFF2-40B4-BE49-F238E27FC236}">
              <a16:creationId xmlns:a16="http://schemas.microsoft.com/office/drawing/2014/main" id="{00000000-0008-0000-0F00-00008701000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92" name="n_3aveValue【市民会館】&#10;一人当たり面積">
          <a:extLst>
            <a:ext uri="{FF2B5EF4-FFF2-40B4-BE49-F238E27FC236}">
              <a16:creationId xmlns:a16="http://schemas.microsoft.com/office/drawing/2014/main" id="{00000000-0008-0000-0F00-000088010000}"/>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3" name="n_4aveValue【市民会館】&#10;一人当たり面積">
          <a:extLst>
            <a:ext uri="{FF2B5EF4-FFF2-40B4-BE49-F238E27FC236}">
              <a16:creationId xmlns:a16="http://schemas.microsoft.com/office/drawing/2014/main" id="{00000000-0008-0000-0F00-000089010000}"/>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4734</xdr:rowOff>
    </xdr:from>
    <xdr:ext cx="469744" cy="259045"/>
    <xdr:sp macro="" textlink="">
      <xdr:nvSpPr>
        <xdr:cNvPr id="394" name="n_1mainValue【市民会館】&#10;一人当たり面積">
          <a:extLst>
            <a:ext uri="{FF2B5EF4-FFF2-40B4-BE49-F238E27FC236}">
              <a16:creationId xmlns:a16="http://schemas.microsoft.com/office/drawing/2014/main" id="{00000000-0008-0000-0F00-00008A010000}"/>
            </a:ext>
          </a:extLst>
        </xdr:cNvPr>
        <xdr:cNvSpPr txBox="1"/>
      </xdr:nvSpPr>
      <xdr:spPr>
        <a:xfrm>
          <a:off x="93917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16164</xdr:rowOff>
    </xdr:from>
    <xdr:ext cx="469744" cy="259045"/>
    <xdr:sp macro="" textlink="">
      <xdr:nvSpPr>
        <xdr:cNvPr id="395" name="n_2mainValue【市民会館】&#10;一人当たり面積">
          <a:extLst>
            <a:ext uri="{FF2B5EF4-FFF2-40B4-BE49-F238E27FC236}">
              <a16:creationId xmlns:a16="http://schemas.microsoft.com/office/drawing/2014/main" id="{00000000-0008-0000-0F00-00008B010000}"/>
            </a:ext>
          </a:extLst>
        </xdr:cNvPr>
        <xdr:cNvSpPr txBox="1"/>
      </xdr:nvSpPr>
      <xdr:spPr>
        <a:xfrm>
          <a:off x="8515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21063</xdr:rowOff>
    </xdr:from>
    <xdr:ext cx="469744" cy="259045"/>
    <xdr:sp macro="" textlink="">
      <xdr:nvSpPr>
        <xdr:cNvPr id="396" name="n_3mainValue【市民会館】&#10;一人当たり面積">
          <a:extLst>
            <a:ext uri="{FF2B5EF4-FFF2-40B4-BE49-F238E27FC236}">
              <a16:creationId xmlns:a16="http://schemas.microsoft.com/office/drawing/2014/main" id="{00000000-0008-0000-0F00-00008C010000}"/>
            </a:ext>
          </a:extLst>
        </xdr:cNvPr>
        <xdr:cNvSpPr txBox="1"/>
      </xdr:nvSpPr>
      <xdr:spPr>
        <a:xfrm>
          <a:off x="7626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397" name="n_4mainValue【市民会館】&#10;一人当たり面積">
          <a:extLst>
            <a:ext uri="{FF2B5EF4-FFF2-40B4-BE49-F238E27FC236}">
              <a16:creationId xmlns:a16="http://schemas.microsoft.com/office/drawing/2014/main" id="{00000000-0008-0000-0F00-00008D010000}"/>
            </a:ext>
          </a:extLst>
        </xdr:cNvPr>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F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00000000-0008-0000-0F00-0000B6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00000000-0008-0000-0F00-0000B8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F00-0000BA01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F00-0000C6010000}"/>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121920</xdr:rowOff>
    </xdr:from>
    <xdr:to>
      <xdr:col>81</xdr:col>
      <xdr:colOff>101600</xdr:colOff>
      <xdr:row>59</xdr:row>
      <xdr:rowOff>52070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5430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1270</xdr:rowOff>
    </xdr:from>
    <xdr:to>
      <xdr:col>85</xdr:col>
      <xdr:colOff>127000</xdr:colOff>
      <xdr:row>59</xdr:row>
      <xdr:rowOff>26670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5481300" y="10116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95250</xdr:rowOff>
    </xdr:from>
    <xdr:to>
      <xdr:col>76</xdr:col>
      <xdr:colOff>165100</xdr:colOff>
      <xdr:row>59</xdr:row>
      <xdr:rowOff>25400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4541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146050</xdr:rowOff>
    </xdr:from>
    <xdr:to>
      <xdr:col>81</xdr:col>
      <xdr:colOff>50800</xdr:colOff>
      <xdr:row>59</xdr:row>
      <xdr:rowOff>1270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4592300" y="10090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69850</xdr:rowOff>
    </xdr:from>
    <xdr:to>
      <xdr:col>72</xdr:col>
      <xdr:colOff>38100</xdr:colOff>
      <xdr:row>59</xdr:row>
      <xdr:rowOff>0</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3652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120650</xdr:rowOff>
    </xdr:from>
    <xdr:to>
      <xdr:col>76</xdr:col>
      <xdr:colOff>114300</xdr:colOff>
      <xdr:row>58</xdr:row>
      <xdr:rowOff>146050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3703300" y="10064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120650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814300" y="10039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68597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526604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41927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4389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16527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35007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F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F00-0000EF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F00-0000F101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F00-0000F3010000}"/>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F00-0000FF010000}"/>
            </a:ext>
          </a:extLst>
        </xdr:cNvPr>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52070</xdr:rowOff>
    </xdr:from>
    <xdr:to>
      <xdr:col>112</xdr:col>
      <xdr:colOff>38100</xdr:colOff>
      <xdr:row>60</xdr:row>
      <xdr:rowOff>153670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127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102870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1323300" y="10378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102870</xdr:rowOff>
    </xdr:from>
    <xdr:to>
      <xdr:col>111</xdr:col>
      <xdr:colOff>177800</xdr:colOff>
      <xdr:row>60</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0434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121920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9545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121920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6563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170197</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F00-00000C020000}"/>
            </a:ext>
          </a:extLst>
        </xdr:cNvPr>
        <xdr:cNvSpPr txBox="1"/>
      </xdr:nvSpPr>
      <xdr:spPr>
        <a:xfrm>
          <a:off x="21075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F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83</xdr:row>
      <xdr:rowOff>51436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481300" y="14178914"/>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120014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4592300" y="1407604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34925</xdr:rowOff>
    </xdr:from>
    <xdr:to>
      <xdr:col>72</xdr:col>
      <xdr:colOff>38100</xdr:colOff>
      <xdr:row>81</xdr:row>
      <xdr:rowOff>136525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3652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85725</xdr:rowOff>
    </xdr:from>
    <xdr:to>
      <xdr:col>76</xdr:col>
      <xdr:colOff>114300</xdr:colOff>
      <xdr:row>82</xdr:row>
      <xdr:rowOff>17145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3703300" y="139731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92075</xdr:rowOff>
    </xdr:from>
    <xdr:to>
      <xdr:col>67</xdr:col>
      <xdr:colOff>101600</xdr:colOff>
      <xdr:row>82</xdr:row>
      <xdr:rowOff>22225</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2763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85725</xdr:rowOff>
    </xdr:from>
    <xdr:to>
      <xdr:col>71</xdr:col>
      <xdr:colOff>177800</xdr:colOff>
      <xdr:row>81</xdr:row>
      <xdr:rowOff>142875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2814300" y="139731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F00-000046020000}"/>
            </a:ext>
          </a:extLst>
        </xdr:cNvPr>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F00-00004702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F00-000048020000}"/>
            </a:ext>
          </a:extLst>
        </xdr:cNvPr>
        <xdr:cNvSpPr txBox="1"/>
      </xdr:nvSpPr>
      <xdr:spPr>
        <a:xfrm>
          <a:off x="13500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F00-000049020000}"/>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126364</xdr:rowOff>
    </xdr:from>
    <xdr:to>
      <xdr:col>116</xdr:col>
      <xdr:colOff>114300</xdr:colOff>
      <xdr:row>86</xdr:row>
      <xdr:rowOff>56514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41291</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2199600" y="146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5714</xdr:rowOff>
    </xdr:from>
    <xdr:to>
      <xdr:col>116</xdr:col>
      <xdr:colOff>63500</xdr:colOff>
      <xdr:row>86</xdr:row>
      <xdr:rowOff>7620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1323300" y="1475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9525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0434300" y="1475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11430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475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5" name="n_1aveValue【消防施設】&#10;一人当たり面積">
          <a:extLst>
            <a:ext uri="{FF2B5EF4-FFF2-40B4-BE49-F238E27FC236}">
              <a16:creationId xmlns:a16="http://schemas.microsoft.com/office/drawing/2014/main" id="{00000000-0008-0000-0F00-00007B02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6" name="n_2aveValue【消防施設】&#10;一人当たり面積">
          <a:extLst>
            <a:ext uri="{FF2B5EF4-FFF2-40B4-BE49-F238E27FC236}">
              <a16:creationId xmlns:a16="http://schemas.microsoft.com/office/drawing/2014/main" id="{00000000-0008-0000-0F00-00007C020000}"/>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7" name="n_3aveValue【消防施設】&#10;一人当たり面積">
          <a:extLst>
            <a:ext uri="{FF2B5EF4-FFF2-40B4-BE49-F238E27FC236}">
              <a16:creationId xmlns:a16="http://schemas.microsoft.com/office/drawing/2014/main" id="{00000000-0008-0000-0F00-00007D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8" name="n_4aveValue【消防施設】&#10;一人当たり面積">
          <a:extLst>
            <a:ext uri="{FF2B5EF4-FFF2-40B4-BE49-F238E27FC236}">
              <a16:creationId xmlns:a16="http://schemas.microsoft.com/office/drawing/2014/main" id="{00000000-0008-0000-0F00-00007E02000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20199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641" name="n_3mainValue【消防施設】&#10;一人当たり面積">
          <a:extLst>
            <a:ext uri="{FF2B5EF4-FFF2-40B4-BE49-F238E27FC236}">
              <a16:creationId xmlns:a16="http://schemas.microsoft.com/office/drawing/2014/main" id="{00000000-0008-0000-0F00-000081020000}"/>
            </a:ext>
          </a:extLst>
        </xdr:cNvPr>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642" name="n_4mainValue【消防施設】&#10;一人当たり面積">
          <a:extLst>
            <a:ext uri="{FF2B5EF4-FFF2-40B4-BE49-F238E27FC236}">
              <a16:creationId xmlns:a16="http://schemas.microsoft.com/office/drawing/2014/main" id="{00000000-0008-0000-0F00-000082020000}"/>
            </a:ext>
          </a:extLst>
        </xdr:cNvPr>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102</xdr:row>
      <xdr:rowOff>161108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76163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128451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10705</xdr:rowOff>
    </xdr:from>
    <xdr:to>
      <xdr:col>72</xdr:col>
      <xdr:colOff>38100</xdr:colOff>
      <xdr:row>102</xdr:row>
      <xdr:rowOff>112305</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61505</xdr:rowOff>
    </xdr:from>
    <xdr:to>
      <xdr:col>76</xdr:col>
      <xdr:colOff>114300</xdr:colOff>
      <xdr:row>102</xdr:row>
      <xdr:rowOff>95794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75494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61505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749552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128832</xdr:rowOff>
    </xdr:from>
    <xdr:ext cx="405111"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3500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4" name="【庁舎】&#10;一人当たり面積最小値テキスト">
          <a:extLst>
            <a:ext uri="{FF2B5EF4-FFF2-40B4-BE49-F238E27FC236}">
              <a16:creationId xmlns:a16="http://schemas.microsoft.com/office/drawing/2014/main" id="{00000000-0008-0000-0F00-0000D402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6" name="【庁舎】&#10;一人当たり面積最大値テキスト">
          <a:extLst>
            <a:ext uri="{FF2B5EF4-FFF2-40B4-BE49-F238E27FC236}">
              <a16:creationId xmlns:a16="http://schemas.microsoft.com/office/drawing/2014/main" id="{00000000-0008-0000-0F00-0000D602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8" name="【庁舎】&#10;一人当たり面積平均値テキスト">
          <a:extLst>
            <a:ext uri="{FF2B5EF4-FFF2-40B4-BE49-F238E27FC236}">
              <a16:creationId xmlns:a16="http://schemas.microsoft.com/office/drawing/2014/main" id="{00000000-0008-0000-0F00-0000D8020000}"/>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29057</xdr:rowOff>
    </xdr:from>
    <xdr:to>
      <xdr:col>116</xdr:col>
      <xdr:colOff>114300</xdr:colOff>
      <xdr:row>107</xdr:row>
      <xdr:rowOff>130657</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2110700" y="18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740" name="【庁舎】&#10;一人当たり面積該当値テキスト">
          <a:extLst>
            <a:ext uri="{FF2B5EF4-FFF2-40B4-BE49-F238E27FC236}">
              <a16:creationId xmlns:a16="http://schemas.microsoft.com/office/drawing/2014/main" id="{00000000-0008-0000-0F00-0000E4020000}"/>
            </a:ext>
          </a:extLst>
        </xdr:cNvPr>
        <xdr:cNvSpPr txBox="1"/>
      </xdr:nvSpPr>
      <xdr:spPr>
        <a:xfrm>
          <a:off x="22199600"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31801</xdr:rowOff>
    </xdr:from>
    <xdr:to>
      <xdr:col>112</xdr:col>
      <xdr:colOff>38100</xdr:colOff>
      <xdr:row>107</xdr:row>
      <xdr:rowOff>133401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12725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79857</xdr:rowOff>
    </xdr:from>
    <xdr:to>
      <xdr:col>116</xdr:col>
      <xdr:colOff>63500</xdr:colOff>
      <xdr:row>107</xdr:row>
      <xdr:rowOff>82601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1323300" y="1842500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82601</xdr:rowOff>
    </xdr:from>
    <xdr:to>
      <xdr:col>111</xdr:col>
      <xdr:colOff>177800</xdr:colOff>
      <xdr:row>107</xdr:row>
      <xdr:rowOff>85344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0434300" y="1842775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36373</xdr:rowOff>
    </xdr:from>
    <xdr:to>
      <xdr:col>102</xdr:col>
      <xdr:colOff>165100</xdr:colOff>
      <xdr:row>107</xdr:row>
      <xdr:rowOff>137973</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9494500" y="183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87173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9545300" y="184304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87173</xdr:rowOff>
    </xdr:from>
    <xdr:to>
      <xdr:col>102</xdr:col>
      <xdr:colOff>114300</xdr:colOff>
      <xdr:row>107</xdr:row>
      <xdr:rowOff>92202</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8656300" y="1843232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9" name="n_1aveValue【庁舎】&#10;一人当たり面積">
          <a:extLst>
            <a:ext uri="{FF2B5EF4-FFF2-40B4-BE49-F238E27FC236}">
              <a16:creationId xmlns:a16="http://schemas.microsoft.com/office/drawing/2014/main" id="{00000000-0008-0000-0F00-0000ED020000}"/>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50" name="n_2aveValue【庁舎】&#10;一人当たり面積">
          <a:extLst>
            <a:ext uri="{FF2B5EF4-FFF2-40B4-BE49-F238E27FC236}">
              <a16:creationId xmlns:a16="http://schemas.microsoft.com/office/drawing/2014/main" id="{00000000-0008-0000-0F00-0000EE020000}"/>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51" name="n_3aveValue【庁舎】&#10;一人当たり面積">
          <a:extLst>
            <a:ext uri="{FF2B5EF4-FFF2-40B4-BE49-F238E27FC236}">
              <a16:creationId xmlns:a16="http://schemas.microsoft.com/office/drawing/2014/main" id="{00000000-0008-0000-0F00-0000EF020000}"/>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52" name="n_4aveValue【庁舎】&#10;一人当たり面積">
          <a:extLst>
            <a:ext uri="{FF2B5EF4-FFF2-40B4-BE49-F238E27FC236}">
              <a16:creationId xmlns:a16="http://schemas.microsoft.com/office/drawing/2014/main" id="{00000000-0008-0000-0F00-0000F0020000}"/>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124528</xdr:rowOff>
    </xdr:from>
    <xdr:ext cx="469744" cy="259045"/>
    <xdr:sp macro="" textlink="">
      <xdr:nvSpPr>
        <xdr:cNvPr id="753" name="n_1mainValue【庁舎】&#10;一人当たり面積">
          <a:extLst>
            <a:ext uri="{FF2B5EF4-FFF2-40B4-BE49-F238E27FC236}">
              <a16:creationId xmlns:a16="http://schemas.microsoft.com/office/drawing/2014/main" id="{00000000-0008-0000-0F00-0000F1020000}"/>
            </a:ext>
          </a:extLst>
        </xdr:cNvPr>
        <xdr:cNvSpPr txBox="1"/>
      </xdr:nvSpPr>
      <xdr:spPr>
        <a:xfrm>
          <a:off x="210757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754" name="n_2mainValue【庁舎】&#10;一人当たり面積">
          <a:extLst>
            <a:ext uri="{FF2B5EF4-FFF2-40B4-BE49-F238E27FC236}">
              <a16:creationId xmlns:a16="http://schemas.microsoft.com/office/drawing/2014/main" id="{00000000-0008-0000-0F00-0000F2020000}"/>
            </a:ext>
          </a:extLst>
        </xdr:cNvPr>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129100</xdr:rowOff>
    </xdr:from>
    <xdr:ext cx="469744" cy="259045"/>
    <xdr:sp macro="" textlink="">
      <xdr:nvSpPr>
        <xdr:cNvPr id="755" name="n_3mainValue【庁舎】&#10;一人当たり面積">
          <a:extLst>
            <a:ext uri="{FF2B5EF4-FFF2-40B4-BE49-F238E27FC236}">
              <a16:creationId xmlns:a16="http://schemas.microsoft.com/office/drawing/2014/main" id="{00000000-0008-0000-0F00-0000F3020000}"/>
            </a:ext>
          </a:extLst>
        </xdr:cNvPr>
        <xdr:cNvSpPr txBox="1"/>
      </xdr:nvSpPr>
      <xdr:spPr>
        <a:xfrm>
          <a:off x="19310427" y="184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756" name="n_4mainValue【庁舎】&#10;一人当たり面積">
          <a:extLst>
            <a:ext uri="{FF2B5EF4-FFF2-40B4-BE49-F238E27FC236}">
              <a16:creationId xmlns:a16="http://schemas.microsoft.com/office/drawing/2014/main" id="{00000000-0008-0000-0F00-0000F4020000}"/>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類似団体と比較して、保健センター・庁舎の減価償却率は低い値となっているが、全体としては高い値を推移しており、なかでも体育館・プールは高い値となっている。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施設更新等の優先度については、償却率のみならず、一人当たりの面積や各施設の利用状況等にも注視しながら検討を進める。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632" t="s">
        <v>80</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6"/>
      <c r="DK1" s="176"/>
      <c r="DL1" s="176"/>
      <c r="DM1" s="176"/>
      <c r="DN1" s="176"/>
      <c r="DO1" s="176"/>
    </row>
    <row r="2" spans="1:119" ht="24" thickBot="1" x14ac:dyDescent="0.25">
      <c r="B2" s="177" t="s">
        <v>81</v>
      </c>
      <c r="C2" s="177"/>
      <c r="D2" s="178"/>
    </row>
    <row r="3" spans="1:119" ht="18.75" customHeight="1" thickBot="1" x14ac:dyDescent="0.25">
      <c r="A3" s="176"/>
      <c r="B3" s="633" t="s">
        <v>82</v>
      </c>
      <c r="C3" s="634"/>
      <c r="D3" s="634"/>
      <c r="E3" s="635"/>
      <c r="F3" s="635"/>
      <c r="G3" s="635"/>
      <c r="H3" s="635"/>
      <c r="I3" s="635"/>
      <c r="J3" s="635"/>
      <c r="K3" s="635"/>
      <c r="L3" s="635" t="s">
        <v>83</v>
      </c>
      <c r="M3" s="635"/>
      <c r="N3" s="635"/>
      <c r="O3" s="635"/>
      <c r="P3" s="635"/>
      <c r="Q3" s="635"/>
      <c r="R3" s="638"/>
      <c r="S3" s="638"/>
      <c r="T3" s="638"/>
      <c r="U3" s="638"/>
      <c r="V3" s="639"/>
      <c r="W3" s="529" t="s">
        <v>84</v>
      </c>
      <c r="X3" s="530"/>
      <c r="Y3" s="530"/>
      <c r="Z3" s="530"/>
      <c r="AA3" s="530"/>
      <c r="AB3" s="634"/>
      <c r="AC3" s="638" t="s">
        <v>85</v>
      </c>
      <c r="AD3" s="530"/>
      <c r="AE3" s="530"/>
      <c r="AF3" s="530"/>
      <c r="AG3" s="530"/>
      <c r="AH3" s="530"/>
      <c r="AI3" s="530"/>
      <c r="AJ3" s="530"/>
      <c r="AK3" s="530"/>
      <c r="AL3" s="600"/>
      <c r="AM3" s="529" t="s">
        <v>86</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87</v>
      </c>
      <c r="BO3" s="530"/>
      <c r="BP3" s="530"/>
      <c r="BQ3" s="530"/>
      <c r="BR3" s="530"/>
      <c r="BS3" s="530"/>
      <c r="BT3" s="530"/>
      <c r="BU3" s="600"/>
      <c r="BV3" s="529" t="s">
        <v>88</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89</v>
      </c>
      <c r="CU3" s="530"/>
      <c r="CV3" s="530"/>
      <c r="CW3" s="530"/>
      <c r="CX3" s="530"/>
      <c r="CY3" s="530"/>
      <c r="CZ3" s="530"/>
      <c r="DA3" s="600"/>
      <c r="DB3" s="529" t="s">
        <v>90</v>
      </c>
      <c r="DC3" s="530"/>
      <c r="DD3" s="530"/>
      <c r="DE3" s="530"/>
      <c r="DF3" s="530"/>
      <c r="DG3" s="530"/>
      <c r="DH3" s="530"/>
      <c r="DI3" s="600"/>
    </row>
    <row r="4" spans="1:119" ht="18.75" customHeight="1" x14ac:dyDescent="0.2">
      <c r="A4" s="176"/>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91</v>
      </c>
      <c r="AZ4" s="487"/>
      <c r="BA4" s="487"/>
      <c r="BB4" s="487"/>
      <c r="BC4" s="487"/>
      <c r="BD4" s="487"/>
      <c r="BE4" s="487"/>
      <c r="BF4" s="487"/>
      <c r="BG4" s="487"/>
      <c r="BH4" s="487"/>
      <c r="BI4" s="487"/>
      <c r="BJ4" s="487"/>
      <c r="BK4" s="487"/>
      <c r="BL4" s="487"/>
      <c r="BM4" s="488"/>
      <c r="BN4" s="489">
        <v>7143485</v>
      </c>
      <c r="BO4" s="490"/>
      <c r="BP4" s="490"/>
      <c r="BQ4" s="490"/>
      <c r="BR4" s="490"/>
      <c r="BS4" s="490"/>
      <c r="BT4" s="490"/>
      <c r="BU4" s="491"/>
      <c r="BV4" s="489">
        <v>7003274</v>
      </c>
      <c r="BW4" s="490"/>
      <c r="BX4" s="490"/>
      <c r="BY4" s="490"/>
      <c r="BZ4" s="490"/>
      <c r="CA4" s="490"/>
      <c r="CB4" s="490"/>
      <c r="CC4" s="491"/>
      <c r="CD4" s="626" t="s">
        <v>92</v>
      </c>
      <c r="CE4" s="627"/>
      <c r="CF4" s="627"/>
      <c r="CG4" s="627"/>
      <c r="CH4" s="627"/>
      <c r="CI4" s="627"/>
      <c r="CJ4" s="627"/>
      <c r="CK4" s="627"/>
      <c r="CL4" s="627"/>
      <c r="CM4" s="627"/>
      <c r="CN4" s="627"/>
      <c r="CO4" s="627"/>
      <c r="CP4" s="627"/>
      <c r="CQ4" s="627"/>
      <c r="CR4" s="627"/>
      <c r="CS4" s="628"/>
      <c r="CT4" s="629">
        <v>15.4</v>
      </c>
      <c r="CU4" s="630"/>
      <c r="CV4" s="630"/>
      <c r="CW4" s="630"/>
      <c r="CX4" s="630"/>
      <c r="CY4" s="630"/>
      <c r="CZ4" s="630"/>
      <c r="DA4" s="631"/>
      <c r="DB4" s="629">
        <v>12.3</v>
      </c>
      <c r="DC4" s="630"/>
      <c r="DD4" s="630"/>
      <c r="DE4" s="630"/>
      <c r="DF4" s="630"/>
      <c r="DG4" s="630"/>
      <c r="DH4" s="630"/>
      <c r="DI4" s="631"/>
    </row>
    <row r="5" spans="1:119" ht="18.75" customHeight="1" x14ac:dyDescent="0.2">
      <c r="A5" s="176"/>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93</v>
      </c>
      <c r="AN5" s="417"/>
      <c r="AO5" s="417"/>
      <c r="AP5" s="417"/>
      <c r="AQ5" s="417"/>
      <c r="AR5" s="417"/>
      <c r="AS5" s="417"/>
      <c r="AT5" s="418"/>
      <c r="AU5" s="518" t="s">
        <v>94</v>
      </c>
      <c r="AV5" s="519"/>
      <c r="AW5" s="519"/>
      <c r="AX5" s="519"/>
      <c r="AY5" s="474" t="s">
        <v>95</v>
      </c>
      <c r="AZ5" s="475"/>
      <c r="BA5" s="475"/>
      <c r="BB5" s="475"/>
      <c r="BC5" s="475"/>
      <c r="BD5" s="475"/>
      <c r="BE5" s="475"/>
      <c r="BF5" s="475"/>
      <c r="BG5" s="475"/>
      <c r="BH5" s="475"/>
      <c r="BI5" s="475"/>
      <c r="BJ5" s="475"/>
      <c r="BK5" s="475"/>
      <c r="BL5" s="475"/>
      <c r="BM5" s="476"/>
      <c r="BN5" s="460">
        <v>6617507</v>
      </c>
      <c r="BO5" s="461"/>
      <c r="BP5" s="461"/>
      <c r="BQ5" s="461"/>
      <c r="BR5" s="461"/>
      <c r="BS5" s="461"/>
      <c r="BT5" s="461"/>
      <c r="BU5" s="462"/>
      <c r="BV5" s="460">
        <v>6621228</v>
      </c>
      <c r="BW5" s="461"/>
      <c r="BX5" s="461"/>
      <c r="BY5" s="461"/>
      <c r="BZ5" s="461"/>
      <c r="CA5" s="461"/>
      <c r="CB5" s="461"/>
      <c r="CC5" s="462"/>
      <c r="CD5" s="500" t="s">
        <v>96</v>
      </c>
      <c r="CE5" s="420"/>
      <c r="CF5" s="420"/>
      <c r="CG5" s="420"/>
      <c r="CH5" s="420"/>
      <c r="CI5" s="420"/>
      <c r="CJ5" s="420"/>
      <c r="CK5" s="420"/>
      <c r="CL5" s="420"/>
      <c r="CM5" s="420"/>
      <c r="CN5" s="420"/>
      <c r="CO5" s="420"/>
      <c r="CP5" s="420"/>
      <c r="CQ5" s="420"/>
      <c r="CR5" s="420"/>
      <c r="CS5" s="501"/>
      <c r="CT5" s="457">
        <v>81.3</v>
      </c>
      <c r="CU5" s="458"/>
      <c r="CV5" s="458"/>
      <c r="CW5" s="458"/>
      <c r="CX5" s="458"/>
      <c r="CY5" s="458"/>
      <c r="CZ5" s="458"/>
      <c r="DA5" s="459"/>
      <c r="DB5" s="457">
        <v>86.7</v>
      </c>
      <c r="DC5" s="458"/>
      <c r="DD5" s="458"/>
      <c r="DE5" s="458"/>
      <c r="DF5" s="458"/>
      <c r="DG5" s="458"/>
      <c r="DH5" s="458"/>
      <c r="DI5" s="459"/>
    </row>
    <row r="6" spans="1:119" ht="18.75" customHeight="1" x14ac:dyDescent="0.2">
      <c r="A6" s="176"/>
      <c r="B6" s="606" t="s">
        <v>97</v>
      </c>
      <c r="C6" s="447"/>
      <c r="D6" s="447"/>
      <c r="E6" s="607"/>
      <c r="F6" s="607"/>
      <c r="G6" s="607"/>
      <c r="H6" s="607"/>
      <c r="I6" s="607"/>
      <c r="J6" s="607"/>
      <c r="K6" s="607"/>
      <c r="L6" s="607" t="s">
        <v>98</v>
      </c>
      <c r="M6" s="607"/>
      <c r="N6" s="607"/>
      <c r="O6" s="607"/>
      <c r="P6" s="607"/>
      <c r="Q6" s="607"/>
      <c r="R6" s="445"/>
      <c r="S6" s="445"/>
      <c r="T6" s="445"/>
      <c r="U6" s="445"/>
      <c r="V6" s="613"/>
      <c r="W6" s="550" t="s">
        <v>99</v>
      </c>
      <c r="X6" s="446"/>
      <c r="Y6" s="446"/>
      <c r="Z6" s="446"/>
      <c r="AA6" s="446"/>
      <c r="AB6" s="447"/>
      <c r="AC6" s="618" t="s">
        <v>100</v>
      </c>
      <c r="AD6" s="619"/>
      <c r="AE6" s="619"/>
      <c r="AF6" s="619"/>
      <c r="AG6" s="619"/>
      <c r="AH6" s="619"/>
      <c r="AI6" s="619"/>
      <c r="AJ6" s="619"/>
      <c r="AK6" s="619"/>
      <c r="AL6" s="620"/>
      <c r="AM6" s="517" t="s">
        <v>101</v>
      </c>
      <c r="AN6" s="417"/>
      <c r="AO6" s="417"/>
      <c r="AP6" s="417"/>
      <c r="AQ6" s="417"/>
      <c r="AR6" s="417"/>
      <c r="AS6" s="417"/>
      <c r="AT6" s="418"/>
      <c r="AU6" s="518" t="s">
        <v>102</v>
      </c>
      <c r="AV6" s="519"/>
      <c r="AW6" s="519"/>
      <c r="AX6" s="519"/>
      <c r="AY6" s="474" t="s">
        <v>103</v>
      </c>
      <c r="AZ6" s="475"/>
      <c r="BA6" s="475"/>
      <c r="BB6" s="475"/>
      <c r="BC6" s="475"/>
      <c r="BD6" s="475"/>
      <c r="BE6" s="475"/>
      <c r="BF6" s="475"/>
      <c r="BG6" s="475"/>
      <c r="BH6" s="475"/>
      <c r="BI6" s="475"/>
      <c r="BJ6" s="475"/>
      <c r="BK6" s="475"/>
      <c r="BL6" s="475"/>
      <c r="BM6" s="476"/>
      <c r="BN6" s="460">
        <v>525978</v>
      </c>
      <c r="BO6" s="461"/>
      <c r="BP6" s="461"/>
      <c r="BQ6" s="461"/>
      <c r="BR6" s="461"/>
      <c r="BS6" s="461"/>
      <c r="BT6" s="461"/>
      <c r="BU6" s="462"/>
      <c r="BV6" s="460">
        <v>382046</v>
      </c>
      <c r="BW6" s="461"/>
      <c r="BX6" s="461"/>
      <c r="BY6" s="461"/>
      <c r="BZ6" s="461"/>
      <c r="CA6" s="461"/>
      <c r="CB6" s="461"/>
      <c r="CC6" s="462"/>
      <c r="CD6" s="500" t="s">
        <v>104</v>
      </c>
      <c r="CE6" s="420"/>
      <c r="CF6" s="420"/>
      <c r="CG6" s="420"/>
      <c r="CH6" s="420"/>
      <c r="CI6" s="420"/>
      <c r="CJ6" s="420"/>
      <c r="CK6" s="420"/>
      <c r="CL6" s="420"/>
      <c r="CM6" s="420"/>
      <c r="CN6" s="420"/>
      <c r="CO6" s="420"/>
      <c r="CP6" s="420"/>
      <c r="CQ6" s="420"/>
      <c r="CR6" s="420"/>
      <c r="CS6" s="501"/>
      <c r="CT6" s="603">
        <v>85.7</v>
      </c>
      <c r="CU6" s="604"/>
      <c r="CV6" s="604"/>
      <c r="CW6" s="604"/>
      <c r="CX6" s="604"/>
      <c r="CY6" s="604"/>
      <c r="CZ6" s="604"/>
      <c r="DA6" s="605"/>
      <c r="DB6" s="603">
        <v>92.2</v>
      </c>
      <c r="DC6" s="604"/>
      <c r="DD6" s="604"/>
      <c r="DE6" s="604"/>
      <c r="DF6" s="604"/>
      <c r="DG6" s="604"/>
      <c r="DH6" s="604"/>
      <c r="DI6" s="605"/>
    </row>
    <row r="7" spans="1:119" ht="18.75" customHeight="1" x14ac:dyDescent="0.2">
      <c r="A7" s="176"/>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105</v>
      </c>
      <c r="AN7" s="417"/>
      <c r="AO7" s="417"/>
      <c r="AP7" s="417"/>
      <c r="AQ7" s="417"/>
      <c r="AR7" s="417"/>
      <c r="AS7" s="417"/>
      <c r="AT7" s="418"/>
      <c r="AU7" s="518" t="s">
        <v>106</v>
      </c>
      <c r="AV7" s="519"/>
      <c r="AW7" s="519"/>
      <c r="AX7" s="519"/>
      <c r="AY7" s="474" t="s">
        <v>107</v>
      </c>
      <c r="AZ7" s="475"/>
      <c r="BA7" s="475"/>
      <c r="BB7" s="475"/>
      <c r="BC7" s="475"/>
      <c r="BD7" s="475"/>
      <c r="BE7" s="475"/>
      <c r="BF7" s="475"/>
      <c r="BG7" s="475"/>
      <c r="BH7" s="475"/>
      <c r="BI7" s="475"/>
      <c r="BJ7" s="475"/>
      <c r="BK7" s="475"/>
      <c r="BL7" s="475"/>
      <c r="BM7" s="476"/>
      <c r="BN7" s="460">
        <v>20994</v>
      </c>
      <c r="BO7" s="461"/>
      <c r="BP7" s="461"/>
      <c r="BQ7" s="461"/>
      <c r="BR7" s="461"/>
      <c r="BS7" s="461"/>
      <c r="BT7" s="461"/>
      <c r="BU7" s="462"/>
      <c r="BV7" s="460">
        <v>10465</v>
      </c>
      <c r="BW7" s="461"/>
      <c r="BX7" s="461"/>
      <c r="BY7" s="461"/>
      <c r="BZ7" s="461"/>
      <c r="CA7" s="461"/>
      <c r="CB7" s="461"/>
      <c r="CC7" s="462"/>
      <c r="CD7" s="500" t="s">
        <v>108</v>
      </c>
      <c r="CE7" s="420"/>
      <c r="CF7" s="420"/>
      <c r="CG7" s="420"/>
      <c r="CH7" s="420"/>
      <c r="CI7" s="420"/>
      <c r="CJ7" s="420"/>
      <c r="CK7" s="420"/>
      <c r="CL7" s="420"/>
      <c r="CM7" s="420"/>
      <c r="CN7" s="420"/>
      <c r="CO7" s="420"/>
      <c r="CP7" s="420"/>
      <c r="CQ7" s="420"/>
      <c r="CR7" s="420"/>
      <c r="CS7" s="501"/>
      <c r="CT7" s="460">
        <v>3270895</v>
      </c>
      <c r="CU7" s="461"/>
      <c r="CV7" s="461"/>
      <c r="CW7" s="461"/>
      <c r="CX7" s="461"/>
      <c r="CY7" s="461"/>
      <c r="CZ7" s="461"/>
      <c r="DA7" s="462"/>
      <c r="DB7" s="460">
        <v>3024979</v>
      </c>
      <c r="DC7" s="461"/>
      <c r="DD7" s="461"/>
      <c r="DE7" s="461"/>
      <c r="DF7" s="461"/>
      <c r="DG7" s="461"/>
      <c r="DH7" s="461"/>
      <c r="DI7" s="462"/>
    </row>
    <row r="8" spans="1:119" ht="18.75" customHeight="1" thickBot="1" x14ac:dyDescent="0.25">
      <c r="A8" s="176"/>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109</v>
      </c>
      <c r="AN8" s="417"/>
      <c r="AO8" s="417"/>
      <c r="AP8" s="417"/>
      <c r="AQ8" s="417"/>
      <c r="AR8" s="417"/>
      <c r="AS8" s="417"/>
      <c r="AT8" s="418"/>
      <c r="AU8" s="518" t="s">
        <v>102</v>
      </c>
      <c r="AV8" s="519"/>
      <c r="AW8" s="519"/>
      <c r="AX8" s="519"/>
      <c r="AY8" s="474" t="s">
        <v>110</v>
      </c>
      <c r="AZ8" s="475"/>
      <c r="BA8" s="475"/>
      <c r="BB8" s="475"/>
      <c r="BC8" s="475"/>
      <c r="BD8" s="475"/>
      <c r="BE8" s="475"/>
      <c r="BF8" s="475"/>
      <c r="BG8" s="475"/>
      <c r="BH8" s="475"/>
      <c r="BI8" s="475"/>
      <c r="BJ8" s="475"/>
      <c r="BK8" s="475"/>
      <c r="BL8" s="475"/>
      <c r="BM8" s="476"/>
      <c r="BN8" s="460">
        <v>504984</v>
      </c>
      <c r="BO8" s="461"/>
      <c r="BP8" s="461"/>
      <c r="BQ8" s="461"/>
      <c r="BR8" s="461"/>
      <c r="BS8" s="461"/>
      <c r="BT8" s="461"/>
      <c r="BU8" s="462"/>
      <c r="BV8" s="460">
        <v>371581</v>
      </c>
      <c r="BW8" s="461"/>
      <c r="BX8" s="461"/>
      <c r="BY8" s="461"/>
      <c r="BZ8" s="461"/>
      <c r="CA8" s="461"/>
      <c r="CB8" s="461"/>
      <c r="CC8" s="462"/>
      <c r="CD8" s="500" t="s">
        <v>111</v>
      </c>
      <c r="CE8" s="420"/>
      <c r="CF8" s="420"/>
      <c r="CG8" s="420"/>
      <c r="CH8" s="420"/>
      <c r="CI8" s="420"/>
      <c r="CJ8" s="420"/>
      <c r="CK8" s="420"/>
      <c r="CL8" s="420"/>
      <c r="CM8" s="420"/>
      <c r="CN8" s="420"/>
      <c r="CO8" s="420"/>
      <c r="CP8" s="420"/>
      <c r="CQ8" s="420"/>
      <c r="CR8" s="420"/>
      <c r="CS8" s="501"/>
      <c r="CT8" s="563">
        <v>0.61</v>
      </c>
      <c r="CU8" s="564"/>
      <c r="CV8" s="564"/>
      <c r="CW8" s="564"/>
      <c r="CX8" s="564"/>
      <c r="CY8" s="564"/>
      <c r="CZ8" s="564"/>
      <c r="DA8" s="565"/>
      <c r="DB8" s="563">
        <v>0.65</v>
      </c>
      <c r="DC8" s="564"/>
      <c r="DD8" s="564"/>
      <c r="DE8" s="564"/>
      <c r="DF8" s="564"/>
      <c r="DG8" s="564"/>
      <c r="DH8" s="564"/>
      <c r="DI8" s="565"/>
    </row>
    <row r="9" spans="1:119" ht="18.75" customHeight="1" thickBot="1" x14ac:dyDescent="0.25">
      <c r="A9" s="176"/>
      <c r="B9" s="592" t="s">
        <v>112</v>
      </c>
      <c r="C9" s="593"/>
      <c r="D9" s="593"/>
      <c r="E9" s="593"/>
      <c r="F9" s="593"/>
      <c r="G9" s="593"/>
      <c r="H9" s="593"/>
      <c r="I9" s="593"/>
      <c r="J9" s="593"/>
      <c r="K9" s="511"/>
      <c r="L9" s="594" t="s">
        <v>113</v>
      </c>
      <c r="M9" s="595"/>
      <c r="N9" s="595"/>
      <c r="O9" s="595"/>
      <c r="P9" s="595"/>
      <c r="Q9" s="596"/>
      <c r="R9" s="597">
        <v>10836</v>
      </c>
      <c r="S9" s="598"/>
      <c r="T9" s="598"/>
      <c r="U9" s="598"/>
      <c r="V9" s="599"/>
      <c r="W9" s="529" t="s">
        <v>114</v>
      </c>
      <c r="X9" s="530"/>
      <c r="Y9" s="530"/>
      <c r="Z9" s="530"/>
      <c r="AA9" s="530"/>
      <c r="AB9" s="530"/>
      <c r="AC9" s="530"/>
      <c r="AD9" s="530"/>
      <c r="AE9" s="530"/>
      <c r="AF9" s="530"/>
      <c r="AG9" s="530"/>
      <c r="AH9" s="530"/>
      <c r="AI9" s="530"/>
      <c r="AJ9" s="530"/>
      <c r="AK9" s="530"/>
      <c r="AL9" s="600"/>
      <c r="AM9" s="517" t="s">
        <v>115</v>
      </c>
      <c r="AN9" s="417"/>
      <c r="AO9" s="417"/>
      <c r="AP9" s="417"/>
      <c r="AQ9" s="417"/>
      <c r="AR9" s="417"/>
      <c r="AS9" s="417"/>
      <c r="AT9" s="418"/>
      <c r="AU9" s="518" t="s">
        <v>116</v>
      </c>
      <c r="AV9" s="519"/>
      <c r="AW9" s="519"/>
      <c r="AX9" s="519"/>
      <c r="AY9" s="474" t="s">
        <v>117</v>
      </c>
      <c r="AZ9" s="475"/>
      <c r="BA9" s="475"/>
      <c r="BB9" s="475"/>
      <c r="BC9" s="475"/>
      <c r="BD9" s="475"/>
      <c r="BE9" s="475"/>
      <c r="BF9" s="475"/>
      <c r="BG9" s="475"/>
      <c r="BH9" s="475"/>
      <c r="BI9" s="475"/>
      <c r="BJ9" s="475"/>
      <c r="BK9" s="475"/>
      <c r="BL9" s="475"/>
      <c r="BM9" s="476"/>
      <c r="BN9" s="460">
        <v>133403</v>
      </c>
      <c r="BO9" s="461"/>
      <c r="BP9" s="461"/>
      <c r="BQ9" s="461"/>
      <c r="BR9" s="461"/>
      <c r="BS9" s="461"/>
      <c r="BT9" s="461"/>
      <c r="BU9" s="462"/>
      <c r="BV9" s="460">
        <v>165267</v>
      </c>
      <c r="BW9" s="461"/>
      <c r="BX9" s="461"/>
      <c r="BY9" s="461"/>
      <c r="BZ9" s="461"/>
      <c r="CA9" s="461"/>
      <c r="CB9" s="461"/>
      <c r="CC9" s="462"/>
      <c r="CD9" s="500" t="s">
        <v>118</v>
      </c>
      <c r="CE9" s="420"/>
      <c r="CF9" s="420"/>
      <c r="CG9" s="420"/>
      <c r="CH9" s="420"/>
      <c r="CI9" s="420"/>
      <c r="CJ9" s="420"/>
      <c r="CK9" s="420"/>
      <c r="CL9" s="420"/>
      <c r="CM9" s="420"/>
      <c r="CN9" s="420"/>
      <c r="CO9" s="420"/>
      <c r="CP9" s="420"/>
      <c r="CQ9" s="420"/>
      <c r="CR9" s="420"/>
      <c r="CS9" s="501"/>
      <c r="CT9" s="457">
        <v>10.1</v>
      </c>
      <c r="CU9" s="458"/>
      <c r="CV9" s="458"/>
      <c r="CW9" s="458"/>
      <c r="CX9" s="458"/>
      <c r="CY9" s="458"/>
      <c r="CZ9" s="458"/>
      <c r="DA9" s="459"/>
      <c r="DB9" s="457">
        <v>9.6999999999999993</v>
      </c>
      <c r="DC9" s="458"/>
      <c r="DD9" s="458"/>
      <c r="DE9" s="458"/>
      <c r="DF9" s="458"/>
      <c r="DG9" s="458"/>
      <c r="DH9" s="458"/>
      <c r="DI9" s="459"/>
    </row>
    <row r="10" spans="1:119" ht="18.75" customHeight="1" thickBot="1" x14ac:dyDescent="0.25">
      <c r="A10" s="176"/>
      <c r="B10" s="592"/>
      <c r="C10" s="593"/>
      <c r="D10" s="593"/>
      <c r="E10" s="593"/>
      <c r="F10" s="593"/>
      <c r="G10" s="593"/>
      <c r="H10" s="593"/>
      <c r="I10" s="593"/>
      <c r="J10" s="593"/>
      <c r="K10" s="511"/>
      <c r="L10" s="416" t="s">
        <v>119</v>
      </c>
      <c r="M10" s="417"/>
      <c r="N10" s="417"/>
      <c r="O10" s="417"/>
      <c r="P10" s="417"/>
      <c r="Q10" s="418"/>
      <c r="R10" s="413">
        <v>11171</v>
      </c>
      <c r="S10" s="414"/>
      <c r="T10" s="414"/>
      <c r="U10" s="414"/>
      <c r="V10" s="473"/>
      <c r="W10" s="601"/>
      <c r="X10" s="411"/>
      <c r="Y10" s="411"/>
      <c r="Z10" s="411"/>
      <c r="AA10" s="411"/>
      <c r="AB10" s="411"/>
      <c r="AC10" s="411"/>
      <c r="AD10" s="411"/>
      <c r="AE10" s="411"/>
      <c r="AF10" s="411"/>
      <c r="AG10" s="411"/>
      <c r="AH10" s="411"/>
      <c r="AI10" s="411"/>
      <c r="AJ10" s="411"/>
      <c r="AK10" s="411"/>
      <c r="AL10" s="602"/>
      <c r="AM10" s="517" t="s">
        <v>120</v>
      </c>
      <c r="AN10" s="417"/>
      <c r="AO10" s="417"/>
      <c r="AP10" s="417"/>
      <c r="AQ10" s="417"/>
      <c r="AR10" s="417"/>
      <c r="AS10" s="417"/>
      <c r="AT10" s="418"/>
      <c r="AU10" s="518" t="s">
        <v>121</v>
      </c>
      <c r="AV10" s="519"/>
      <c r="AW10" s="519"/>
      <c r="AX10" s="519"/>
      <c r="AY10" s="474" t="s">
        <v>122</v>
      </c>
      <c r="AZ10" s="475"/>
      <c r="BA10" s="475"/>
      <c r="BB10" s="475"/>
      <c r="BC10" s="475"/>
      <c r="BD10" s="475"/>
      <c r="BE10" s="475"/>
      <c r="BF10" s="475"/>
      <c r="BG10" s="475"/>
      <c r="BH10" s="475"/>
      <c r="BI10" s="475"/>
      <c r="BJ10" s="475"/>
      <c r="BK10" s="475"/>
      <c r="BL10" s="475"/>
      <c r="BM10" s="476"/>
      <c r="BN10" s="460">
        <v>225040</v>
      </c>
      <c r="BO10" s="461"/>
      <c r="BP10" s="461"/>
      <c r="BQ10" s="461"/>
      <c r="BR10" s="461"/>
      <c r="BS10" s="461"/>
      <c r="BT10" s="461"/>
      <c r="BU10" s="462"/>
      <c r="BV10" s="460">
        <v>431012</v>
      </c>
      <c r="BW10" s="461"/>
      <c r="BX10" s="461"/>
      <c r="BY10" s="461"/>
      <c r="BZ10" s="461"/>
      <c r="CA10" s="461"/>
      <c r="CB10" s="461"/>
      <c r="CC10" s="462"/>
      <c r="CD10" s="179" t="s">
        <v>123</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592"/>
      <c r="C11" s="593"/>
      <c r="D11" s="593"/>
      <c r="E11" s="593"/>
      <c r="F11" s="593"/>
      <c r="G11" s="593"/>
      <c r="H11" s="593"/>
      <c r="I11" s="593"/>
      <c r="J11" s="593"/>
      <c r="K11" s="511"/>
      <c r="L11" s="421" t="s">
        <v>124</v>
      </c>
      <c r="M11" s="422"/>
      <c r="N11" s="422"/>
      <c r="O11" s="422"/>
      <c r="P11" s="422"/>
      <c r="Q11" s="423"/>
      <c r="R11" s="589" t="s">
        <v>125</v>
      </c>
      <c r="S11" s="590"/>
      <c r="T11" s="590"/>
      <c r="U11" s="590"/>
      <c r="V11" s="591"/>
      <c r="W11" s="601"/>
      <c r="X11" s="411"/>
      <c r="Y11" s="411"/>
      <c r="Z11" s="411"/>
      <c r="AA11" s="411"/>
      <c r="AB11" s="411"/>
      <c r="AC11" s="411"/>
      <c r="AD11" s="411"/>
      <c r="AE11" s="411"/>
      <c r="AF11" s="411"/>
      <c r="AG11" s="411"/>
      <c r="AH11" s="411"/>
      <c r="AI11" s="411"/>
      <c r="AJ11" s="411"/>
      <c r="AK11" s="411"/>
      <c r="AL11" s="602"/>
      <c r="AM11" s="517" t="s">
        <v>126</v>
      </c>
      <c r="AN11" s="417"/>
      <c r="AO11" s="417"/>
      <c r="AP11" s="417"/>
      <c r="AQ11" s="417"/>
      <c r="AR11" s="417"/>
      <c r="AS11" s="417"/>
      <c r="AT11" s="418"/>
      <c r="AU11" s="518" t="s">
        <v>121</v>
      </c>
      <c r="AV11" s="519"/>
      <c r="AW11" s="519"/>
      <c r="AX11" s="519"/>
      <c r="AY11" s="474" t="s">
        <v>127</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128</v>
      </c>
      <c r="CE11" s="420"/>
      <c r="CF11" s="420"/>
      <c r="CG11" s="420"/>
      <c r="CH11" s="420"/>
      <c r="CI11" s="420"/>
      <c r="CJ11" s="420"/>
      <c r="CK11" s="420"/>
      <c r="CL11" s="420"/>
      <c r="CM11" s="420"/>
      <c r="CN11" s="420"/>
      <c r="CO11" s="420"/>
      <c r="CP11" s="420"/>
      <c r="CQ11" s="420"/>
      <c r="CR11" s="420"/>
      <c r="CS11" s="501"/>
      <c r="CT11" s="563" t="s">
        <v>129</v>
      </c>
      <c r="CU11" s="564"/>
      <c r="CV11" s="564"/>
      <c r="CW11" s="564"/>
      <c r="CX11" s="564"/>
      <c r="CY11" s="564"/>
      <c r="CZ11" s="564"/>
      <c r="DA11" s="565"/>
      <c r="DB11" s="563" t="s">
        <v>130</v>
      </c>
      <c r="DC11" s="564"/>
      <c r="DD11" s="564"/>
      <c r="DE11" s="564"/>
      <c r="DF11" s="564"/>
      <c r="DG11" s="564"/>
      <c r="DH11" s="564"/>
      <c r="DI11" s="565"/>
    </row>
    <row r="12" spans="1:119" ht="18.75" customHeight="1" x14ac:dyDescent="0.2">
      <c r="A12" s="176"/>
      <c r="B12" s="566" t="s">
        <v>131</v>
      </c>
      <c r="C12" s="567"/>
      <c r="D12" s="567"/>
      <c r="E12" s="567"/>
      <c r="F12" s="567"/>
      <c r="G12" s="567"/>
      <c r="H12" s="567"/>
      <c r="I12" s="567"/>
      <c r="J12" s="567"/>
      <c r="K12" s="568"/>
      <c r="L12" s="575" t="s">
        <v>132</v>
      </c>
      <c r="M12" s="576"/>
      <c r="N12" s="576"/>
      <c r="O12" s="576"/>
      <c r="P12" s="576"/>
      <c r="Q12" s="577"/>
      <c r="R12" s="578">
        <v>10756</v>
      </c>
      <c r="S12" s="579"/>
      <c r="T12" s="579"/>
      <c r="U12" s="579"/>
      <c r="V12" s="580"/>
      <c r="W12" s="581" t="s">
        <v>1</v>
      </c>
      <c r="X12" s="519"/>
      <c r="Y12" s="519"/>
      <c r="Z12" s="519"/>
      <c r="AA12" s="519"/>
      <c r="AB12" s="582"/>
      <c r="AC12" s="583" t="s">
        <v>133</v>
      </c>
      <c r="AD12" s="584"/>
      <c r="AE12" s="584"/>
      <c r="AF12" s="584"/>
      <c r="AG12" s="585"/>
      <c r="AH12" s="583" t="s">
        <v>134</v>
      </c>
      <c r="AI12" s="584"/>
      <c r="AJ12" s="584"/>
      <c r="AK12" s="584"/>
      <c r="AL12" s="586"/>
      <c r="AM12" s="517" t="s">
        <v>135</v>
      </c>
      <c r="AN12" s="417"/>
      <c r="AO12" s="417"/>
      <c r="AP12" s="417"/>
      <c r="AQ12" s="417"/>
      <c r="AR12" s="417"/>
      <c r="AS12" s="417"/>
      <c r="AT12" s="418"/>
      <c r="AU12" s="518" t="s">
        <v>102</v>
      </c>
      <c r="AV12" s="519"/>
      <c r="AW12" s="519"/>
      <c r="AX12" s="519"/>
      <c r="AY12" s="474" t="s">
        <v>136</v>
      </c>
      <c r="AZ12" s="475"/>
      <c r="BA12" s="475"/>
      <c r="BB12" s="475"/>
      <c r="BC12" s="475"/>
      <c r="BD12" s="475"/>
      <c r="BE12" s="475"/>
      <c r="BF12" s="475"/>
      <c r="BG12" s="475"/>
      <c r="BH12" s="475"/>
      <c r="BI12" s="475"/>
      <c r="BJ12" s="475"/>
      <c r="BK12" s="475"/>
      <c r="BL12" s="475"/>
      <c r="BM12" s="476"/>
      <c r="BN12" s="460">
        <v>0</v>
      </c>
      <c r="BO12" s="461"/>
      <c r="BP12" s="461"/>
      <c r="BQ12" s="461"/>
      <c r="BR12" s="461"/>
      <c r="BS12" s="461"/>
      <c r="BT12" s="461"/>
      <c r="BU12" s="462"/>
      <c r="BV12" s="460">
        <v>45000</v>
      </c>
      <c r="BW12" s="461"/>
      <c r="BX12" s="461"/>
      <c r="BY12" s="461"/>
      <c r="BZ12" s="461"/>
      <c r="CA12" s="461"/>
      <c r="CB12" s="461"/>
      <c r="CC12" s="462"/>
      <c r="CD12" s="500" t="s">
        <v>137</v>
      </c>
      <c r="CE12" s="420"/>
      <c r="CF12" s="420"/>
      <c r="CG12" s="420"/>
      <c r="CH12" s="420"/>
      <c r="CI12" s="420"/>
      <c r="CJ12" s="420"/>
      <c r="CK12" s="420"/>
      <c r="CL12" s="420"/>
      <c r="CM12" s="420"/>
      <c r="CN12" s="420"/>
      <c r="CO12" s="420"/>
      <c r="CP12" s="420"/>
      <c r="CQ12" s="420"/>
      <c r="CR12" s="420"/>
      <c r="CS12" s="501"/>
      <c r="CT12" s="563" t="s">
        <v>130</v>
      </c>
      <c r="CU12" s="564"/>
      <c r="CV12" s="564"/>
      <c r="CW12" s="564"/>
      <c r="CX12" s="564"/>
      <c r="CY12" s="564"/>
      <c r="CZ12" s="564"/>
      <c r="DA12" s="565"/>
      <c r="DB12" s="563" t="s">
        <v>130</v>
      </c>
      <c r="DC12" s="564"/>
      <c r="DD12" s="564"/>
      <c r="DE12" s="564"/>
      <c r="DF12" s="564"/>
      <c r="DG12" s="564"/>
      <c r="DH12" s="564"/>
      <c r="DI12" s="565"/>
    </row>
    <row r="13" spans="1:119" ht="18.75" customHeight="1" x14ac:dyDescent="0.2">
      <c r="A13" s="176"/>
      <c r="B13" s="569"/>
      <c r="C13" s="570"/>
      <c r="D13" s="570"/>
      <c r="E13" s="570"/>
      <c r="F13" s="570"/>
      <c r="G13" s="570"/>
      <c r="H13" s="570"/>
      <c r="I13" s="570"/>
      <c r="J13" s="570"/>
      <c r="K13" s="571"/>
      <c r="L13" s="185"/>
      <c r="M13" s="544" t="s">
        <v>138</v>
      </c>
      <c r="N13" s="545"/>
      <c r="O13" s="545"/>
      <c r="P13" s="545"/>
      <c r="Q13" s="546"/>
      <c r="R13" s="547">
        <v>10671</v>
      </c>
      <c r="S13" s="548"/>
      <c r="T13" s="548"/>
      <c r="U13" s="548"/>
      <c r="V13" s="549"/>
      <c r="W13" s="550" t="s">
        <v>139</v>
      </c>
      <c r="X13" s="446"/>
      <c r="Y13" s="446"/>
      <c r="Z13" s="446"/>
      <c r="AA13" s="446"/>
      <c r="AB13" s="447"/>
      <c r="AC13" s="413">
        <v>131</v>
      </c>
      <c r="AD13" s="414"/>
      <c r="AE13" s="414"/>
      <c r="AF13" s="414"/>
      <c r="AG13" s="415"/>
      <c r="AH13" s="413">
        <v>157</v>
      </c>
      <c r="AI13" s="414"/>
      <c r="AJ13" s="414"/>
      <c r="AK13" s="414"/>
      <c r="AL13" s="473"/>
      <c r="AM13" s="517" t="s">
        <v>140</v>
      </c>
      <c r="AN13" s="417"/>
      <c r="AO13" s="417"/>
      <c r="AP13" s="417"/>
      <c r="AQ13" s="417"/>
      <c r="AR13" s="417"/>
      <c r="AS13" s="417"/>
      <c r="AT13" s="418"/>
      <c r="AU13" s="518" t="s">
        <v>106</v>
      </c>
      <c r="AV13" s="519"/>
      <c r="AW13" s="519"/>
      <c r="AX13" s="519"/>
      <c r="AY13" s="474" t="s">
        <v>141</v>
      </c>
      <c r="AZ13" s="475"/>
      <c r="BA13" s="475"/>
      <c r="BB13" s="475"/>
      <c r="BC13" s="475"/>
      <c r="BD13" s="475"/>
      <c r="BE13" s="475"/>
      <c r="BF13" s="475"/>
      <c r="BG13" s="475"/>
      <c r="BH13" s="475"/>
      <c r="BI13" s="475"/>
      <c r="BJ13" s="475"/>
      <c r="BK13" s="475"/>
      <c r="BL13" s="475"/>
      <c r="BM13" s="476"/>
      <c r="BN13" s="460">
        <v>358443</v>
      </c>
      <c r="BO13" s="461"/>
      <c r="BP13" s="461"/>
      <c r="BQ13" s="461"/>
      <c r="BR13" s="461"/>
      <c r="BS13" s="461"/>
      <c r="BT13" s="461"/>
      <c r="BU13" s="462"/>
      <c r="BV13" s="460">
        <v>551279</v>
      </c>
      <c r="BW13" s="461"/>
      <c r="BX13" s="461"/>
      <c r="BY13" s="461"/>
      <c r="BZ13" s="461"/>
      <c r="CA13" s="461"/>
      <c r="CB13" s="461"/>
      <c r="CC13" s="462"/>
      <c r="CD13" s="500" t="s">
        <v>142</v>
      </c>
      <c r="CE13" s="420"/>
      <c r="CF13" s="420"/>
      <c r="CG13" s="420"/>
      <c r="CH13" s="420"/>
      <c r="CI13" s="420"/>
      <c r="CJ13" s="420"/>
      <c r="CK13" s="420"/>
      <c r="CL13" s="420"/>
      <c r="CM13" s="420"/>
      <c r="CN13" s="420"/>
      <c r="CO13" s="420"/>
      <c r="CP13" s="420"/>
      <c r="CQ13" s="420"/>
      <c r="CR13" s="420"/>
      <c r="CS13" s="501"/>
      <c r="CT13" s="457">
        <v>5.7</v>
      </c>
      <c r="CU13" s="458"/>
      <c r="CV13" s="458"/>
      <c r="CW13" s="458"/>
      <c r="CX13" s="458"/>
      <c r="CY13" s="458"/>
      <c r="CZ13" s="458"/>
      <c r="DA13" s="459"/>
      <c r="DB13" s="457">
        <v>5.5</v>
      </c>
      <c r="DC13" s="458"/>
      <c r="DD13" s="458"/>
      <c r="DE13" s="458"/>
      <c r="DF13" s="458"/>
      <c r="DG13" s="458"/>
      <c r="DH13" s="458"/>
      <c r="DI13" s="459"/>
    </row>
    <row r="14" spans="1:119" ht="18.75" customHeight="1" thickBot="1" x14ac:dyDescent="0.25">
      <c r="A14" s="176"/>
      <c r="B14" s="569"/>
      <c r="C14" s="570"/>
      <c r="D14" s="570"/>
      <c r="E14" s="570"/>
      <c r="F14" s="570"/>
      <c r="G14" s="570"/>
      <c r="H14" s="570"/>
      <c r="I14" s="570"/>
      <c r="J14" s="570"/>
      <c r="K14" s="571"/>
      <c r="L14" s="534" t="s">
        <v>143</v>
      </c>
      <c r="M14" s="587"/>
      <c r="N14" s="587"/>
      <c r="O14" s="587"/>
      <c r="P14" s="587"/>
      <c r="Q14" s="588"/>
      <c r="R14" s="547">
        <v>10931</v>
      </c>
      <c r="S14" s="548"/>
      <c r="T14" s="548"/>
      <c r="U14" s="548"/>
      <c r="V14" s="549"/>
      <c r="W14" s="551"/>
      <c r="X14" s="449"/>
      <c r="Y14" s="449"/>
      <c r="Z14" s="449"/>
      <c r="AA14" s="449"/>
      <c r="AB14" s="450"/>
      <c r="AC14" s="540">
        <v>2.6</v>
      </c>
      <c r="AD14" s="541"/>
      <c r="AE14" s="541"/>
      <c r="AF14" s="541"/>
      <c r="AG14" s="542"/>
      <c r="AH14" s="540">
        <v>3</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144</v>
      </c>
      <c r="CE14" s="498"/>
      <c r="CF14" s="498"/>
      <c r="CG14" s="498"/>
      <c r="CH14" s="498"/>
      <c r="CI14" s="498"/>
      <c r="CJ14" s="498"/>
      <c r="CK14" s="498"/>
      <c r="CL14" s="498"/>
      <c r="CM14" s="498"/>
      <c r="CN14" s="498"/>
      <c r="CO14" s="498"/>
      <c r="CP14" s="498"/>
      <c r="CQ14" s="498"/>
      <c r="CR14" s="498"/>
      <c r="CS14" s="499"/>
      <c r="CT14" s="557">
        <v>33.9</v>
      </c>
      <c r="CU14" s="558"/>
      <c r="CV14" s="558"/>
      <c r="CW14" s="558"/>
      <c r="CX14" s="558"/>
      <c r="CY14" s="558"/>
      <c r="CZ14" s="558"/>
      <c r="DA14" s="559"/>
      <c r="DB14" s="557">
        <v>49.2</v>
      </c>
      <c r="DC14" s="558"/>
      <c r="DD14" s="558"/>
      <c r="DE14" s="558"/>
      <c r="DF14" s="558"/>
      <c r="DG14" s="558"/>
      <c r="DH14" s="558"/>
      <c r="DI14" s="559"/>
    </row>
    <row r="15" spans="1:119" ht="18.75" customHeight="1" x14ac:dyDescent="0.2">
      <c r="A15" s="176"/>
      <c r="B15" s="569"/>
      <c r="C15" s="570"/>
      <c r="D15" s="570"/>
      <c r="E15" s="570"/>
      <c r="F15" s="570"/>
      <c r="G15" s="570"/>
      <c r="H15" s="570"/>
      <c r="I15" s="570"/>
      <c r="J15" s="570"/>
      <c r="K15" s="571"/>
      <c r="L15" s="185"/>
      <c r="M15" s="544" t="s">
        <v>138</v>
      </c>
      <c r="N15" s="545"/>
      <c r="O15" s="545"/>
      <c r="P15" s="545"/>
      <c r="Q15" s="546"/>
      <c r="R15" s="547">
        <v>10814</v>
      </c>
      <c r="S15" s="548"/>
      <c r="T15" s="548"/>
      <c r="U15" s="548"/>
      <c r="V15" s="549"/>
      <c r="W15" s="550" t="s">
        <v>145</v>
      </c>
      <c r="X15" s="446"/>
      <c r="Y15" s="446"/>
      <c r="Z15" s="446"/>
      <c r="AA15" s="446"/>
      <c r="AB15" s="447"/>
      <c r="AC15" s="413">
        <v>1257</v>
      </c>
      <c r="AD15" s="414"/>
      <c r="AE15" s="414"/>
      <c r="AF15" s="414"/>
      <c r="AG15" s="415"/>
      <c r="AH15" s="413">
        <v>1306</v>
      </c>
      <c r="AI15" s="414"/>
      <c r="AJ15" s="414"/>
      <c r="AK15" s="414"/>
      <c r="AL15" s="473"/>
      <c r="AM15" s="517"/>
      <c r="AN15" s="417"/>
      <c r="AO15" s="417"/>
      <c r="AP15" s="417"/>
      <c r="AQ15" s="417"/>
      <c r="AR15" s="417"/>
      <c r="AS15" s="417"/>
      <c r="AT15" s="418"/>
      <c r="AU15" s="518"/>
      <c r="AV15" s="519"/>
      <c r="AW15" s="519"/>
      <c r="AX15" s="519"/>
      <c r="AY15" s="486" t="s">
        <v>146</v>
      </c>
      <c r="AZ15" s="487"/>
      <c r="BA15" s="487"/>
      <c r="BB15" s="487"/>
      <c r="BC15" s="487"/>
      <c r="BD15" s="487"/>
      <c r="BE15" s="487"/>
      <c r="BF15" s="487"/>
      <c r="BG15" s="487"/>
      <c r="BH15" s="487"/>
      <c r="BI15" s="487"/>
      <c r="BJ15" s="487"/>
      <c r="BK15" s="487"/>
      <c r="BL15" s="487"/>
      <c r="BM15" s="488"/>
      <c r="BN15" s="489">
        <v>1439949</v>
      </c>
      <c r="BO15" s="490"/>
      <c r="BP15" s="490"/>
      <c r="BQ15" s="490"/>
      <c r="BR15" s="490"/>
      <c r="BS15" s="490"/>
      <c r="BT15" s="490"/>
      <c r="BU15" s="491"/>
      <c r="BV15" s="489">
        <v>1527457</v>
      </c>
      <c r="BW15" s="490"/>
      <c r="BX15" s="490"/>
      <c r="BY15" s="490"/>
      <c r="BZ15" s="490"/>
      <c r="CA15" s="490"/>
      <c r="CB15" s="490"/>
      <c r="CC15" s="491"/>
      <c r="CD15" s="560" t="s">
        <v>147</v>
      </c>
      <c r="CE15" s="561"/>
      <c r="CF15" s="561"/>
      <c r="CG15" s="561"/>
      <c r="CH15" s="561"/>
      <c r="CI15" s="561"/>
      <c r="CJ15" s="561"/>
      <c r="CK15" s="561"/>
      <c r="CL15" s="561"/>
      <c r="CM15" s="561"/>
      <c r="CN15" s="561"/>
      <c r="CO15" s="561"/>
      <c r="CP15" s="561"/>
      <c r="CQ15" s="561"/>
      <c r="CR15" s="561"/>
      <c r="CS15" s="562"/>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69"/>
      <c r="C16" s="570"/>
      <c r="D16" s="570"/>
      <c r="E16" s="570"/>
      <c r="F16" s="570"/>
      <c r="G16" s="570"/>
      <c r="H16" s="570"/>
      <c r="I16" s="570"/>
      <c r="J16" s="570"/>
      <c r="K16" s="571"/>
      <c r="L16" s="534" t="s">
        <v>148</v>
      </c>
      <c r="M16" s="535"/>
      <c r="N16" s="535"/>
      <c r="O16" s="535"/>
      <c r="P16" s="535"/>
      <c r="Q16" s="536"/>
      <c r="R16" s="537" t="s">
        <v>149</v>
      </c>
      <c r="S16" s="538"/>
      <c r="T16" s="538"/>
      <c r="U16" s="538"/>
      <c r="V16" s="539"/>
      <c r="W16" s="551"/>
      <c r="X16" s="449"/>
      <c r="Y16" s="449"/>
      <c r="Z16" s="449"/>
      <c r="AA16" s="449"/>
      <c r="AB16" s="450"/>
      <c r="AC16" s="540">
        <v>24.8</v>
      </c>
      <c r="AD16" s="541"/>
      <c r="AE16" s="541"/>
      <c r="AF16" s="541"/>
      <c r="AG16" s="542"/>
      <c r="AH16" s="540">
        <v>25.2</v>
      </c>
      <c r="AI16" s="541"/>
      <c r="AJ16" s="541"/>
      <c r="AK16" s="541"/>
      <c r="AL16" s="543"/>
      <c r="AM16" s="517"/>
      <c r="AN16" s="417"/>
      <c r="AO16" s="417"/>
      <c r="AP16" s="417"/>
      <c r="AQ16" s="417"/>
      <c r="AR16" s="417"/>
      <c r="AS16" s="417"/>
      <c r="AT16" s="418"/>
      <c r="AU16" s="518"/>
      <c r="AV16" s="519"/>
      <c r="AW16" s="519"/>
      <c r="AX16" s="519"/>
      <c r="AY16" s="474" t="s">
        <v>150</v>
      </c>
      <c r="AZ16" s="475"/>
      <c r="BA16" s="475"/>
      <c r="BB16" s="475"/>
      <c r="BC16" s="475"/>
      <c r="BD16" s="475"/>
      <c r="BE16" s="475"/>
      <c r="BF16" s="475"/>
      <c r="BG16" s="475"/>
      <c r="BH16" s="475"/>
      <c r="BI16" s="475"/>
      <c r="BJ16" s="475"/>
      <c r="BK16" s="475"/>
      <c r="BL16" s="475"/>
      <c r="BM16" s="476"/>
      <c r="BN16" s="460">
        <v>2635115</v>
      </c>
      <c r="BO16" s="461"/>
      <c r="BP16" s="461"/>
      <c r="BQ16" s="461"/>
      <c r="BR16" s="461"/>
      <c r="BS16" s="461"/>
      <c r="BT16" s="461"/>
      <c r="BU16" s="462"/>
      <c r="BV16" s="460">
        <v>2439934</v>
      </c>
      <c r="BW16" s="461"/>
      <c r="BX16" s="461"/>
      <c r="BY16" s="461"/>
      <c r="BZ16" s="461"/>
      <c r="CA16" s="461"/>
      <c r="CB16" s="461"/>
      <c r="CC16" s="462"/>
      <c r="CD16" s="189"/>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5">
      <c r="A17" s="176"/>
      <c r="B17" s="572"/>
      <c r="C17" s="573"/>
      <c r="D17" s="573"/>
      <c r="E17" s="573"/>
      <c r="F17" s="573"/>
      <c r="G17" s="573"/>
      <c r="H17" s="573"/>
      <c r="I17" s="573"/>
      <c r="J17" s="573"/>
      <c r="K17" s="574"/>
      <c r="L17" s="190"/>
      <c r="M17" s="553" t="s">
        <v>151</v>
      </c>
      <c r="N17" s="554"/>
      <c r="O17" s="554"/>
      <c r="P17" s="554"/>
      <c r="Q17" s="555"/>
      <c r="R17" s="537" t="s">
        <v>152</v>
      </c>
      <c r="S17" s="538"/>
      <c r="T17" s="538"/>
      <c r="U17" s="538"/>
      <c r="V17" s="539"/>
      <c r="W17" s="550" t="s">
        <v>153</v>
      </c>
      <c r="X17" s="446"/>
      <c r="Y17" s="446"/>
      <c r="Z17" s="446"/>
      <c r="AA17" s="446"/>
      <c r="AB17" s="447"/>
      <c r="AC17" s="413">
        <v>3678</v>
      </c>
      <c r="AD17" s="414"/>
      <c r="AE17" s="414"/>
      <c r="AF17" s="414"/>
      <c r="AG17" s="415"/>
      <c r="AH17" s="413">
        <v>3728</v>
      </c>
      <c r="AI17" s="414"/>
      <c r="AJ17" s="414"/>
      <c r="AK17" s="414"/>
      <c r="AL17" s="473"/>
      <c r="AM17" s="517"/>
      <c r="AN17" s="417"/>
      <c r="AO17" s="417"/>
      <c r="AP17" s="417"/>
      <c r="AQ17" s="417"/>
      <c r="AR17" s="417"/>
      <c r="AS17" s="417"/>
      <c r="AT17" s="418"/>
      <c r="AU17" s="518"/>
      <c r="AV17" s="519"/>
      <c r="AW17" s="519"/>
      <c r="AX17" s="519"/>
      <c r="AY17" s="474" t="s">
        <v>154</v>
      </c>
      <c r="AZ17" s="475"/>
      <c r="BA17" s="475"/>
      <c r="BB17" s="475"/>
      <c r="BC17" s="475"/>
      <c r="BD17" s="475"/>
      <c r="BE17" s="475"/>
      <c r="BF17" s="475"/>
      <c r="BG17" s="475"/>
      <c r="BH17" s="475"/>
      <c r="BI17" s="475"/>
      <c r="BJ17" s="475"/>
      <c r="BK17" s="475"/>
      <c r="BL17" s="475"/>
      <c r="BM17" s="476"/>
      <c r="BN17" s="460">
        <v>1825520</v>
      </c>
      <c r="BO17" s="461"/>
      <c r="BP17" s="461"/>
      <c r="BQ17" s="461"/>
      <c r="BR17" s="461"/>
      <c r="BS17" s="461"/>
      <c r="BT17" s="461"/>
      <c r="BU17" s="462"/>
      <c r="BV17" s="460">
        <v>1942586</v>
      </c>
      <c r="BW17" s="461"/>
      <c r="BX17" s="461"/>
      <c r="BY17" s="461"/>
      <c r="BZ17" s="461"/>
      <c r="CA17" s="461"/>
      <c r="CB17" s="461"/>
      <c r="CC17" s="462"/>
      <c r="CD17" s="189"/>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5">
      <c r="A18" s="176"/>
      <c r="B18" s="510" t="s">
        <v>155</v>
      </c>
      <c r="C18" s="511"/>
      <c r="D18" s="511"/>
      <c r="E18" s="512"/>
      <c r="F18" s="512"/>
      <c r="G18" s="512"/>
      <c r="H18" s="512"/>
      <c r="I18" s="512"/>
      <c r="J18" s="512"/>
      <c r="K18" s="512"/>
      <c r="L18" s="513">
        <v>37.75</v>
      </c>
      <c r="M18" s="513"/>
      <c r="N18" s="513"/>
      <c r="O18" s="513"/>
      <c r="P18" s="513"/>
      <c r="Q18" s="513"/>
      <c r="R18" s="514"/>
      <c r="S18" s="514"/>
      <c r="T18" s="514"/>
      <c r="U18" s="514"/>
      <c r="V18" s="515"/>
      <c r="W18" s="531"/>
      <c r="X18" s="532"/>
      <c r="Y18" s="532"/>
      <c r="Z18" s="532"/>
      <c r="AA18" s="532"/>
      <c r="AB18" s="556"/>
      <c r="AC18" s="430">
        <v>72.599999999999994</v>
      </c>
      <c r="AD18" s="431"/>
      <c r="AE18" s="431"/>
      <c r="AF18" s="431"/>
      <c r="AG18" s="516"/>
      <c r="AH18" s="430">
        <v>71.8</v>
      </c>
      <c r="AI18" s="431"/>
      <c r="AJ18" s="431"/>
      <c r="AK18" s="431"/>
      <c r="AL18" s="432"/>
      <c r="AM18" s="517"/>
      <c r="AN18" s="417"/>
      <c r="AO18" s="417"/>
      <c r="AP18" s="417"/>
      <c r="AQ18" s="417"/>
      <c r="AR18" s="417"/>
      <c r="AS18" s="417"/>
      <c r="AT18" s="418"/>
      <c r="AU18" s="518"/>
      <c r="AV18" s="519"/>
      <c r="AW18" s="519"/>
      <c r="AX18" s="519"/>
      <c r="AY18" s="474" t="s">
        <v>156</v>
      </c>
      <c r="AZ18" s="475"/>
      <c r="BA18" s="475"/>
      <c r="BB18" s="475"/>
      <c r="BC18" s="475"/>
      <c r="BD18" s="475"/>
      <c r="BE18" s="475"/>
      <c r="BF18" s="475"/>
      <c r="BG18" s="475"/>
      <c r="BH18" s="475"/>
      <c r="BI18" s="475"/>
      <c r="BJ18" s="475"/>
      <c r="BK18" s="475"/>
      <c r="BL18" s="475"/>
      <c r="BM18" s="476"/>
      <c r="BN18" s="460">
        <v>2762088</v>
      </c>
      <c r="BO18" s="461"/>
      <c r="BP18" s="461"/>
      <c r="BQ18" s="461"/>
      <c r="BR18" s="461"/>
      <c r="BS18" s="461"/>
      <c r="BT18" s="461"/>
      <c r="BU18" s="462"/>
      <c r="BV18" s="460">
        <v>2665024</v>
      </c>
      <c r="BW18" s="461"/>
      <c r="BX18" s="461"/>
      <c r="BY18" s="461"/>
      <c r="BZ18" s="461"/>
      <c r="CA18" s="461"/>
      <c r="CB18" s="461"/>
      <c r="CC18" s="462"/>
      <c r="CD18" s="189"/>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5">
      <c r="A19" s="176"/>
      <c r="B19" s="510" t="s">
        <v>157</v>
      </c>
      <c r="C19" s="511"/>
      <c r="D19" s="511"/>
      <c r="E19" s="512"/>
      <c r="F19" s="512"/>
      <c r="G19" s="512"/>
      <c r="H19" s="512"/>
      <c r="I19" s="512"/>
      <c r="J19" s="512"/>
      <c r="K19" s="512"/>
      <c r="L19" s="520">
        <v>287</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158</v>
      </c>
      <c r="AZ19" s="475"/>
      <c r="BA19" s="475"/>
      <c r="BB19" s="475"/>
      <c r="BC19" s="475"/>
      <c r="BD19" s="475"/>
      <c r="BE19" s="475"/>
      <c r="BF19" s="475"/>
      <c r="BG19" s="475"/>
      <c r="BH19" s="475"/>
      <c r="BI19" s="475"/>
      <c r="BJ19" s="475"/>
      <c r="BK19" s="475"/>
      <c r="BL19" s="475"/>
      <c r="BM19" s="476"/>
      <c r="BN19" s="460">
        <v>3955667</v>
      </c>
      <c r="BO19" s="461"/>
      <c r="BP19" s="461"/>
      <c r="BQ19" s="461"/>
      <c r="BR19" s="461"/>
      <c r="BS19" s="461"/>
      <c r="BT19" s="461"/>
      <c r="BU19" s="462"/>
      <c r="BV19" s="460">
        <v>4001631</v>
      </c>
      <c r="BW19" s="461"/>
      <c r="BX19" s="461"/>
      <c r="BY19" s="461"/>
      <c r="BZ19" s="461"/>
      <c r="CA19" s="461"/>
      <c r="CB19" s="461"/>
      <c r="CC19" s="462"/>
      <c r="CD19" s="189"/>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5">
      <c r="A20" s="176"/>
      <c r="B20" s="510" t="s">
        <v>159</v>
      </c>
      <c r="C20" s="511"/>
      <c r="D20" s="511"/>
      <c r="E20" s="512"/>
      <c r="F20" s="512"/>
      <c r="G20" s="512"/>
      <c r="H20" s="512"/>
      <c r="I20" s="512"/>
      <c r="J20" s="512"/>
      <c r="K20" s="512"/>
      <c r="L20" s="520">
        <v>4572</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89"/>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5">
      <c r="A21" s="176"/>
      <c r="B21" s="507" t="s">
        <v>160</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89"/>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2">
      <c r="A22" s="176"/>
      <c r="B22" s="436" t="s">
        <v>161</v>
      </c>
      <c r="C22" s="437"/>
      <c r="D22" s="438"/>
      <c r="E22" s="445" t="s">
        <v>1</v>
      </c>
      <c r="F22" s="446"/>
      <c r="G22" s="446"/>
      <c r="H22" s="446"/>
      <c r="I22" s="446"/>
      <c r="J22" s="446"/>
      <c r="K22" s="447"/>
      <c r="L22" s="445" t="s">
        <v>162</v>
      </c>
      <c r="M22" s="446"/>
      <c r="N22" s="446"/>
      <c r="O22" s="446"/>
      <c r="P22" s="447"/>
      <c r="Q22" s="451" t="s">
        <v>163</v>
      </c>
      <c r="R22" s="452"/>
      <c r="S22" s="452"/>
      <c r="T22" s="452"/>
      <c r="U22" s="452"/>
      <c r="V22" s="453"/>
      <c r="W22" s="502" t="s">
        <v>164</v>
      </c>
      <c r="X22" s="437"/>
      <c r="Y22" s="438"/>
      <c r="Z22" s="445" t="s">
        <v>1</v>
      </c>
      <c r="AA22" s="446"/>
      <c r="AB22" s="446"/>
      <c r="AC22" s="446"/>
      <c r="AD22" s="446"/>
      <c r="AE22" s="446"/>
      <c r="AF22" s="446"/>
      <c r="AG22" s="447"/>
      <c r="AH22" s="463" t="s">
        <v>165</v>
      </c>
      <c r="AI22" s="446"/>
      <c r="AJ22" s="446"/>
      <c r="AK22" s="446"/>
      <c r="AL22" s="447"/>
      <c r="AM22" s="463" t="s">
        <v>166</v>
      </c>
      <c r="AN22" s="464"/>
      <c r="AO22" s="464"/>
      <c r="AP22" s="464"/>
      <c r="AQ22" s="464"/>
      <c r="AR22" s="465"/>
      <c r="AS22" s="451" t="s">
        <v>163</v>
      </c>
      <c r="AT22" s="452"/>
      <c r="AU22" s="452"/>
      <c r="AV22" s="452"/>
      <c r="AW22" s="452"/>
      <c r="AX22" s="469"/>
      <c r="AY22" s="486" t="s">
        <v>167</v>
      </c>
      <c r="AZ22" s="487"/>
      <c r="BA22" s="487"/>
      <c r="BB22" s="487"/>
      <c r="BC22" s="487"/>
      <c r="BD22" s="487"/>
      <c r="BE22" s="487"/>
      <c r="BF22" s="487"/>
      <c r="BG22" s="487"/>
      <c r="BH22" s="487"/>
      <c r="BI22" s="487"/>
      <c r="BJ22" s="487"/>
      <c r="BK22" s="487"/>
      <c r="BL22" s="487"/>
      <c r="BM22" s="488"/>
      <c r="BN22" s="489">
        <v>5630767</v>
      </c>
      <c r="BO22" s="490"/>
      <c r="BP22" s="490"/>
      <c r="BQ22" s="490"/>
      <c r="BR22" s="490"/>
      <c r="BS22" s="490"/>
      <c r="BT22" s="490"/>
      <c r="BU22" s="491"/>
      <c r="BV22" s="489">
        <v>4790005</v>
      </c>
      <c r="BW22" s="490"/>
      <c r="BX22" s="490"/>
      <c r="BY22" s="490"/>
      <c r="BZ22" s="490"/>
      <c r="CA22" s="490"/>
      <c r="CB22" s="490"/>
      <c r="CC22" s="491"/>
      <c r="CD22" s="189"/>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2">
      <c r="A23" s="176"/>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168</v>
      </c>
      <c r="AZ23" s="475"/>
      <c r="BA23" s="475"/>
      <c r="BB23" s="475"/>
      <c r="BC23" s="475"/>
      <c r="BD23" s="475"/>
      <c r="BE23" s="475"/>
      <c r="BF23" s="475"/>
      <c r="BG23" s="475"/>
      <c r="BH23" s="475"/>
      <c r="BI23" s="475"/>
      <c r="BJ23" s="475"/>
      <c r="BK23" s="475"/>
      <c r="BL23" s="475"/>
      <c r="BM23" s="476"/>
      <c r="BN23" s="460">
        <v>4903038</v>
      </c>
      <c r="BO23" s="461"/>
      <c r="BP23" s="461"/>
      <c r="BQ23" s="461"/>
      <c r="BR23" s="461"/>
      <c r="BS23" s="461"/>
      <c r="BT23" s="461"/>
      <c r="BU23" s="462"/>
      <c r="BV23" s="460">
        <v>4074584</v>
      </c>
      <c r="BW23" s="461"/>
      <c r="BX23" s="461"/>
      <c r="BY23" s="461"/>
      <c r="BZ23" s="461"/>
      <c r="CA23" s="461"/>
      <c r="CB23" s="461"/>
      <c r="CC23" s="462"/>
      <c r="CD23" s="189"/>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5">
      <c r="A24" s="176"/>
      <c r="B24" s="439"/>
      <c r="C24" s="440"/>
      <c r="D24" s="441"/>
      <c r="E24" s="416" t="s">
        <v>169</v>
      </c>
      <c r="F24" s="417"/>
      <c r="G24" s="417"/>
      <c r="H24" s="417"/>
      <c r="I24" s="417"/>
      <c r="J24" s="417"/>
      <c r="K24" s="418"/>
      <c r="L24" s="413">
        <v>1</v>
      </c>
      <c r="M24" s="414"/>
      <c r="N24" s="414"/>
      <c r="O24" s="414"/>
      <c r="P24" s="415"/>
      <c r="Q24" s="413">
        <v>7470</v>
      </c>
      <c r="R24" s="414"/>
      <c r="S24" s="414"/>
      <c r="T24" s="414"/>
      <c r="U24" s="414"/>
      <c r="V24" s="415"/>
      <c r="W24" s="503"/>
      <c r="X24" s="440"/>
      <c r="Y24" s="441"/>
      <c r="Z24" s="416" t="s">
        <v>170</v>
      </c>
      <c r="AA24" s="417"/>
      <c r="AB24" s="417"/>
      <c r="AC24" s="417"/>
      <c r="AD24" s="417"/>
      <c r="AE24" s="417"/>
      <c r="AF24" s="417"/>
      <c r="AG24" s="418"/>
      <c r="AH24" s="413">
        <v>91</v>
      </c>
      <c r="AI24" s="414"/>
      <c r="AJ24" s="414"/>
      <c r="AK24" s="414"/>
      <c r="AL24" s="415"/>
      <c r="AM24" s="413">
        <v>268086</v>
      </c>
      <c r="AN24" s="414"/>
      <c r="AO24" s="414"/>
      <c r="AP24" s="414"/>
      <c r="AQ24" s="414"/>
      <c r="AR24" s="415"/>
      <c r="AS24" s="413">
        <v>2946</v>
      </c>
      <c r="AT24" s="414"/>
      <c r="AU24" s="414"/>
      <c r="AV24" s="414"/>
      <c r="AW24" s="414"/>
      <c r="AX24" s="473"/>
      <c r="AY24" s="433" t="s">
        <v>171</v>
      </c>
      <c r="AZ24" s="434"/>
      <c r="BA24" s="434"/>
      <c r="BB24" s="434"/>
      <c r="BC24" s="434"/>
      <c r="BD24" s="434"/>
      <c r="BE24" s="434"/>
      <c r="BF24" s="434"/>
      <c r="BG24" s="434"/>
      <c r="BH24" s="434"/>
      <c r="BI24" s="434"/>
      <c r="BJ24" s="434"/>
      <c r="BK24" s="434"/>
      <c r="BL24" s="434"/>
      <c r="BM24" s="435"/>
      <c r="BN24" s="460">
        <v>3029732</v>
      </c>
      <c r="BO24" s="461"/>
      <c r="BP24" s="461"/>
      <c r="BQ24" s="461"/>
      <c r="BR24" s="461"/>
      <c r="BS24" s="461"/>
      <c r="BT24" s="461"/>
      <c r="BU24" s="462"/>
      <c r="BV24" s="460">
        <v>2141083</v>
      </c>
      <c r="BW24" s="461"/>
      <c r="BX24" s="461"/>
      <c r="BY24" s="461"/>
      <c r="BZ24" s="461"/>
      <c r="CA24" s="461"/>
      <c r="CB24" s="461"/>
      <c r="CC24" s="462"/>
      <c r="CD24" s="189"/>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2">
      <c r="A25" s="176"/>
      <c r="B25" s="439"/>
      <c r="C25" s="440"/>
      <c r="D25" s="441"/>
      <c r="E25" s="416" t="s">
        <v>172</v>
      </c>
      <c r="F25" s="417"/>
      <c r="G25" s="417"/>
      <c r="H25" s="417"/>
      <c r="I25" s="417"/>
      <c r="J25" s="417"/>
      <c r="K25" s="418"/>
      <c r="L25" s="413">
        <v>1</v>
      </c>
      <c r="M25" s="414"/>
      <c r="N25" s="414"/>
      <c r="O25" s="414"/>
      <c r="P25" s="415"/>
      <c r="Q25" s="413">
        <v>6130</v>
      </c>
      <c r="R25" s="414"/>
      <c r="S25" s="414"/>
      <c r="T25" s="414"/>
      <c r="U25" s="414"/>
      <c r="V25" s="415"/>
      <c r="W25" s="503"/>
      <c r="X25" s="440"/>
      <c r="Y25" s="441"/>
      <c r="Z25" s="416" t="s">
        <v>173</v>
      </c>
      <c r="AA25" s="417"/>
      <c r="AB25" s="417"/>
      <c r="AC25" s="417"/>
      <c r="AD25" s="417"/>
      <c r="AE25" s="417"/>
      <c r="AF25" s="417"/>
      <c r="AG25" s="418"/>
      <c r="AH25" s="413" t="s">
        <v>130</v>
      </c>
      <c r="AI25" s="414"/>
      <c r="AJ25" s="414"/>
      <c r="AK25" s="414"/>
      <c r="AL25" s="415"/>
      <c r="AM25" s="413" t="s">
        <v>130</v>
      </c>
      <c r="AN25" s="414"/>
      <c r="AO25" s="414"/>
      <c r="AP25" s="414"/>
      <c r="AQ25" s="414"/>
      <c r="AR25" s="415"/>
      <c r="AS25" s="413" t="s">
        <v>130</v>
      </c>
      <c r="AT25" s="414"/>
      <c r="AU25" s="414"/>
      <c r="AV25" s="414"/>
      <c r="AW25" s="414"/>
      <c r="AX25" s="473"/>
      <c r="AY25" s="486" t="s">
        <v>174</v>
      </c>
      <c r="AZ25" s="487"/>
      <c r="BA25" s="487"/>
      <c r="BB25" s="487"/>
      <c r="BC25" s="487"/>
      <c r="BD25" s="487"/>
      <c r="BE25" s="487"/>
      <c r="BF25" s="487"/>
      <c r="BG25" s="487"/>
      <c r="BH25" s="487"/>
      <c r="BI25" s="487"/>
      <c r="BJ25" s="487"/>
      <c r="BK25" s="487"/>
      <c r="BL25" s="487"/>
      <c r="BM25" s="488"/>
      <c r="BN25" s="489">
        <v>669587</v>
      </c>
      <c r="BO25" s="490"/>
      <c r="BP25" s="490"/>
      <c r="BQ25" s="490"/>
      <c r="BR25" s="490"/>
      <c r="BS25" s="490"/>
      <c r="BT25" s="490"/>
      <c r="BU25" s="491"/>
      <c r="BV25" s="489">
        <v>604072</v>
      </c>
      <c r="BW25" s="490"/>
      <c r="BX25" s="490"/>
      <c r="BY25" s="490"/>
      <c r="BZ25" s="490"/>
      <c r="CA25" s="490"/>
      <c r="CB25" s="490"/>
      <c r="CC25" s="491"/>
      <c r="CD25" s="189"/>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2">
      <c r="A26" s="176"/>
      <c r="B26" s="439"/>
      <c r="C26" s="440"/>
      <c r="D26" s="441"/>
      <c r="E26" s="416" t="s">
        <v>175</v>
      </c>
      <c r="F26" s="417"/>
      <c r="G26" s="417"/>
      <c r="H26" s="417"/>
      <c r="I26" s="417"/>
      <c r="J26" s="417"/>
      <c r="K26" s="418"/>
      <c r="L26" s="413">
        <v>1</v>
      </c>
      <c r="M26" s="414"/>
      <c r="N26" s="414"/>
      <c r="O26" s="414"/>
      <c r="P26" s="415"/>
      <c r="Q26" s="413">
        <v>5820</v>
      </c>
      <c r="R26" s="414"/>
      <c r="S26" s="414"/>
      <c r="T26" s="414"/>
      <c r="U26" s="414"/>
      <c r="V26" s="415"/>
      <c r="W26" s="503"/>
      <c r="X26" s="440"/>
      <c r="Y26" s="441"/>
      <c r="Z26" s="416" t="s">
        <v>176</v>
      </c>
      <c r="AA26" s="471"/>
      <c r="AB26" s="471"/>
      <c r="AC26" s="471"/>
      <c r="AD26" s="471"/>
      <c r="AE26" s="471"/>
      <c r="AF26" s="471"/>
      <c r="AG26" s="472"/>
      <c r="AH26" s="413" t="s">
        <v>130</v>
      </c>
      <c r="AI26" s="414"/>
      <c r="AJ26" s="414"/>
      <c r="AK26" s="414"/>
      <c r="AL26" s="415"/>
      <c r="AM26" s="413" t="s">
        <v>130</v>
      </c>
      <c r="AN26" s="414"/>
      <c r="AO26" s="414"/>
      <c r="AP26" s="414"/>
      <c r="AQ26" s="414"/>
      <c r="AR26" s="415"/>
      <c r="AS26" s="413" t="s">
        <v>130</v>
      </c>
      <c r="AT26" s="414"/>
      <c r="AU26" s="414"/>
      <c r="AV26" s="414"/>
      <c r="AW26" s="414"/>
      <c r="AX26" s="473"/>
      <c r="AY26" s="500" t="s">
        <v>177</v>
      </c>
      <c r="AZ26" s="420"/>
      <c r="BA26" s="420"/>
      <c r="BB26" s="420"/>
      <c r="BC26" s="420"/>
      <c r="BD26" s="420"/>
      <c r="BE26" s="420"/>
      <c r="BF26" s="420"/>
      <c r="BG26" s="420"/>
      <c r="BH26" s="420"/>
      <c r="BI26" s="420"/>
      <c r="BJ26" s="420"/>
      <c r="BK26" s="420"/>
      <c r="BL26" s="420"/>
      <c r="BM26" s="501"/>
      <c r="BN26" s="460" t="s">
        <v>178</v>
      </c>
      <c r="BO26" s="461"/>
      <c r="BP26" s="461"/>
      <c r="BQ26" s="461"/>
      <c r="BR26" s="461"/>
      <c r="BS26" s="461"/>
      <c r="BT26" s="461"/>
      <c r="BU26" s="462"/>
      <c r="BV26" s="460" t="s">
        <v>130</v>
      </c>
      <c r="BW26" s="461"/>
      <c r="BX26" s="461"/>
      <c r="BY26" s="461"/>
      <c r="BZ26" s="461"/>
      <c r="CA26" s="461"/>
      <c r="CB26" s="461"/>
      <c r="CC26" s="462"/>
      <c r="CD26" s="189"/>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5">
      <c r="A27" s="176"/>
      <c r="B27" s="439"/>
      <c r="C27" s="440"/>
      <c r="D27" s="441"/>
      <c r="E27" s="416" t="s">
        <v>179</v>
      </c>
      <c r="F27" s="417"/>
      <c r="G27" s="417"/>
      <c r="H27" s="417"/>
      <c r="I27" s="417"/>
      <c r="J27" s="417"/>
      <c r="K27" s="418"/>
      <c r="L27" s="413">
        <v>1</v>
      </c>
      <c r="M27" s="414"/>
      <c r="N27" s="414"/>
      <c r="O27" s="414"/>
      <c r="P27" s="415"/>
      <c r="Q27" s="413">
        <v>3500</v>
      </c>
      <c r="R27" s="414"/>
      <c r="S27" s="414"/>
      <c r="T27" s="414"/>
      <c r="U27" s="414"/>
      <c r="V27" s="415"/>
      <c r="W27" s="503"/>
      <c r="X27" s="440"/>
      <c r="Y27" s="441"/>
      <c r="Z27" s="416" t="s">
        <v>180</v>
      </c>
      <c r="AA27" s="417"/>
      <c r="AB27" s="417"/>
      <c r="AC27" s="417"/>
      <c r="AD27" s="417"/>
      <c r="AE27" s="417"/>
      <c r="AF27" s="417"/>
      <c r="AG27" s="418"/>
      <c r="AH27" s="413">
        <v>10</v>
      </c>
      <c r="AI27" s="414"/>
      <c r="AJ27" s="414"/>
      <c r="AK27" s="414"/>
      <c r="AL27" s="415"/>
      <c r="AM27" s="413">
        <v>27880</v>
      </c>
      <c r="AN27" s="414"/>
      <c r="AO27" s="414"/>
      <c r="AP27" s="414"/>
      <c r="AQ27" s="414"/>
      <c r="AR27" s="415"/>
      <c r="AS27" s="413">
        <v>2788</v>
      </c>
      <c r="AT27" s="414"/>
      <c r="AU27" s="414"/>
      <c r="AV27" s="414"/>
      <c r="AW27" s="414"/>
      <c r="AX27" s="473"/>
      <c r="AY27" s="497" t="s">
        <v>181</v>
      </c>
      <c r="AZ27" s="498"/>
      <c r="BA27" s="498"/>
      <c r="BB27" s="498"/>
      <c r="BC27" s="498"/>
      <c r="BD27" s="498"/>
      <c r="BE27" s="498"/>
      <c r="BF27" s="498"/>
      <c r="BG27" s="498"/>
      <c r="BH27" s="498"/>
      <c r="BI27" s="498"/>
      <c r="BJ27" s="498"/>
      <c r="BK27" s="498"/>
      <c r="BL27" s="498"/>
      <c r="BM27" s="499"/>
      <c r="BN27" s="494">
        <v>366875</v>
      </c>
      <c r="BO27" s="495"/>
      <c r="BP27" s="495"/>
      <c r="BQ27" s="495"/>
      <c r="BR27" s="495"/>
      <c r="BS27" s="495"/>
      <c r="BT27" s="495"/>
      <c r="BU27" s="496"/>
      <c r="BV27" s="494">
        <v>366868</v>
      </c>
      <c r="BW27" s="495"/>
      <c r="BX27" s="495"/>
      <c r="BY27" s="495"/>
      <c r="BZ27" s="495"/>
      <c r="CA27" s="495"/>
      <c r="CB27" s="495"/>
      <c r="CC27" s="496"/>
      <c r="CD27" s="191"/>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2">
      <c r="A28" s="176"/>
      <c r="B28" s="439"/>
      <c r="C28" s="440"/>
      <c r="D28" s="441"/>
      <c r="E28" s="416" t="s">
        <v>182</v>
      </c>
      <c r="F28" s="417"/>
      <c r="G28" s="417"/>
      <c r="H28" s="417"/>
      <c r="I28" s="417"/>
      <c r="J28" s="417"/>
      <c r="K28" s="418"/>
      <c r="L28" s="413">
        <v>1</v>
      </c>
      <c r="M28" s="414"/>
      <c r="N28" s="414"/>
      <c r="O28" s="414"/>
      <c r="P28" s="415"/>
      <c r="Q28" s="413">
        <v>2700</v>
      </c>
      <c r="R28" s="414"/>
      <c r="S28" s="414"/>
      <c r="T28" s="414"/>
      <c r="U28" s="414"/>
      <c r="V28" s="415"/>
      <c r="W28" s="503"/>
      <c r="X28" s="440"/>
      <c r="Y28" s="441"/>
      <c r="Z28" s="416" t="s">
        <v>183</v>
      </c>
      <c r="AA28" s="417"/>
      <c r="AB28" s="417"/>
      <c r="AC28" s="417"/>
      <c r="AD28" s="417"/>
      <c r="AE28" s="417"/>
      <c r="AF28" s="417"/>
      <c r="AG28" s="418"/>
      <c r="AH28" s="413" t="s">
        <v>130</v>
      </c>
      <c r="AI28" s="414"/>
      <c r="AJ28" s="414"/>
      <c r="AK28" s="414"/>
      <c r="AL28" s="415"/>
      <c r="AM28" s="413" t="s">
        <v>130</v>
      </c>
      <c r="AN28" s="414"/>
      <c r="AO28" s="414"/>
      <c r="AP28" s="414"/>
      <c r="AQ28" s="414"/>
      <c r="AR28" s="415"/>
      <c r="AS28" s="413" t="s">
        <v>130</v>
      </c>
      <c r="AT28" s="414"/>
      <c r="AU28" s="414"/>
      <c r="AV28" s="414"/>
      <c r="AW28" s="414"/>
      <c r="AX28" s="473"/>
      <c r="AY28" s="477" t="s">
        <v>184</v>
      </c>
      <c r="AZ28" s="478"/>
      <c r="BA28" s="478"/>
      <c r="BB28" s="479"/>
      <c r="BC28" s="486" t="s">
        <v>48</v>
      </c>
      <c r="BD28" s="487"/>
      <c r="BE28" s="487"/>
      <c r="BF28" s="487"/>
      <c r="BG28" s="487"/>
      <c r="BH28" s="487"/>
      <c r="BI28" s="487"/>
      <c r="BJ28" s="487"/>
      <c r="BK28" s="487"/>
      <c r="BL28" s="487"/>
      <c r="BM28" s="488"/>
      <c r="BN28" s="489">
        <v>1195717</v>
      </c>
      <c r="BO28" s="490"/>
      <c r="BP28" s="490"/>
      <c r="BQ28" s="490"/>
      <c r="BR28" s="490"/>
      <c r="BS28" s="490"/>
      <c r="BT28" s="490"/>
      <c r="BU28" s="491"/>
      <c r="BV28" s="489">
        <v>740678</v>
      </c>
      <c r="BW28" s="490"/>
      <c r="BX28" s="490"/>
      <c r="BY28" s="490"/>
      <c r="BZ28" s="490"/>
      <c r="CA28" s="490"/>
      <c r="CB28" s="490"/>
      <c r="CC28" s="491"/>
      <c r="CD28" s="189"/>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2">
      <c r="A29" s="176"/>
      <c r="B29" s="439"/>
      <c r="C29" s="440"/>
      <c r="D29" s="441"/>
      <c r="E29" s="416" t="s">
        <v>185</v>
      </c>
      <c r="F29" s="417"/>
      <c r="G29" s="417"/>
      <c r="H29" s="417"/>
      <c r="I29" s="417"/>
      <c r="J29" s="417"/>
      <c r="K29" s="418"/>
      <c r="L29" s="413">
        <v>10</v>
      </c>
      <c r="M29" s="414"/>
      <c r="N29" s="414"/>
      <c r="O29" s="414"/>
      <c r="P29" s="415"/>
      <c r="Q29" s="413">
        <v>2500</v>
      </c>
      <c r="R29" s="414"/>
      <c r="S29" s="414"/>
      <c r="T29" s="414"/>
      <c r="U29" s="414"/>
      <c r="V29" s="415"/>
      <c r="W29" s="504"/>
      <c r="X29" s="505"/>
      <c r="Y29" s="506"/>
      <c r="Z29" s="416" t="s">
        <v>186</v>
      </c>
      <c r="AA29" s="417"/>
      <c r="AB29" s="417"/>
      <c r="AC29" s="417"/>
      <c r="AD29" s="417"/>
      <c r="AE29" s="417"/>
      <c r="AF29" s="417"/>
      <c r="AG29" s="418"/>
      <c r="AH29" s="413">
        <v>101</v>
      </c>
      <c r="AI29" s="414"/>
      <c r="AJ29" s="414"/>
      <c r="AK29" s="414"/>
      <c r="AL29" s="415"/>
      <c r="AM29" s="413">
        <v>295966</v>
      </c>
      <c r="AN29" s="414"/>
      <c r="AO29" s="414"/>
      <c r="AP29" s="414"/>
      <c r="AQ29" s="414"/>
      <c r="AR29" s="415"/>
      <c r="AS29" s="413">
        <v>2930</v>
      </c>
      <c r="AT29" s="414"/>
      <c r="AU29" s="414"/>
      <c r="AV29" s="414"/>
      <c r="AW29" s="414"/>
      <c r="AX29" s="473"/>
      <c r="AY29" s="480"/>
      <c r="AZ29" s="481"/>
      <c r="BA29" s="481"/>
      <c r="BB29" s="482"/>
      <c r="BC29" s="474" t="s">
        <v>187</v>
      </c>
      <c r="BD29" s="475"/>
      <c r="BE29" s="475"/>
      <c r="BF29" s="475"/>
      <c r="BG29" s="475"/>
      <c r="BH29" s="475"/>
      <c r="BI29" s="475"/>
      <c r="BJ29" s="475"/>
      <c r="BK29" s="475"/>
      <c r="BL29" s="475"/>
      <c r="BM29" s="476"/>
      <c r="BN29" s="460">
        <v>785</v>
      </c>
      <c r="BO29" s="461"/>
      <c r="BP29" s="461"/>
      <c r="BQ29" s="461"/>
      <c r="BR29" s="461"/>
      <c r="BS29" s="461"/>
      <c r="BT29" s="461"/>
      <c r="BU29" s="462"/>
      <c r="BV29" s="460">
        <v>785</v>
      </c>
      <c r="BW29" s="461"/>
      <c r="BX29" s="461"/>
      <c r="BY29" s="461"/>
      <c r="BZ29" s="461"/>
      <c r="CA29" s="461"/>
      <c r="CB29" s="461"/>
      <c r="CC29" s="462"/>
      <c r="CD29" s="191"/>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5">
      <c r="A30" s="176"/>
      <c r="B30" s="442"/>
      <c r="C30" s="443"/>
      <c r="D30" s="444"/>
      <c r="E30" s="421"/>
      <c r="F30" s="422"/>
      <c r="G30" s="422"/>
      <c r="H30" s="422"/>
      <c r="I30" s="422"/>
      <c r="J30" s="422"/>
      <c r="K30" s="423"/>
      <c r="L30" s="424"/>
      <c r="M30" s="425"/>
      <c r="N30" s="425"/>
      <c r="O30" s="425"/>
      <c r="P30" s="426"/>
      <c r="Q30" s="424"/>
      <c r="R30" s="425"/>
      <c r="S30" s="425"/>
      <c r="T30" s="425"/>
      <c r="U30" s="425"/>
      <c r="V30" s="426"/>
      <c r="W30" s="427" t="s">
        <v>188</v>
      </c>
      <c r="X30" s="428"/>
      <c r="Y30" s="428"/>
      <c r="Z30" s="428"/>
      <c r="AA30" s="428"/>
      <c r="AB30" s="428"/>
      <c r="AC30" s="428"/>
      <c r="AD30" s="428"/>
      <c r="AE30" s="428"/>
      <c r="AF30" s="428"/>
      <c r="AG30" s="429"/>
      <c r="AH30" s="430">
        <v>98.6</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397241</v>
      </c>
      <c r="BO30" s="495"/>
      <c r="BP30" s="495"/>
      <c r="BQ30" s="495"/>
      <c r="BR30" s="495"/>
      <c r="BS30" s="495"/>
      <c r="BT30" s="495"/>
      <c r="BU30" s="496"/>
      <c r="BV30" s="494">
        <v>290318</v>
      </c>
      <c r="BW30" s="495"/>
      <c r="BX30" s="495"/>
      <c r="BY30" s="495"/>
      <c r="BZ30" s="495"/>
      <c r="CA30" s="495"/>
      <c r="CB30" s="495"/>
      <c r="CC30" s="496"/>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419" t="s">
        <v>189</v>
      </c>
      <c r="D32" s="419"/>
      <c r="E32" s="419"/>
      <c r="F32" s="419"/>
      <c r="G32" s="419"/>
      <c r="H32" s="419"/>
      <c r="I32" s="419"/>
      <c r="J32" s="419"/>
      <c r="K32" s="419"/>
      <c r="L32" s="419"/>
      <c r="M32" s="419"/>
      <c r="N32" s="419"/>
      <c r="O32" s="419"/>
      <c r="P32" s="419"/>
      <c r="Q32" s="419"/>
      <c r="R32" s="419"/>
      <c r="S32" s="419"/>
      <c r="U32" s="420" t="s">
        <v>190</v>
      </c>
      <c r="V32" s="420"/>
      <c r="W32" s="420"/>
      <c r="X32" s="420"/>
      <c r="Y32" s="420"/>
      <c r="Z32" s="420"/>
      <c r="AA32" s="420"/>
      <c r="AB32" s="420"/>
      <c r="AC32" s="420"/>
      <c r="AD32" s="420"/>
      <c r="AE32" s="420"/>
      <c r="AF32" s="420"/>
      <c r="AG32" s="420"/>
      <c r="AH32" s="420"/>
      <c r="AI32" s="420"/>
      <c r="AJ32" s="420"/>
      <c r="AK32" s="420"/>
      <c r="AM32" s="420" t="s">
        <v>191</v>
      </c>
      <c r="AN32" s="420"/>
      <c r="AO32" s="420"/>
      <c r="AP32" s="420"/>
      <c r="AQ32" s="420"/>
      <c r="AR32" s="420"/>
      <c r="AS32" s="420"/>
      <c r="AT32" s="420"/>
      <c r="AU32" s="420"/>
      <c r="AV32" s="420"/>
      <c r="AW32" s="420"/>
      <c r="AX32" s="420"/>
      <c r="AY32" s="420"/>
      <c r="AZ32" s="420"/>
      <c r="BA32" s="420"/>
      <c r="BB32" s="420"/>
      <c r="BC32" s="420"/>
      <c r="BE32" s="420" t="s">
        <v>192</v>
      </c>
      <c r="BF32" s="420"/>
      <c r="BG32" s="420"/>
      <c r="BH32" s="420"/>
      <c r="BI32" s="420"/>
      <c r="BJ32" s="420"/>
      <c r="BK32" s="420"/>
      <c r="BL32" s="420"/>
      <c r="BM32" s="420"/>
      <c r="BN32" s="420"/>
      <c r="BO32" s="420"/>
      <c r="BP32" s="420"/>
      <c r="BQ32" s="420"/>
      <c r="BR32" s="420"/>
      <c r="BS32" s="420"/>
      <c r="BT32" s="420"/>
      <c r="BU32" s="420"/>
      <c r="BW32" s="420" t="s">
        <v>193</v>
      </c>
      <c r="BX32" s="420"/>
      <c r="BY32" s="420"/>
      <c r="BZ32" s="420"/>
      <c r="CA32" s="420"/>
      <c r="CB32" s="420"/>
      <c r="CC32" s="420"/>
      <c r="CD32" s="420"/>
      <c r="CE32" s="420"/>
      <c r="CF32" s="420"/>
      <c r="CG32" s="420"/>
      <c r="CH32" s="420"/>
      <c r="CI32" s="420"/>
      <c r="CJ32" s="420"/>
      <c r="CK32" s="420"/>
      <c r="CL32" s="420"/>
      <c r="CM32" s="420"/>
      <c r="CO32" s="420" t="s">
        <v>194</v>
      </c>
      <c r="CP32" s="420"/>
      <c r="CQ32" s="420"/>
      <c r="CR32" s="420"/>
      <c r="CS32" s="420"/>
      <c r="CT32" s="420"/>
      <c r="CU32" s="420"/>
      <c r="CV32" s="420"/>
      <c r="CW32" s="420"/>
      <c r="CX32" s="420"/>
      <c r="CY32" s="420"/>
      <c r="CZ32" s="420"/>
      <c r="DA32" s="420"/>
      <c r="DB32" s="420"/>
      <c r="DC32" s="420"/>
      <c r="DD32" s="420"/>
      <c r="DE32" s="420"/>
      <c r="DI32" s="199"/>
    </row>
    <row r="33" spans="1:113" ht="13.5" customHeight="1" x14ac:dyDescent="0.2">
      <c r="A33" s="176"/>
      <c r="B33" s="200"/>
      <c r="C33" s="412" t="s">
        <v>195</v>
      </c>
      <c r="D33" s="412"/>
      <c r="E33" s="411" t="s">
        <v>196</v>
      </c>
      <c r="F33" s="411"/>
      <c r="G33" s="411"/>
      <c r="H33" s="411"/>
      <c r="I33" s="411"/>
      <c r="J33" s="411"/>
      <c r="K33" s="411"/>
      <c r="L33" s="411"/>
      <c r="M33" s="411"/>
      <c r="N33" s="411"/>
      <c r="O33" s="411"/>
      <c r="P33" s="411"/>
      <c r="Q33" s="411"/>
      <c r="R33" s="411"/>
      <c r="S33" s="411"/>
      <c r="T33" s="201"/>
      <c r="U33" s="412" t="s">
        <v>195</v>
      </c>
      <c r="V33" s="412"/>
      <c r="W33" s="411" t="s">
        <v>196</v>
      </c>
      <c r="X33" s="411"/>
      <c r="Y33" s="411"/>
      <c r="Z33" s="411"/>
      <c r="AA33" s="411"/>
      <c r="AB33" s="411"/>
      <c r="AC33" s="411"/>
      <c r="AD33" s="411"/>
      <c r="AE33" s="411"/>
      <c r="AF33" s="411"/>
      <c r="AG33" s="411"/>
      <c r="AH33" s="411"/>
      <c r="AI33" s="411"/>
      <c r="AJ33" s="411"/>
      <c r="AK33" s="411"/>
      <c r="AL33" s="201"/>
      <c r="AM33" s="412" t="s">
        <v>195</v>
      </c>
      <c r="AN33" s="412"/>
      <c r="AO33" s="411" t="s">
        <v>197</v>
      </c>
      <c r="AP33" s="411"/>
      <c r="AQ33" s="411"/>
      <c r="AR33" s="411"/>
      <c r="AS33" s="411"/>
      <c r="AT33" s="411"/>
      <c r="AU33" s="411"/>
      <c r="AV33" s="411"/>
      <c r="AW33" s="411"/>
      <c r="AX33" s="411"/>
      <c r="AY33" s="411"/>
      <c r="AZ33" s="411"/>
      <c r="BA33" s="411"/>
      <c r="BB33" s="411"/>
      <c r="BC33" s="411"/>
      <c r="BD33" s="202"/>
      <c r="BE33" s="411" t="s">
        <v>198</v>
      </c>
      <c r="BF33" s="411"/>
      <c r="BG33" s="411" t="s">
        <v>199</v>
      </c>
      <c r="BH33" s="411"/>
      <c r="BI33" s="411"/>
      <c r="BJ33" s="411"/>
      <c r="BK33" s="411"/>
      <c r="BL33" s="411"/>
      <c r="BM33" s="411"/>
      <c r="BN33" s="411"/>
      <c r="BO33" s="411"/>
      <c r="BP33" s="411"/>
      <c r="BQ33" s="411"/>
      <c r="BR33" s="411"/>
      <c r="BS33" s="411"/>
      <c r="BT33" s="411"/>
      <c r="BU33" s="411"/>
      <c r="BV33" s="202"/>
      <c r="BW33" s="412" t="s">
        <v>198</v>
      </c>
      <c r="BX33" s="412"/>
      <c r="BY33" s="411" t="s">
        <v>200</v>
      </c>
      <c r="BZ33" s="411"/>
      <c r="CA33" s="411"/>
      <c r="CB33" s="411"/>
      <c r="CC33" s="411"/>
      <c r="CD33" s="411"/>
      <c r="CE33" s="411"/>
      <c r="CF33" s="411"/>
      <c r="CG33" s="411"/>
      <c r="CH33" s="411"/>
      <c r="CI33" s="411"/>
      <c r="CJ33" s="411"/>
      <c r="CK33" s="411"/>
      <c r="CL33" s="411"/>
      <c r="CM33" s="411"/>
      <c r="CN33" s="201"/>
      <c r="CO33" s="412" t="s">
        <v>195</v>
      </c>
      <c r="CP33" s="412"/>
      <c r="CQ33" s="411" t="s">
        <v>201</v>
      </c>
      <c r="CR33" s="411"/>
      <c r="CS33" s="411"/>
      <c r="CT33" s="411"/>
      <c r="CU33" s="411"/>
      <c r="CV33" s="411"/>
      <c r="CW33" s="411"/>
      <c r="CX33" s="411"/>
      <c r="CY33" s="411"/>
      <c r="CZ33" s="411"/>
      <c r="DA33" s="411"/>
      <c r="DB33" s="411"/>
      <c r="DC33" s="411"/>
      <c r="DD33" s="411"/>
      <c r="DE33" s="411"/>
      <c r="DF33" s="201"/>
      <c r="DG33" s="410" t="s">
        <v>202</v>
      </c>
      <c r="DH33" s="410"/>
      <c r="DI33" s="203"/>
    </row>
    <row r="34" spans="1:113" ht="32.25" customHeight="1" x14ac:dyDescent="0.2">
      <c r="A34" s="176"/>
      <c r="B34" s="200"/>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6"/>
      <c r="U34" s="408">
        <f>IF(W34="","",MAX(C34:D43)+1)</f>
        <v>3</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76"/>
      <c r="AM34" s="408">
        <f>IF(AO34="","",MAX(C34:D43,U34:V43)+1)</f>
        <v>7</v>
      </c>
      <c r="AN34" s="408"/>
      <c r="AO34" s="409" t="str">
        <f>IF('各会計、関係団体の財政状況及び健全化判断比率'!B32="","",'各会計、関係団体の財政状況及び健全化判断比率'!B32)</f>
        <v>上水道事業会計</v>
      </c>
      <c r="AP34" s="409"/>
      <c r="AQ34" s="409"/>
      <c r="AR34" s="409"/>
      <c r="AS34" s="409"/>
      <c r="AT34" s="409"/>
      <c r="AU34" s="409"/>
      <c r="AV34" s="409"/>
      <c r="AW34" s="409"/>
      <c r="AX34" s="409"/>
      <c r="AY34" s="409"/>
      <c r="AZ34" s="409"/>
      <c r="BA34" s="409"/>
      <c r="BB34" s="409"/>
      <c r="BC34" s="409"/>
      <c r="BD34" s="176"/>
      <c r="BE34" s="408">
        <f>IF(BG34="","",MAX(C34:D43,U34:V43,AM34:AN43)+1)</f>
        <v>8</v>
      </c>
      <c r="BF34" s="408"/>
      <c r="BG34" s="409" t="str">
        <f>IF('各会計、関係団体の財政状況及び健全化判断比率'!B33="","",'各会計、関係団体の財政状況及び健全化判断比率'!B33)</f>
        <v>下水道事業特別会計</v>
      </c>
      <c r="BH34" s="409"/>
      <c r="BI34" s="409"/>
      <c r="BJ34" s="409"/>
      <c r="BK34" s="409"/>
      <c r="BL34" s="409"/>
      <c r="BM34" s="409"/>
      <c r="BN34" s="409"/>
      <c r="BO34" s="409"/>
      <c r="BP34" s="409"/>
      <c r="BQ34" s="409"/>
      <c r="BR34" s="409"/>
      <c r="BS34" s="409"/>
      <c r="BT34" s="409"/>
      <c r="BU34" s="409"/>
      <c r="BV34" s="176"/>
      <c r="BW34" s="408">
        <f>IF(BY34="","",MAX(C34:D43,U34:V43,AM34:AN43,BE34:BF43)+1)</f>
        <v>10</v>
      </c>
      <c r="BX34" s="408"/>
      <c r="BY34" s="409" t="str">
        <f>IF('各会計、関係団体の財政状況及び健全化判断比率'!B68="","",'各会計、関係団体の財政状況及び健全化判断比率'!B68)</f>
        <v>南足柄市外五ケ市町組合</v>
      </c>
      <c r="BZ34" s="409"/>
      <c r="CA34" s="409"/>
      <c r="CB34" s="409"/>
      <c r="CC34" s="409"/>
      <c r="CD34" s="409"/>
      <c r="CE34" s="409"/>
      <c r="CF34" s="409"/>
      <c r="CG34" s="409"/>
      <c r="CH34" s="409"/>
      <c r="CI34" s="409"/>
      <c r="CJ34" s="409"/>
      <c r="CK34" s="409"/>
      <c r="CL34" s="409"/>
      <c r="CM34" s="409"/>
      <c r="CN34" s="176"/>
      <c r="CO34" s="408">
        <f>IF(CQ34="","",MAX(C34:D43,U34:V43,AM34:AN43,BE34:BF43,BW34:BX43)+1)</f>
        <v>19</v>
      </c>
      <c r="CP34" s="408"/>
      <c r="CQ34" s="409" t="str">
        <f>IF('各会計、関係団体の財政状況及び健全化判断比率'!BS7="","",'各会計、関係団体の財政状況及び健全化判断比率'!BS7)</f>
        <v>有限会社　みやまの里</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3"/>
    </row>
    <row r="35" spans="1:113" ht="32.25" customHeight="1" x14ac:dyDescent="0.2">
      <c r="A35" s="176"/>
      <c r="B35" s="200"/>
      <c r="C35" s="408">
        <f>IF(E35="","",C34+1)</f>
        <v>2</v>
      </c>
      <c r="D35" s="408"/>
      <c r="E35" s="409" t="str">
        <f>IF('各会計、関係団体の財政状況及び健全化判断比率'!B8="","",'各会計、関係団体の財政状況及び健全化判断比率'!B8)</f>
        <v>用地取得特別会計</v>
      </c>
      <c r="F35" s="409"/>
      <c r="G35" s="409"/>
      <c r="H35" s="409"/>
      <c r="I35" s="409"/>
      <c r="J35" s="409"/>
      <c r="K35" s="409"/>
      <c r="L35" s="409"/>
      <c r="M35" s="409"/>
      <c r="N35" s="409"/>
      <c r="O35" s="409"/>
      <c r="P35" s="409"/>
      <c r="Q35" s="409"/>
      <c r="R35" s="409"/>
      <c r="S35" s="409"/>
      <c r="T35" s="176"/>
      <c r="U35" s="408">
        <f>IF(W35="","",U34+1)</f>
        <v>4</v>
      </c>
      <c r="V35" s="408"/>
      <c r="W35" s="409" t="str">
        <f>IF('各会計、関係団体の財政状況及び健全化判断比率'!B29="","",'各会計、関係団体の財政状況及び健全化判断比率'!B29)</f>
        <v>国民健康保険診療所事業特別会計</v>
      </c>
      <c r="X35" s="409"/>
      <c r="Y35" s="409"/>
      <c r="Z35" s="409"/>
      <c r="AA35" s="409"/>
      <c r="AB35" s="409"/>
      <c r="AC35" s="409"/>
      <c r="AD35" s="409"/>
      <c r="AE35" s="409"/>
      <c r="AF35" s="409"/>
      <c r="AG35" s="409"/>
      <c r="AH35" s="409"/>
      <c r="AI35" s="409"/>
      <c r="AJ35" s="409"/>
      <c r="AK35" s="409"/>
      <c r="AL35" s="176"/>
      <c r="AM35" s="408" t="str">
        <f t="shared" ref="AM35:AM43" si="0">IF(AO35="","",AM34+1)</f>
        <v/>
      </c>
      <c r="AN35" s="408"/>
      <c r="AO35" s="409"/>
      <c r="AP35" s="409"/>
      <c r="AQ35" s="409"/>
      <c r="AR35" s="409"/>
      <c r="AS35" s="409"/>
      <c r="AT35" s="409"/>
      <c r="AU35" s="409"/>
      <c r="AV35" s="409"/>
      <c r="AW35" s="409"/>
      <c r="AX35" s="409"/>
      <c r="AY35" s="409"/>
      <c r="AZ35" s="409"/>
      <c r="BA35" s="409"/>
      <c r="BB35" s="409"/>
      <c r="BC35" s="409"/>
      <c r="BD35" s="176"/>
      <c r="BE35" s="408">
        <f t="shared" ref="BE35:BE43" si="1">IF(BG35="","",BE34+1)</f>
        <v>9</v>
      </c>
      <c r="BF35" s="408"/>
      <c r="BG35" s="409" t="str">
        <f>IF('各会計、関係団体の財政状況及び健全化判断比率'!B34="","",'各会計、関係団体の財政状況及び健全化判断比率'!B34)</f>
        <v>寄簡易水道事業特別会計</v>
      </c>
      <c r="BH35" s="409"/>
      <c r="BI35" s="409"/>
      <c r="BJ35" s="409"/>
      <c r="BK35" s="409"/>
      <c r="BL35" s="409"/>
      <c r="BM35" s="409"/>
      <c r="BN35" s="409"/>
      <c r="BO35" s="409"/>
      <c r="BP35" s="409"/>
      <c r="BQ35" s="409"/>
      <c r="BR35" s="409"/>
      <c r="BS35" s="409"/>
      <c r="BT35" s="409"/>
      <c r="BU35" s="409"/>
      <c r="BV35" s="176"/>
      <c r="BW35" s="408">
        <f t="shared" ref="BW35:BW43" si="2">IF(BY35="","",BW34+1)</f>
        <v>11</v>
      </c>
      <c r="BX35" s="408"/>
      <c r="BY35" s="409" t="str">
        <f>IF('各会計、関係団体の財政状況及び健全化判断比率'!B69="","",'各会計、関係団体の財政状況及び健全化判断比率'!B69)</f>
        <v>松田町外二ヶ町組合</v>
      </c>
      <c r="BZ35" s="409"/>
      <c r="CA35" s="409"/>
      <c r="CB35" s="409"/>
      <c r="CC35" s="409"/>
      <c r="CD35" s="409"/>
      <c r="CE35" s="409"/>
      <c r="CF35" s="409"/>
      <c r="CG35" s="409"/>
      <c r="CH35" s="409"/>
      <c r="CI35" s="409"/>
      <c r="CJ35" s="409"/>
      <c r="CK35" s="409"/>
      <c r="CL35" s="409"/>
      <c r="CM35" s="409"/>
      <c r="CN35" s="176"/>
      <c r="CO35" s="408" t="str">
        <f t="shared" ref="CO35:CO43" si="3">IF(CQ35="","",CO34+1)</f>
        <v/>
      </c>
      <c r="CP35" s="408"/>
      <c r="CQ35" s="409" t="str">
        <f>IF('各会計、関係団体の財政状況及び健全化判断比率'!BS8="","",'各会計、関係団体の財政状況及び健全化判断比率'!BS8)</f>
        <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3"/>
    </row>
    <row r="36" spans="1:113" ht="32.25" customHeight="1" x14ac:dyDescent="0.2">
      <c r="A36" s="176"/>
      <c r="B36" s="200"/>
      <c r="C36" s="408" t="str">
        <f>IF(E36="","",C35+1)</f>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76"/>
      <c r="U36" s="408">
        <f t="shared" ref="U36:U43" si="4">IF(W36="","",U35+1)</f>
        <v>5</v>
      </c>
      <c r="V36" s="408"/>
      <c r="W36" s="409" t="str">
        <f>IF('各会計、関係団体の財政状況及び健全化判断比率'!B30="","",'各会計、関係団体の財政状況及び健全化判断比率'!B30)</f>
        <v>介護保険事業特別会計</v>
      </c>
      <c r="X36" s="409"/>
      <c r="Y36" s="409"/>
      <c r="Z36" s="409"/>
      <c r="AA36" s="409"/>
      <c r="AB36" s="409"/>
      <c r="AC36" s="409"/>
      <c r="AD36" s="409"/>
      <c r="AE36" s="409"/>
      <c r="AF36" s="409"/>
      <c r="AG36" s="409"/>
      <c r="AH36" s="409"/>
      <c r="AI36" s="409"/>
      <c r="AJ36" s="409"/>
      <c r="AK36" s="409"/>
      <c r="AL36" s="176"/>
      <c r="AM36" s="408" t="str">
        <f t="shared" si="0"/>
        <v/>
      </c>
      <c r="AN36" s="408"/>
      <c r="AO36" s="409"/>
      <c r="AP36" s="409"/>
      <c r="AQ36" s="409"/>
      <c r="AR36" s="409"/>
      <c r="AS36" s="409"/>
      <c r="AT36" s="409"/>
      <c r="AU36" s="409"/>
      <c r="AV36" s="409"/>
      <c r="AW36" s="409"/>
      <c r="AX36" s="409"/>
      <c r="AY36" s="409"/>
      <c r="AZ36" s="409"/>
      <c r="BA36" s="409"/>
      <c r="BB36" s="409"/>
      <c r="BC36" s="409"/>
      <c r="BD36" s="176"/>
      <c r="BE36" s="408" t="str">
        <f t="shared" si="1"/>
        <v/>
      </c>
      <c r="BF36" s="408"/>
      <c r="BG36" s="409"/>
      <c r="BH36" s="409"/>
      <c r="BI36" s="409"/>
      <c r="BJ36" s="409"/>
      <c r="BK36" s="409"/>
      <c r="BL36" s="409"/>
      <c r="BM36" s="409"/>
      <c r="BN36" s="409"/>
      <c r="BO36" s="409"/>
      <c r="BP36" s="409"/>
      <c r="BQ36" s="409"/>
      <c r="BR36" s="409"/>
      <c r="BS36" s="409"/>
      <c r="BT36" s="409"/>
      <c r="BU36" s="409"/>
      <c r="BV36" s="176"/>
      <c r="BW36" s="408">
        <f t="shared" si="2"/>
        <v>12</v>
      </c>
      <c r="BX36" s="408"/>
      <c r="BY36" s="409" t="str">
        <f>IF('各会計、関係団体の財政状況及び健全化判断比率'!B70="","",'各会計、関係団体の財政状況及び健全化判断比率'!B70)</f>
        <v>足柄上衛生組合</v>
      </c>
      <c r="BZ36" s="409"/>
      <c r="CA36" s="409"/>
      <c r="CB36" s="409"/>
      <c r="CC36" s="409"/>
      <c r="CD36" s="409"/>
      <c r="CE36" s="409"/>
      <c r="CF36" s="409"/>
      <c r="CG36" s="409"/>
      <c r="CH36" s="409"/>
      <c r="CI36" s="409"/>
      <c r="CJ36" s="409"/>
      <c r="CK36" s="409"/>
      <c r="CL36" s="409"/>
      <c r="CM36" s="409"/>
      <c r="CN36" s="176"/>
      <c r="CO36" s="408" t="str">
        <f t="shared" si="3"/>
        <v/>
      </c>
      <c r="CP36" s="408"/>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3"/>
    </row>
    <row r="37" spans="1:113" ht="32.25" customHeight="1" x14ac:dyDescent="0.2">
      <c r="A37" s="176"/>
      <c r="B37" s="200"/>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6"/>
      <c r="U37" s="408">
        <f t="shared" si="4"/>
        <v>6</v>
      </c>
      <c r="V37" s="408"/>
      <c r="W37" s="409" t="str">
        <f>IF('各会計、関係団体の財政状況及び健全化判断比率'!B31="","",'各会計、関係団体の財政状況及び健全化判断比率'!B31)</f>
        <v>後期高齢者医療特別会計</v>
      </c>
      <c r="X37" s="409"/>
      <c r="Y37" s="409"/>
      <c r="Z37" s="409"/>
      <c r="AA37" s="409"/>
      <c r="AB37" s="409"/>
      <c r="AC37" s="409"/>
      <c r="AD37" s="409"/>
      <c r="AE37" s="409"/>
      <c r="AF37" s="409"/>
      <c r="AG37" s="409"/>
      <c r="AH37" s="409"/>
      <c r="AI37" s="409"/>
      <c r="AJ37" s="409"/>
      <c r="AK37" s="409"/>
      <c r="AL37" s="176"/>
      <c r="AM37" s="408" t="str">
        <f t="shared" si="0"/>
        <v/>
      </c>
      <c r="AN37" s="408"/>
      <c r="AO37" s="409"/>
      <c r="AP37" s="409"/>
      <c r="AQ37" s="409"/>
      <c r="AR37" s="409"/>
      <c r="AS37" s="409"/>
      <c r="AT37" s="409"/>
      <c r="AU37" s="409"/>
      <c r="AV37" s="409"/>
      <c r="AW37" s="409"/>
      <c r="AX37" s="409"/>
      <c r="AY37" s="409"/>
      <c r="AZ37" s="409"/>
      <c r="BA37" s="409"/>
      <c r="BB37" s="409"/>
      <c r="BC37" s="409"/>
      <c r="BD37" s="176"/>
      <c r="BE37" s="408" t="str">
        <f t="shared" si="1"/>
        <v/>
      </c>
      <c r="BF37" s="408"/>
      <c r="BG37" s="409"/>
      <c r="BH37" s="409"/>
      <c r="BI37" s="409"/>
      <c r="BJ37" s="409"/>
      <c r="BK37" s="409"/>
      <c r="BL37" s="409"/>
      <c r="BM37" s="409"/>
      <c r="BN37" s="409"/>
      <c r="BO37" s="409"/>
      <c r="BP37" s="409"/>
      <c r="BQ37" s="409"/>
      <c r="BR37" s="409"/>
      <c r="BS37" s="409"/>
      <c r="BT37" s="409"/>
      <c r="BU37" s="409"/>
      <c r="BV37" s="176"/>
      <c r="BW37" s="408">
        <f t="shared" si="2"/>
        <v>13</v>
      </c>
      <c r="BX37" s="408"/>
      <c r="BY37" s="409" t="str">
        <f>IF('各会計、関係団体の財政状況及び健全化判断比率'!B71="","",'各会計、関係団体の財政状況及び健全化判断比率'!B71)</f>
        <v>足柄東部清掃組合</v>
      </c>
      <c r="BZ37" s="409"/>
      <c r="CA37" s="409"/>
      <c r="CB37" s="409"/>
      <c r="CC37" s="409"/>
      <c r="CD37" s="409"/>
      <c r="CE37" s="409"/>
      <c r="CF37" s="409"/>
      <c r="CG37" s="409"/>
      <c r="CH37" s="409"/>
      <c r="CI37" s="409"/>
      <c r="CJ37" s="409"/>
      <c r="CK37" s="409"/>
      <c r="CL37" s="409"/>
      <c r="CM37" s="409"/>
      <c r="CN37" s="176"/>
      <c r="CO37" s="408" t="str">
        <f t="shared" si="3"/>
        <v/>
      </c>
      <c r="CP37" s="408"/>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3"/>
    </row>
    <row r="38" spans="1:113" ht="32.25" customHeight="1" x14ac:dyDescent="0.2">
      <c r="A38" s="176"/>
      <c r="B38" s="200"/>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6"/>
      <c r="U38" s="408" t="str">
        <f t="shared" si="4"/>
        <v/>
      </c>
      <c r="V38" s="408"/>
      <c r="W38" s="409"/>
      <c r="X38" s="409"/>
      <c r="Y38" s="409"/>
      <c r="Z38" s="409"/>
      <c r="AA38" s="409"/>
      <c r="AB38" s="409"/>
      <c r="AC38" s="409"/>
      <c r="AD38" s="409"/>
      <c r="AE38" s="409"/>
      <c r="AF38" s="409"/>
      <c r="AG38" s="409"/>
      <c r="AH38" s="409"/>
      <c r="AI38" s="409"/>
      <c r="AJ38" s="409"/>
      <c r="AK38" s="409"/>
      <c r="AL38" s="176"/>
      <c r="AM38" s="408" t="str">
        <f t="shared" si="0"/>
        <v/>
      </c>
      <c r="AN38" s="408"/>
      <c r="AO38" s="409"/>
      <c r="AP38" s="409"/>
      <c r="AQ38" s="409"/>
      <c r="AR38" s="409"/>
      <c r="AS38" s="409"/>
      <c r="AT38" s="409"/>
      <c r="AU38" s="409"/>
      <c r="AV38" s="409"/>
      <c r="AW38" s="409"/>
      <c r="AX38" s="409"/>
      <c r="AY38" s="409"/>
      <c r="AZ38" s="409"/>
      <c r="BA38" s="409"/>
      <c r="BB38" s="409"/>
      <c r="BC38" s="409"/>
      <c r="BD38" s="176"/>
      <c r="BE38" s="408" t="str">
        <f t="shared" si="1"/>
        <v/>
      </c>
      <c r="BF38" s="408"/>
      <c r="BG38" s="409"/>
      <c r="BH38" s="409"/>
      <c r="BI38" s="409"/>
      <c r="BJ38" s="409"/>
      <c r="BK38" s="409"/>
      <c r="BL38" s="409"/>
      <c r="BM38" s="409"/>
      <c r="BN38" s="409"/>
      <c r="BO38" s="409"/>
      <c r="BP38" s="409"/>
      <c r="BQ38" s="409"/>
      <c r="BR38" s="409"/>
      <c r="BS38" s="409"/>
      <c r="BT38" s="409"/>
      <c r="BU38" s="409"/>
      <c r="BV38" s="176"/>
      <c r="BW38" s="408">
        <f t="shared" si="2"/>
        <v>14</v>
      </c>
      <c r="BX38" s="408"/>
      <c r="BY38" s="409" t="str">
        <f>IF('各会計、関係団体の財政状況及び健全化判断比率'!B72="","",'各会計、関係団体の財政状況及び健全化判断比率'!B72)</f>
        <v>松田町外三ケ町組合</v>
      </c>
      <c r="BZ38" s="409"/>
      <c r="CA38" s="409"/>
      <c r="CB38" s="409"/>
      <c r="CC38" s="409"/>
      <c r="CD38" s="409"/>
      <c r="CE38" s="409"/>
      <c r="CF38" s="409"/>
      <c r="CG38" s="409"/>
      <c r="CH38" s="409"/>
      <c r="CI38" s="409"/>
      <c r="CJ38" s="409"/>
      <c r="CK38" s="409"/>
      <c r="CL38" s="409"/>
      <c r="CM38" s="409"/>
      <c r="CN38" s="176"/>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3"/>
    </row>
    <row r="39" spans="1:113" ht="32.25" customHeight="1" x14ac:dyDescent="0.2">
      <c r="A39" s="176"/>
      <c r="B39" s="200"/>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6"/>
      <c r="U39" s="408" t="str">
        <f t="shared" si="4"/>
        <v/>
      </c>
      <c r="V39" s="408"/>
      <c r="W39" s="409"/>
      <c r="X39" s="409"/>
      <c r="Y39" s="409"/>
      <c r="Z39" s="409"/>
      <c r="AA39" s="409"/>
      <c r="AB39" s="409"/>
      <c r="AC39" s="409"/>
      <c r="AD39" s="409"/>
      <c r="AE39" s="409"/>
      <c r="AF39" s="409"/>
      <c r="AG39" s="409"/>
      <c r="AH39" s="409"/>
      <c r="AI39" s="409"/>
      <c r="AJ39" s="409"/>
      <c r="AK39" s="409"/>
      <c r="AL39" s="176"/>
      <c r="AM39" s="408" t="str">
        <f t="shared" si="0"/>
        <v/>
      </c>
      <c r="AN39" s="408"/>
      <c r="AO39" s="409"/>
      <c r="AP39" s="409"/>
      <c r="AQ39" s="409"/>
      <c r="AR39" s="409"/>
      <c r="AS39" s="409"/>
      <c r="AT39" s="409"/>
      <c r="AU39" s="409"/>
      <c r="AV39" s="409"/>
      <c r="AW39" s="409"/>
      <c r="AX39" s="409"/>
      <c r="AY39" s="409"/>
      <c r="AZ39" s="409"/>
      <c r="BA39" s="409"/>
      <c r="BB39" s="409"/>
      <c r="BC39" s="409"/>
      <c r="BD39" s="176"/>
      <c r="BE39" s="408" t="str">
        <f t="shared" si="1"/>
        <v/>
      </c>
      <c r="BF39" s="408"/>
      <c r="BG39" s="409"/>
      <c r="BH39" s="409"/>
      <c r="BI39" s="409"/>
      <c r="BJ39" s="409"/>
      <c r="BK39" s="409"/>
      <c r="BL39" s="409"/>
      <c r="BM39" s="409"/>
      <c r="BN39" s="409"/>
      <c r="BO39" s="409"/>
      <c r="BP39" s="409"/>
      <c r="BQ39" s="409"/>
      <c r="BR39" s="409"/>
      <c r="BS39" s="409"/>
      <c r="BT39" s="409"/>
      <c r="BU39" s="409"/>
      <c r="BV39" s="176"/>
      <c r="BW39" s="408">
        <f t="shared" si="2"/>
        <v>15</v>
      </c>
      <c r="BX39" s="408"/>
      <c r="BY39" s="409" t="str">
        <f>IF('各会計、関係団体の財政状況及び健全化判断比率'!B73="","",'各会計、関係団体の財政状況及び健全化判断比率'!B73)</f>
        <v>神奈川県市町村職員退職手当組合</v>
      </c>
      <c r="BZ39" s="409"/>
      <c r="CA39" s="409"/>
      <c r="CB39" s="409"/>
      <c r="CC39" s="409"/>
      <c r="CD39" s="409"/>
      <c r="CE39" s="409"/>
      <c r="CF39" s="409"/>
      <c r="CG39" s="409"/>
      <c r="CH39" s="409"/>
      <c r="CI39" s="409"/>
      <c r="CJ39" s="409"/>
      <c r="CK39" s="409"/>
      <c r="CL39" s="409"/>
      <c r="CM39" s="409"/>
      <c r="CN39" s="176"/>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3"/>
    </row>
    <row r="40" spans="1:113" ht="32.25" customHeight="1" x14ac:dyDescent="0.2">
      <c r="A40" s="176"/>
      <c r="B40" s="200"/>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6"/>
      <c r="U40" s="408" t="str">
        <f t="shared" si="4"/>
        <v/>
      </c>
      <c r="V40" s="408"/>
      <c r="W40" s="409"/>
      <c r="X40" s="409"/>
      <c r="Y40" s="409"/>
      <c r="Z40" s="409"/>
      <c r="AA40" s="409"/>
      <c r="AB40" s="409"/>
      <c r="AC40" s="409"/>
      <c r="AD40" s="409"/>
      <c r="AE40" s="409"/>
      <c r="AF40" s="409"/>
      <c r="AG40" s="409"/>
      <c r="AH40" s="409"/>
      <c r="AI40" s="409"/>
      <c r="AJ40" s="409"/>
      <c r="AK40" s="409"/>
      <c r="AL40" s="176"/>
      <c r="AM40" s="408" t="str">
        <f t="shared" si="0"/>
        <v/>
      </c>
      <c r="AN40" s="408"/>
      <c r="AO40" s="409"/>
      <c r="AP40" s="409"/>
      <c r="AQ40" s="409"/>
      <c r="AR40" s="409"/>
      <c r="AS40" s="409"/>
      <c r="AT40" s="409"/>
      <c r="AU40" s="409"/>
      <c r="AV40" s="409"/>
      <c r="AW40" s="409"/>
      <c r="AX40" s="409"/>
      <c r="AY40" s="409"/>
      <c r="AZ40" s="409"/>
      <c r="BA40" s="409"/>
      <c r="BB40" s="409"/>
      <c r="BC40" s="409"/>
      <c r="BD40" s="176"/>
      <c r="BE40" s="408" t="str">
        <f t="shared" si="1"/>
        <v/>
      </c>
      <c r="BF40" s="408"/>
      <c r="BG40" s="409"/>
      <c r="BH40" s="409"/>
      <c r="BI40" s="409"/>
      <c r="BJ40" s="409"/>
      <c r="BK40" s="409"/>
      <c r="BL40" s="409"/>
      <c r="BM40" s="409"/>
      <c r="BN40" s="409"/>
      <c r="BO40" s="409"/>
      <c r="BP40" s="409"/>
      <c r="BQ40" s="409"/>
      <c r="BR40" s="409"/>
      <c r="BS40" s="409"/>
      <c r="BT40" s="409"/>
      <c r="BU40" s="409"/>
      <c r="BV40" s="176"/>
      <c r="BW40" s="408">
        <f t="shared" si="2"/>
        <v>16</v>
      </c>
      <c r="BX40" s="408"/>
      <c r="BY40" s="409" t="str">
        <f>IF('各会計、関係団体の財政状況及び健全化判断比率'!B74="","",'各会計、関係団体の財政状況及び健全化判断比率'!B74)</f>
        <v>神奈川県後期高齢者医療広域連合（一般会計）</v>
      </c>
      <c r="BZ40" s="409"/>
      <c r="CA40" s="409"/>
      <c r="CB40" s="409"/>
      <c r="CC40" s="409"/>
      <c r="CD40" s="409"/>
      <c r="CE40" s="409"/>
      <c r="CF40" s="409"/>
      <c r="CG40" s="409"/>
      <c r="CH40" s="409"/>
      <c r="CI40" s="409"/>
      <c r="CJ40" s="409"/>
      <c r="CK40" s="409"/>
      <c r="CL40" s="409"/>
      <c r="CM40" s="409"/>
      <c r="CN40" s="176"/>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3"/>
    </row>
    <row r="41" spans="1:113" ht="32.25" customHeight="1" x14ac:dyDescent="0.2">
      <c r="A41" s="176"/>
      <c r="B41" s="200"/>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6"/>
      <c r="U41" s="408" t="str">
        <f t="shared" si="4"/>
        <v/>
      </c>
      <c r="V41" s="408"/>
      <c r="W41" s="409"/>
      <c r="X41" s="409"/>
      <c r="Y41" s="409"/>
      <c r="Z41" s="409"/>
      <c r="AA41" s="409"/>
      <c r="AB41" s="409"/>
      <c r="AC41" s="409"/>
      <c r="AD41" s="409"/>
      <c r="AE41" s="409"/>
      <c r="AF41" s="409"/>
      <c r="AG41" s="409"/>
      <c r="AH41" s="409"/>
      <c r="AI41" s="409"/>
      <c r="AJ41" s="409"/>
      <c r="AK41" s="409"/>
      <c r="AL41" s="176"/>
      <c r="AM41" s="408" t="str">
        <f t="shared" si="0"/>
        <v/>
      </c>
      <c r="AN41" s="408"/>
      <c r="AO41" s="409"/>
      <c r="AP41" s="409"/>
      <c r="AQ41" s="409"/>
      <c r="AR41" s="409"/>
      <c r="AS41" s="409"/>
      <c r="AT41" s="409"/>
      <c r="AU41" s="409"/>
      <c r="AV41" s="409"/>
      <c r="AW41" s="409"/>
      <c r="AX41" s="409"/>
      <c r="AY41" s="409"/>
      <c r="AZ41" s="409"/>
      <c r="BA41" s="409"/>
      <c r="BB41" s="409"/>
      <c r="BC41" s="409"/>
      <c r="BD41" s="176"/>
      <c r="BE41" s="408" t="str">
        <f t="shared" si="1"/>
        <v/>
      </c>
      <c r="BF41" s="408"/>
      <c r="BG41" s="409"/>
      <c r="BH41" s="409"/>
      <c r="BI41" s="409"/>
      <c r="BJ41" s="409"/>
      <c r="BK41" s="409"/>
      <c r="BL41" s="409"/>
      <c r="BM41" s="409"/>
      <c r="BN41" s="409"/>
      <c r="BO41" s="409"/>
      <c r="BP41" s="409"/>
      <c r="BQ41" s="409"/>
      <c r="BR41" s="409"/>
      <c r="BS41" s="409"/>
      <c r="BT41" s="409"/>
      <c r="BU41" s="409"/>
      <c r="BV41" s="176"/>
      <c r="BW41" s="408">
        <f t="shared" si="2"/>
        <v>17</v>
      </c>
      <c r="BX41" s="408"/>
      <c r="BY41" s="409" t="str">
        <f>IF('各会計、関係団体の財政状況及び健全化判断比率'!B75="","",'各会計、関係団体の財政状況及び健全化判断比率'!B75)</f>
        <v>神奈川県後期高齢者医療広域連合（特別会計）</v>
      </c>
      <c r="BZ41" s="409"/>
      <c r="CA41" s="409"/>
      <c r="CB41" s="409"/>
      <c r="CC41" s="409"/>
      <c r="CD41" s="409"/>
      <c r="CE41" s="409"/>
      <c r="CF41" s="409"/>
      <c r="CG41" s="409"/>
      <c r="CH41" s="409"/>
      <c r="CI41" s="409"/>
      <c r="CJ41" s="409"/>
      <c r="CK41" s="409"/>
      <c r="CL41" s="409"/>
      <c r="CM41" s="409"/>
      <c r="CN41" s="176"/>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3"/>
    </row>
    <row r="42" spans="1:113" ht="32.25" customHeight="1" x14ac:dyDescent="0.2">
      <c r="B42" s="200"/>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6"/>
      <c r="U42" s="408" t="str">
        <f t="shared" si="4"/>
        <v/>
      </c>
      <c r="V42" s="408"/>
      <c r="W42" s="409"/>
      <c r="X42" s="409"/>
      <c r="Y42" s="409"/>
      <c r="Z42" s="409"/>
      <c r="AA42" s="409"/>
      <c r="AB42" s="409"/>
      <c r="AC42" s="409"/>
      <c r="AD42" s="409"/>
      <c r="AE42" s="409"/>
      <c r="AF42" s="409"/>
      <c r="AG42" s="409"/>
      <c r="AH42" s="409"/>
      <c r="AI42" s="409"/>
      <c r="AJ42" s="409"/>
      <c r="AK42" s="409"/>
      <c r="AL42" s="176"/>
      <c r="AM42" s="408" t="str">
        <f t="shared" si="0"/>
        <v/>
      </c>
      <c r="AN42" s="408"/>
      <c r="AO42" s="409"/>
      <c r="AP42" s="409"/>
      <c r="AQ42" s="409"/>
      <c r="AR42" s="409"/>
      <c r="AS42" s="409"/>
      <c r="AT42" s="409"/>
      <c r="AU42" s="409"/>
      <c r="AV42" s="409"/>
      <c r="AW42" s="409"/>
      <c r="AX42" s="409"/>
      <c r="AY42" s="409"/>
      <c r="AZ42" s="409"/>
      <c r="BA42" s="409"/>
      <c r="BB42" s="409"/>
      <c r="BC42" s="409"/>
      <c r="BD42" s="176"/>
      <c r="BE42" s="408" t="str">
        <f t="shared" si="1"/>
        <v/>
      </c>
      <c r="BF42" s="408"/>
      <c r="BG42" s="409"/>
      <c r="BH42" s="409"/>
      <c r="BI42" s="409"/>
      <c r="BJ42" s="409"/>
      <c r="BK42" s="409"/>
      <c r="BL42" s="409"/>
      <c r="BM42" s="409"/>
      <c r="BN42" s="409"/>
      <c r="BO42" s="409"/>
      <c r="BP42" s="409"/>
      <c r="BQ42" s="409"/>
      <c r="BR42" s="409"/>
      <c r="BS42" s="409"/>
      <c r="BT42" s="409"/>
      <c r="BU42" s="409"/>
      <c r="BV42" s="176"/>
      <c r="BW42" s="408">
        <f t="shared" si="2"/>
        <v>18</v>
      </c>
      <c r="BX42" s="408"/>
      <c r="BY42" s="409" t="str">
        <f>IF('各会計、関係団体の財政状況及び健全化判断比率'!B76="","",'各会計、関係団体の財政状況及び健全化判断比率'!B76)</f>
        <v>神奈川県町村情報システム共同事業組合</v>
      </c>
      <c r="BZ42" s="409"/>
      <c r="CA42" s="409"/>
      <c r="CB42" s="409"/>
      <c r="CC42" s="409"/>
      <c r="CD42" s="409"/>
      <c r="CE42" s="409"/>
      <c r="CF42" s="409"/>
      <c r="CG42" s="409"/>
      <c r="CH42" s="409"/>
      <c r="CI42" s="409"/>
      <c r="CJ42" s="409"/>
      <c r="CK42" s="409"/>
      <c r="CL42" s="409"/>
      <c r="CM42" s="409"/>
      <c r="CN42" s="176"/>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3"/>
    </row>
    <row r="43" spans="1:113" ht="32.25" customHeight="1" x14ac:dyDescent="0.2">
      <c r="B43" s="200"/>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6"/>
      <c r="U43" s="408" t="str">
        <f t="shared" si="4"/>
        <v/>
      </c>
      <c r="V43" s="408"/>
      <c r="W43" s="409"/>
      <c r="X43" s="409"/>
      <c r="Y43" s="409"/>
      <c r="Z43" s="409"/>
      <c r="AA43" s="409"/>
      <c r="AB43" s="409"/>
      <c r="AC43" s="409"/>
      <c r="AD43" s="409"/>
      <c r="AE43" s="409"/>
      <c r="AF43" s="409"/>
      <c r="AG43" s="409"/>
      <c r="AH43" s="409"/>
      <c r="AI43" s="409"/>
      <c r="AJ43" s="409"/>
      <c r="AK43" s="409"/>
      <c r="AL43" s="176"/>
      <c r="AM43" s="408" t="str">
        <f t="shared" si="0"/>
        <v/>
      </c>
      <c r="AN43" s="408"/>
      <c r="AO43" s="409"/>
      <c r="AP43" s="409"/>
      <c r="AQ43" s="409"/>
      <c r="AR43" s="409"/>
      <c r="AS43" s="409"/>
      <c r="AT43" s="409"/>
      <c r="AU43" s="409"/>
      <c r="AV43" s="409"/>
      <c r="AW43" s="409"/>
      <c r="AX43" s="409"/>
      <c r="AY43" s="409"/>
      <c r="AZ43" s="409"/>
      <c r="BA43" s="409"/>
      <c r="BB43" s="409"/>
      <c r="BC43" s="409"/>
      <c r="BD43" s="176"/>
      <c r="BE43" s="408" t="str">
        <f t="shared" si="1"/>
        <v/>
      </c>
      <c r="BF43" s="408"/>
      <c r="BG43" s="409"/>
      <c r="BH43" s="409"/>
      <c r="BI43" s="409"/>
      <c r="BJ43" s="409"/>
      <c r="BK43" s="409"/>
      <c r="BL43" s="409"/>
      <c r="BM43" s="409"/>
      <c r="BN43" s="409"/>
      <c r="BO43" s="409"/>
      <c r="BP43" s="409"/>
      <c r="BQ43" s="409"/>
      <c r="BR43" s="409"/>
      <c r="BS43" s="409"/>
      <c r="BT43" s="409"/>
      <c r="BU43" s="409"/>
      <c r="BV43" s="176"/>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6"/>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203</v>
      </c>
      <c r="E46" s="405" t="s">
        <v>204</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2">
      <c r="E47" s="405" t="s">
        <v>205</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2">
      <c r="E48" s="405" t="s">
        <v>206</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2">
      <c r="E49" s="407" t="s">
        <v>207</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2">
      <c r="E50" s="405" t="s">
        <v>208</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2">
      <c r="E51" s="405" t="s">
        <v>209</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2">
      <c r="E52" s="405" t="s">
        <v>210</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2">
      <c r="E53" s="368" t="s">
        <v>608</v>
      </c>
    </row>
    <row r="54" spans="5:113" x14ac:dyDescent="0.2"/>
    <row r="55" spans="5:113" x14ac:dyDescent="0.2"/>
    <row r="56" spans="5:113" x14ac:dyDescent="0.2"/>
  </sheetData>
  <sheetProtection algorithmName="SHA-512" hashValue="9PujgIpKw2HouvoqPlFqEzxNP/piODaNt94ic3jpMdR1Or0FkQPWqa8h1xJfAE0WOCI40PMUcqdAVbGkknZkDA==" saltValue="BAdWiNQzogZLX/U3Hcw3x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0"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83" t="s">
        <v>211</v>
      </c>
      <c r="DI1" s="784"/>
      <c r="DJ1" s="784"/>
      <c r="DK1" s="784"/>
      <c r="DL1" s="784"/>
      <c r="DM1" s="784"/>
      <c r="DN1" s="785"/>
      <c r="DO1" s="210"/>
      <c r="DP1" s="783" t="s">
        <v>212</v>
      </c>
      <c r="DQ1" s="784"/>
      <c r="DR1" s="784"/>
      <c r="DS1" s="784"/>
      <c r="DT1" s="784"/>
      <c r="DU1" s="784"/>
      <c r="DV1" s="784"/>
      <c r="DW1" s="784"/>
      <c r="DX1" s="784"/>
      <c r="DY1" s="784"/>
      <c r="DZ1" s="784"/>
      <c r="EA1" s="784"/>
      <c r="EB1" s="784"/>
      <c r="EC1" s="785"/>
      <c r="ED1" s="208"/>
      <c r="EE1" s="208"/>
      <c r="EF1" s="208"/>
      <c r="EG1" s="208"/>
      <c r="EH1" s="208"/>
      <c r="EI1" s="208"/>
      <c r="EJ1" s="208"/>
      <c r="EK1" s="208"/>
      <c r="EL1" s="208"/>
      <c r="EM1" s="208"/>
    </row>
    <row r="2" spans="2:143" ht="22.5" customHeight="1" x14ac:dyDescent="0.2">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725" t="s">
        <v>214</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215</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216</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2">
      <c r="B4" s="725" t="s">
        <v>1</v>
      </c>
      <c r="C4" s="726"/>
      <c r="D4" s="726"/>
      <c r="E4" s="726"/>
      <c r="F4" s="726"/>
      <c r="G4" s="726"/>
      <c r="H4" s="726"/>
      <c r="I4" s="726"/>
      <c r="J4" s="726"/>
      <c r="K4" s="726"/>
      <c r="L4" s="726"/>
      <c r="M4" s="726"/>
      <c r="N4" s="726"/>
      <c r="O4" s="726"/>
      <c r="P4" s="726"/>
      <c r="Q4" s="727"/>
      <c r="R4" s="725" t="s">
        <v>217</v>
      </c>
      <c r="S4" s="726"/>
      <c r="T4" s="726"/>
      <c r="U4" s="726"/>
      <c r="V4" s="726"/>
      <c r="W4" s="726"/>
      <c r="X4" s="726"/>
      <c r="Y4" s="727"/>
      <c r="Z4" s="725" t="s">
        <v>218</v>
      </c>
      <c r="AA4" s="726"/>
      <c r="AB4" s="726"/>
      <c r="AC4" s="727"/>
      <c r="AD4" s="725" t="s">
        <v>219</v>
      </c>
      <c r="AE4" s="726"/>
      <c r="AF4" s="726"/>
      <c r="AG4" s="726"/>
      <c r="AH4" s="726"/>
      <c r="AI4" s="726"/>
      <c r="AJ4" s="726"/>
      <c r="AK4" s="727"/>
      <c r="AL4" s="725" t="s">
        <v>218</v>
      </c>
      <c r="AM4" s="726"/>
      <c r="AN4" s="726"/>
      <c r="AO4" s="727"/>
      <c r="AP4" s="786" t="s">
        <v>220</v>
      </c>
      <c r="AQ4" s="786"/>
      <c r="AR4" s="786"/>
      <c r="AS4" s="786"/>
      <c r="AT4" s="786"/>
      <c r="AU4" s="786"/>
      <c r="AV4" s="786"/>
      <c r="AW4" s="786"/>
      <c r="AX4" s="786"/>
      <c r="AY4" s="786"/>
      <c r="AZ4" s="786"/>
      <c r="BA4" s="786"/>
      <c r="BB4" s="786"/>
      <c r="BC4" s="786"/>
      <c r="BD4" s="786"/>
      <c r="BE4" s="786"/>
      <c r="BF4" s="786"/>
      <c r="BG4" s="786" t="s">
        <v>221</v>
      </c>
      <c r="BH4" s="786"/>
      <c r="BI4" s="786"/>
      <c r="BJ4" s="786"/>
      <c r="BK4" s="786"/>
      <c r="BL4" s="786"/>
      <c r="BM4" s="786"/>
      <c r="BN4" s="786"/>
      <c r="BO4" s="786" t="s">
        <v>218</v>
      </c>
      <c r="BP4" s="786"/>
      <c r="BQ4" s="786"/>
      <c r="BR4" s="786"/>
      <c r="BS4" s="786" t="s">
        <v>222</v>
      </c>
      <c r="BT4" s="786"/>
      <c r="BU4" s="786"/>
      <c r="BV4" s="786"/>
      <c r="BW4" s="786"/>
      <c r="BX4" s="786"/>
      <c r="BY4" s="786"/>
      <c r="BZ4" s="786"/>
      <c r="CA4" s="786"/>
      <c r="CB4" s="786"/>
      <c r="CD4" s="768" t="s">
        <v>223</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3" customFormat="1" ht="11.25" customHeight="1" x14ac:dyDescent="0.2">
      <c r="B5" s="733" t="s">
        <v>224</v>
      </c>
      <c r="C5" s="734"/>
      <c r="D5" s="734"/>
      <c r="E5" s="734"/>
      <c r="F5" s="734"/>
      <c r="G5" s="734"/>
      <c r="H5" s="734"/>
      <c r="I5" s="734"/>
      <c r="J5" s="734"/>
      <c r="K5" s="734"/>
      <c r="L5" s="734"/>
      <c r="M5" s="734"/>
      <c r="N5" s="734"/>
      <c r="O5" s="734"/>
      <c r="P5" s="734"/>
      <c r="Q5" s="735"/>
      <c r="R5" s="719">
        <v>1567307</v>
      </c>
      <c r="S5" s="720"/>
      <c r="T5" s="720"/>
      <c r="U5" s="720"/>
      <c r="V5" s="720"/>
      <c r="W5" s="720"/>
      <c r="X5" s="720"/>
      <c r="Y5" s="763"/>
      <c r="Z5" s="781">
        <v>21.9</v>
      </c>
      <c r="AA5" s="781"/>
      <c r="AB5" s="781"/>
      <c r="AC5" s="781"/>
      <c r="AD5" s="782">
        <v>1567307</v>
      </c>
      <c r="AE5" s="782"/>
      <c r="AF5" s="782"/>
      <c r="AG5" s="782"/>
      <c r="AH5" s="782"/>
      <c r="AI5" s="782"/>
      <c r="AJ5" s="782"/>
      <c r="AK5" s="782"/>
      <c r="AL5" s="764">
        <v>48.6</v>
      </c>
      <c r="AM5" s="738"/>
      <c r="AN5" s="738"/>
      <c r="AO5" s="765"/>
      <c r="AP5" s="733" t="s">
        <v>225</v>
      </c>
      <c r="AQ5" s="734"/>
      <c r="AR5" s="734"/>
      <c r="AS5" s="734"/>
      <c r="AT5" s="734"/>
      <c r="AU5" s="734"/>
      <c r="AV5" s="734"/>
      <c r="AW5" s="734"/>
      <c r="AX5" s="734"/>
      <c r="AY5" s="734"/>
      <c r="AZ5" s="734"/>
      <c r="BA5" s="734"/>
      <c r="BB5" s="734"/>
      <c r="BC5" s="734"/>
      <c r="BD5" s="734"/>
      <c r="BE5" s="734"/>
      <c r="BF5" s="735"/>
      <c r="BG5" s="666">
        <v>1567307</v>
      </c>
      <c r="BH5" s="667"/>
      <c r="BI5" s="667"/>
      <c r="BJ5" s="667"/>
      <c r="BK5" s="667"/>
      <c r="BL5" s="667"/>
      <c r="BM5" s="667"/>
      <c r="BN5" s="668"/>
      <c r="BO5" s="693">
        <v>100</v>
      </c>
      <c r="BP5" s="693"/>
      <c r="BQ5" s="693"/>
      <c r="BR5" s="693"/>
      <c r="BS5" s="694" t="s">
        <v>129</v>
      </c>
      <c r="BT5" s="694"/>
      <c r="BU5" s="694"/>
      <c r="BV5" s="694"/>
      <c r="BW5" s="694"/>
      <c r="BX5" s="694"/>
      <c r="BY5" s="694"/>
      <c r="BZ5" s="694"/>
      <c r="CA5" s="694"/>
      <c r="CB5" s="752"/>
      <c r="CD5" s="768" t="s">
        <v>220</v>
      </c>
      <c r="CE5" s="769"/>
      <c r="CF5" s="769"/>
      <c r="CG5" s="769"/>
      <c r="CH5" s="769"/>
      <c r="CI5" s="769"/>
      <c r="CJ5" s="769"/>
      <c r="CK5" s="769"/>
      <c r="CL5" s="769"/>
      <c r="CM5" s="769"/>
      <c r="CN5" s="769"/>
      <c r="CO5" s="769"/>
      <c r="CP5" s="769"/>
      <c r="CQ5" s="770"/>
      <c r="CR5" s="768" t="s">
        <v>227</v>
      </c>
      <c r="CS5" s="769"/>
      <c r="CT5" s="769"/>
      <c r="CU5" s="769"/>
      <c r="CV5" s="769"/>
      <c r="CW5" s="769"/>
      <c r="CX5" s="769"/>
      <c r="CY5" s="770"/>
      <c r="CZ5" s="768" t="s">
        <v>218</v>
      </c>
      <c r="DA5" s="769"/>
      <c r="DB5" s="769"/>
      <c r="DC5" s="770"/>
      <c r="DD5" s="768" t="s">
        <v>228</v>
      </c>
      <c r="DE5" s="769"/>
      <c r="DF5" s="769"/>
      <c r="DG5" s="769"/>
      <c r="DH5" s="769"/>
      <c r="DI5" s="769"/>
      <c r="DJ5" s="769"/>
      <c r="DK5" s="769"/>
      <c r="DL5" s="769"/>
      <c r="DM5" s="769"/>
      <c r="DN5" s="769"/>
      <c r="DO5" s="769"/>
      <c r="DP5" s="770"/>
      <c r="DQ5" s="768" t="s">
        <v>229</v>
      </c>
      <c r="DR5" s="769"/>
      <c r="DS5" s="769"/>
      <c r="DT5" s="769"/>
      <c r="DU5" s="769"/>
      <c r="DV5" s="769"/>
      <c r="DW5" s="769"/>
      <c r="DX5" s="769"/>
      <c r="DY5" s="769"/>
      <c r="DZ5" s="769"/>
      <c r="EA5" s="769"/>
      <c r="EB5" s="769"/>
      <c r="EC5" s="770"/>
    </row>
    <row r="6" spans="2:143" ht="11.25" customHeight="1" x14ac:dyDescent="0.2">
      <c r="B6" s="663" t="s">
        <v>230</v>
      </c>
      <c r="C6" s="664"/>
      <c r="D6" s="664"/>
      <c r="E6" s="664"/>
      <c r="F6" s="664"/>
      <c r="G6" s="664"/>
      <c r="H6" s="664"/>
      <c r="I6" s="664"/>
      <c r="J6" s="664"/>
      <c r="K6" s="664"/>
      <c r="L6" s="664"/>
      <c r="M6" s="664"/>
      <c r="N6" s="664"/>
      <c r="O6" s="664"/>
      <c r="P6" s="664"/>
      <c r="Q6" s="665"/>
      <c r="R6" s="666">
        <v>30764</v>
      </c>
      <c r="S6" s="667"/>
      <c r="T6" s="667"/>
      <c r="U6" s="667"/>
      <c r="V6" s="667"/>
      <c r="W6" s="667"/>
      <c r="X6" s="667"/>
      <c r="Y6" s="668"/>
      <c r="Z6" s="693">
        <v>0.4</v>
      </c>
      <c r="AA6" s="693"/>
      <c r="AB6" s="693"/>
      <c r="AC6" s="693"/>
      <c r="AD6" s="694">
        <v>30764</v>
      </c>
      <c r="AE6" s="694"/>
      <c r="AF6" s="694"/>
      <c r="AG6" s="694"/>
      <c r="AH6" s="694"/>
      <c r="AI6" s="694"/>
      <c r="AJ6" s="694"/>
      <c r="AK6" s="694"/>
      <c r="AL6" s="669">
        <v>1</v>
      </c>
      <c r="AM6" s="670"/>
      <c r="AN6" s="670"/>
      <c r="AO6" s="695"/>
      <c r="AP6" s="663" t="s">
        <v>231</v>
      </c>
      <c r="AQ6" s="664"/>
      <c r="AR6" s="664"/>
      <c r="AS6" s="664"/>
      <c r="AT6" s="664"/>
      <c r="AU6" s="664"/>
      <c r="AV6" s="664"/>
      <c r="AW6" s="664"/>
      <c r="AX6" s="664"/>
      <c r="AY6" s="664"/>
      <c r="AZ6" s="664"/>
      <c r="BA6" s="664"/>
      <c r="BB6" s="664"/>
      <c r="BC6" s="664"/>
      <c r="BD6" s="664"/>
      <c r="BE6" s="664"/>
      <c r="BF6" s="665"/>
      <c r="BG6" s="666">
        <v>1567307</v>
      </c>
      <c r="BH6" s="667"/>
      <c r="BI6" s="667"/>
      <c r="BJ6" s="667"/>
      <c r="BK6" s="667"/>
      <c r="BL6" s="667"/>
      <c r="BM6" s="667"/>
      <c r="BN6" s="668"/>
      <c r="BO6" s="693">
        <v>100</v>
      </c>
      <c r="BP6" s="693"/>
      <c r="BQ6" s="693"/>
      <c r="BR6" s="693"/>
      <c r="BS6" s="694" t="s">
        <v>129</v>
      </c>
      <c r="BT6" s="694"/>
      <c r="BU6" s="694"/>
      <c r="BV6" s="694"/>
      <c r="BW6" s="694"/>
      <c r="BX6" s="694"/>
      <c r="BY6" s="694"/>
      <c r="BZ6" s="694"/>
      <c r="CA6" s="694"/>
      <c r="CB6" s="752"/>
      <c r="CD6" s="722" t="s">
        <v>232</v>
      </c>
      <c r="CE6" s="723"/>
      <c r="CF6" s="723"/>
      <c r="CG6" s="723"/>
      <c r="CH6" s="723"/>
      <c r="CI6" s="723"/>
      <c r="CJ6" s="723"/>
      <c r="CK6" s="723"/>
      <c r="CL6" s="723"/>
      <c r="CM6" s="723"/>
      <c r="CN6" s="723"/>
      <c r="CO6" s="723"/>
      <c r="CP6" s="723"/>
      <c r="CQ6" s="724"/>
      <c r="CR6" s="666">
        <v>78058</v>
      </c>
      <c r="CS6" s="667"/>
      <c r="CT6" s="667"/>
      <c r="CU6" s="667"/>
      <c r="CV6" s="667"/>
      <c r="CW6" s="667"/>
      <c r="CX6" s="667"/>
      <c r="CY6" s="668"/>
      <c r="CZ6" s="764">
        <v>1.2</v>
      </c>
      <c r="DA6" s="738"/>
      <c r="DB6" s="738"/>
      <c r="DC6" s="767"/>
      <c r="DD6" s="672" t="s">
        <v>129</v>
      </c>
      <c r="DE6" s="667"/>
      <c r="DF6" s="667"/>
      <c r="DG6" s="667"/>
      <c r="DH6" s="667"/>
      <c r="DI6" s="667"/>
      <c r="DJ6" s="667"/>
      <c r="DK6" s="667"/>
      <c r="DL6" s="667"/>
      <c r="DM6" s="667"/>
      <c r="DN6" s="667"/>
      <c r="DO6" s="667"/>
      <c r="DP6" s="668"/>
      <c r="DQ6" s="672">
        <v>78058</v>
      </c>
      <c r="DR6" s="667"/>
      <c r="DS6" s="667"/>
      <c r="DT6" s="667"/>
      <c r="DU6" s="667"/>
      <c r="DV6" s="667"/>
      <c r="DW6" s="667"/>
      <c r="DX6" s="667"/>
      <c r="DY6" s="667"/>
      <c r="DZ6" s="667"/>
      <c r="EA6" s="667"/>
      <c r="EB6" s="667"/>
      <c r="EC6" s="707"/>
    </row>
    <row r="7" spans="2:143" ht="11.25" customHeight="1" x14ac:dyDescent="0.2">
      <c r="B7" s="663" t="s">
        <v>233</v>
      </c>
      <c r="C7" s="664"/>
      <c r="D7" s="664"/>
      <c r="E7" s="664"/>
      <c r="F7" s="664"/>
      <c r="G7" s="664"/>
      <c r="H7" s="664"/>
      <c r="I7" s="664"/>
      <c r="J7" s="664"/>
      <c r="K7" s="664"/>
      <c r="L7" s="664"/>
      <c r="M7" s="664"/>
      <c r="N7" s="664"/>
      <c r="O7" s="664"/>
      <c r="P7" s="664"/>
      <c r="Q7" s="665"/>
      <c r="R7" s="666">
        <v>722</v>
      </c>
      <c r="S7" s="667"/>
      <c r="T7" s="667"/>
      <c r="U7" s="667"/>
      <c r="V7" s="667"/>
      <c r="W7" s="667"/>
      <c r="X7" s="667"/>
      <c r="Y7" s="668"/>
      <c r="Z7" s="693">
        <v>0</v>
      </c>
      <c r="AA7" s="693"/>
      <c r="AB7" s="693"/>
      <c r="AC7" s="693"/>
      <c r="AD7" s="694">
        <v>722</v>
      </c>
      <c r="AE7" s="694"/>
      <c r="AF7" s="694"/>
      <c r="AG7" s="694"/>
      <c r="AH7" s="694"/>
      <c r="AI7" s="694"/>
      <c r="AJ7" s="694"/>
      <c r="AK7" s="694"/>
      <c r="AL7" s="669">
        <v>0</v>
      </c>
      <c r="AM7" s="670"/>
      <c r="AN7" s="670"/>
      <c r="AO7" s="695"/>
      <c r="AP7" s="663" t="s">
        <v>234</v>
      </c>
      <c r="AQ7" s="664"/>
      <c r="AR7" s="664"/>
      <c r="AS7" s="664"/>
      <c r="AT7" s="664"/>
      <c r="AU7" s="664"/>
      <c r="AV7" s="664"/>
      <c r="AW7" s="664"/>
      <c r="AX7" s="664"/>
      <c r="AY7" s="664"/>
      <c r="AZ7" s="664"/>
      <c r="BA7" s="664"/>
      <c r="BB7" s="664"/>
      <c r="BC7" s="664"/>
      <c r="BD7" s="664"/>
      <c r="BE7" s="664"/>
      <c r="BF7" s="665"/>
      <c r="BG7" s="666">
        <v>713417</v>
      </c>
      <c r="BH7" s="667"/>
      <c r="BI7" s="667"/>
      <c r="BJ7" s="667"/>
      <c r="BK7" s="667"/>
      <c r="BL7" s="667"/>
      <c r="BM7" s="667"/>
      <c r="BN7" s="668"/>
      <c r="BO7" s="693">
        <v>45.5</v>
      </c>
      <c r="BP7" s="693"/>
      <c r="BQ7" s="693"/>
      <c r="BR7" s="693"/>
      <c r="BS7" s="694" t="s">
        <v>129</v>
      </c>
      <c r="BT7" s="694"/>
      <c r="BU7" s="694"/>
      <c r="BV7" s="694"/>
      <c r="BW7" s="694"/>
      <c r="BX7" s="694"/>
      <c r="BY7" s="694"/>
      <c r="BZ7" s="694"/>
      <c r="CA7" s="694"/>
      <c r="CB7" s="752"/>
      <c r="CD7" s="708" t="s">
        <v>235</v>
      </c>
      <c r="CE7" s="705"/>
      <c r="CF7" s="705"/>
      <c r="CG7" s="705"/>
      <c r="CH7" s="705"/>
      <c r="CI7" s="705"/>
      <c r="CJ7" s="705"/>
      <c r="CK7" s="705"/>
      <c r="CL7" s="705"/>
      <c r="CM7" s="705"/>
      <c r="CN7" s="705"/>
      <c r="CO7" s="705"/>
      <c r="CP7" s="705"/>
      <c r="CQ7" s="706"/>
      <c r="CR7" s="666">
        <v>911246</v>
      </c>
      <c r="CS7" s="667"/>
      <c r="CT7" s="667"/>
      <c r="CU7" s="667"/>
      <c r="CV7" s="667"/>
      <c r="CW7" s="667"/>
      <c r="CX7" s="667"/>
      <c r="CY7" s="668"/>
      <c r="CZ7" s="693">
        <v>13.8</v>
      </c>
      <c r="DA7" s="693"/>
      <c r="DB7" s="693"/>
      <c r="DC7" s="693"/>
      <c r="DD7" s="672">
        <v>2503</v>
      </c>
      <c r="DE7" s="667"/>
      <c r="DF7" s="667"/>
      <c r="DG7" s="667"/>
      <c r="DH7" s="667"/>
      <c r="DI7" s="667"/>
      <c r="DJ7" s="667"/>
      <c r="DK7" s="667"/>
      <c r="DL7" s="667"/>
      <c r="DM7" s="667"/>
      <c r="DN7" s="667"/>
      <c r="DO7" s="667"/>
      <c r="DP7" s="668"/>
      <c r="DQ7" s="672">
        <v>811878</v>
      </c>
      <c r="DR7" s="667"/>
      <c r="DS7" s="667"/>
      <c r="DT7" s="667"/>
      <c r="DU7" s="667"/>
      <c r="DV7" s="667"/>
      <c r="DW7" s="667"/>
      <c r="DX7" s="667"/>
      <c r="DY7" s="667"/>
      <c r="DZ7" s="667"/>
      <c r="EA7" s="667"/>
      <c r="EB7" s="667"/>
      <c r="EC7" s="707"/>
    </row>
    <row r="8" spans="2:143" ht="11.25" customHeight="1" x14ac:dyDescent="0.2">
      <c r="B8" s="663" t="s">
        <v>236</v>
      </c>
      <c r="C8" s="664"/>
      <c r="D8" s="664"/>
      <c r="E8" s="664"/>
      <c r="F8" s="664"/>
      <c r="G8" s="664"/>
      <c r="H8" s="664"/>
      <c r="I8" s="664"/>
      <c r="J8" s="664"/>
      <c r="K8" s="664"/>
      <c r="L8" s="664"/>
      <c r="M8" s="664"/>
      <c r="N8" s="664"/>
      <c r="O8" s="664"/>
      <c r="P8" s="664"/>
      <c r="Q8" s="665"/>
      <c r="R8" s="666">
        <v>10767</v>
      </c>
      <c r="S8" s="667"/>
      <c r="T8" s="667"/>
      <c r="U8" s="667"/>
      <c r="V8" s="667"/>
      <c r="W8" s="667"/>
      <c r="X8" s="667"/>
      <c r="Y8" s="668"/>
      <c r="Z8" s="693">
        <v>0.2</v>
      </c>
      <c r="AA8" s="693"/>
      <c r="AB8" s="693"/>
      <c r="AC8" s="693"/>
      <c r="AD8" s="694">
        <v>10767</v>
      </c>
      <c r="AE8" s="694"/>
      <c r="AF8" s="694"/>
      <c r="AG8" s="694"/>
      <c r="AH8" s="694"/>
      <c r="AI8" s="694"/>
      <c r="AJ8" s="694"/>
      <c r="AK8" s="694"/>
      <c r="AL8" s="669">
        <v>0.3</v>
      </c>
      <c r="AM8" s="670"/>
      <c r="AN8" s="670"/>
      <c r="AO8" s="695"/>
      <c r="AP8" s="663" t="s">
        <v>237</v>
      </c>
      <c r="AQ8" s="664"/>
      <c r="AR8" s="664"/>
      <c r="AS8" s="664"/>
      <c r="AT8" s="664"/>
      <c r="AU8" s="664"/>
      <c r="AV8" s="664"/>
      <c r="AW8" s="664"/>
      <c r="AX8" s="664"/>
      <c r="AY8" s="664"/>
      <c r="AZ8" s="664"/>
      <c r="BA8" s="664"/>
      <c r="BB8" s="664"/>
      <c r="BC8" s="664"/>
      <c r="BD8" s="664"/>
      <c r="BE8" s="664"/>
      <c r="BF8" s="665"/>
      <c r="BG8" s="666">
        <v>20156</v>
      </c>
      <c r="BH8" s="667"/>
      <c r="BI8" s="667"/>
      <c r="BJ8" s="667"/>
      <c r="BK8" s="667"/>
      <c r="BL8" s="667"/>
      <c r="BM8" s="667"/>
      <c r="BN8" s="668"/>
      <c r="BO8" s="693">
        <v>1.3</v>
      </c>
      <c r="BP8" s="693"/>
      <c r="BQ8" s="693"/>
      <c r="BR8" s="693"/>
      <c r="BS8" s="694" t="s">
        <v>129</v>
      </c>
      <c r="BT8" s="694"/>
      <c r="BU8" s="694"/>
      <c r="BV8" s="694"/>
      <c r="BW8" s="694"/>
      <c r="BX8" s="694"/>
      <c r="BY8" s="694"/>
      <c r="BZ8" s="694"/>
      <c r="CA8" s="694"/>
      <c r="CB8" s="752"/>
      <c r="CD8" s="708" t="s">
        <v>238</v>
      </c>
      <c r="CE8" s="705"/>
      <c r="CF8" s="705"/>
      <c r="CG8" s="705"/>
      <c r="CH8" s="705"/>
      <c r="CI8" s="705"/>
      <c r="CJ8" s="705"/>
      <c r="CK8" s="705"/>
      <c r="CL8" s="705"/>
      <c r="CM8" s="705"/>
      <c r="CN8" s="705"/>
      <c r="CO8" s="705"/>
      <c r="CP8" s="705"/>
      <c r="CQ8" s="706"/>
      <c r="CR8" s="666">
        <v>1475714</v>
      </c>
      <c r="CS8" s="667"/>
      <c r="CT8" s="667"/>
      <c r="CU8" s="667"/>
      <c r="CV8" s="667"/>
      <c r="CW8" s="667"/>
      <c r="CX8" s="667"/>
      <c r="CY8" s="668"/>
      <c r="CZ8" s="693">
        <v>22.3</v>
      </c>
      <c r="DA8" s="693"/>
      <c r="DB8" s="693"/>
      <c r="DC8" s="693"/>
      <c r="DD8" s="672">
        <v>1198</v>
      </c>
      <c r="DE8" s="667"/>
      <c r="DF8" s="667"/>
      <c r="DG8" s="667"/>
      <c r="DH8" s="667"/>
      <c r="DI8" s="667"/>
      <c r="DJ8" s="667"/>
      <c r="DK8" s="667"/>
      <c r="DL8" s="667"/>
      <c r="DM8" s="667"/>
      <c r="DN8" s="667"/>
      <c r="DO8" s="667"/>
      <c r="DP8" s="668"/>
      <c r="DQ8" s="672">
        <v>694594</v>
      </c>
      <c r="DR8" s="667"/>
      <c r="DS8" s="667"/>
      <c r="DT8" s="667"/>
      <c r="DU8" s="667"/>
      <c r="DV8" s="667"/>
      <c r="DW8" s="667"/>
      <c r="DX8" s="667"/>
      <c r="DY8" s="667"/>
      <c r="DZ8" s="667"/>
      <c r="EA8" s="667"/>
      <c r="EB8" s="667"/>
      <c r="EC8" s="707"/>
    </row>
    <row r="9" spans="2:143" ht="11.25" customHeight="1" x14ac:dyDescent="0.2">
      <c r="B9" s="663" t="s">
        <v>239</v>
      </c>
      <c r="C9" s="664"/>
      <c r="D9" s="664"/>
      <c r="E9" s="664"/>
      <c r="F9" s="664"/>
      <c r="G9" s="664"/>
      <c r="H9" s="664"/>
      <c r="I9" s="664"/>
      <c r="J9" s="664"/>
      <c r="K9" s="664"/>
      <c r="L9" s="664"/>
      <c r="M9" s="664"/>
      <c r="N9" s="664"/>
      <c r="O9" s="664"/>
      <c r="P9" s="664"/>
      <c r="Q9" s="665"/>
      <c r="R9" s="666">
        <v>13674</v>
      </c>
      <c r="S9" s="667"/>
      <c r="T9" s="667"/>
      <c r="U9" s="667"/>
      <c r="V9" s="667"/>
      <c r="W9" s="667"/>
      <c r="X9" s="667"/>
      <c r="Y9" s="668"/>
      <c r="Z9" s="693">
        <v>0.2</v>
      </c>
      <c r="AA9" s="693"/>
      <c r="AB9" s="693"/>
      <c r="AC9" s="693"/>
      <c r="AD9" s="694">
        <v>13674</v>
      </c>
      <c r="AE9" s="694"/>
      <c r="AF9" s="694"/>
      <c r="AG9" s="694"/>
      <c r="AH9" s="694"/>
      <c r="AI9" s="694"/>
      <c r="AJ9" s="694"/>
      <c r="AK9" s="694"/>
      <c r="AL9" s="669">
        <v>0.4</v>
      </c>
      <c r="AM9" s="670"/>
      <c r="AN9" s="670"/>
      <c r="AO9" s="695"/>
      <c r="AP9" s="663" t="s">
        <v>240</v>
      </c>
      <c r="AQ9" s="664"/>
      <c r="AR9" s="664"/>
      <c r="AS9" s="664"/>
      <c r="AT9" s="664"/>
      <c r="AU9" s="664"/>
      <c r="AV9" s="664"/>
      <c r="AW9" s="664"/>
      <c r="AX9" s="664"/>
      <c r="AY9" s="664"/>
      <c r="AZ9" s="664"/>
      <c r="BA9" s="664"/>
      <c r="BB9" s="664"/>
      <c r="BC9" s="664"/>
      <c r="BD9" s="664"/>
      <c r="BE9" s="664"/>
      <c r="BF9" s="665"/>
      <c r="BG9" s="666">
        <v>587788</v>
      </c>
      <c r="BH9" s="667"/>
      <c r="BI9" s="667"/>
      <c r="BJ9" s="667"/>
      <c r="BK9" s="667"/>
      <c r="BL9" s="667"/>
      <c r="BM9" s="667"/>
      <c r="BN9" s="668"/>
      <c r="BO9" s="693">
        <v>37.5</v>
      </c>
      <c r="BP9" s="693"/>
      <c r="BQ9" s="693"/>
      <c r="BR9" s="693"/>
      <c r="BS9" s="694" t="s">
        <v>129</v>
      </c>
      <c r="BT9" s="694"/>
      <c r="BU9" s="694"/>
      <c r="BV9" s="694"/>
      <c r="BW9" s="694"/>
      <c r="BX9" s="694"/>
      <c r="BY9" s="694"/>
      <c r="BZ9" s="694"/>
      <c r="CA9" s="694"/>
      <c r="CB9" s="752"/>
      <c r="CD9" s="708" t="s">
        <v>241</v>
      </c>
      <c r="CE9" s="705"/>
      <c r="CF9" s="705"/>
      <c r="CG9" s="705"/>
      <c r="CH9" s="705"/>
      <c r="CI9" s="705"/>
      <c r="CJ9" s="705"/>
      <c r="CK9" s="705"/>
      <c r="CL9" s="705"/>
      <c r="CM9" s="705"/>
      <c r="CN9" s="705"/>
      <c r="CO9" s="705"/>
      <c r="CP9" s="705"/>
      <c r="CQ9" s="706"/>
      <c r="CR9" s="666">
        <v>433240</v>
      </c>
      <c r="CS9" s="667"/>
      <c r="CT9" s="667"/>
      <c r="CU9" s="667"/>
      <c r="CV9" s="667"/>
      <c r="CW9" s="667"/>
      <c r="CX9" s="667"/>
      <c r="CY9" s="668"/>
      <c r="CZ9" s="693">
        <v>6.5</v>
      </c>
      <c r="DA9" s="693"/>
      <c r="DB9" s="693"/>
      <c r="DC9" s="693"/>
      <c r="DD9" s="672">
        <v>16260</v>
      </c>
      <c r="DE9" s="667"/>
      <c r="DF9" s="667"/>
      <c r="DG9" s="667"/>
      <c r="DH9" s="667"/>
      <c r="DI9" s="667"/>
      <c r="DJ9" s="667"/>
      <c r="DK9" s="667"/>
      <c r="DL9" s="667"/>
      <c r="DM9" s="667"/>
      <c r="DN9" s="667"/>
      <c r="DO9" s="667"/>
      <c r="DP9" s="668"/>
      <c r="DQ9" s="672">
        <v>305086</v>
      </c>
      <c r="DR9" s="667"/>
      <c r="DS9" s="667"/>
      <c r="DT9" s="667"/>
      <c r="DU9" s="667"/>
      <c r="DV9" s="667"/>
      <c r="DW9" s="667"/>
      <c r="DX9" s="667"/>
      <c r="DY9" s="667"/>
      <c r="DZ9" s="667"/>
      <c r="EA9" s="667"/>
      <c r="EB9" s="667"/>
      <c r="EC9" s="707"/>
    </row>
    <row r="10" spans="2:143" ht="11.25" customHeight="1" x14ac:dyDescent="0.2">
      <c r="B10" s="663" t="s">
        <v>242</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93" t="s">
        <v>129</v>
      </c>
      <c r="AA10" s="693"/>
      <c r="AB10" s="693"/>
      <c r="AC10" s="693"/>
      <c r="AD10" s="694" t="s">
        <v>129</v>
      </c>
      <c r="AE10" s="694"/>
      <c r="AF10" s="694"/>
      <c r="AG10" s="694"/>
      <c r="AH10" s="694"/>
      <c r="AI10" s="694"/>
      <c r="AJ10" s="694"/>
      <c r="AK10" s="694"/>
      <c r="AL10" s="669" t="s">
        <v>129</v>
      </c>
      <c r="AM10" s="670"/>
      <c r="AN10" s="670"/>
      <c r="AO10" s="695"/>
      <c r="AP10" s="663" t="s">
        <v>243</v>
      </c>
      <c r="AQ10" s="664"/>
      <c r="AR10" s="664"/>
      <c r="AS10" s="664"/>
      <c r="AT10" s="664"/>
      <c r="AU10" s="664"/>
      <c r="AV10" s="664"/>
      <c r="AW10" s="664"/>
      <c r="AX10" s="664"/>
      <c r="AY10" s="664"/>
      <c r="AZ10" s="664"/>
      <c r="BA10" s="664"/>
      <c r="BB10" s="664"/>
      <c r="BC10" s="664"/>
      <c r="BD10" s="664"/>
      <c r="BE10" s="664"/>
      <c r="BF10" s="665"/>
      <c r="BG10" s="666">
        <v>32077</v>
      </c>
      <c r="BH10" s="667"/>
      <c r="BI10" s="667"/>
      <c r="BJ10" s="667"/>
      <c r="BK10" s="667"/>
      <c r="BL10" s="667"/>
      <c r="BM10" s="667"/>
      <c r="BN10" s="668"/>
      <c r="BO10" s="693">
        <v>2</v>
      </c>
      <c r="BP10" s="693"/>
      <c r="BQ10" s="693"/>
      <c r="BR10" s="693"/>
      <c r="BS10" s="694" t="s">
        <v>129</v>
      </c>
      <c r="BT10" s="694"/>
      <c r="BU10" s="694"/>
      <c r="BV10" s="694"/>
      <c r="BW10" s="694"/>
      <c r="BX10" s="694"/>
      <c r="BY10" s="694"/>
      <c r="BZ10" s="694"/>
      <c r="CA10" s="694"/>
      <c r="CB10" s="752"/>
      <c r="CD10" s="708" t="s">
        <v>244</v>
      </c>
      <c r="CE10" s="705"/>
      <c r="CF10" s="705"/>
      <c r="CG10" s="705"/>
      <c r="CH10" s="705"/>
      <c r="CI10" s="705"/>
      <c r="CJ10" s="705"/>
      <c r="CK10" s="705"/>
      <c r="CL10" s="705"/>
      <c r="CM10" s="705"/>
      <c r="CN10" s="705"/>
      <c r="CO10" s="705"/>
      <c r="CP10" s="705"/>
      <c r="CQ10" s="706"/>
      <c r="CR10" s="666">
        <v>6111</v>
      </c>
      <c r="CS10" s="667"/>
      <c r="CT10" s="667"/>
      <c r="CU10" s="667"/>
      <c r="CV10" s="667"/>
      <c r="CW10" s="667"/>
      <c r="CX10" s="667"/>
      <c r="CY10" s="668"/>
      <c r="CZ10" s="693">
        <v>0.1</v>
      </c>
      <c r="DA10" s="693"/>
      <c r="DB10" s="693"/>
      <c r="DC10" s="693"/>
      <c r="DD10" s="672" t="s">
        <v>129</v>
      </c>
      <c r="DE10" s="667"/>
      <c r="DF10" s="667"/>
      <c r="DG10" s="667"/>
      <c r="DH10" s="667"/>
      <c r="DI10" s="667"/>
      <c r="DJ10" s="667"/>
      <c r="DK10" s="667"/>
      <c r="DL10" s="667"/>
      <c r="DM10" s="667"/>
      <c r="DN10" s="667"/>
      <c r="DO10" s="667"/>
      <c r="DP10" s="668"/>
      <c r="DQ10" s="672">
        <v>616</v>
      </c>
      <c r="DR10" s="667"/>
      <c r="DS10" s="667"/>
      <c r="DT10" s="667"/>
      <c r="DU10" s="667"/>
      <c r="DV10" s="667"/>
      <c r="DW10" s="667"/>
      <c r="DX10" s="667"/>
      <c r="DY10" s="667"/>
      <c r="DZ10" s="667"/>
      <c r="EA10" s="667"/>
      <c r="EB10" s="667"/>
      <c r="EC10" s="707"/>
    </row>
    <row r="11" spans="2:143" ht="11.25" customHeight="1" x14ac:dyDescent="0.2">
      <c r="B11" s="663" t="s">
        <v>245</v>
      </c>
      <c r="C11" s="664"/>
      <c r="D11" s="664"/>
      <c r="E11" s="664"/>
      <c r="F11" s="664"/>
      <c r="G11" s="664"/>
      <c r="H11" s="664"/>
      <c r="I11" s="664"/>
      <c r="J11" s="664"/>
      <c r="K11" s="664"/>
      <c r="L11" s="664"/>
      <c r="M11" s="664"/>
      <c r="N11" s="664"/>
      <c r="O11" s="664"/>
      <c r="P11" s="664"/>
      <c r="Q11" s="665"/>
      <c r="R11" s="666">
        <v>245022</v>
      </c>
      <c r="S11" s="667"/>
      <c r="T11" s="667"/>
      <c r="U11" s="667"/>
      <c r="V11" s="667"/>
      <c r="W11" s="667"/>
      <c r="X11" s="667"/>
      <c r="Y11" s="668"/>
      <c r="Z11" s="669">
        <v>3.4</v>
      </c>
      <c r="AA11" s="670"/>
      <c r="AB11" s="670"/>
      <c r="AC11" s="671"/>
      <c r="AD11" s="672">
        <v>245022</v>
      </c>
      <c r="AE11" s="667"/>
      <c r="AF11" s="667"/>
      <c r="AG11" s="667"/>
      <c r="AH11" s="667"/>
      <c r="AI11" s="667"/>
      <c r="AJ11" s="667"/>
      <c r="AK11" s="668"/>
      <c r="AL11" s="669">
        <v>7.6</v>
      </c>
      <c r="AM11" s="670"/>
      <c r="AN11" s="670"/>
      <c r="AO11" s="695"/>
      <c r="AP11" s="663" t="s">
        <v>246</v>
      </c>
      <c r="AQ11" s="664"/>
      <c r="AR11" s="664"/>
      <c r="AS11" s="664"/>
      <c r="AT11" s="664"/>
      <c r="AU11" s="664"/>
      <c r="AV11" s="664"/>
      <c r="AW11" s="664"/>
      <c r="AX11" s="664"/>
      <c r="AY11" s="664"/>
      <c r="AZ11" s="664"/>
      <c r="BA11" s="664"/>
      <c r="BB11" s="664"/>
      <c r="BC11" s="664"/>
      <c r="BD11" s="664"/>
      <c r="BE11" s="664"/>
      <c r="BF11" s="665"/>
      <c r="BG11" s="666">
        <v>73396</v>
      </c>
      <c r="BH11" s="667"/>
      <c r="BI11" s="667"/>
      <c r="BJ11" s="667"/>
      <c r="BK11" s="667"/>
      <c r="BL11" s="667"/>
      <c r="BM11" s="667"/>
      <c r="BN11" s="668"/>
      <c r="BO11" s="693">
        <v>4.7</v>
      </c>
      <c r="BP11" s="693"/>
      <c r="BQ11" s="693"/>
      <c r="BR11" s="693"/>
      <c r="BS11" s="694" t="s">
        <v>129</v>
      </c>
      <c r="BT11" s="694"/>
      <c r="BU11" s="694"/>
      <c r="BV11" s="694"/>
      <c r="BW11" s="694"/>
      <c r="BX11" s="694"/>
      <c r="BY11" s="694"/>
      <c r="BZ11" s="694"/>
      <c r="CA11" s="694"/>
      <c r="CB11" s="752"/>
      <c r="CD11" s="708" t="s">
        <v>247</v>
      </c>
      <c r="CE11" s="705"/>
      <c r="CF11" s="705"/>
      <c r="CG11" s="705"/>
      <c r="CH11" s="705"/>
      <c r="CI11" s="705"/>
      <c r="CJ11" s="705"/>
      <c r="CK11" s="705"/>
      <c r="CL11" s="705"/>
      <c r="CM11" s="705"/>
      <c r="CN11" s="705"/>
      <c r="CO11" s="705"/>
      <c r="CP11" s="705"/>
      <c r="CQ11" s="706"/>
      <c r="CR11" s="666">
        <v>98542</v>
      </c>
      <c r="CS11" s="667"/>
      <c r="CT11" s="667"/>
      <c r="CU11" s="667"/>
      <c r="CV11" s="667"/>
      <c r="CW11" s="667"/>
      <c r="CX11" s="667"/>
      <c r="CY11" s="668"/>
      <c r="CZ11" s="693">
        <v>1.5</v>
      </c>
      <c r="DA11" s="693"/>
      <c r="DB11" s="693"/>
      <c r="DC11" s="693"/>
      <c r="DD11" s="672">
        <v>3959</v>
      </c>
      <c r="DE11" s="667"/>
      <c r="DF11" s="667"/>
      <c r="DG11" s="667"/>
      <c r="DH11" s="667"/>
      <c r="DI11" s="667"/>
      <c r="DJ11" s="667"/>
      <c r="DK11" s="667"/>
      <c r="DL11" s="667"/>
      <c r="DM11" s="667"/>
      <c r="DN11" s="667"/>
      <c r="DO11" s="667"/>
      <c r="DP11" s="668"/>
      <c r="DQ11" s="672">
        <v>80866</v>
      </c>
      <c r="DR11" s="667"/>
      <c r="DS11" s="667"/>
      <c r="DT11" s="667"/>
      <c r="DU11" s="667"/>
      <c r="DV11" s="667"/>
      <c r="DW11" s="667"/>
      <c r="DX11" s="667"/>
      <c r="DY11" s="667"/>
      <c r="DZ11" s="667"/>
      <c r="EA11" s="667"/>
      <c r="EB11" s="667"/>
      <c r="EC11" s="707"/>
    </row>
    <row r="12" spans="2:143" ht="11.25" customHeight="1" x14ac:dyDescent="0.2">
      <c r="B12" s="663" t="s">
        <v>248</v>
      </c>
      <c r="C12" s="664"/>
      <c r="D12" s="664"/>
      <c r="E12" s="664"/>
      <c r="F12" s="664"/>
      <c r="G12" s="664"/>
      <c r="H12" s="664"/>
      <c r="I12" s="664"/>
      <c r="J12" s="664"/>
      <c r="K12" s="664"/>
      <c r="L12" s="664"/>
      <c r="M12" s="664"/>
      <c r="N12" s="664"/>
      <c r="O12" s="664"/>
      <c r="P12" s="664"/>
      <c r="Q12" s="665"/>
      <c r="R12" s="666">
        <v>54308</v>
      </c>
      <c r="S12" s="667"/>
      <c r="T12" s="667"/>
      <c r="U12" s="667"/>
      <c r="V12" s="667"/>
      <c r="W12" s="667"/>
      <c r="X12" s="667"/>
      <c r="Y12" s="668"/>
      <c r="Z12" s="693">
        <v>0.8</v>
      </c>
      <c r="AA12" s="693"/>
      <c r="AB12" s="693"/>
      <c r="AC12" s="693"/>
      <c r="AD12" s="694">
        <v>54308</v>
      </c>
      <c r="AE12" s="694"/>
      <c r="AF12" s="694"/>
      <c r="AG12" s="694"/>
      <c r="AH12" s="694"/>
      <c r="AI12" s="694"/>
      <c r="AJ12" s="694"/>
      <c r="AK12" s="694"/>
      <c r="AL12" s="669">
        <v>1.7</v>
      </c>
      <c r="AM12" s="670"/>
      <c r="AN12" s="670"/>
      <c r="AO12" s="695"/>
      <c r="AP12" s="663" t="s">
        <v>249</v>
      </c>
      <c r="AQ12" s="664"/>
      <c r="AR12" s="664"/>
      <c r="AS12" s="664"/>
      <c r="AT12" s="664"/>
      <c r="AU12" s="664"/>
      <c r="AV12" s="664"/>
      <c r="AW12" s="664"/>
      <c r="AX12" s="664"/>
      <c r="AY12" s="664"/>
      <c r="AZ12" s="664"/>
      <c r="BA12" s="664"/>
      <c r="BB12" s="664"/>
      <c r="BC12" s="664"/>
      <c r="BD12" s="664"/>
      <c r="BE12" s="664"/>
      <c r="BF12" s="665"/>
      <c r="BG12" s="666">
        <v>775208</v>
      </c>
      <c r="BH12" s="667"/>
      <c r="BI12" s="667"/>
      <c r="BJ12" s="667"/>
      <c r="BK12" s="667"/>
      <c r="BL12" s="667"/>
      <c r="BM12" s="667"/>
      <c r="BN12" s="668"/>
      <c r="BO12" s="693">
        <v>49.5</v>
      </c>
      <c r="BP12" s="693"/>
      <c r="BQ12" s="693"/>
      <c r="BR12" s="693"/>
      <c r="BS12" s="694" t="s">
        <v>129</v>
      </c>
      <c r="BT12" s="694"/>
      <c r="BU12" s="694"/>
      <c r="BV12" s="694"/>
      <c r="BW12" s="694"/>
      <c r="BX12" s="694"/>
      <c r="BY12" s="694"/>
      <c r="BZ12" s="694"/>
      <c r="CA12" s="694"/>
      <c r="CB12" s="752"/>
      <c r="CD12" s="708" t="s">
        <v>250</v>
      </c>
      <c r="CE12" s="705"/>
      <c r="CF12" s="705"/>
      <c r="CG12" s="705"/>
      <c r="CH12" s="705"/>
      <c r="CI12" s="705"/>
      <c r="CJ12" s="705"/>
      <c r="CK12" s="705"/>
      <c r="CL12" s="705"/>
      <c r="CM12" s="705"/>
      <c r="CN12" s="705"/>
      <c r="CO12" s="705"/>
      <c r="CP12" s="705"/>
      <c r="CQ12" s="706"/>
      <c r="CR12" s="666">
        <v>105681</v>
      </c>
      <c r="CS12" s="667"/>
      <c r="CT12" s="667"/>
      <c r="CU12" s="667"/>
      <c r="CV12" s="667"/>
      <c r="CW12" s="667"/>
      <c r="CX12" s="667"/>
      <c r="CY12" s="668"/>
      <c r="CZ12" s="693">
        <v>1.6</v>
      </c>
      <c r="DA12" s="693"/>
      <c r="DB12" s="693"/>
      <c r="DC12" s="693"/>
      <c r="DD12" s="672">
        <v>6080</v>
      </c>
      <c r="DE12" s="667"/>
      <c r="DF12" s="667"/>
      <c r="DG12" s="667"/>
      <c r="DH12" s="667"/>
      <c r="DI12" s="667"/>
      <c r="DJ12" s="667"/>
      <c r="DK12" s="667"/>
      <c r="DL12" s="667"/>
      <c r="DM12" s="667"/>
      <c r="DN12" s="667"/>
      <c r="DO12" s="667"/>
      <c r="DP12" s="668"/>
      <c r="DQ12" s="672">
        <v>67960</v>
      </c>
      <c r="DR12" s="667"/>
      <c r="DS12" s="667"/>
      <c r="DT12" s="667"/>
      <c r="DU12" s="667"/>
      <c r="DV12" s="667"/>
      <c r="DW12" s="667"/>
      <c r="DX12" s="667"/>
      <c r="DY12" s="667"/>
      <c r="DZ12" s="667"/>
      <c r="EA12" s="667"/>
      <c r="EB12" s="667"/>
      <c r="EC12" s="707"/>
    </row>
    <row r="13" spans="2:143" ht="11.25" customHeight="1" x14ac:dyDescent="0.2">
      <c r="B13" s="663" t="s">
        <v>251</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93" t="s">
        <v>129</v>
      </c>
      <c r="AA13" s="693"/>
      <c r="AB13" s="693"/>
      <c r="AC13" s="693"/>
      <c r="AD13" s="694" t="s">
        <v>129</v>
      </c>
      <c r="AE13" s="694"/>
      <c r="AF13" s="694"/>
      <c r="AG13" s="694"/>
      <c r="AH13" s="694"/>
      <c r="AI13" s="694"/>
      <c r="AJ13" s="694"/>
      <c r="AK13" s="694"/>
      <c r="AL13" s="669" t="s">
        <v>129</v>
      </c>
      <c r="AM13" s="670"/>
      <c r="AN13" s="670"/>
      <c r="AO13" s="695"/>
      <c r="AP13" s="663" t="s">
        <v>252</v>
      </c>
      <c r="AQ13" s="664"/>
      <c r="AR13" s="664"/>
      <c r="AS13" s="664"/>
      <c r="AT13" s="664"/>
      <c r="AU13" s="664"/>
      <c r="AV13" s="664"/>
      <c r="AW13" s="664"/>
      <c r="AX13" s="664"/>
      <c r="AY13" s="664"/>
      <c r="AZ13" s="664"/>
      <c r="BA13" s="664"/>
      <c r="BB13" s="664"/>
      <c r="BC13" s="664"/>
      <c r="BD13" s="664"/>
      <c r="BE13" s="664"/>
      <c r="BF13" s="665"/>
      <c r="BG13" s="666">
        <v>774746</v>
      </c>
      <c r="BH13" s="667"/>
      <c r="BI13" s="667"/>
      <c r="BJ13" s="667"/>
      <c r="BK13" s="667"/>
      <c r="BL13" s="667"/>
      <c r="BM13" s="667"/>
      <c r="BN13" s="668"/>
      <c r="BO13" s="693">
        <v>49.4</v>
      </c>
      <c r="BP13" s="693"/>
      <c r="BQ13" s="693"/>
      <c r="BR13" s="693"/>
      <c r="BS13" s="694" t="s">
        <v>129</v>
      </c>
      <c r="BT13" s="694"/>
      <c r="BU13" s="694"/>
      <c r="BV13" s="694"/>
      <c r="BW13" s="694"/>
      <c r="BX13" s="694"/>
      <c r="BY13" s="694"/>
      <c r="BZ13" s="694"/>
      <c r="CA13" s="694"/>
      <c r="CB13" s="752"/>
      <c r="CD13" s="708" t="s">
        <v>253</v>
      </c>
      <c r="CE13" s="705"/>
      <c r="CF13" s="705"/>
      <c r="CG13" s="705"/>
      <c r="CH13" s="705"/>
      <c r="CI13" s="705"/>
      <c r="CJ13" s="705"/>
      <c r="CK13" s="705"/>
      <c r="CL13" s="705"/>
      <c r="CM13" s="705"/>
      <c r="CN13" s="705"/>
      <c r="CO13" s="705"/>
      <c r="CP13" s="705"/>
      <c r="CQ13" s="706"/>
      <c r="CR13" s="666">
        <v>352217</v>
      </c>
      <c r="CS13" s="667"/>
      <c r="CT13" s="667"/>
      <c r="CU13" s="667"/>
      <c r="CV13" s="667"/>
      <c r="CW13" s="667"/>
      <c r="CX13" s="667"/>
      <c r="CY13" s="668"/>
      <c r="CZ13" s="693">
        <v>5.3</v>
      </c>
      <c r="DA13" s="693"/>
      <c r="DB13" s="693"/>
      <c r="DC13" s="693"/>
      <c r="DD13" s="672">
        <v>82085</v>
      </c>
      <c r="DE13" s="667"/>
      <c r="DF13" s="667"/>
      <c r="DG13" s="667"/>
      <c r="DH13" s="667"/>
      <c r="DI13" s="667"/>
      <c r="DJ13" s="667"/>
      <c r="DK13" s="667"/>
      <c r="DL13" s="667"/>
      <c r="DM13" s="667"/>
      <c r="DN13" s="667"/>
      <c r="DO13" s="667"/>
      <c r="DP13" s="668"/>
      <c r="DQ13" s="672">
        <v>267816</v>
      </c>
      <c r="DR13" s="667"/>
      <c r="DS13" s="667"/>
      <c r="DT13" s="667"/>
      <c r="DU13" s="667"/>
      <c r="DV13" s="667"/>
      <c r="DW13" s="667"/>
      <c r="DX13" s="667"/>
      <c r="DY13" s="667"/>
      <c r="DZ13" s="667"/>
      <c r="EA13" s="667"/>
      <c r="EB13" s="667"/>
      <c r="EC13" s="707"/>
    </row>
    <row r="14" spans="2:143" ht="11.25" customHeight="1" x14ac:dyDescent="0.2">
      <c r="B14" s="663" t="s">
        <v>254</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93" t="s">
        <v>129</v>
      </c>
      <c r="AA14" s="693"/>
      <c r="AB14" s="693"/>
      <c r="AC14" s="693"/>
      <c r="AD14" s="694" t="s">
        <v>129</v>
      </c>
      <c r="AE14" s="694"/>
      <c r="AF14" s="694"/>
      <c r="AG14" s="694"/>
      <c r="AH14" s="694"/>
      <c r="AI14" s="694"/>
      <c r="AJ14" s="694"/>
      <c r="AK14" s="694"/>
      <c r="AL14" s="669" t="s">
        <v>129</v>
      </c>
      <c r="AM14" s="670"/>
      <c r="AN14" s="670"/>
      <c r="AO14" s="695"/>
      <c r="AP14" s="663" t="s">
        <v>255</v>
      </c>
      <c r="AQ14" s="664"/>
      <c r="AR14" s="664"/>
      <c r="AS14" s="664"/>
      <c r="AT14" s="664"/>
      <c r="AU14" s="664"/>
      <c r="AV14" s="664"/>
      <c r="AW14" s="664"/>
      <c r="AX14" s="664"/>
      <c r="AY14" s="664"/>
      <c r="AZ14" s="664"/>
      <c r="BA14" s="664"/>
      <c r="BB14" s="664"/>
      <c r="BC14" s="664"/>
      <c r="BD14" s="664"/>
      <c r="BE14" s="664"/>
      <c r="BF14" s="665"/>
      <c r="BG14" s="666">
        <v>30023</v>
      </c>
      <c r="BH14" s="667"/>
      <c r="BI14" s="667"/>
      <c r="BJ14" s="667"/>
      <c r="BK14" s="667"/>
      <c r="BL14" s="667"/>
      <c r="BM14" s="667"/>
      <c r="BN14" s="668"/>
      <c r="BO14" s="693">
        <v>1.9</v>
      </c>
      <c r="BP14" s="693"/>
      <c r="BQ14" s="693"/>
      <c r="BR14" s="693"/>
      <c r="BS14" s="694" t="s">
        <v>129</v>
      </c>
      <c r="BT14" s="694"/>
      <c r="BU14" s="694"/>
      <c r="BV14" s="694"/>
      <c r="BW14" s="694"/>
      <c r="BX14" s="694"/>
      <c r="BY14" s="694"/>
      <c r="BZ14" s="694"/>
      <c r="CA14" s="694"/>
      <c r="CB14" s="752"/>
      <c r="CD14" s="708" t="s">
        <v>256</v>
      </c>
      <c r="CE14" s="705"/>
      <c r="CF14" s="705"/>
      <c r="CG14" s="705"/>
      <c r="CH14" s="705"/>
      <c r="CI14" s="705"/>
      <c r="CJ14" s="705"/>
      <c r="CK14" s="705"/>
      <c r="CL14" s="705"/>
      <c r="CM14" s="705"/>
      <c r="CN14" s="705"/>
      <c r="CO14" s="705"/>
      <c r="CP14" s="705"/>
      <c r="CQ14" s="706"/>
      <c r="CR14" s="666">
        <v>248260</v>
      </c>
      <c r="CS14" s="667"/>
      <c r="CT14" s="667"/>
      <c r="CU14" s="667"/>
      <c r="CV14" s="667"/>
      <c r="CW14" s="667"/>
      <c r="CX14" s="667"/>
      <c r="CY14" s="668"/>
      <c r="CZ14" s="693">
        <v>3.8</v>
      </c>
      <c r="DA14" s="693"/>
      <c r="DB14" s="693"/>
      <c r="DC14" s="693"/>
      <c r="DD14" s="672">
        <v>46101</v>
      </c>
      <c r="DE14" s="667"/>
      <c r="DF14" s="667"/>
      <c r="DG14" s="667"/>
      <c r="DH14" s="667"/>
      <c r="DI14" s="667"/>
      <c r="DJ14" s="667"/>
      <c r="DK14" s="667"/>
      <c r="DL14" s="667"/>
      <c r="DM14" s="667"/>
      <c r="DN14" s="667"/>
      <c r="DO14" s="667"/>
      <c r="DP14" s="668"/>
      <c r="DQ14" s="672">
        <v>196624</v>
      </c>
      <c r="DR14" s="667"/>
      <c r="DS14" s="667"/>
      <c r="DT14" s="667"/>
      <c r="DU14" s="667"/>
      <c r="DV14" s="667"/>
      <c r="DW14" s="667"/>
      <c r="DX14" s="667"/>
      <c r="DY14" s="667"/>
      <c r="DZ14" s="667"/>
      <c r="EA14" s="667"/>
      <c r="EB14" s="667"/>
      <c r="EC14" s="707"/>
    </row>
    <row r="15" spans="2:143" ht="11.25" customHeight="1" x14ac:dyDescent="0.2">
      <c r="B15" s="663" t="s">
        <v>257</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93" t="s">
        <v>129</v>
      </c>
      <c r="AA15" s="693"/>
      <c r="AB15" s="693"/>
      <c r="AC15" s="693"/>
      <c r="AD15" s="694" t="s">
        <v>129</v>
      </c>
      <c r="AE15" s="694"/>
      <c r="AF15" s="694"/>
      <c r="AG15" s="694"/>
      <c r="AH15" s="694"/>
      <c r="AI15" s="694"/>
      <c r="AJ15" s="694"/>
      <c r="AK15" s="694"/>
      <c r="AL15" s="669" t="s">
        <v>129</v>
      </c>
      <c r="AM15" s="670"/>
      <c r="AN15" s="670"/>
      <c r="AO15" s="695"/>
      <c r="AP15" s="663" t="s">
        <v>258</v>
      </c>
      <c r="AQ15" s="664"/>
      <c r="AR15" s="664"/>
      <c r="AS15" s="664"/>
      <c r="AT15" s="664"/>
      <c r="AU15" s="664"/>
      <c r="AV15" s="664"/>
      <c r="AW15" s="664"/>
      <c r="AX15" s="664"/>
      <c r="AY15" s="664"/>
      <c r="AZ15" s="664"/>
      <c r="BA15" s="664"/>
      <c r="BB15" s="664"/>
      <c r="BC15" s="664"/>
      <c r="BD15" s="664"/>
      <c r="BE15" s="664"/>
      <c r="BF15" s="665"/>
      <c r="BG15" s="666">
        <v>48659</v>
      </c>
      <c r="BH15" s="667"/>
      <c r="BI15" s="667"/>
      <c r="BJ15" s="667"/>
      <c r="BK15" s="667"/>
      <c r="BL15" s="667"/>
      <c r="BM15" s="667"/>
      <c r="BN15" s="668"/>
      <c r="BO15" s="693">
        <v>3.1</v>
      </c>
      <c r="BP15" s="693"/>
      <c r="BQ15" s="693"/>
      <c r="BR15" s="693"/>
      <c r="BS15" s="694" t="s">
        <v>129</v>
      </c>
      <c r="BT15" s="694"/>
      <c r="BU15" s="694"/>
      <c r="BV15" s="694"/>
      <c r="BW15" s="694"/>
      <c r="BX15" s="694"/>
      <c r="BY15" s="694"/>
      <c r="BZ15" s="694"/>
      <c r="CA15" s="694"/>
      <c r="CB15" s="752"/>
      <c r="CD15" s="708" t="s">
        <v>259</v>
      </c>
      <c r="CE15" s="705"/>
      <c r="CF15" s="705"/>
      <c r="CG15" s="705"/>
      <c r="CH15" s="705"/>
      <c r="CI15" s="705"/>
      <c r="CJ15" s="705"/>
      <c r="CK15" s="705"/>
      <c r="CL15" s="705"/>
      <c r="CM15" s="705"/>
      <c r="CN15" s="705"/>
      <c r="CO15" s="705"/>
      <c r="CP15" s="705"/>
      <c r="CQ15" s="706"/>
      <c r="CR15" s="666">
        <v>2504539</v>
      </c>
      <c r="CS15" s="667"/>
      <c r="CT15" s="667"/>
      <c r="CU15" s="667"/>
      <c r="CV15" s="667"/>
      <c r="CW15" s="667"/>
      <c r="CX15" s="667"/>
      <c r="CY15" s="668"/>
      <c r="CZ15" s="693">
        <v>37.799999999999997</v>
      </c>
      <c r="DA15" s="693"/>
      <c r="DB15" s="693"/>
      <c r="DC15" s="693"/>
      <c r="DD15" s="672">
        <v>1988698</v>
      </c>
      <c r="DE15" s="667"/>
      <c r="DF15" s="667"/>
      <c r="DG15" s="667"/>
      <c r="DH15" s="667"/>
      <c r="DI15" s="667"/>
      <c r="DJ15" s="667"/>
      <c r="DK15" s="667"/>
      <c r="DL15" s="667"/>
      <c r="DM15" s="667"/>
      <c r="DN15" s="667"/>
      <c r="DO15" s="667"/>
      <c r="DP15" s="668"/>
      <c r="DQ15" s="672">
        <v>522292</v>
      </c>
      <c r="DR15" s="667"/>
      <c r="DS15" s="667"/>
      <c r="DT15" s="667"/>
      <c r="DU15" s="667"/>
      <c r="DV15" s="667"/>
      <c r="DW15" s="667"/>
      <c r="DX15" s="667"/>
      <c r="DY15" s="667"/>
      <c r="DZ15" s="667"/>
      <c r="EA15" s="667"/>
      <c r="EB15" s="667"/>
      <c r="EC15" s="707"/>
    </row>
    <row r="16" spans="2:143" ht="11.25" customHeight="1" x14ac:dyDescent="0.2">
      <c r="B16" s="663" t="s">
        <v>260</v>
      </c>
      <c r="C16" s="664"/>
      <c r="D16" s="664"/>
      <c r="E16" s="664"/>
      <c r="F16" s="664"/>
      <c r="G16" s="664"/>
      <c r="H16" s="664"/>
      <c r="I16" s="664"/>
      <c r="J16" s="664"/>
      <c r="K16" s="664"/>
      <c r="L16" s="664"/>
      <c r="M16" s="664"/>
      <c r="N16" s="664"/>
      <c r="O16" s="664"/>
      <c r="P16" s="664"/>
      <c r="Q16" s="665"/>
      <c r="R16" s="666">
        <v>5150</v>
      </c>
      <c r="S16" s="667"/>
      <c r="T16" s="667"/>
      <c r="U16" s="667"/>
      <c r="V16" s="667"/>
      <c r="W16" s="667"/>
      <c r="X16" s="667"/>
      <c r="Y16" s="668"/>
      <c r="Z16" s="693">
        <v>0.1</v>
      </c>
      <c r="AA16" s="693"/>
      <c r="AB16" s="693"/>
      <c r="AC16" s="693"/>
      <c r="AD16" s="694">
        <v>5150</v>
      </c>
      <c r="AE16" s="694"/>
      <c r="AF16" s="694"/>
      <c r="AG16" s="694"/>
      <c r="AH16" s="694"/>
      <c r="AI16" s="694"/>
      <c r="AJ16" s="694"/>
      <c r="AK16" s="694"/>
      <c r="AL16" s="669">
        <v>0.2</v>
      </c>
      <c r="AM16" s="670"/>
      <c r="AN16" s="670"/>
      <c r="AO16" s="695"/>
      <c r="AP16" s="663" t="s">
        <v>261</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93" t="s">
        <v>129</v>
      </c>
      <c r="BP16" s="693"/>
      <c r="BQ16" s="693"/>
      <c r="BR16" s="693"/>
      <c r="BS16" s="694" t="s">
        <v>129</v>
      </c>
      <c r="BT16" s="694"/>
      <c r="BU16" s="694"/>
      <c r="BV16" s="694"/>
      <c r="BW16" s="694"/>
      <c r="BX16" s="694"/>
      <c r="BY16" s="694"/>
      <c r="BZ16" s="694"/>
      <c r="CA16" s="694"/>
      <c r="CB16" s="752"/>
      <c r="CD16" s="708" t="s">
        <v>262</v>
      </c>
      <c r="CE16" s="705"/>
      <c r="CF16" s="705"/>
      <c r="CG16" s="705"/>
      <c r="CH16" s="705"/>
      <c r="CI16" s="705"/>
      <c r="CJ16" s="705"/>
      <c r="CK16" s="705"/>
      <c r="CL16" s="705"/>
      <c r="CM16" s="705"/>
      <c r="CN16" s="705"/>
      <c r="CO16" s="705"/>
      <c r="CP16" s="705"/>
      <c r="CQ16" s="706"/>
      <c r="CR16" s="666">
        <v>4309</v>
      </c>
      <c r="CS16" s="667"/>
      <c r="CT16" s="667"/>
      <c r="CU16" s="667"/>
      <c r="CV16" s="667"/>
      <c r="CW16" s="667"/>
      <c r="CX16" s="667"/>
      <c r="CY16" s="668"/>
      <c r="CZ16" s="693">
        <v>0.1</v>
      </c>
      <c r="DA16" s="693"/>
      <c r="DB16" s="693"/>
      <c r="DC16" s="693"/>
      <c r="DD16" s="672" t="s">
        <v>129</v>
      </c>
      <c r="DE16" s="667"/>
      <c r="DF16" s="667"/>
      <c r="DG16" s="667"/>
      <c r="DH16" s="667"/>
      <c r="DI16" s="667"/>
      <c r="DJ16" s="667"/>
      <c r="DK16" s="667"/>
      <c r="DL16" s="667"/>
      <c r="DM16" s="667"/>
      <c r="DN16" s="667"/>
      <c r="DO16" s="667"/>
      <c r="DP16" s="668"/>
      <c r="DQ16" s="672">
        <v>4309</v>
      </c>
      <c r="DR16" s="667"/>
      <c r="DS16" s="667"/>
      <c r="DT16" s="667"/>
      <c r="DU16" s="667"/>
      <c r="DV16" s="667"/>
      <c r="DW16" s="667"/>
      <c r="DX16" s="667"/>
      <c r="DY16" s="667"/>
      <c r="DZ16" s="667"/>
      <c r="EA16" s="667"/>
      <c r="EB16" s="667"/>
      <c r="EC16" s="707"/>
    </row>
    <row r="17" spans="2:133" ht="11.25" customHeight="1" x14ac:dyDescent="0.2">
      <c r="B17" s="663" t="s">
        <v>263</v>
      </c>
      <c r="C17" s="664"/>
      <c r="D17" s="664"/>
      <c r="E17" s="664"/>
      <c r="F17" s="664"/>
      <c r="G17" s="664"/>
      <c r="H17" s="664"/>
      <c r="I17" s="664"/>
      <c r="J17" s="664"/>
      <c r="K17" s="664"/>
      <c r="L17" s="664"/>
      <c r="M17" s="664"/>
      <c r="N17" s="664"/>
      <c r="O17" s="664"/>
      <c r="P17" s="664"/>
      <c r="Q17" s="665"/>
      <c r="R17" s="666">
        <v>18494</v>
      </c>
      <c r="S17" s="667"/>
      <c r="T17" s="667"/>
      <c r="U17" s="667"/>
      <c r="V17" s="667"/>
      <c r="W17" s="667"/>
      <c r="X17" s="667"/>
      <c r="Y17" s="668"/>
      <c r="Z17" s="693">
        <v>0.3</v>
      </c>
      <c r="AA17" s="693"/>
      <c r="AB17" s="693"/>
      <c r="AC17" s="693"/>
      <c r="AD17" s="694">
        <v>18494</v>
      </c>
      <c r="AE17" s="694"/>
      <c r="AF17" s="694"/>
      <c r="AG17" s="694"/>
      <c r="AH17" s="694"/>
      <c r="AI17" s="694"/>
      <c r="AJ17" s="694"/>
      <c r="AK17" s="694"/>
      <c r="AL17" s="669">
        <v>0.6</v>
      </c>
      <c r="AM17" s="670"/>
      <c r="AN17" s="670"/>
      <c r="AO17" s="695"/>
      <c r="AP17" s="663" t="s">
        <v>264</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93" t="s">
        <v>129</v>
      </c>
      <c r="BP17" s="693"/>
      <c r="BQ17" s="693"/>
      <c r="BR17" s="693"/>
      <c r="BS17" s="694" t="s">
        <v>129</v>
      </c>
      <c r="BT17" s="694"/>
      <c r="BU17" s="694"/>
      <c r="BV17" s="694"/>
      <c r="BW17" s="694"/>
      <c r="BX17" s="694"/>
      <c r="BY17" s="694"/>
      <c r="BZ17" s="694"/>
      <c r="CA17" s="694"/>
      <c r="CB17" s="752"/>
      <c r="CD17" s="708" t="s">
        <v>265</v>
      </c>
      <c r="CE17" s="705"/>
      <c r="CF17" s="705"/>
      <c r="CG17" s="705"/>
      <c r="CH17" s="705"/>
      <c r="CI17" s="705"/>
      <c r="CJ17" s="705"/>
      <c r="CK17" s="705"/>
      <c r="CL17" s="705"/>
      <c r="CM17" s="705"/>
      <c r="CN17" s="705"/>
      <c r="CO17" s="705"/>
      <c r="CP17" s="705"/>
      <c r="CQ17" s="706"/>
      <c r="CR17" s="666">
        <v>399590</v>
      </c>
      <c r="CS17" s="667"/>
      <c r="CT17" s="667"/>
      <c r="CU17" s="667"/>
      <c r="CV17" s="667"/>
      <c r="CW17" s="667"/>
      <c r="CX17" s="667"/>
      <c r="CY17" s="668"/>
      <c r="CZ17" s="693">
        <v>6</v>
      </c>
      <c r="DA17" s="693"/>
      <c r="DB17" s="693"/>
      <c r="DC17" s="693"/>
      <c r="DD17" s="672" t="s">
        <v>129</v>
      </c>
      <c r="DE17" s="667"/>
      <c r="DF17" s="667"/>
      <c r="DG17" s="667"/>
      <c r="DH17" s="667"/>
      <c r="DI17" s="667"/>
      <c r="DJ17" s="667"/>
      <c r="DK17" s="667"/>
      <c r="DL17" s="667"/>
      <c r="DM17" s="667"/>
      <c r="DN17" s="667"/>
      <c r="DO17" s="667"/>
      <c r="DP17" s="668"/>
      <c r="DQ17" s="672">
        <v>399590</v>
      </c>
      <c r="DR17" s="667"/>
      <c r="DS17" s="667"/>
      <c r="DT17" s="667"/>
      <c r="DU17" s="667"/>
      <c r="DV17" s="667"/>
      <c r="DW17" s="667"/>
      <c r="DX17" s="667"/>
      <c r="DY17" s="667"/>
      <c r="DZ17" s="667"/>
      <c r="EA17" s="667"/>
      <c r="EB17" s="667"/>
      <c r="EC17" s="707"/>
    </row>
    <row r="18" spans="2:133" ht="11.25" customHeight="1" x14ac:dyDescent="0.2">
      <c r="B18" s="663" t="s">
        <v>266</v>
      </c>
      <c r="C18" s="664"/>
      <c r="D18" s="664"/>
      <c r="E18" s="664"/>
      <c r="F18" s="664"/>
      <c r="G18" s="664"/>
      <c r="H18" s="664"/>
      <c r="I18" s="664"/>
      <c r="J18" s="664"/>
      <c r="K18" s="664"/>
      <c r="L18" s="664"/>
      <c r="M18" s="664"/>
      <c r="N18" s="664"/>
      <c r="O18" s="664"/>
      <c r="P18" s="664"/>
      <c r="Q18" s="665"/>
      <c r="R18" s="666">
        <v>18805</v>
      </c>
      <c r="S18" s="667"/>
      <c r="T18" s="667"/>
      <c r="U18" s="667"/>
      <c r="V18" s="667"/>
      <c r="W18" s="667"/>
      <c r="X18" s="667"/>
      <c r="Y18" s="668"/>
      <c r="Z18" s="693">
        <v>0.3</v>
      </c>
      <c r="AA18" s="693"/>
      <c r="AB18" s="693"/>
      <c r="AC18" s="693"/>
      <c r="AD18" s="694">
        <v>18805</v>
      </c>
      <c r="AE18" s="694"/>
      <c r="AF18" s="694"/>
      <c r="AG18" s="694"/>
      <c r="AH18" s="694"/>
      <c r="AI18" s="694"/>
      <c r="AJ18" s="694"/>
      <c r="AK18" s="694"/>
      <c r="AL18" s="669">
        <v>0.60000002384185791</v>
      </c>
      <c r="AM18" s="670"/>
      <c r="AN18" s="670"/>
      <c r="AO18" s="695"/>
      <c r="AP18" s="663" t="s">
        <v>267</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93" t="s">
        <v>129</v>
      </c>
      <c r="BP18" s="693"/>
      <c r="BQ18" s="693"/>
      <c r="BR18" s="693"/>
      <c r="BS18" s="694" t="s">
        <v>129</v>
      </c>
      <c r="BT18" s="694"/>
      <c r="BU18" s="694"/>
      <c r="BV18" s="694"/>
      <c r="BW18" s="694"/>
      <c r="BX18" s="694"/>
      <c r="BY18" s="694"/>
      <c r="BZ18" s="694"/>
      <c r="CA18" s="694"/>
      <c r="CB18" s="752"/>
      <c r="CD18" s="708" t="s">
        <v>268</v>
      </c>
      <c r="CE18" s="705"/>
      <c r="CF18" s="705"/>
      <c r="CG18" s="705"/>
      <c r="CH18" s="705"/>
      <c r="CI18" s="705"/>
      <c r="CJ18" s="705"/>
      <c r="CK18" s="705"/>
      <c r="CL18" s="705"/>
      <c r="CM18" s="705"/>
      <c r="CN18" s="705"/>
      <c r="CO18" s="705"/>
      <c r="CP18" s="705"/>
      <c r="CQ18" s="706"/>
      <c r="CR18" s="666" t="s">
        <v>129</v>
      </c>
      <c r="CS18" s="667"/>
      <c r="CT18" s="667"/>
      <c r="CU18" s="667"/>
      <c r="CV18" s="667"/>
      <c r="CW18" s="667"/>
      <c r="CX18" s="667"/>
      <c r="CY18" s="668"/>
      <c r="CZ18" s="693" t="s">
        <v>129</v>
      </c>
      <c r="DA18" s="693"/>
      <c r="DB18" s="693"/>
      <c r="DC18" s="693"/>
      <c r="DD18" s="672" t="s">
        <v>129</v>
      </c>
      <c r="DE18" s="667"/>
      <c r="DF18" s="667"/>
      <c r="DG18" s="667"/>
      <c r="DH18" s="667"/>
      <c r="DI18" s="667"/>
      <c r="DJ18" s="667"/>
      <c r="DK18" s="667"/>
      <c r="DL18" s="667"/>
      <c r="DM18" s="667"/>
      <c r="DN18" s="667"/>
      <c r="DO18" s="667"/>
      <c r="DP18" s="668"/>
      <c r="DQ18" s="672" t="s">
        <v>129</v>
      </c>
      <c r="DR18" s="667"/>
      <c r="DS18" s="667"/>
      <c r="DT18" s="667"/>
      <c r="DU18" s="667"/>
      <c r="DV18" s="667"/>
      <c r="DW18" s="667"/>
      <c r="DX18" s="667"/>
      <c r="DY18" s="667"/>
      <c r="DZ18" s="667"/>
      <c r="EA18" s="667"/>
      <c r="EB18" s="667"/>
      <c r="EC18" s="707"/>
    </row>
    <row r="19" spans="2:133" ht="11.25" customHeight="1" x14ac:dyDescent="0.2">
      <c r="B19" s="663" t="s">
        <v>269</v>
      </c>
      <c r="C19" s="664"/>
      <c r="D19" s="664"/>
      <c r="E19" s="664"/>
      <c r="F19" s="664"/>
      <c r="G19" s="664"/>
      <c r="H19" s="664"/>
      <c r="I19" s="664"/>
      <c r="J19" s="664"/>
      <c r="K19" s="664"/>
      <c r="L19" s="664"/>
      <c r="M19" s="664"/>
      <c r="N19" s="664"/>
      <c r="O19" s="664"/>
      <c r="P19" s="664"/>
      <c r="Q19" s="665"/>
      <c r="R19" s="666">
        <v>9089</v>
      </c>
      <c r="S19" s="667"/>
      <c r="T19" s="667"/>
      <c r="U19" s="667"/>
      <c r="V19" s="667"/>
      <c r="W19" s="667"/>
      <c r="X19" s="667"/>
      <c r="Y19" s="668"/>
      <c r="Z19" s="693">
        <v>0.1</v>
      </c>
      <c r="AA19" s="693"/>
      <c r="AB19" s="693"/>
      <c r="AC19" s="693"/>
      <c r="AD19" s="694">
        <v>9089</v>
      </c>
      <c r="AE19" s="694"/>
      <c r="AF19" s="694"/>
      <c r="AG19" s="694"/>
      <c r="AH19" s="694"/>
      <c r="AI19" s="694"/>
      <c r="AJ19" s="694"/>
      <c r="AK19" s="694"/>
      <c r="AL19" s="669">
        <v>0.3</v>
      </c>
      <c r="AM19" s="670"/>
      <c r="AN19" s="670"/>
      <c r="AO19" s="695"/>
      <c r="AP19" s="663" t="s">
        <v>270</v>
      </c>
      <c r="AQ19" s="664"/>
      <c r="AR19" s="664"/>
      <c r="AS19" s="664"/>
      <c r="AT19" s="664"/>
      <c r="AU19" s="664"/>
      <c r="AV19" s="664"/>
      <c r="AW19" s="664"/>
      <c r="AX19" s="664"/>
      <c r="AY19" s="664"/>
      <c r="AZ19" s="664"/>
      <c r="BA19" s="664"/>
      <c r="BB19" s="664"/>
      <c r="BC19" s="664"/>
      <c r="BD19" s="664"/>
      <c r="BE19" s="664"/>
      <c r="BF19" s="665"/>
      <c r="BG19" s="666" t="s">
        <v>129</v>
      </c>
      <c r="BH19" s="667"/>
      <c r="BI19" s="667"/>
      <c r="BJ19" s="667"/>
      <c r="BK19" s="667"/>
      <c r="BL19" s="667"/>
      <c r="BM19" s="667"/>
      <c r="BN19" s="668"/>
      <c r="BO19" s="693" t="s">
        <v>129</v>
      </c>
      <c r="BP19" s="693"/>
      <c r="BQ19" s="693"/>
      <c r="BR19" s="693"/>
      <c r="BS19" s="694" t="s">
        <v>129</v>
      </c>
      <c r="BT19" s="694"/>
      <c r="BU19" s="694"/>
      <c r="BV19" s="694"/>
      <c r="BW19" s="694"/>
      <c r="BX19" s="694"/>
      <c r="BY19" s="694"/>
      <c r="BZ19" s="694"/>
      <c r="CA19" s="694"/>
      <c r="CB19" s="752"/>
      <c r="CD19" s="708" t="s">
        <v>271</v>
      </c>
      <c r="CE19" s="705"/>
      <c r="CF19" s="705"/>
      <c r="CG19" s="705"/>
      <c r="CH19" s="705"/>
      <c r="CI19" s="705"/>
      <c r="CJ19" s="705"/>
      <c r="CK19" s="705"/>
      <c r="CL19" s="705"/>
      <c r="CM19" s="705"/>
      <c r="CN19" s="705"/>
      <c r="CO19" s="705"/>
      <c r="CP19" s="705"/>
      <c r="CQ19" s="706"/>
      <c r="CR19" s="666" t="s">
        <v>129</v>
      </c>
      <c r="CS19" s="667"/>
      <c r="CT19" s="667"/>
      <c r="CU19" s="667"/>
      <c r="CV19" s="667"/>
      <c r="CW19" s="667"/>
      <c r="CX19" s="667"/>
      <c r="CY19" s="668"/>
      <c r="CZ19" s="693" t="s">
        <v>129</v>
      </c>
      <c r="DA19" s="693"/>
      <c r="DB19" s="693"/>
      <c r="DC19" s="693"/>
      <c r="DD19" s="672" t="s">
        <v>129</v>
      </c>
      <c r="DE19" s="667"/>
      <c r="DF19" s="667"/>
      <c r="DG19" s="667"/>
      <c r="DH19" s="667"/>
      <c r="DI19" s="667"/>
      <c r="DJ19" s="667"/>
      <c r="DK19" s="667"/>
      <c r="DL19" s="667"/>
      <c r="DM19" s="667"/>
      <c r="DN19" s="667"/>
      <c r="DO19" s="667"/>
      <c r="DP19" s="668"/>
      <c r="DQ19" s="672" t="s">
        <v>129</v>
      </c>
      <c r="DR19" s="667"/>
      <c r="DS19" s="667"/>
      <c r="DT19" s="667"/>
      <c r="DU19" s="667"/>
      <c r="DV19" s="667"/>
      <c r="DW19" s="667"/>
      <c r="DX19" s="667"/>
      <c r="DY19" s="667"/>
      <c r="DZ19" s="667"/>
      <c r="EA19" s="667"/>
      <c r="EB19" s="667"/>
      <c r="EC19" s="707"/>
    </row>
    <row r="20" spans="2:133" ht="11.25" customHeight="1" x14ac:dyDescent="0.2">
      <c r="B20" s="663" t="s">
        <v>272</v>
      </c>
      <c r="C20" s="664"/>
      <c r="D20" s="664"/>
      <c r="E20" s="664"/>
      <c r="F20" s="664"/>
      <c r="G20" s="664"/>
      <c r="H20" s="664"/>
      <c r="I20" s="664"/>
      <c r="J20" s="664"/>
      <c r="K20" s="664"/>
      <c r="L20" s="664"/>
      <c r="M20" s="664"/>
      <c r="N20" s="664"/>
      <c r="O20" s="664"/>
      <c r="P20" s="664"/>
      <c r="Q20" s="665"/>
      <c r="R20" s="666">
        <v>1620</v>
      </c>
      <c r="S20" s="667"/>
      <c r="T20" s="667"/>
      <c r="U20" s="667"/>
      <c r="V20" s="667"/>
      <c r="W20" s="667"/>
      <c r="X20" s="667"/>
      <c r="Y20" s="668"/>
      <c r="Z20" s="693">
        <v>0</v>
      </c>
      <c r="AA20" s="693"/>
      <c r="AB20" s="693"/>
      <c r="AC20" s="693"/>
      <c r="AD20" s="694">
        <v>1620</v>
      </c>
      <c r="AE20" s="694"/>
      <c r="AF20" s="694"/>
      <c r="AG20" s="694"/>
      <c r="AH20" s="694"/>
      <c r="AI20" s="694"/>
      <c r="AJ20" s="694"/>
      <c r="AK20" s="694"/>
      <c r="AL20" s="669">
        <v>0.1</v>
      </c>
      <c r="AM20" s="670"/>
      <c r="AN20" s="670"/>
      <c r="AO20" s="695"/>
      <c r="AP20" s="663" t="s">
        <v>273</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93" t="s">
        <v>129</v>
      </c>
      <c r="BP20" s="693"/>
      <c r="BQ20" s="693"/>
      <c r="BR20" s="693"/>
      <c r="BS20" s="694" t="s">
        <v>129</v>
      </c>
      <c r="BT20" s="694"/>
      <c r="BU20" s="694"/>
      <c r="BV20" s="694"/>
      <c r="BW20" s="694"/>
      <c r="BX20" s="694"/>
      <c r="BY20" s="694"/>
      <c r="BZ20" s="694"/>
      <c r="CA20" s="694"/>
      <c r="CB20" s="752"/>
      <c r="CD20" s="708" t="s">
        <v>274</v>
      </c>
      <c r="CE20" s="705"/>
      <c r="CF20" s="705"/>
      <c r="CG20" s="705"/>
      <c r="CH20" s="705"/>
      <c r="CI20" s="705"/>
      <c r="CJ20" s="705"/>
      <c r="CK20" s="705"/>
      <c r="CL20" s="705"/>
      <c r="CM20" s="705"/>
      <c r="CN20" s="705"/>
      <c r="CO20" s="705"/>
      <c r="CP20" s="705"/>
      <c r="CQ20" s="706"/>
      <c r="CR20" s="666">
        <v>6617507</v>
      </c>
      <c r="CS20" s="667"/>
      <c r="CT20" s="667"/>
      <c r="CU20" s="667"/>
      <c r="CV20" s="667"/>
      <c r="CW20" s="667"/>
      <c r="CX20" s="667"/>
      <c r="CY20" s="668"/>
      <c r="CZ20" s="693">
        <v>100</v>
      </c>
      <c r="DA20" s="693"/>
      <c r="DB20" s="693"/>
      <c r="DC20" s="693"/>
      <c r="DD20" s="672">
        <v>2146884</v>
      </c>
      <c r="DE20" s="667"/>
      <c r="DF20" s="667"/>
      <c r="DG20" s="667"/>
      <c r="DH20" s="667"/>
      <c r="DI20" s="667"/>
      <c r="DJ20" s="667"/>
      <c r="DK20" s="667"/>
      <c r="DL20" s="667"/>
      <c r="DM20" s="667"/>
      <c r="DN20" s="667"/>
      <c r="DO20" s="667"/>
      <c r="DP20" s="668"/>
      <c r="DQ20" s="672">
        <v>3429689</v>
      </c>
      <c r="DR20" s="667"/>
      <c r="DS20" s="667"/>
      <c r="DT20" s="667"/>
      <c r="DU20" s="667"/>
      <c r="DV20" s="667"/>
      <c r="DW20" s="667"/>
      <c r="DX20" s="667"/>
      <c r="DY20" s="667"/>
      <c r="DZ20" s="667"/>
      <c r="EA20" s="667"/>
      <c r="EB20" s="667"/>
      <c r="EC20" s="707"/>
    </row>
    <row r="21" spans="2:133" ht="11.25" customHeight="1" x14ac:dyDescent="0.2">
      <c r="B21" s="663" t="s">
        <v>275</v>
      </c>
      <c r="C21" s="664"/>
      <c r="D21" s="664"/>
      <c r="E21" s="664"/>
      <c r="F21" s="664"/>
      <c r="G21" s="664"/>
      <c r="H21" s="664"/>
      <c r="I21" s="664"/>
      <c r="J21" s="664"/>
      <c r="K21" s="664"/>
      <c r="L21" s="664"/>
      <c r="M21" s="664"/>
      <c r="N21" s="664"/>
      <c r="O21" s="664"/>
      <c r="P21" s="664"/>
      <c r="Q21" s="665"/>
      <c r="R21" s="666">
        <v>698</v>
      </c>
      <c r="S21" s="667"/>
      <c r="T21" s="667"/>
      <c r="U21" s="667"/>
      <c r="V21" s="667"/>
      <c r="W21" s="667"/>
      <c r="X21" s="667"/>
      <c r="Y21" s="668"/>
      <c r="Z21" s="693">
        <v>0</v>
      </c>
      <c r="AA21" s="693"/>
      <c r="AB21" s="693"/>
      <c r="AC21" s="693"/>
      <c r="AD21" s="694">
        <v>698</v>
      </c>
      <c r="AE21" s="694"/>
      <c r="AF21" s="694"/>
      <c r="AG21" s="694"/>
      <c r="AH21" s="694"/>
      <c r="AI21" s="694"/>
      <c r="AJ21" s="694"/>
      <c r="AK21" s="694"/>
      <c r="AL21" s="669">
        <v>0</v>
      </c>
      <c r="AM21" s="670"/>
      <c r="AN21" s="670"/>
      <c r="AO21" s="695"/>
      <c r="AP21" s="759" t="s">
        <v>276</v>
      </c>
      <c r="AQ21" s="766"/>
      <c r="AR21" s="766"/>
      <c r="AS21" s="766"/>
      <c r="AT21" s="766"/>
      <c r="AU21" s="766"/>
      <c r="AV21" s="766"/>
      <c r="AW21" s="766"/>
      <c r="AX21" s="766"/>
      <c r="AY21" s="766"/>
      <c r="AZ21" s="766"/>
      <c r="BA21" s="766"/>
      <c r="BB21" s="766"/>
      <c r="BC21" s="766"/>
      <c r="BD21" s="766"/>
      <c r="BE21" s="766"/>
      <c r="BF21" s="761"/>
      <c r="BG21" s="666" t="s">
        <v>129</v>
      </c>
      <c r="BH21" s="667"/>
      <c r="BI21" s="667"/>
      <c r="BJ21" s="667"/>
      <c r="BK21" s="667"/>
      <c r="BL21" s="667"/>
      <c r="BM21" s="667"/>
      <c r="BN21" s="668"/>
      <c r="BO21" s="693" t="s">
        <v>129</v>
      </c>
      <c r="BP21" s="693"/>
      <c r="BQ21" s="693"/>
      <c r="BR21" s="693"/>
      <c r="BS21" s="694" t="s">
        <v>129</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x14ac:dyDescent="0.2">
      <c r="B22" s="729" t="s">
        <v>277</v>
      </c>
      <c r="C22" s="730"/>
      <c r="D22" s="730"/>
      <c r="E22" s="730"/>
      <c r="F22" s="730"/>
      <c r="G22" s="730"/>
      <c r="H22" s="730"/>
      <c r="I22" s="730"/>
      <c r="J22" s="730"/>
      <c r="K22" s="730"/>
      <c r="L22" s="730"/>
      <c r="M22" s="730"/>
      <c r="N22" s="730"/>
      <c r="O22" s="730"/>
      <c r="P22" s="730"/>
      <c r="Q22" s="731"/>
      <c r="R22" s="666">
        <v>7398</v>
      </c>
      <c r="S22" s="667"/>
      <c r="T22" s="667"/>
      <c r="U22" s="667"/>
      <c r="V22" s="667"/>
      <c r="W22" s="667"/>
      <c r="X22" s="667"/>
      <c r="Y22" s="668"/>
      <c r="Z22" s="693">
        <v>0.1</v>
      </c>
      <c r="AA22" s="693"/>
      <c r="AB22" s="693"/>
      <c r="AC22" s="693"/>
      <c r="AD22" s="694">
        <v>7398</v>
      </c>
      <c r="AE22" s="694"/>
      <c r="AF22" s="694"/>
      <c r="AG22" s="694"/>
      <c r="AH22" s="694"/>
      <c r="AI22" s="694"/>
      <c r="AJ22" s="694"/>
      <c r="AK22" s="694"/>
      <c r="AL22" s="669">
        <v>0.20000000298023224</v>
      </c>
      <c r="AM22" s="670"/>
      <c r="AN22" s="670"/>
      <c r="AO22" s="695"/>
      <c r="AP22" s="759" t="s">
        <v>278</v>
      </c>
      <c r="AQ22" s="766"/>
      <c r="AR22" s="766"/>
      <c r="AS22" s="766"/>
      <c r="AT22" s="766"/>
      <c r="AU22" s="766"/>
      <c r="AV22" s="766"/>
      <c r="AW22" s="766"/>
      <c r="AX22" s="766"/>
      <c r="AY22" s="766"/>
      <c r="AZ22" s="766"/>
      <c r="BA22" s="766"/>
      <c r="BB22" s="766"/>
      <c r="BC22" s="766"/>
      <c r="BD22" s="766"/>
      <c r="BE22" s="766"/>
      <c r="BF22" s="761"/>
      <c r="BG22" s="666" t="s">
        <v>129</v>
      </c>
      <c r="BH22" s="667"/>
      <c r="BI22" s="667"/>
      <c r="BJ22" s="667"/>
      <c r="BK22" s="667"/>
      <c r="BL22" s="667"/>
      <c r="BM22" s="667"/>
      <c r="BN22" s="668"/>
      <c r="BO22" s="693" t="s">
        <v>129</v>
      </c>
      <c r="BP22" s="693"/>
      <c r="BQ22" s="693"/>
      <c r="BR22" s="693"/>
      <c r="BS22" s="694" t="s">
        <v>129</v>
      </c>
      <c r="BT22" s="694"/>
      <c r="BU22" s="694"/>
      <c r="BV22" s="694"/>
      <c r="BW22" s="694"/>
      <c r="BX22" s="694"/>
      <c r="BY22" s="694"/>
      <c r="BZ22" s="694"/>
      <c r="CA22" s="694"/>
      <c r="CB22" s="752"/>
      <c r="CD22" s="768" t="s">
        <v>279</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2">
      <c r="B23" s="663" t="s">
        <v>280</v>
      </c>
      <c r="C23" s="664"/>
      <c r="D23" s="664"/>
      <c r="E23" s="664"/>
      <c r="F23" s="664"/>
      <c r="G23" s="664"/>
      <c r="H23" s="664"/>
      <c r="I23" s="664"/>
      <c r="J23" s="664"/>
      <c r="K23" s="664"/>
      <c r="L23" s="664"/>
      <c r="M23" s="664"/>
      <c r="N23" s="664"/>
      <c r="O23" s="664"/>
      <c r="P23" s="664"/>
      <c r="Q23" s="665"/>
      <c r="R23" s="666">
        <v>1317105</v>
      </c>
      <c r="S23" s="667"/>
      <c r="T23" s="667"/>
      <c r="U23" s="667"/>
      <c r="V23" s="667"/>
      <c r="W23" s="667"/>
      <c r="X23" s="667"/>
      <c r="Y23" s="668"/>
      <c r="Z23" s="693">
        <v>18.399999999999999</v>
      </c>
      <c r="AA23" s="693"/>
      <c r="AB23" s="693"/>
      <c r="AC23" s="693"/>
      <c r="AD23" s="694">
        <v>1207775</v>
      </c>
      <c r="AE23" s="694"/>
      <c r="AF23" s="694"/>
      <c r="AG23" s="694"/>
      <c r="AH23" s="694"/>
      <c r="AI23" s="694"/>
      <c r="AJ23" s="694"/>
      <c r="AK23" s="694"/>
      <c r="AL23" s="669">
        <v>37.5</v>
      </c>
      <c r="AM23" s="670"/>
      <c r="AN23" s="670"/>
      <c r="AO23" s="695"/>
      <c r="AP23" s="759" t="s">
        <v>281</v>
      </c>
      <c r="AQ23" s="766"/>
      <c r="AR23" s="766"/>
      <c r="AS23" s="766"/>
      <c r="AT23" s="766"/>
      <c r="AU23" s="766"/>
      <c r="AV23" s="766"/>
      <c r="AW23" s="766"/>
      <c r="AX23" s="766"/>
      <c r="AY23" s="766"/>
      <c r="AZ23" s="766"/>
      <c r="BA23" s="766"/>
      <c r="BB23" s="766"/>
      <c r="BC23" s="766"/>
      <c r="BD23" s="766"/>
      <c r="BE23" s="766"/>
      <c r="BF23" s="761"/>
      <c r="BG23" s="666" t="s">
        <v>129</v>
      </c>
      <c r="BH23" s="667"/>
      <c r="BI23" s="667"/>
      <c r="BJ23" s="667"/>
      <c r="BK23" s="667"/>
      <c r="BL23" s="667"/>
      <c r="BM23" s="667"/>
      <c r="BN23" s="668"/>
      <c r="BO23" s="693" t="s">
        <v>129</v>
      </c>
      <c r="BP23" s="693"/>
      <c r="BQ23" s="693"/>
      <c r="BR23" s="693"/>
      <c r="BS23" s="694" t="s">
        <v>129</v>
      </c>
      <c r="BT23" s="694"/>
      <c r="BU23" s="694"/>
      <c r="BV23" s="694"/>
      <c r="BW23" s="694"/>
      <c r="BX23" s="694"/>
      <c r="BY23" s="694"/>
      <c r="BZ23" s="694"/>
      <c r="CA23" s="694"/>
      <c r="CB23" s="752"/>
      <c r="CD23" s="768" t="s">
        <v>220</v>
      </c>
      <c r="CE23" s="769"/>
      <c r="CF23" s="769"/>
      <c r="CG23" s="769"/>
      <c r="CH23" s="769"/>
      <c r="CI23" s="769"/>
      <c r="CJ23" s="769"/>
      <c r="CK23" s="769"/>
      <c r="CL23" s="769"/>
      <c r="CM23" s="769"/>
      <c r="CN23" s="769"/>
      <c r="CO23" s="769"/>
      <c r="CP23" s="769"/>
      <c r="CQ23" s="770"/>
      <c r="CR23" s="768" t="s">
        <v>282</v>
      </c>
      <c r="CS23" s="769"/>
      <c r="CT23" s="769"/>
      <c r="CU23" s="769"/>
      <c r="CV23" s="769"/>
      <c r="CW23" s="769"/>
      <c r="CX23" s="769"/>
      <c r="CY23" s="770"/>
      <c r="CZ23" s="768" t="s">
        <v>283</v>
      </c>
      <c r="DA23" s="769"/>
      <c r="DB23" s="769"/>
      <c r="DC23" s="770"/>
      <c r="DD23" s="768" t="s">
        <v>284</v>
      </c>
      <c r="DE23" s="769"/>
      <c r="DF23" s="769"/>
      <c r="DG23" s="769"/>
      <c r="DH23" s="769"/>
      <c r="DI23" s="769"/>
      <c r="DJ23" s="769"/>
      <c r="DK23" s="770"/>
      <c r="DL23" s="777" t="s">
        <v>285</v>
      </c>
      <c r="DM23" s="778"/>
      <c r="DN23" s="778"/>
      <c r="DO23" s="778"/>
      <c r="DP23" s="778"/>
      <c r="DQ23" s="778"/>
      <c r="DR23" s="778"/>
      <c r="DS23" s="778"/>
      <c r="DT23" s="778"/>
      <c r="DU23" s="778"/>
      <c r="DV23" s="779"/>
      <c r="DW23" s="768" t="s">
        <v>286</v>
      </c>
      <c r="DX23" s="769"/>
      <c r="DY23" s="769"/>
      <c r="DZ23" s="769"/>
      <c r="EA23" s="769"/>
      <c r="EB23" s="769"/>
      <c r="EC23" s="770"/>
    </row>
    <row r="24" spans="2:133" ht="11.25" customHeight="1" x14ac:dyDescent="0.2">
      <c r="B24" s="663" t="s">
        <v>287</v>
      </c>
      <c r="C24" s="664"/>
      <c r="D24" s="664"/>
      <c r="E24" s="664"/>
      <c r="F24" s="664"/>
      <c r="G24" s="664"/>
      <c r="H24" s="664"/>
      <c r="I24" s="664"/>
      <c r="J24" s="664"/>
      <c r="K24" s="664"/>
      <c r="L24" s="664"/>
      <c r="M24" s="664"/>
      <c r="N24" s="664"/>
      <c r="O24" s="664"/>
      <c r="P24" s="664"/>
      <c r="Q24" s="665"/>
      <c r="R24" s="666">
        <v>1207775</v>
      </c>
      <c r="S24" s="667"/>
      <c r="T24" s="667"/>
      <c r="U24" s="667"/>
      <c r="V24" s="667"/>
      <c r="W24" s="667"/>
      <c r="X24" s="667"/>
      <c r="Y24" s="668"/>
      <c r="Z24" s="693">
        <v>16.899999999999999</v>
      </c>
      <c r="AA24" s="693"/>
      <c r="AB24" s="693"/>
      <c r="AC24" s="693"/>
      <c r="AD24" s="694">
        <v>1207775</v>
      </c>
      <c r="AE24" s="694"/>
      <c r="AF24" s="694"/>
      <c r="AG24" s="694"/>
      <c r="AH24" s="694"/>
      <c r="AI24" s="694"/>
      <c r="AJ24" s="694"/>
      <c r="AK24" s="694"/>
      <c r="AL24" s="669">
        <v>37.5</v>
      </c>
      <c r="AM24" s="670"/>
      <c r="AN24" s="670"/>
      <c r="AO24" s="695"/>
      <c r="AP24" s="759" t="s">
        <v>288</v>
      </c>
      <c r="AQ24" s="766"/>
      <c r="AR24" s="766"/>
      <c r="AS24" s="766"/>
      <c r="AT24" s="766"/>
      <c r="AU24" s="766"/>
      <c r="AV24" s="766"/>
      <c r="AW24" s="766"/>
      <c r="AX24" s="766"/>
      <c r="AY24" s="766"/>
      <c r="AZ24" s="766"/>
      <c r="BA24" s="766"/>
      <c r="BB24" s="766"/>
      <c r="BC24" s="766"/>
      <c r="BD24" s="766"/>
      <c r="BE24" s="766"/>
      <c r="BF24" s="761"/>
      <c r="BG24" s="666" t="s">
        <v>129</v>
      </c>
      <c r="BH24" s="667"/>
      <c r="BI24" s="667"/>
      <c r="BJ24" s="667"/>
      <c r="BK24" s="667"/>
      <c r="BL24" s="667"/>
      <c r="BM24" s="667"/>
      <c r="BN24" s="668"/>
      <c r="BO24" s="693" t="s">
        <v>129</v>
      </c>
      <c r="BP24" s="693"/>
      <c r="BQ24" s="693"/>
      <c r="BR24" s="693"/>
      <c r="BS24" s="694" t="s">
        <v>129</v>
      </c>
      <c r="BT24" s="694"/>
      <c r="BU24" s="694"/>
      <c r="BV24" s="694"/>
      <c r="BW24" s="694"/>
      <c r="BX24" s="694"/>
      <c r="BY24" s="694"/>
      <c r="BZ24" s="694"/>
      <c r="CA24" s="694"/>
      <c r="CB24" s="752"/>
      <c r="CD24" s="722" t="s">
        <v>289</v>
      </c>
      <c r="CE24" s="723"/>
      <c r="CF24" s="723"/>
      <c r="CG24" s="723"/>
      <c r="CH24" s="723"/>
      <c r="CI24" s="723"/>
      <c r="CJ24" s="723"/>
      <c r="CK24" s="723"/>
      <c r="CL24" s="723"/>
      <c r="CM24" s="723"/>
      <c r="CN24" s="723"/>
      <c r="CO24" s="723"/>
      <c r="CP24" s="723"/>
      <c r="CQ24" s="724"/>
      <c r="CR24" s="719">
        <v>2235821</v>
      </c>
      <c r="CS24" s="720"/>
      <c r="CT24" s="720"/>
      <c r="CU24" s="720"/>
      <c r="CV24" s="720"/>
      <c r="CW24" s="720"/>
      <c r="CX24" s="720"/>
      <c r="CY24" s="763"/>
      <c r="CZ24" s="764">
        <v>33.799999999999997</v>
      </c>
      <c r="DA24" s="738"/>
      <c r="DB24" s="738"/>
      <c r="DC24" s="767"/>
      <c r="DD24" s="762">
        <v>1472824</v>
      </c>
      <c r="DE24" s="720"/>
      <c r="DF24" s="720"/>
      <c r="DG24" s="720"/>
      <c r="DH24" s="720"/>
      <c r="DI24" s="720"/>
      <c r="DJ24" s="720"/>
      <c r="DK24" s="763"/>
      <c r="DL24" s="762">
        <v>1464989</v>
      </c>
      <c r="DM24" s="720"/>
      <c r="DN24" s="720"/>
      <c r="DO24" s="720"/>
      <c r="DP24" s="720"/>
      <c r="DQ24" s="720"/>
      <c r="DR24" s="720"/>
      <c r="DS24" s="720"/>
      <c r="DT24" s="720"/>
      <c r="DU24" s="720"/>
      <c r="DV24" s="763"/>
      <c r="DW24" s="764">
        <v>43.1</v>
      </c>
      <c r="DX24" s="738"/>
      <c r="DY24" s="738"/>
      <c r="DZ24" s="738"/>
      <c r="EA24" s="738"/>
      <c r="EB24" s="738"/>
      <c r="EC24" s="765"/>
    </row>
    <row r="25" spans="2:133" ht="11.25" customHeight="1" x14ac:dyDescent="0.2">
      <c r="B25" s="663" t="s">
        <v>290</v>
      </c>
      <c r="C25" s="664"/>
      <c r="D25" s="664"/>
      <c r="E25" s="664"/>
      <c r="F25" s="664"/>
      <c r="G25" s="664"/>
      <c r="H25" s="664"/>
      <c r="I25" s="664"/>
      <c r="J25" s="664"/>
      <c r="K25" s="664"/>
      <c r="L25" s="664"/>
      <c r="M25" s="664"/>
      <c r="N25" s="664"/>
      <c r="O25" s="664"/>
      <c r="P25" s="664"/>
      <c r="Q25" s="665"/>
      <c r="R25" s="666">
        <v>109330</v>
      </c>
      <c r="S25" s="667"/>
      <c r="T25" s="667"/>
      <c r="U25" s="667"/>
      <c r="V25" s="667"/>
      <c r="W25" s="667"/>
      <c r="X25" s="667"/>
      <c r="Y25" s="668"/>
      <c r="Z25" s="693">
        <v>1.5</v>
      </c>
      <c r="AA25" s="693"/>
      <c r="AB25" s="693"/>
      <c r="AC25" s="693"/>
      <c r="AD25" s="694" t="s">
        <v>129</v>
      </c>
      <c r="AE25" s="694"/>
      <c r="AF25" s="694"/>
      <c r="AG25" s="694"/>
      <c r="AH25" s="694"/>
      <c r="AI25" s="694"/>
      <c r="AJ25" s="694"/>
      <c r="AK25" s="694"/>
      <c r="AL25" s="669" t="s">
        <v>129</v>
      </c>
      <c r="AM25" s="670"/>
      <c r="AN25" s="670"/>
      <c r="AO25" s="695"/>
      <c r="AP25" s="759" t="s">
        <v>291</v>
      </c>
      <c r="AQ25" s="766"/>
      <c r="AR25" s="766"/>
      <c r="AS25" s="766"/>
      <c r="AT25" s="766"/>
      <c r="AU25" s="766"/>
      <c r="AV25" s="766"/>
      <c r="AW25" s="766"/>
      <c r="AX25" s="766"/>
      <c r="AY25" s="766"/>
      <c r="AZ25" s="766"/>
      <c r="BA25" s="766"/>
      <c r="BB25" s="766"/>
      <c r="BC25" s="766"/>
      <c r="BD25" s="766"/>
      <c r="BE25" s="766"/>
      <c r="BF25" s="761"/>
      <c r="BG25" s="666" t="s">
        <v>129</v>
      </c>
      <c r="BH25" s="667"/>
      <c r="BI25" s="667"/>
      <c r="BJ25" s="667"/>
      <c r="BK25" s="667"/>
      <c r="BL25" s="667"/>
      <c r="BM25" s="667"/>
      <c r="BN25" s="668"/>
      <c r="BO25" s="693" t="s">
        <v>129</v>
      </c>
      <c r="BP25" s="693"/>
      <c r="BQ25" s="693"/>
      <c r="BR25" s="693"/>
      <c r="BS25" s="694" t="s">
        <v>129</v>
      </c>
      <c r="BT25" s="694"/>
      <c r="BU25" s="694"/>
      <c r="BV25" s="694"/>
      <c r="BW25" s="694"/>
      <c r="BX25" s="694"/>
      <c r="BY25" s="694"/>
      <c r="BZ25" s="694"/>
      <c r="CA25" s="694"/>
      <c r="CB25" s="752"/>
      <c r="CD25" s="708" t="s">
        <v>292</v>
      </c>
      <c r="CE25" s="705"/>
      <c r="CF25" s="705"/>
      <c r="CG25" s="705"/>
      <c r="CH25" s="705"/>
      <c r="CI25" s="705"/>
      <c r="CJ25" s="705"/>
      <c r="CK25" s="705"/>
      <c r="CL25" s="705"/>
      <c r="CM25" s="705"/>
      <c r="CN25" s="705"/>
      <c r="CO25" s="705"/>
      <c r="CP25" s="705"/>
      <c r="CQ25" s="706"/>
      <c r="CR25" s="666">
        <v>985879</v>
      </c>
      <c r="CS25" s="677"/>
      <c r="CT25" s="677"/>
      <c r="CU25" s="677"/>
      <c r="CV25" s="677"/>
      <c r="CW25" s="677"/>
      <c r="CX25" s="677"/>
      <c r="CY25" s="678"/>
      <c r="CZ25" s="669">
        <v>14.9</v>
      </c>
      <c r="DA25" s="679"/>
      <c r="DB25" s="679"/>
      <c r="DC25" s="680"/>
      <c r="DD25" s="672">
        <v>886564</v>
      </c>
      <c r="DE25" s="677"/>
      <c r="DF25" s="677"/>
      <c r="DG25" s="677"/>
      <c r="DH25" s="677"/>
      <c r="DI25" s="677"/>
      <c r="DJ25" s="677"/>
      <c r="DK25" s="678"/>
      <c r="DL25" s="672">
        <v>879998</v>
      </c>
      <c r="DM25" s="677"/>
      <c r="DN25" s="677"/>
      <c r="DO25" s="677"/>
      <c r="DP25" s="677"/>
      <c r="DQ25" s="677"/>
      <c r="DR25" s="677"/>
      <c r="DS25" s="677"/>
      <c r="DT25" s="677"/>
      <c r="DU25" s="677"/>
      <c r="DV25" s="678"/>
      <c r="DW25" s="669">
        <v>25.9</v>
      </c>
      <c r="DX25" s="679"/>
      <c r="DY25" s="679"/>
      <c r="DZ25" s="679"/>
      <c r="EA25" s="679"/>
      <c r="EB25" s="679"/>
      <c r="EC25" s="700"/>
    </row>
    <row r="26" spans="2:133" ht="11.25" customHeight="1" x14ac:dyDescent="0.2">
      <c r="B26" s="663" t="s">
        <v>293</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93" t="s">
        <v>129</v>
      </c>
      <c r="AA26" s="693"/>
      <c r="AB26" s="693"/>
      <c r="AC26" s="693"/>
      <c r="AD26" s="694" t="s">
        <v>129</v>
      </c>
      <c r="AE26" s="694"/>
      <c r="AF26" s="694"/>
      <c r="AG26" s="694"/>
      <c r="AH26" s="694"/>
      <c r="AI26" s="694"/>
      <c r="AJ26" s="694"/>
      <c r="AK26" s="694"/>
      <c r="AL26" s="669" t="s">
        <v>129</v>
      </c>
      <c r="AM26" s="670"/>
      <c r="AN26" s="670"/>
      <c r="AO26" s="695"/>
      <c r="AP26" s="759" t="s">
        <v>294</v>
      </c>
      <c r="AQ26" s="760"/>
      <c r="AR26" s="760"/>
      <c r="AS26" s="760"/>
      <c r="AT26" s="760"/>
      <c r="AU26" s="760"/>
      <c r="AV26" s="760"/>
      <c r="AW26" s="760"/>
      <c r="AX26" s="760"/>
      <c r="AY26" s="760"/>
      <c r="AZ26" s="760"/>
      <c r="BA26" s="760"/>
      <c r="BB26" s="760"/>
      <c r="BC26" s="760"/>
      <c r="BD26" s="760"/>
      <c r="BE26" s="760"/>
      <c r="BF26" s="761"/>
      <c r="BG26" s="666" t="s">
        <v>129</v>
      </c>
      <c r="BH26" s="667"/>
      <c r="BI26" s="667"/>
      <c r="BJ26" s="667"/>
      <c r="BK26" s="667"/>
      <c r="BL26" s="667"/>
      <c r="BM26" s="667"/>
      <c r="BN26" s="668"/>
      <c r="BO26" s="693" t="s">
        <v>129</v>
      </c>
      <c r="BP26" s="693"/>
      <c r="BQ26" s="693"/>
      <c r="BR26" s="693"/>
      <c r="BS26" s="694" t="s">
        <v>129</v>
      </c>
      <c r="BT26" s="694"/>
      <c r="BU26" s="694"/>
      <c r="BV26" s="694"/>
      <c r="BW26" s="694"/>
      <c r="BX26" s="694"/>
      <c r="BY26" s="694"/>
      <c r="BZ26" s="694"/>
      <c r="CA26" s="694"/>
      <c r="CB26" s="752"/>
      <c r="CD26" s="708" t="s">
        <v>295</v>
      </c>
      <c r="CE26" s="705"/>
      <c r="CF26" s="705"/>
      <c r="CG26" s="705"/>
      <c r="CH26" s="705"/>
      <c r="CI26" s="705"/>
      <c r="CJ26" s="705"/>
      <c r="CK26" s="705"/>
      <c r="CL26" s="705"/>
      <c r="CM26" s="705"/>
      <c r="CN26" s="705"/>
      <c r="CO26" s="705"/>
      <c r="CP26" s="705"/>
      <c r="CQ26" s="706"/>
      <c r="CR26" s="666">
        <v>564932</v>
      </c>
      <c r="CS26" s="667"/>
      <c r="CT26" s="667"/>
      <c r="CU26" s="667"/>
      <c r="CV26" s="667"/>
      <c r="CW26" s="667"/>
      <c r="CX26" s="667"/>
      <c r="CY26" s="668"/>
      <c r="CZ26" s="669">
        <v>8.5</v>
      </c>
      <c r="DA26" s="679"/>
      <c r="DB26" s="679"/>
      <c r="DC26" s="680"/>
      <c r="DD26" s="672">
        <v>493802</v>
      </c>
      <c r="DE26" s="667"/>
      <c r="DF26" s="667"/>
      <c r="DG26" s="667"/>
      <c r="DH26" s="667"/>
      <c r="DI26" s="667"/>
      <c r="DJ26" s="667"/>
      <c r="DK26" s="668"/>
      <c r="DL26" s="672" t="s">
        <v>129</v>
      </c>
      <c r="DM26" s="667"/>
      <c r="DN26" s="667"/>
      <c r="DO26" s="667"/>
      <c r="DP26" s="667"/>
      <c r="DQ26" s="667"/>
      <c r="DR26" s="667"/>
      <c r="DS26" s="667"/>
      <c r="DT26" s="667"/>
      <c r="DU26" s="667"/>
      <c r="DV26" s="668"/>
      <c r="DW26" s="669" t="s">
        <v>129</v>
      </c>
      <c r="DX26" s="679"/>
      <c r="DY26" s="679"/>
      <c r="DZ26" s="679"/>
      <c r="EA26" s="679"/>
      <c r="EB26" s="679"/>
      <c r="EC26" s="700"/>
    </row>
    <row r="27" spans="2:133" ht="11.25" customHeight="1" x14ac:dyDescent="0.2">
      <c r="B27" s="663" t="s">
        <v>296</v>
      </c>
      <c r="C27" s="664"/>
      <c r="D27" s="664"/>
      <c r="E27" s="664"/>
      <c r="F27" s="664"/>
      <c r="G27" s="664"/>
      <c r="H27" s="664"/>
      <c r="I27" s="664"/>
      <c r="J27" s="664"/>
      <c r="K27" s="664"/>
      <c r="L27" s="664"/>
      <c r="M27" s="664"/>
      <c r="N27" s="664"/>
      <c r="O27" s="664"/>
      <c r="P27" s="664"/>
      <c r="Q27" s="665"/>
      <c r="R27" s="666">
        <v>3282118</v>
      </c>
      <c r="S27" s="667"/>
      <c r="T27" s="667"/>
      <c r="U27" s="667"/>
      <c r="V27" s="667"/>
      <c r="W27" s="667"/>
      <c r="X27" s="667"/>
      <c r="Y27" s="668"/>
      <c r="Z27" s="693">
        <v>45.9</v>
      </c>
      <c r="AA27" s="693"/>
      <c r="AB27" s="693"/>
      <c r="AC27" s="693"/>
      <c r="AD27" s="694">
        <v>3172788</v>
      </c>
      <c r="AE27" s="694"/>
      <c r="AF27" s="694"/>
      <c r="AG27" s="694"/>
      <c r="AH27" s="694"/>
      <c r="AI27" s="694"/>
      <c r="AJ27" s="694"/>
      <c r="AK27" s="694"/>
      <c r="AL27" s="669">
        <v>98.400001525878906</v>
      </c>
      <c r="AM27" s="670"/>
      <c r="AN27" s="670"/>
      <c r="AO27" s="695"/>
      <c r="AP27" s="663" t="s">
        <v>297</v>
      </c>
      <c r="AQ27" s="664"/>
      <c r="AR27" s="664"/>
      <c r="AS27" s="664"/>
      <c r="AT27" s="664"/>
      <c r="AU27" s="664"/>
      <c r="AV27" s="664"/>
      <c r="AW27" s="664"/>
      <c r="AX27" s="664"/>
      <c r="AY27" s="664"/>
      <c r="AZ27" s="664"/>
      <c r="BA27" s="664"/>
      <c r="BB27" s="664"/>
      <c r="BC27" s="664"/>
      <c r="BD27" s="664"/>
      <c r="BE27" s="664"/>
      <c r="BF27" s="665"/>
      <c r="BG27" s="666">
        <v>1567307</v>
      </c>
      <c r="BH27" s="667"/>
      <c r="BI27" s="667"/>
      <c r="BJ27" s="667"/>
      <c r="BK27" s="667"/>
      <c r="BL27" s="667"/>
      <c r="BM27" s="667"/>
      <c r="BN27" s="668"/>
      <c r="BO27" s="693">
        <v>100</v>
      </c>
      <c r="BP27" s="693"/>
      <c r="BQ27" s="693"/>
      <c r="BR27" s="693"/>
      <c r="BS27" s="694" t="s">
        <v>129</v>
      </c>
      <c r="BT27" s="694"/>
      <c r="BU27" s="694"/>
      <c r="BV27" s="694"/>
      <c r="BW27" s="694"/>
      <c r="BX27" s="694"/>
      <c r="BY27" s="694"/>
      <c r="BZ27" s="694"/>
      <c r="CA27" s="694"/>
      <c r="CB27" s="752"/>
      <c r="CD27" s="708" t="s">
        <v>298</v>
      </c>
      <c r="CE27" s="705"/>
      <c r="CF27" s="705"/>
      <c r="CG27" s="705"/>
      <c r="CH27" s="705"/>
      <c r="CI27" s="705"/>
      <c r="CJ27" s="705"/>
      <c r="CK27" s="705"/>
      <c r="CL27" s="705"/>
      <c r="CM27" s="705"/>
      <c r="CN27" s="705"/>
      <c r="CO27" s="705"/>
      <c r="CP27" s="705"/>
      <c r="CQ27" s="706"/>
      <c r="CR27" s="666">
        <v>850352</v>
      </c>
      <c r="CS27" s="677"/>
      <c r="CT27" s="677"/>
      <c r="CU27" s="677"/>
      <c r="CV27" s="677"/>
      <c r="CW27" s="677"/>
      <c r="CX27" s="677"/>
      <c r="CY27" s="678"/>
      <c r="CZ27" s="669">
        <v>12.9</v>
      </c>
      <c r="DA27" s="679"/>
      <c r="DB27" s="679"/>
      <c r="DC27" s="680"/>
      <c r="DD27" s="672">
        <v>186670</v>
      </c>
      <c r="DE27" s="677"/>
      <c r="DF27" s="677"/>
      <c r="DG27" s="677"/>
      <c r="DH27" s="677"/>
      <c r="DI27" s="677"/>
      <c r="DJ27" s="677"/>
      <c r="DK27" s="678"/>
      <c r="DL27" s="672">
        <v>185401</v>
      </c>
      <c r="DM27" s="677"/>
      <c r="DN27" s="677"/>
      <c r="DO27" s="677"/>
      <c r="DP27" s="677"/>
      <c r="DQ27" s="677"/>
      <c r="DR27" s="677"/>
      <c r="DS27" s="677"/>
      <c r="DT27" s="677"/>
      <c r="DU27" s="677"/>
      <c r="DV27" s="678"/>
      <c r="DW27" s="669">
        <v>5.5</v>
      </c>
      <c r="DX27" s="679"/>
      <c r="DY27" s="679"/>
      <c r="DZ27" s="679"/>
      <c r="EA27" s="679"/>
      <c r="EB27" s="679"/>
      <c r="EC27" s="700"/>
    </row>
    <row r="28" spans="2:133" ht="11.25" customHeight="1" x14ac:dyDescent="0.2">
      <c r="B28" s="663" t="s">
        <v>299</v>
      </c>
      <c r="C28" s="664"/>
      <c r="D28" s="664"/>
      <c r="E28" s="664"/>
      <c r="F28" s="664"/>
      <c r="G28" s="664"/>
      <c r="H28" s="664"/>
      <c r="I28" s="664"/>
      <c r="J28" s="664"/>
      <c r="K28" s="664"/>
      <c r="L28" s="664"/>
      <c r="M28" s="664"/>
      <c r="N28" s="664"/>
      <c r="O28" s="664"/>
      <c r="P28" s="664"/>
      <c r="Q28" s="665"/>
      <c r="R28" s="666">
        <v>1723</v>
      </c>
      <c r="S28" s="667"/>
      <c r="T28" s="667"/>
      <c r="U28" s="667"/>
      <c r="V28" s="667"/>
      <c r="W28" s="667"/>
      <c r="X28" s="667"/>
      <c r="Y28" s="668"/>
      <c r="Z28" s="693">
        <v>0</v>
      </c>
      <c r="AA28" s="693"/>
      <c r="AB28" s="693"/>
      <c r="AC28" s="693"/>
      <c r="AD28" s="694">
        <v>1723</v>
      </c>
      <c r="AE28" s="694"/>
      <c r="AF28" s="694"/>
      <c r="AG28" s="694"/>
      <c r="AH28" s="694"/>
      <c r="AI28" s="694"/>
      <c r="AJ28" s="694"/>
      <c r="AK28" s="694"/>
      <c r="AL28" s="669">
        <v>0.1</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07"/>
      <c r="CD28" s="708" t="s">
        <v>300</v>
      </c>
      <c r="CE28" s="705"/>
      <c r="CF28" s="705"/>
      <c r="CG28" s="705"/>
      <c r="CH28" s="705"/>
      <c r="CI28" s="705"/>
      <c r="CJ28" s="705"/>
      <c r="CK28" s="705"/>
      <c r="CL28" s="705"/>
      <c r="CM28" s="705"/>
      <c r="CN28" s="705"/>
      <c r="CO28" s="705"/>
      <c r="CP28" s="705"/>
      <c r="CQ28" s="706"/>
      <c r="CR28" s="666">
        <v>399590</v>
      </c>
      <c r="CS28" s="667"/>
      <c r="CT28" s="667"/>
      <c r="CU28" s="667"/>
      <c r="CV28" s="667"/>
      <c r="CW28" s="667"/>
      <c r="CX28" s="667"/>
      <c r="CY28" s="668"/>
      <c r="CZ28" s="669">
        <v>6</v>
      </c>
      <c r="DA28" s="679"/>
      <c r="DB28" s="679"/>
      <c r="DC28" s="680"/>
      <c r="DD28" s="672">
        <v>399590</v>
      </c>
      <c r="DE28" s="667"/>
      <c r="DF28" s="667"/>
      <c r="DG28" s="667"/>
      <c r="DH28" s="667"/>
      <c r="DI28" s="667"/>
      <c r="DJ28" s="667"/>
      <c r="DK28" s="668"/>
      <c r="DL28" s="672">
        <v>399590</v>
      </c>
      <c r="DM28" s="667"/>
      <c r="DN28" s="667"/>
      <c r="DO28" s="667"/>
      <c r="DP28" s="667"/>
      <c r="DQ28" s="667"/>
      <c r="DR28" s="667"/>
      <c r="DS28" s="667"/>
      <c r="DT28" s="667"/>
      <c r="DU28" s="667"/>
      <c r="DV28" s="668"/>
      <c r="DW28" s="669">
        <v>11.8</v>
      </c>
      <c r="DX28" s="679"/>
      <c r="DY28" s="679"/>
      <c r="DZ28" s="679"/>
      <c r="EA28" s="679"/>
      <c r="EB28" s="679"/>
      <c r="EC28" s="700"/>
    </row>
    <row r="29" spans="2:133" ht="11.25" customHeight="1" x14ac:dyDescent="0.2">
      <c r="B29" s="663" t="s">
        <v>301</v>
      </c>
      <c r="C29" s="664"/>
      <c r="D29" s="664"/>
      <c r="E29" s="664"/>
      <c r="F29" s="664"/>
      <c r="G29" s="664"/>
      <c r="H29" s="664"/>
      <c r="I29" s="664"/>
      <c r="J29" s="664"/>
      <c r="K29" s="664"/>
      <c r="L29" s="664"/>
      <c r="M29" s="664"/>
      <c r="N29" s="664"/>
      <c r="O29" s="664"/>
      <c r="P29" s="664"/>
      <c r="Q29" s="665"/>
      <c r="R29" s="666">
        <v>18145</v>
      </c>
      <c r="S29" s="667"/>
      <c r="T29" s="667"/>
      <c r="U29" s="667"/>
      <c r="V29" s="667"/>
      <c r="W29" s="667"/>
      <c r="X29" s="667"/>
      <c r="Y29" s="668"/>
      <c r="Z29" s="693">
        <v>0.3</v>
      </c>
      <c r="AA29" s="693"/>
      <c r="AB29" s="693"/>
      <c r="AC29" s="693"/>
      <c r="AD29" s="694" t="s">
        <v>129</v>
      </c>
      <c r="AE29" s="694"/>
      <c r="AF29" s="694"/>
      <c r="AG29" s="694"/>
      <c r="AH29" s="694"/>
      <c r="AI29" s="694"/>
      <c r="AJ29" s="694"/>
      <c r="AK29" s="694"/>
      <c r="AL29" s="669" t="s">
        <v>129</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302</v>
      </c>
      <c r="CE29" s="754"/>
      <c r="CF29" s="708" t="s">
        <v>70</v>
      </c>
      <c r="CG29" s="705"/>
      <c r="CH29" s="705"/>
      <c r="CI29" s="705"/>
      <c r="CJ29" s="705"/>
      <c r="CK29" s="705"/>
      <c r="CL29" s="705"/>
      <c r="CM29" s="705"/>
      <c r="CN29" s="705"/>
      <c r="CO29" s="705"/>
      <c r="CP29" s="705"/>
      <c r="CQ29" s="706"/>
      <c r="CR29" s="666">
        <v>399590</v>
      </c>
      <c r="CS29" s="677"/>
      <c r="CT29" s="677"/>
      <c r="CU29" s="677"/>
      <c r="CV29" s="677"/>
      <c r="CW29" s="677"/>
      <c r="CX29" s="677"/>
      <c r="CY29" s="678"/>
      <c r="CZ29" s="669">
        <v>6</v>
      </c>
      <c r="DA29" s="679"/>
      <c r="DB29" s="679"/>
      <c r="DC29" s="680"/>
      <c r="DD29" s="672">
        <v>399590</v>
      </c>
      <c r="DE29" s="677"/>
      <c r="DF29" s="677"/>
      <c r="DG29" s="677"/>
      <c r="DH29" s="677"/>
      <c r="DI29" s="677"/>
      <c r="DJ29" s="677"/>
      <c r="DK29" s="678"/>
      <c r="DL29" s="672">
        <v>399590</v>
      </c>
      <c r="DM29" s="677"/>
      <c r="DN29" s="677"/>
      <c r="DO29" s="677"/>
      <c r="DP29" s="677"/>
      <c r="DQ29" s="677"/>
      <c r="DR29" s="677"/>
      <c r="DS29" s="677"/>
      <c r="DT29" s="677"/>
      <c r="DU29" s="677"/>
      <c r="DV29" s="678"/>
      <c r="DW29" s="669">
        <v>11.8</v>
      </c>
      <c r="DX29" s="679"/>
      <c r="DY29" s="679"/>
      <c r="DZ29" s="679"/>
      <c r="EA29" s="679"/>
      <c r="EB29" s="679"/>
      <c r="EC29" s="700"/>
    </row>
    <row r="30" spans="2:133" ht="11.25" customHeight="1" x14ac:dyDescent="0.2">
      <c r="B30" s="663" t="s">
        <v>303</v>
      </c>
      <c r="C30" s="664"/>
      <c r="D30" s="664"/>
      <c r="E30" s="664"/>
      <c r="F30" s="664"/>
      <c r="G30" s="664"/>
      <c r="H30" s="664"/>
      <c r="I30" s="664"/>
      <c r="J30" s="664"/>
      <c r="K30" s="664"/>
      <c r="L30" s="664"/>
      <c r="M30" s="664"/>
      <c r="N30" s="664"/>
      <c r="O30" s="664"/>
      <c r="P30" s="664"/>
      <c r="Q30" s="665"/>
      <c r="R30" s="666">
        <v>98502</v>
      </c>
      <c r="S30" s="667"/>
      <c r="T30" s="667"/>
      <c r="U30" s="667"/>
      <c r="V30" s="667"/>
      <c r="W30" s="667"/>
      <c r="X30" s="667"/>
      <c r="Y30" s="668"/>
      <c r="Z30" s="693">
        <v>1.4</v>
      </c>
      <c r="AA30" s="693"/>
      <c r="AB30" s="693"/>
      <c r="AC30" s="693"/>
      <c r="AD30" s="694">
        <v>1060</v>
      </c>
      <c r="AE30" s="694"/>
      <c r="AF30" s="694"/>
      <c r="AG30" s="694"/>
      <c r="AH30" s="694"/>
      <c r="AI30" s="694"/>
      <c r="AJ30" s="694"/>
      <c r="AK30" s="694"/>
      <c r="AL30" s="669">
        <v>0</v>
      </c>
      <c r="AM30" s="670"/>
      <c r="AN30" s="670"/>
      <c r="AO30" s="695"/>
      <c r="AP30" s="725" t="s">
        <v>220</v>
      </c>
      <c r="AQ30" s="726"/>
      <c r="AR30" s="726"/>
      <c r="AS30" s="726"/>
      <c r="AT30" s="726"/>
      <c r="AU30" s="726"/>
      <c r="AV30" s="726"/>
      <c r="AW30" s="726"/>
      <c r="AX30" s="726"/>
      <c r="AY30" s="726"/>
      <c r="AZ30" s="726"/>
      <c r="BA30" s="726"/>
      <c r="BB30" s="726"/>
      <c r="BC30" s="726"/>
      <c r="BD30" s="726"/>
      <c r="BE30" s="726"/>
      <c r="BF30" s="727"/>
      <c r="BG30" s="725" t="s">
        <v>304</v>
      </c>
      <c r="BH30" s="750"/>
      <c r="BI30" s="750"/>
      <c r="BJ30" s="750"/>
      <c r="BK30" s="750"/>
      <c r="BL30" s="750"/>
      <c r="BM30" s="750"/>
      <c r="BN30" s="750"/>
      <c r="BO30" s="750"/>
      <c r="BP30" s="750"/>
      <c r="BQ30" s="751"/>
      <c r="BR30" s="725" t="s">
        <v>305</v>
      </c>
      <c r="BS30" s="750"/>
      <c r="BT30" s="750"/>
      <c r="BU30" s="750"/>
      <c r="BV30" s="750"/>
      <c r="BW30" s="750"/>
      <c r="BX30" s="750"/>
      <c r="BY30" s="750"/>
      <c r="BZ30" s="750"/>
      <c r="CA30" s="750"/>
      <c r="CB30" s="751"/>
      <c r="CD30" s="755"/>
      <c r="CE30" s="756"/>
      <c r="CF30" s="708" t="s">
        <v>306</v>
      </c>
      <c r="CG30" s="705"/>
      <c r="CH30" s="705"/>
      <c r="CI30" s="705"/>
      <c r="CJ30" s="705"/>
      <c r="CK30" s="705"/>
      <c r="CL30" s="705"/>
      <c r="CM30" s="705"/>
      <c r="CN30" s="705"/>
      <c r="CO30" s="705"/>
      <c r="CP30" s="705"/>
      <c r="CQ30" s="706"/>
      <c r="CR30" s="666">
        <v>380138</v>
      </c>
      <c r="CS30" s="667"/>
      <c r="CT30" s="667"/>
      <c r="CU30" s="667"/>
      <c r="CV30" s="667"/>
      <c r="CW30" s="667"/>
      <c r="CX30" s="667"/>
      <c r="CY30" s="668"/>
      <c r="CZ30" s="669">
        <v>5.7</v>
      </c>
      <c r="DA30" s="679"/>
      <c r="DB30" s="679"/>
      <c r="DC30" s="680"/>
      <c r="DD30" s="672">
        <v>380138</v>
      </c>
      <c r="DE30" s="667"/>
      <c r="DF30" s="667"/>
      <c r="DG30" s="667"/>
      <c r="DH30" s="667"/>
      <c r="DI30" s="667"/>
      <c r="DJ30" s="667"/>
      <c r="DK30" s="668"/>
      <c r="DL30" s="672">
        <v>380138</v>
      </c>
      <c r="DM30" s="667"/>
      <c r="DN30" s="667"/>
      <c r="DO30" s="667"/>
      <c r="DP30" s="667"/>
      <c r="DQ30" s="667"/>
      <c r="DR30" s="667"/>
      <c r="DS30" s="667"/>
      <c r="DT30" s="667"/>
      <c r="DU30" s="667"/>
      <c r="DV30" s="668"/>
      <c r="DW30" s="669">
        <v>11.2</v>
      </c>
      <c r="DX30" s="679"/>
      <c r="DY30" s="679"/>
      <c r="DZ30" s="679"/>
      <c r="EA30" s="679"/>
      <c r="EB30" s="679"/>
      <c r="EC30" s="700"/>
    </row>
    <row r="31" spans="2:133" ht="11.25" customHeight="1" x14ac:dyDescent="0.2">
      <c r="B31" s="663" t="s">
        <v>307</v>
      </c>
      <c r="C31" s="664"/>
      <c r="D31" s="664"/>
      <c r="E31" s="664"/>
      <c r="F31" s="664"/>
      <c r="G31" s="664"/>
      <c r="H31" s="664"/>
      <c r="I31" s="664"/>
      <c r="J31" s="664"/>
      <c r="K31" s="664"/>
      <c r="L31" s="664"/>
      <c r="M31" s="664"/>
      <c r="N31" s="664"/>
      <c r="O31" s="664"/>
      <c r="P31" s="664"/>
      <c r="Q31" s="665"/>
      <c r="R31" s="666">
        <v>8286</v>
      </c>
      <c r="S31" s="667"/>
      <c r="T31" s="667"/>
      <c r="U31" s="667"/>
      <c r="V31" s="667"/>
      <c r="W31" s="667"/>
      <c r="X31" s="667"/>
      <c r="Y31" s="668"/>
      <c r="Z31" s="693">
        <v>0.1</v>
      </c>
      <c r="AA31" s="693"/>
      <c r="AB31" s="693"/>
      <c r="AC31" s="693"/>
      <c r="AD31" s="694" t="s">
        <v>129</v>
      </c>
      <c r="AE31" s="694"/>
      <c r="AF31" s="694"/>
      <c r="AG31" s="694"/>
      <c r="AH31" s="694"/>
      <c r="AI31" s="694"/>
      <c r="AJ31" s="694"/>
      <c r="AK31" s="694"/>
      <c r="AL31" s="669" t="s">
        <v>129</v>
      </c>
      <c r="AM31" s="670"/>
      <c r="AN31" s="670"/>
      <c r="AO31" s="695"/>
      <c r="AP31" s="741" t="s">
        <v>308</v>
      </c>
      <c r="AQ31" s="742"/>
      <c r="AR31" s="742"/>
      <c r="AS31" s="742"/>
      <c r="AT31" s="747" t="s">
        <v>309</v>
      </c>
      <c r="AU31" s="367"/>
      <c r="AV31" s="367"/>
      <c r="AW31" s="367"/>
      <c r="AX31" s="733" t="s">
        <v>186</v>
      </c>
      <c r="AY31" s="734"/>
      <c r="AZ31" s="734"/>
      <c r="BA31" s="734"/>
      <c r="BB31" s="734"/>
      <c r="BC31" s="734"/>
      <c r="BD31" s="734"/>
      <c r="BE31" s="734"/>
      <c r="BF31" s="735"/>
      <c r="BG31" s="736">
        <v>99.2</v>
      </c>
      <c r="BH31" s="737"/>
      <c r="BI31" s="737"/>
      <c r="BJ31" s="737"/>
      <c r="BK31" s="737"/>
      <c r="BL31" s="737"/>
      <c r="BM31" s="738">
        <v>96.2</v>
      </c>
      <c r="BN31" s="737"/>
      <c r="BO31" s="737"/>
      <c r="BP31" s="737"/>
      <c r="BQ31" s="739"/>
      <c r="BR31" s="736">
        <v>98.8</v>
      </c>
      <c r="BS31" s="737"/>
      <c r="BT31" s="737"/>
      <c r="BU31" s="737"/>
      <c r="BV31" s="737"/>
      <c r="BW31" s="737"/>
      <c r="BX31" s="738">
        <v>95.7</v>
      </c>
      <c r="BY31" s="737"/>
      <c r="BZ31" s="737"/>
      <c r="CA31" s="737"/>
      <c r="CB31" s="739"/>
      <c r="CD31" s="755"/>
      <c r="CE31" s="756"/>
      <c r="CF31" s="708" t="s">
        <v>310</v>
      </c>
      <c r="CG31" s="705"/>
      <c r="CH31" s="705"/>
      <c r="CI31" s="705"/>
      <c r="CJ31" s="705"/>
      <c r="CK31" s="705"/>
      <c r="CL31" s="705"/>
      <c r="CM31" s="705"/>
      <c r="CN31" s="705"/>
      <c r="CO31" s="705"/>
      <c r="CP31" s="705"/>
      <c r="CQ31" s="706"/>
      <c r="CR31" s="666">
        <v>19452</v>
      </c>
      <c r="CS31" s="677"/>
      <c r="CT31" s="677"/>
      <c r="CU31" s="677"/>
      <c r="CV31" s="677"/>
      <c r="CW31" s="677"/>
      <c r="CX31" s="677"/>
      <c r="CY31" s="678"/>
      <c r="CZ31" s="669">
        <v>0.3</v>
      </c>
      <c r="DA31" s="679"/>
      <c r="DB31" s="679"/>
      <c r="DC31" s="680"/>
      <c r="DD31" s="672">
        <v>19452</v>
      </c>
      <c r="DE31" s="677"/>
      <c r="DF31" s="677"/>
      <c r="DG31" s="677"/>
      <c r="DH31" s="677"/>
      <c r="DI31" s="677"/>
      <c r="DJ31" s="677"/>
      <c r="DK31" s="678"/>
      <c r="DL31" s="672">
        <v>19452</v>
      </c>
      <c r="DM31" s="677"/>
      <c r="DN31" s="677"/>
      <c r="DO31" s="677"/>
      <c r="DP31" s="677"/>
      <c r="DQ31" s="677"/>
      <c r="DR31" s="677"/>
      <c r="DS31" s="677"/>
      <c r="DT31" s="677"/>
      <c r="DU31" s="677"/>
      <c r="DV31" s="678"/>
      <c r="DW31" s="669">
        <v>0.6</v>
      </c>
      <c r="DX31" s="679"/>
      <c r="DY31" s="679"/>
      <c r="DZ31" s="679"/>
      <c r="EA31" s="679"/>
      <c r="EB31" s="679"/>
      <c r="EC31" s="700"/>
    </row>
    <row r="32" spans="2:133" ht="11.25" customHeight="1" x14ac:dyDescent="0.2">
      <c r="B32" s="663" t="s">
        <v>311</v>
      </c>
      <c r="C32" s="664"/>
      <c r="D32" s="664"/>
      <c r="E32" s="664"/>
      <c r="F32" s="664"/>
      <c r="G32" s="664"/>
      <c r="H32" s="664"/>
      <c r="I32" s="664"/>
      <c r="J32" s="664"/>
      <c r="K32" s="664"/>
      <c r="L32" s="664"/>
      <c r="M32" s="664"/>
      <c r="N32" s="664"/>
      <c r="O32" s="664"/>
      <c r="P32" s="664"/>
      <c r="Q32" s="665"/>
      <c r="R32" s="666">
        <v>1785706</v>
      </c>
      <c r="S32" s="667"/>
      <c r="T32" s="667"/>
      <c r="U32" s="667"/>
      <c r="V32" s="667"/>
      <c r="W32" s="667"/>
      <c r="X32" s="667"/>
      <c r="Y32" s="668"/>
      <c r="Z32" s="693">
        <v>25</v>
      </c>
      <c r="AA32" s="693"/>
      <c r="AB32" s="693"/>
      <c r="AC32" s="693"/>
      <c r="AD32" s="694" t="s">
        <v>129</v>
      </c>
      <c r="AE32" s="694"/>
      <c r="AF32" s="694"/>
      <c r="AG32" s="694"/>
      <c r="AH32" s="694"/>
      <c r="AI32" s="694"/>
      <c r="AJ32" s="694"/>
      <c r="AK32" s="694"/>
      <c r="AL32" s="669" t="s">
        <v>129</v>
      </c>
      <c r="AM32" s="670"/>
      <c r="AN32" s="670"/>
      <c r="AO32" s="695"/>
      <c r="AP32" s="743"/>
      <c r="AQ32" s="744"/>
      <c r="AR32" s="744"/>
      <c r="AS32" s="744"/>
      <c r="AT32" s="748"/>
      <c r="AU32" s="363" t="s">
        <v>312</v>
      </c>
      <c r="AV32" s="363"/>
      <c r="AW32" s="363"/>
      <c r="AX32" s="663" t="s">
        <v>313</v>
      </c>
      <c r="AY32" s="664"/>
      <c r="AZ32" s="664"/>
      <c r="BA32" s="664"/>
      <c r="BB32" s="664"/>
      <c r="BC32" s="664"/>
      <c r="BD32" s="664"/>
      <c r="BE32" s="664"/>
      <c r="BF32" s="665"/>
      <c r="BG32" s="740">
        <v>99.6</v>
      </c>
      <c r="BH32" s="677"/>
      <c r="BI32" s="677"/>
      <c r="BJ32" s="677"/>
      <c r="BK32" s="677"/>
      <c r="BL32" s="677"/>
      <c r="BM32" s="670">
        <v>98.6</v>
      </c>
      <c r="BN32" s="732"/>
      <c r="BO32" s="732"/>
      <c r="BP32" s="732"/>
      <c r="BQ32" s="704"/>
      <c r="BR32" s="740">
        <v>98.4</v>
      </c>
      <c r="BS32" s="677"/>
      <c r="BT32" s="677"/>
      <c r="BU32" s="677"/>
      <c r="BV32" s="677"/>
      <c r="BW32" s="677"/>
      <c r="BX32" s="670">
        <v>97</v>
      </c>
      <c r="BY32" s="732"/>
      <c r="BZ32" s="732"/>
      <c r="CA32" s="732"/>
      <c r="CB32" s="704"/>
      <c r="CD32" s="757"/>
      <c r="CE32" s="758"/>
      <c r="CF32" s="708" t="s">
        <v>314</v>
      </c>
      <c r="CG32" s="705"/>
      <c r="CH32" s="705"/>
      <c r="CI32" s="705"/>
      <c r="CJ32" s="705"/>
      <c r="CK32" s="705"/>
      <c r="CL32" s="705"/>
      <c r="CM32" s="705"/>
      <c r="CN32" s="705"/>
      <c r="CO32" s="705"/>
      <c r="CP32" s="705"/>
      <c r="CQ32" s="706"/>
      <c r="CR32" s="666" t="s">
        <v>129</v>
      </c>
      <c r="CS32" s="667"/>
      <c r="CT32" s="667"/>
      <c r="CU32" s="667"/>
      <c r="CV32" s="667"/>
      <c r="CW32" s="667"/>
      <c r="CX32" s="667"/>
      <c r="CY32" s="668"/>
      <c r="CZ32" s="669" t="s">
        <v>129</v>
      </c>
      <c r="DA32" s="679"/>
      <c r="DB32" s="679"/>
      <c r="DC32" s="680"/>
      <c r="DD32" s="672" t="s">
        <v>129</v>
      </c>
      <c r="DE32" s="667"/>
      <c r="DF32" s="667"/>
      <c r="DG32" s="667"/>
      <c r="DH32" s="667"/>
      <c r="DI32" s="667"/>
      <c r="DJ32" s="667"/>
      <c r="DK32" s="668"/>
      <c r="DL32" s="672" t="s">
        <v>129</v>
      </c>
      <c r="DM32" s="667"/>
      <c r="DN32" s="667"/>
      <c r="DO32" s="667"/>
      <c r="DP32" s="667"/>
      <c r="DQ32" s="667"/>
      <c r="DR32" s="667"/>
      <c r="DS32" s="667"/>
      <c r="DT32" s="667"/>
      <c r="DU32" s="667"/>
      <c r="DV32" s="668"/>
      <c r="DW32" s="669" t="s">
        <v>129</v>
      </c>
      <c r="DX32" s="679"/>
      <c r="DY32" s="679"/>
      <c r="DZ32" s="679"/>
      <c r="EA32" s="679"/>
      <c r="EB32" s="679"/>
      <c r="EC32" s="700"/>
    </row>
    <row r="33" spans="2:133" ht="11.25" customHeight="1" x14ac:dyDescent="0.2">
      <c r="B33" s="729" t="s">
        <v>315</v>
      </c>
      <c r="C33" s="730"/>
      <c r="D33" s="730"/>
      <c r="E33" s="730"/>
      <c r="F33" s="730"/>
      <c r="G33" s="730"/>
      <c r="H33" s="730"/>
      <c r="I33" s="730"/>
      <c r="J33" s="730"/>
      <c r="K33" s="730"/>
      <c r="L33" s="730"/>
      <c r="M33" s="730"/>
      <c r="N33" s="730"/>
      <c r="O33" s="730"/>
      <c r="P33" s="730"/>
      <c r="Q33" s="731"/>
      <c r="R33" s="666" t="s">
        <v>129</v>
      </c>
      <c r="S33" s="667"/>
      <c r="T33" s="667"/>
      <c r="U33" s="667"/>
      <c r="V33" s="667"/>
      <c r="W33" s="667"/>
      <c r="X33" s="667"/>
      <c r="Y33" s="668"/>
      <c r="Z33" s="693" t="s">
        <v>129</v>
      </c>
      <c r="AA33" s="693"/>
      <c r="AB33" s="693"/>
      <c r="AC33" s="693"/>
      <c r="AD33" s="694" t="s">
        <v>129</v>
      </c>
      <c r="AE33" s="694"/>
      <c r="AF33" s="694"/>
      <c r="AG33" s="694"/>
      <c r="AH33" s="694"/>
      <c r="AI33" s="694"/>
      <c r="AJ33" s="694"/>
      <c r="AK33" s="694"/>
      <c r="AL33" s="669" t="s">
        <v>129</v>
      </c>
      <c r="AM33" s="670"/>
      <c r="AN33" s="670"/>
      <c r="AO33" s="695"/>
      <c r="AP33" s="745"/>
      <c r="AQ33" s="746"/>
      <c r="AR33" s="746"/>
      <c r="AS33" s="746"/>
      <c r="AT33" s="749"/>
      <c r="AU33" s="361"/>
      <c r="AV33" s="361"/>
      <c r="AW33" s="361"/>
      <c r="AX33" s="643" t="s">
        <v>316</v>
      </c>
      <c r="AY33" s="644"/>
      <c r="AZ33" s="644"/>
      <c r="BA33" s="644"/>
      <c r="BB33" s="644"/>
      <c r="BC33" s="644"/>
      <c r="BD33" s="644"/>
      <c r="BE33" s="644"/>
      <c r="BF33" s="645"/>
      <c r="BG33" s="728">
        <v>98.8</v>
      </c>
      <c r="BH33" s="647"/>
      <c r="BI33" s="647"/>
      <c r="BJ33" s="647"/>
      <c r="BK33" s="647"/>
      <c r="BL33" s="647"/>
      <c r="BM33" s="685">
        <v>93.8</v>
      </c>
      <c r="BN33" s="647"/>
      <c r="BO33" s="647"/>
      <c r="BP33" s="647"/>
      <c r="BQ33" s="696"/>
      <c r="BR33" s="728">
        <v>99.2</v>
      </c>
      <c r="BS33" s="647"/>
      <c r="BT33" s="647"/>
      <c r="BU33" s="647"/>
      <c r="BV33" s="647"/>
      <c r="BW33" s="647"/>
      <c r="BX33" s="685">
        <v>94.3</v>
      </c>
      <c r="BY33" s="647"/>
      <c r="BZ33" s="647"/>
      <c r="CA33" s="647"/>
      <c r="CB33" s="696"/>
      <c r="CD33" s="708" t="s">
        <v>317</v>
      </c>
      <c r="CE33" s="705"/>
      <c r="CF33" s="705"/>
      <c r="CG33" s="705"/>
      <c r="CH33" s="705"/>
      <c r="CI33" s="705"/>
      <c r="CJ33" s="705"/>
      <c r="CK33" s="705"/>
      <c r="CL33" s="705"/>
      <c r="CM33" s="705"/>
      <c r="CN33" s="705"/>
      <c r="CO33" s="705"/>
      <c r="CP33" s="705"/>
      <c r="CQ33" s="706"/>
      <c r="CR33" s="666">
        <v>2230493</v>
      </c>
      <c r="CS33" s="677"/>
      <c r="CT33" s="677"/>
      <c r="CU33" s="677"/>
      <c r="CV33" s="677"/>
      <c r="CW33" s="677"/>
      <c r="CX33" s="677"/>
      <c r="CY33" s="678"/>
      <c r="CZ33" s="669">
        <v>33.700000000000003</v>
      </c>
      <c r="DA33" s="679"/>
      <c r="DB33" s="679"/>
      <c r="DC33" s="680"/>
      <c r="DD33" s="672">
        <v>1846214</v>
      </c>
      <c r="DE33" s="677"/>
      <c r="DF33" s="677"/>
      <c r="DG33" s="677"/>
      <c r="DH33" s="677"/>
      <c r="DI33" s="677"/>
      <c r="DJ33" s="677"/>
      <c r="DK33" s="678"/>
      <c r="DL33" s="672">
        <v>1297099</v>
      </c>
      <c r="DM33" s="677"/>
      <c r="DN33" s="677"/>
      <c r="DO33" s="677"/>
      <c r="DP33" s="677"/>
      <c r="DQ33" s="677"/>
      <c r="DR33" s="677"/>
      <c r="DS33" s="677"/>
      <c r="DT33" s="677"/>
      <c r="DU33" s="677"/>
      <c r="DV33" s="678"/>
      <c r="DW33" s="669">
        <v>38.200000000000003</v>
      </c>
      <c r="DX33" s="679"/>
      <c r="DY33" s="679"/>
      <c r="DZ33" s="679"/>
      <c r="EA33" s="679"/>
      <c r="EB33" s="679"/>
      <c r="EC33" s="700"/>
    </row>
    <row r="34" spans="2:133" ht="11.25" customHeight="1" x14ac:dyDescent="0.2">
      <c r="B34" s="663" t="s">
        <v>318</v>
      </c>
      <c r="C34" s="664"/>
      <c r="D34" s="664"/>
      <c r="E34" s="664"/>
      <c r="F34" s="664"/>
      <c r="G34" s="664"/>
      <c r="H34" s="664"/>
      <c r="I34" s="664"/>
      <c r="J34" s="664"/>
      <c r="K34" s="664"/>
      <c r="L34" s="664"/>
      <c r="M34" s="664"/>
      <c r="N34" s="664"/>
      <c r="O34" s="664"/>
      <c r="P34" s="664"/>
      <c r="Q34" s="665"/>
      <c r="R34" s="666">
        <v>318993</v>
      </c>
      <c r="S34" s="667"/>
      <c r="T34" s="667"/>
      <c r="U34" s="667"/>
      <c r="V34" s="667"/>
      <c r="W34" s="667"/>
      <c r="X34" s="667"/>
      <c r="Y34" s="668"/>
      <c r="Z34" s="693">
        <v>4.5</v>
      </c>
      <c r="AA34" s="693"/>
      <c r="AB34" s="693"/>
      <c r="AC34" s="693"/>
      <c r="AD34" s="694" t="s">
        <v>129</v>
      </c>
      <c r="AE34" s="694"/>
      <c r="AF34" s="694"/>
      <c r="AG34" s="694"/>
      <c r="AH34" s="694"/>
      <c r="AI34" s="694"/>
      <c r="AJ34" s="694"/>
      <c r="AK34" s="694"/>
      <c r="AL34" s="669" t="s">
        <v>129</v>
      </c>
      <c r="AM34" s="670"/>
      <c r="AN34" s="670"/>
      <c r="AO34" s="695"/>
      <c r="AP34" s="214"/>
      <c r="AQ34" s="215"/>
      <c r="AR34" s="363"/>
      <c r="AS34" s="367"/>
      <c r="AT34" s="367"/>
      <c r="AU34" s="367"/>
      <c r="AV34" s="367"/>
      <c r="AW34" s="367"/>
      <c r="AX34" s="367"/>
      <c r="AY34" s="367"/>
      <c r="AZ34" s="367"/>
      <c r="BA34" s="367"/>
      <c r="BB34" s="367"/>
      <c r="BC34" s="367"/>
      <c r="BD34" s="367"/>
      <c r="BE34" s="367"/>
      <c r="BF34" s="36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708" t="s">
        <v>319</v>
      </c>
      <c r="CE34" s="705"/>
      <c r="CF34" s="705"/>
      <c r="CG34" s="705"/>
      <c r="CH34" s="705"/>
      <c r="CI34" s="705"/>
      <c r="CJ34" s="705"/>
      <c r="CK34" s="705"/>
      <c r="CL34" s="705"/>
      <c r="CM34" s="705"/>
      <c r="CN34" s="705"/>
      <c r="CO34" s="705"/>
      <c r="CP34" s="705"/>
      <c r="CQ34" s="706"/>
      <c r="CR34" s="666">
        <v>731928</v>
      </c>
      <c r="CS34" s="667"/>
      <c r="CT34" s="667"/>
      <c r="CU34" s="667"/>
      <c r="CV34" s="667"/>
      <c r="CW34" s="667"/>
      <c r="CX34" s="667"/>
      <c r="CY34" s="668"/>
      <c r="CZ34" s="669">
        <v>11.1</v>
      </c>
      <c r="DA34" s="679"/>
      <c r="DB34" s="679"/>
      <c r="DC34" s="680"/>
      <c r="DD34" s="672">
        <v>482393</v>
      </c>
      <c r="DE34" s="667"/>
      <c r="DF34" s="667"/>
      <c r="DG34" s="667"/>
      <c r="DH34" s="667"/>
      <c r="DI34" s="667"/>
      <c r="DJ34" s="667"/>
      <c r="DK34" s="668"/>
      <c r="DL34" s="672">
        <v>426998</v>
      </c>
      <c r="DM34" s="667"/>
      <c r="DN34" s="667"/>
      <c r="DO34" s="667"/>
      <c r="DP34" s="667"/>
      <c r="DQ34" s="667"/>
      <c r="DR34" s="667"/>
      <c r="DS34" s="667"/>
      <c r="DT34" s="667"/>
      <c r="DU34" s="667"/>
      <c r="DV34" s="668"/>
      <c r="DW34" s="669">
        <v>12.6</v>
      </c>
      <c r="DX34" s="679"/>
      <c r="DY34" s="679"/>
      <c r="DZ34" s="679"/>
      <c r="EA34" s="679"/>
      <c r="EB34" s="679"/>
      <c r="EC34" s="700"/>
    </row>
    <row r="35" spans="2:133" ht="11.25" customHeight="1" x14ac:dyDescent="0.2">
      <c r="B35" s="663" t="s">
        <v>320</v>
      </c>
      <c r="C35" s="664"/>
      <c r="D35" s="664"/>
      <c r="E35" s="664"/>
      <c r="F35" s="664"/>
      <c r="G35" s="664"/>
      <c r="H35" s="664"/>
      <c r="I35" s="664"/>
      <c r="J35" s="664"/>
      <c r="K35" s="664"/>
      <c r="L35" s="664"/>
      <c r="M35" s="664"/>
      <c r="N35" s="664"/>
      <c r="O35" s="664"/>
      <c r="P35" s="664"/>
      <c r="Q35" s="665"/>
      <c r="R35" s="666">
        <v>45713</v>
      </c>
      <c r="S35" s="667"/>
      <c r="T35" s="667"/>
      <c r="U35" s="667"/>
      <c r="V35" s="667"/>
      <c r="W35" s="667"/>
      <c r="X35" s="667"/>
      <c r="Y35" s="668"/>
      <c r="Z35" s="693">
        <v>0.6</v>
      </c>
      <c r="AA35" s="693"/>
      <c r="AB35" s="693"/>
      <c r="AC35" s="693"/>
      <c r="AD35" s="694">
        <v>40646</v>
      </c>
      <c r="AE35" s="694"/>
      <c r="AF35" s="694"/>
      <c r="AG35" s="694"/>
      <c r="AH35" s="694"/>
      <c r="AI35" s="694"/>
      <c r="AJ35" s="694"/>
      <c r="AK35" s="694"/>
      <c r="AL35" s="669">
        <v>1.3</v>
      </c>
      <c r="AM35" s="670"/>
      <c r="AN35" s="670"/>
      <c r="AO35" s="695"/>
      <c r="AP35" s="216"/>
      <c r="AQ35" s="725" t="s">
        <v>321</v>
      </c>
      <c r="AR35" s="726"/>
      <c r="AS35" s="726"/>
      <c r="AT35" s="726"/>
      <c r="AU35" s="726"/>
      <c r="AV35" s="726"/>
      <c r="AW35" s="726"/>
      <c r="AX35" s="726"/>
      <c r="AY35" s="726"/>
      <c r="AZ35" s="726"/>
      <c r="BA35" s="726"/>
      <c r="BB35" s="726"/>
      <c r="BC35" s="726"/>
      <c r="BD35" s="726"/>
      <c r="BE35" s="726"/>
      <c r="BF35" s="727"/>
      <c r="BG35" s="725" t="s">
        <v>322</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8" t="s">
        <v>323</v>
      </c>
      <c r="CE35" s="705"/>
      <c r="CF35" s="705"/>
      <c r="CG35" s="705"/>
      <c r="CH35" s="705"/>
      <c r="CI35" s="705"/>
      <c r="CJ35" s="705"/>
      <c r="CK35" s="705"/>
      <c r="CL35" s="705"/>
      <c r="CM35" s="705"/>
      <c r="CN35" s="705"/>
      <c r="CO35" s="705"/>
      <c r="CP35" s="705"/>
      <c r="CQ35" s="706"/>
      <c r="CR35" s="666">
        <v>15164</v>
      </c>
      <c r="CS35" s="677"/>
      <c r="CT35" s="677"/>
      <c r="CU35" s="677"/>
      <c r="CV35" s="677"/>
      <c r="CW35" s="677"/>
      <c r="CX35" s="677"/>
      <c r="CY35" s="678"/>
      <c r="CZ35" s="669">
        <v>0.2</v>
      </c>
      <c r="DA35" s="679"/>
      <c r="DB35" s="679"/>
      <c r="DC35" s="680"/>
      <c r="DD35" s="672">
        <v>13443</v>
      </c>
      <c r="DE35" s="677"/>
      <c r="DF35" s="677"/>
      <c r="DG35" s="677"/>
      <c r="DH35" s="677"/>
      <c r="DI35" s="677"/>
      <c r="DJ35" s="677"/>
      <c r="DK35" s="678"/>
      <c r="DL35" s="672">
        <v>12916</v>
      </c>
      <c r="DM35" s="677"/>
      <c r="DN35" s="677"/>
      <c r="DO35" s="677"/>
      <c r="DP35" s="677"/>
      <c r="DQ35" s="677"/>
      <c r="DR35" s="677"/>
      <c r="DS35" s="677"/>
      <c r="DT35" s="677"/>
      <c r="DU35" s="677"/>
      <c r="DV35" s="678"/>
      <c r="DW35" s="669">
        <v>0.4</v>
      </c>
      <c r="DX35" s="679"/>
      <c r="DY35" s="679"/>
      <c r="DZ35" s="679"/>
      <c r="EA35" s="679"/>
      <c r="EB35" s="679"/>
      <c r="EC35" s="700"/>
    </row>
    <row r="36" spans="2:133" ht="11.25" customHeight="1" x14ac:dyDescent="0.2">
      <c r="B36" s="663" t="s">
        <v>324</v>
      </c>
      <c r="C36" s="664"/>
      <c r="D36" s="664"/>
      <c r="E36" s="664"/>
      <c r="F36" s="664"/>
      <c r="G36" s="664"/>
      <c r="H36" s="664"/>
      <c r="I36" s="664"/>
      <c r="J36" s="664"/>
      <c r="K36" s="664"/>
      <c r="L36" s="664"/>
      <c r="M36" s="664"/>
      <c r="N36" s="664"/>
      <c r="O36" s="664"/>
      <c r="P36" s="664"/>
      <c r="Q36" s="665"/>
      <c r="R36" s="666">
        <v>104512</v>
      </c>
      <c r="S36" s="667"/>
      <c r="T36" s="667"/>
      <c r="U36" s="667"/>
      <c r="V36" s="667"/>
      <c r="W36" s="667"/>
      <c r="X36" s="667"/>
      <c r="Y36" s="668"/>
      <c r="Z36" s="693">
        <v>1.5</v>
      </c>
      <c r="AA36" s="693"/>
      <c r="AB36" s="693"/>
      <c r="AC36" s="693"/>
      <c r="AD36" s="694" t="s">
        <v>129</v>
      </c>
      <c r="AE36" s="694"/>
      <c r="AF36" s="694"/>
      <c r="AG36" s="694"/>
      <c r="AH36" s="694"/>
      <c r="AI36" s="694"/>
      <c r="AJ36" s="694"/>
      <c r="AK36" s="694"/>
      <c r="AL36" s="669" t="s">
        <v>129</v>
      </c>
      <c r="AM36" s="670"/>
      <c r="AN36" s="670"/>
      <c r="AO36" s="695"/>
      <c r="AP36" s="216"/>
      <c r="AQ36" s="716" t="s">
        <v>325</v>
      </c>
      <c r="AR36" s="717"/>
      <c r="AS36" s="717"/>
      <c r="AT36" s="717"/>
      <c r="AU36" s="717"/>
      <c r="AV36" s="717"/>
      <c r="AW36" s="717"/>
      <c r="AX36" s="717"/>
      <c r="AY36" s="718"/>
      <c r="AZ36" s="719">
        <v>512721</v>
      </c>
      <c r="BA36" s="720"/>
      <c r="BB36" s="720"/>
      <c r="BC36" s="720"/>
      <c r="BD36" s="720"/>
      <c r="BE36" s="720"/>
      <c r="BF36" s="721"/>
      <c r="BG36" s="722" t="s">
        <v>326</v>
      </c>
      <c r="BH36" s="723"/>
      <c r="BI36" s="723"/>
      <c r="BJ36" s="723"/>
      <c r="BK36" s="723"/>
      <c r="BL36" s="723"/>
      <c r="BM36" s="723"/>
      <c r="BN36" s="723"/>
      <c r="BO36" s="723"/>
      <c r="BP36" s="723"/>
      <c r="BQ36" s="723"/>
      <c r="BR36" s="723"/>
      <c r="BS36" s="723"/>
      <c r="BT36" s="723"/>
      <c r="BU36" s="724"/>
      <c r="BV36" s="719">
        <v>59652</v>
      </c>
      <c r="BW36" s="720"/>
      <c r="BX36" s="720"/>
      <c r="BY36" s="720"/>
      <c r="BZ36" s="720"/>
      <c r="CA36" s="720"/>
      <c r="CB36" s="721"/>
      <c r="CD36" s="708" t="s">
        <v>327</v>
      </c>
      <c r="CE36" s="705"/>
      <c r="CF36" s="705"/>
      <c r="CG36" s="705"/>
      <c r="CH36" s="705"/>
      <c r="CI36" s="705"/>
      <c r="CJ36" s="705"/>
      <c r="CK36" s="705"/>
      <c r="CL36" s="705"/>
      <c r="CM36" s="705"/>
      <c r="CN36" s="705"/>
      <c r="CO36" s="705"/>
      <c r="CP36" s="705"/>
      <c r="CQ36" s="706"/>
      <c r="CR36" s="666">
        <v>603973</v>
      </c>
      <c r="CS36" s="667"/>
      <c r="CT36" s="667"/>
      <c r="CU36" s="667"/>
      <c r="CV36" s="667"/>
      <c r="CW36" s="667"/>
      <c r="CX36" s="667"/>
      <c r="CY36" s="668"/>
      <c r="CZ36" s="669">
        <v>9.1</v>
      </c>
      <c r="DA36" s="679"/>
      <c r="DB36" s="679"/>
      <c r="DC36" s="680"/>
      <c r="DD36" s="672">
        <v>553700</v>
      </c>
      <c r="DE36" s="667"/>
      <c r="DF36" s="667"/>
      <c r="DG36" s="667"/>
      <c r="DH36" s="667"/>
      <c r="DI36" s="667"/>
      <c r="DJ36" s="667"/>
      <c r="DK36" s="668"/>
      <c r="DL36" s="672">
        <v>443697</v>
      </c>
      <c r="DM36" s="667"/>
      <c r="DN36" s="667"/>
      <c r="DO36" s="667"/>
      <c r="DP36" s="667"/>
      <c r="DQ36" s="667"/>
      <c r="DR36" s="667"/>
      <c r="DS36" s="667"/>
      <c r="DT36" s="667"/>
      <c r="DU36" s="667"/>
      <c r="DV36" s="668"/>
      <c r="DW36" s="669">
        <v>13.1</v>
      </c>
      <c r="DX36" s="679"/>
      <c r="DY36" s="679"/>
      <c r="DZ36" s="679"/>
      <c r="EA36" s="679"/>
      <c r="EB36" s="679"/>
      <c r="EC36" s="700"/>
    </row>
    <row r="37" spans="2:133" ht="11.25" customHeight="1" x14ac:dyDescent="0.2">
      <c r="B37" s="663" t="s">
        <v>328</v>
      </c>
      <c r="C37" s="664"/>
      <c r="D37" s="664"/>
      <c r="E37" s="664"/>
      <c r="F37" s="664"/>
      <c r="G37" s="664"/>
      <c r="H37" s="664"/>
      <c r="I37" s="664"/>
      <c r="J37" s="664"/>
      <c r="K37" s="664"/>
      <c r="L37" s="664"/>
      <c r="M37" s="664"/>
      <c r="N37" s="664"/>
      <c r="O37" s="664"/>
      <c r="P37" s="664"/>
      <c r="Q37" s="665"/>
      <c r="R37" s="666">
        <v>39276</v>
      </c>
      <c r="S37" s="667"/>
      <c r="T37" s="667"/>
      <c r="U37" s="667"/>
      <c r="V37" s="667"/>
      <c r="W37" s="667"/>
      <c r="X37" s="667"/>
      <c r="Y37" s="668"/>
      <c r="Z37" s="693">
        <v>0.5</v>
      </c>
      <c r="AA37" s="693"/>
      <c r="AB37" s="693"/>
      <c r="AC37" s="693"/>
      <c r="AD37" s="694" t="s">
        <v>129</v>
      </c>
      <c r="AE37" s="694"/>
      <c r="AF37" s="694"/>
      <c r="AG37" s="694"/>
      <c r="AH37" s="694"/>
      <c r="AI37" s="694"/>
      <c r="AJ37" s="694"/>
      <c r="AK37" s="694"/>
      <c r="AL37" s="669" t="s">
        <v>129</v>
      </c>
      <c r="AM37" s="670"/>
      <c r="AN37" s="670"/>
      <c r="AO37" s="695"/>
      <c r="AQ37" s="701" t="s">
        <v>329</v>
      </c>
      <c r="AR37" s="702"/>
      <c r="AS37" s="702"/>
      <c r="AT37" s="702"/>
      <c r="AU37" s="702"/>
      <c r="AV37" s="702"/>
      <c r="AW37" s="702"/>
      <c r="AX37" s="702"/>
      <c r="AY37" s="703"/>
      <c r="AZ37" s="666">
        <v>77805</v>
      </c>
      <c r="BA37" s="667"/>
      <c r="BB37" s="667"/>
      <c r="BC37" s="667"/>
      <c r="BD37" s="677"/>
      <c r="BE37" s="677"/>
      <c r="BF37" s="704"/>
      <c r="BG37" s="708" t="s">
        <v>330</v>
      </c>
      <c r="BH37" s="705"/>
      <c r="BI37" s="705"/>
      <c r="BJ37" s="705"/>
      <c r="BK37" s="705"/>
      <c r="BL37" s="705"/>
      <c r="BM37" s="705"/>
      <c r="BN37" s="705"/>
      <c r="BO37" s="705"/>
      <c r="BP37" s="705"/>
      <c r="BQ37" s="705"/>
      <c r="BR37" s="705"/>
      <c r="BS37" s="705"/>
      <c r="BT37" s="705"/>
      <c r="BU37" s="706"/>
      <c r="BV37" s="666">
        <v>50142</v>
      </c>
      <c r="BW37" s="667"/>
      <c r="BX37" s="667"/>
      <c r="BY37" s="667"/>
      <c r="BZ37" s="667"/>
      <c r="CA37" s="667"/>
      <c r="CB37" s="707"/>
      <c r="CD37" s="708" t="s">
        <v>331</v>
      </c>
      <c r="CE37" s="705"/>
      <c r="CF37" s="705"/>
      <c r="CG37" s="705"/>
      <c r="CH37" s="705"/>
      <c r="CI37" s="705"/>
      <c r="CJ37" s="705"/>
      <c r="CK37" s="705"/>
      <c r="CL37" s="705"/>
      <c r="CM37" s="705"/>
      <c r="CN37" s="705"/>
      <c r="CO37" s="705"/>
      <c r="CP37" s="705"/>
      <c r="CQ37" s="706"/>
      <c r="CR37" s="666">
        <v>157886</v>
      </c>
      <c r="CS37" s="677"/>
      <c r="CT37" s="677"/>
      <c r="CU37" s="677"/>
      <c r="CV37" s="677"/>
      <c r="CW37" s="677"/>
      <c r="CX37" s="677"/>
      <c r="CY37" s="678"/>
      <c r="CZ37" s="669">
        <v>2.4</v>
      </c>
      <c r="DA37" s="679"/>
      <c r="DB37" s="679"/>
      <c r="DC37" s="680"/>
      <c r="DD37" s="672">
        <v>144531</v>
      </c>
      <c r="DE37" s="677"/>
      <c r="DF37" s="677"/>
      <c r="DG37" s="677"/>
      <c r="DH37" s="677"/>
      <c r="DI37" s="677"/>
      <c r="DJ37" s="677"/>
      <c r="DK37" s="678"/>
      <c r="DL37" s="672">
        <v>139397</v>
      </c>
      <c r="DM37" s="677"/>
      <c r="DN37" s="677"/>
      <c r="DO37" s="677"/>
      <c r="DP37" s="677"/>
      <c r="DQ37" s="677"/>
      <c r="DR37" s="677"/>
      <c r="DS37" s="677"/>
      <c r="DT37" s="677"/>
      <c r="DU37" s="677"/>
      <c r="DV37" s="678"/>
      <c r="DW37" s="669">
        <v>4.0999999999999996</v>
      </c>
      <c r="DX37" s="679"/>
      <c r="DY37" s="679"/>
      <c r="DZ37" s="679"/>
      <c r="EA37" s="679"/>
      <c r="EB37" s="679"/>
      <c r="EC37" s="700"/>
    </row>
    <row r="38" spans="2:133" ht="11.25" customHeight="1" x14ac:dyDescent="0.2">
      <c r="B38" s="663" t="s">
        <v>332</v>
      </c>
      <c r="C38" s="664"/>
      <c r="D38" s="664"/>
      <c r="E38" s="664"/>
      <c r="F38" s="664"/>
      <c r="G38" s="664"/>
      <c r="H38" s="664"/>
      <c r="I38" s="664"/>
      <c r="J38" s="664"/>
      <c r="K38" s="664"/>
      <c r="L38" s="664"/>
      <c r="M38" s="664"/>
      <c r="N38" s="664"/>
      <c r="O38" s="664"/>
      <c r="P38" s="664"/>
      <c r="Q38" s="665"/>
      <c r="R38" s="666">
        <v>152047</v>
      </c>
      <c r="S38" s="667"/>
      <c r="T38" s="667"/>
      <c r="U38" s="667"/>
      <c r="V38" s="667"/>
      <c r="W38" s="667"/>
      <c r="X38" s="667"/>
      <c r="Y38" s="668"/>
      <c r="Z38" s="693">
        <v>2.1</v>
      </c>
      <c r="AA38" s="693"/>
      <c r="AB38" s="693"/>
      <c r="AC38" s="693"/>
      <c r="AD38" s="694" t="s">
        <v>129</v>
      </c>
      <c r="AE38" s="694"/>
      <c r="AF38" s="694"/>
      <c r="AG38" s="694"/>
      <c r="AH38" s="694"/>
      <c r="AI38" s="694"/>
      <c r="AJ38" s="694"/>
      <c r="AK38" s="694"/>
      <c r="AL38" s="669" t="s">
        <v>129</v>
      </c>
      <c r="AM38" s="670"/>
      <c r="AN38" s="670"/>
      <c r="AO38" s="695"/>
      <c r="AQ38" s="701" t="s">
        <v>333</v>
      </c>
      <c r="AR38" s="702"/>
      <c r="AS38" s="702"/>
      <c r="AT38" s="702"/>
      <c r="AU38" s="702"/>
      <c r="AV38" s="702"/>
      <c r="AW38" s="702"/>
      <c r="AX38" s="702"/>
      <c r="AY38" s="703"/>
      <c r="AZ38" s="666">
        <v>17081</v>
      </c>
      <c r="BA38" s="667"/>
      <c r="BB38" s="667"/>
      <c r="BC38" s="667"/>
      <c r="BD38" s="677"/>
      <c r="BE38" s="677"/>
      <c r="BF38" s="704"/>
      <c r="BG38" s="708" t="s">
        <v>334</v>
      </c>
      <c r="BH38" s="705"/>
      <c r="BI38" s="705"/>
      <c r="BJ38" s="705"/>
      <c r="BK38" s="705"/>
      <c r="BL38" s="705"/>
      <c r="BM38" s="705"/>
      <c r="BN38" s="705"/>
      <c r="BO38" s="705"/>
      <c r="BP38" s="705"/>
      <c r="BQ38" s="705"/>
      <c r="BR38" s="705"/>
      <c r="BS38" s="705"/>
      <c r="BT38" s="705"/>
      <c r="BU38" s="706"/>
      <c r="BV38" s="666">
        <v>1598</v>
      </c>
      <c r="BW38" s="667"/>
      <c r="BX38" s="667"/>
      <c r="BY38" s="667"/>
      <c r="BZ38" s="667"/>
      <c r="CA38" s="667"/>
      <c r="CB38" s="707"/>
      <c r="CD38" s="708" t="s">
        <v>335</v>
      </c>
      <c r="CE38" s="705"/>
      <c r="CF38" s="705"/>
      <c r="CG38" s="705"/>
      <c r="CH38" s="705"/>
      <c r="CI38" s="705"/>
      <c r="CJ38" s="705"/>
      <c r="CK38" s="705"/>
      <c r="CL38" s="705"/>
      <c r="CM38" s="705"/>
      <c r="CN38" s="705"/>
      <c r="CO38" s="705"/>
      <c r="CP38" s="705"/>
      <c r="CQ38" s="706"/>
      <c r="CR38" s="666">
        <v>501189</v>
      </c>
      <c r="CS38" s="667"/>
      <c r="CT38" s="667"/>
      <c r="CU38" s="667"/>
      <c r="CV38" s="667"/>
      <c r="CW38" s="667"/>
      <c r="CX38" s="667"/>
      <c r="CY38" s="668"/>
      <c r="CZ38" s="669">
        <v>7.6</v>
      </c>
      <c r="DA38" s="679"/>
      <c r="DB38" s="679"/>
      <c r="DC38" s="680"/>
      <c r="DD38" s="672">
        <v>426044</v>
      </c>
      <c r="DE38" s="667"/>
      <c r="DF38" s="667"/>
      <c r="DG38" s="667"/>
      <c r="DH38" s="667"/>
      <c r="DI38" s="667"/>
      <c r="DJ38" s="667"/>
      <c r="DK38" s="668"/>
      <c r="DL38" s="672">
        <v>413488</v>
      </c>
      <c r="DM38" s="667"/>
      <c r="DN38" s="667"/>
      <c r="DO38" s="667"/>
      <c r="DP38" s="667"/>
      <c r="DQ38" s="667"/>
      <c r="DR38" s="667"/>
      <c r="DS38" s="667"/>
      <c r="DT38" s="667"/>
      <c r="DU38" s="667"/>
      <c r="DV38" s="668"/>
      <c r="DW38" s="669">
        <v>12.2</v>
      </c>
      <c r="DX38" s="679"/>
      <c r="DY38" s="679"/>
      <c r="DZ38" s="679"/>
      <c r="EA38" s="679"/>
      <c r="EB38" s="679"/>
      <c r="EC38" s="700"/>
    </row>
    <row r="39" spans="2:133" ht="11.25" customHeight="1" x14ac:dyDescent="0.2">
      <c r="B39" s="663" t="s">
        <v>336</v>
      </c>
      <c r="C39" s="664"/>
      <c r="D39" s="664"/>
      <c r="E39" s="664"/>
      <c r="F39" s="664"/>
      <c r="G39" s="664"/>
      <c r="H39" s="664"/>
      <c r="I39" s="664"/>
      <c r="J39" s="664"/>
      <c r="K39" s="664"/>
      <c r="L39" s="664"/>
      <c r="M39" s="664"/>
      <c r="N39" s="664"/>
      <c r="O39" s="664"/>
      <c r="P39" s="664"/>
      <c r="Q39" s="665"/>
      <c r="R39" s="666">
        <v>67564</v>
      </c>
      <c r="S39" s="667"/>
      <c r="T39" s="667"/>
      <c r="U39" s="667"/>
      <c r="V39" s="667"/>
      <c r="W39" s="667"/>
      <c r="X39" s="667"/>
      <c r="Y39" s="668"/>
      <c r="Z39" s="693">
        <v>0.9</v>
      </c>
      <c r="AA39" s="693"/>
      <c r="AB39" s="693"/>
      <c r="AC39" s="693"/>
      <c r="AD39" s="694">
        <v>7487</v>
      </c>
      <c r="AE39" s="694"/>
      <c r="AF39" s="694"/>
      <c r="AG39" s="694"/>
      <c r="AH39" s="694"/>
      <c r="AI39" s="694"/>
      <c r="AJ39" s="694"/>
      <c r="AK39" s="694"/>
      <c r="AL39" s="669">
        <v>0.2</v>
      </c>
      <c r="AM39" s="670"/>
      <c r="AN39" s="670"/>
      <c r="AO39" s="695"/>
      <c r="AQ39" s="701" t="s">
        <v>337</v>
      </c>
      <c r="AR39" s="702"/>
      <c r="AS39" s="702"/>
      <c r="AT39" s="702"/>
      <c r="AU39" s="702"/>
      <c r="AV39" s="702"/>
      <c r="AW39" s="702"/>
      <c r="AX39" s="702"/>
      <c r="AY39" s="703"/>
      <c r="AZ39" s="666">
        <v>11532</v>
      </c>
      <c r="BA39" s="667"/>
      <c r="BB39" s="667"/>
      <c r="BC39" s="667"/>
      <c r="BD39" s="677"/>
      <c r="BE39" s="677"/>
      <c r="BF39" s="704"/>
      <c r="BG39" s="708" t="s">
        <v>338</v>
      </c>
      <c r="BH39" s="705"/>
      <c r="BI39" s="705"/>
      <c r="BJ39" s="705"/>
      <c r="BK39" s="705"/>
      <c r="BL39" s="705"/>
      <c r="BM39" s="705"/>
      <c r="BN39" s="705"/>
      <c r="BO39" s="705"/>
      <c r="BP39" s="705"/>
      <c r="BQ39" s="705"/>
      <c r="BR39" s="705"/>
      <c r="BS39" s="705"/>
      <c r="BT39" s="705"/>
      <c r="BU39" s="706"/>
      <c r="BV39" s="666">
        <v>2422</v>
      </c>
      <c r="BW39" s="667"/>
      <c r="BX39" s="667"/>
      <c r="BY39" s="667"/>
      <c r="BZ39" s="667"/>
      <c r="CA39" s="667"/>
      <c r="CB39" s="707"/>
      <c r="CD39" s="708" t="s">
        <v>339</v>
      </c>
      <c r="CE39" s="705"/>
      <c r="CF39" s="705"/>
      <c r="CG39" s="705"/>
      <c r="CH39" s="705"/>
      <c r="CI39" s="705"/>
      <c r="CJ39" s="705"/>
      <c r="CK39" s="705"/>
      <c r="CL39" s="705"/>
      <c r="CM39" s="705"/>
      <c r="CN39" s="705"/>
      <c r="CO39" s="705"/>
      <c r="CP39" s="705"/>
      <c r="CQ39" s="706"/>
      <c r="CR39" s="666">
        <v>371239</v>
      </c>
      <c r="CS39" s="677"/>
      <c r="CT39" s="677"/>
      <c r="CU39" s="677"/>
      <c r="CV39" s="677"/>
      <c r="CW39" s="677"/>
      <c r="CX39" s="677"/>
      <c r="CY39" s="678"/>
      <c r="CZ39" s="669">
        <v>5.6</v>
      </c>
      <c r="DA39" s="679"/>
      <c r="DB39" s="679"/>
      <c r="DC39" s="680"/>
      <c r="DD39" s="672">
        <v>370634</v>
      </c>
      <c r="DE39" s="677"/>
      <c r="DF39" s="677"/>
      <c r="DG39" s="677"/>
      <c r="DH39" s="677"/>
      <c r="DI39" s="677"/>
      <c r="DJ39" s="677"/>
      <c r="DK39" s="678"/>
      <c r="DL39" s="672" t="s">
        <v>129</v>
      </c>
      <c r="DM39" s="677"/>
      <c r="DN39" s="677"/>
      <c r="DO39" s="677"/>
      <c r="DP39" s="677"/>
      <c r="DQ39" s="677"/>
      <c r="DR39" s="677"/>
      <c r="DS39" s="677"/>
      <c r="DT39" s="677"/>
      <c r="DU39" s="677"/>
      <c r="DV39" s="678"/>
      <c r="DW39" s="669" t="s">
        <v>129</v>
      </c>
      <c r="DX39" s="679"/>
      <c r="DY39" s="679"/>
      <c r="DZ39" s="679"/>
      <c r="EA39" s="679"/>
      <c r="EB39" s="679"/>
      <c r="EC39" s="700"/>
    </row>
    <row r="40" spans="2:133" ht="11.25" customHeight="1" x14ac:dyDescent="0.2">
      <c r="B40" s="663" t="s">
        <v>340</v>
      </c>
      <c r="C40" s="664"/>
      <c r="D40" s="664"/>
      <c r="E40" s="664"/>
      <c r="F40" s="664"/>
      <c r="G40" s="664"/>
      <c r="H40" s="664"/>
      <c r="I40" s="664"/>
      <c r="J40" s="664"/>
      <c r="K40" s="664"/>
      <c r="L40" s="664"/>
      <c r="M40" s="664"/>
      <c r="N40" s="664"/>
      <c r="O40" s="664"/>
      <c r="P40" s="664"/>
      <c r="Q40" s="665"/>
      <c r="R40" s="666">
        <v>1220900</v>
      </c>
      <c r="S40" s="667"/>
      <c r="T40" s="667"/>
      <c r="U40" s="667"/>
      <c r="V40" s="667"/>
      <c r="W40" s="667"/>
      <c r="X40" s="667"/>
      <c r="Y40" s="668"/>
      <c r="Z40" s="693">
        <v>17.100000000000001</v>
      </c>
      <c r="AA40" s="693"/>
      <c r="AB40" s="693"/>
      <c r="AC40" s="693"/>
      <c r="AD40" s="694" t="s">
        <v>129</v>
      </c>
      <c r="AE40" s="694"/>
      <c r="AF40" s="694"/>
      <c r="AG40" s="694"/>
      <c r="AH40" s="694"/>
      <c r="AI40" s="694"/>
      <c r="AJ40" s="694"/>
      <c r="AK40" s="694"/>
      <c r="AL40" s="669" t="s">
        <v>129</v>
      </c>
      <c r="AM40" s="670"/>
      <c r="AN40" s="670"/>
      <c r="AO40" s="695"/>
      <c r="AQ40" s="701" t="s">
        <v>341</v>
      </c>
      <c r="AR40" s="702"/>
      <c r="AS40" s="702"/>
      <c r="AT40" s="702"/>
      <c r="AU40" s="702"/>
      <c r="AV40" s="702"/>
      <c r="AW40" s="702"/>
      <c r="AX40" s="702"/>
      <c r="AY40" s="703"/>
      <c r="AZ40" s="666" t="s">
        <v>129</v>
      </c>
      <c r="BA40" s="667"/>
      <c r="BB40" s="667"/>
      <c r="BC40" s="667"/>
      <c r="BD40" s="677"/>
      <c r="BE40" s="677"/>
      <c r="BF40" s="704"/>
      <c r="BG40" s="709" t="s">
        <v>342</v>
      </c>
      <c r="BH40" s="710"/>
      <c r="BI40" s="710"/>
      <c r="BJ40" s="710"/>
      <c r="BK40" s="710"/>
      <c r="BL40" s="365"/>
      <c r="BM40" s="705" t="s">
        <v>343</v>
      </c>
      <c r="BN40" s="705"/>
      <c r="BO40" s="705"/>
      <c r="BP40" s="705"/>
      <c r="BQ40" s="705"/>
      <c r="BR40" s="705"/>
      <c r="BS40" s="705"/>
      <c r="BT40" s="705"/>
      <c r="BU40" s="706"/>
      <c r="BV40" s="666">
        <v>107</v>
      </c>
      <c r="BW40" s="667"/>
      <c r="BX40" s="667"/>
      <c r="BY40" s="667"/>
      <c r="BZ40" s="667"/>
      <c r="CA40" s="667"/>
      <c r="CB40" s="707"/>
      <c r="CD40" s="708" t="s">
        <v>344</v>
      </c>
      <c r="CE40" s="705"/>
      <c r="CF40" s="705"/>
      <c r="CG40" s="705"/>
      <c r="CH40" s="705"/>
      <c r="CI40" s="705"/>
      <c r="CJ40" s="705"/>
      <c r="CK40" s="705"/>
      <c r="CL40" s="705"/>
      <c r="CM40" s="705"/>
      <c r="CN40" s="705"/>
      <c r="CO40" s="705"/>
      <c r="CP40" s="705"/>
      <c r="CQ40" s="706"/>
      <c r="CR40" s="666">
        <v>7000</v>
      </c>
      <c r="CS40" s="667"/>
      <c r="CT40" s="667"/>
      <c r="CU40" s="667"/>
      <c r="CV40" s="667"/>
      <c r="CW40" s="667"/>
      <c r="CX40" s="667"/>
      <c r="CY40" s="668"/>
      <c r="CZ40" s="669">
        <v>0.1</v>
      </c>
      <c r="DA40" s="679"/>
      <c r="DB40" s="679"/>
      <c r="DC40" s="680"/>
      <c r="DD40" s="672" t="s">
        <v>129</v>
      </c>
      <c r="DE40" s="667"/>
      <c r="DF40" s="667"/>
      <c r="DG40" s="667"/>
      <c r="DH40" s="667"/>
      <c r="DI40" s="667"/>
      <c r="DJ40" s="667"/>
      <c r="DK40" s="668"/>
      <c r="DL40" s="672" t="s">
        <v>129</v>
      </c>
      <c r="DM40" s="667"/>
      <c r="DN40" s="667"/>
      <c r="DO40" s="667"/>
      <c r="DP40" s="667"/>
      <c r="DQ40" s="667"/>
      <c r="DR40" s="667"/>
      <c r="DS40" s="667"/>
      <c r="DT40" s="667"/>
      <c r="DU40" s="667"/>
      <c r="DV40" s="668"/>
      <c r="DW40" s="669" t="s">
        <v>129</v>
      </c>
      <c r="DX40" s="679"/>
      <c r="DY40" s="679"/>
      <c r="DZ40" s="679"/>
      <c r="EA40" s="679"/>
      <c r="EB40" s="679"/>
      <c r="EC40" s="700"/>
    </row>
    <row r="41" spans="2:133" ht="11.25" customHeight="1" x14ac:dyDescent="0.2">
      <c r="B41" s="663" t="s">
        <v>345</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93" t="s">
        <v>129</v>
      </c>
      <c r="AA41" s="693"/>
      <c r="AB41" s="693"/>
      <c r="AC41" s="693"/>
      <c r="AD41" s="694" t="s">
        <v>129</v>
      </c>
      <c r="AE41" s="694"/>
      <c r="AF41" s="694"/>
      <c r="AG41" s="694"/>
      <c r="AH41" s="694"/>
      <c r="AI41" s="694"/>
      <c r="AJ41" s="694"/>
      <c r="AK41" s="694"/>
      <c r="AL41" s="669" t="s">
        <v>129</v>
      </c>
      <c r="AM41" s="670"/>
      <c r="AN41" s="670"/>
      <c r="AO41" s="695"/>
      <c r="AQ41" s="701" t="s">
        <v>346</v>
      </c>
      <c r="AR41" s="702"/>
      <c r="AS41" s="702"/>
      <c r="AT41" s="702"/>
      <c r="AU41" s="702"/>
      <c r="AV41" s="702"/>
      <c r="AW41" s="702"/>
      <c r="AX41" s="702"/>
      <c r="AY41" s="703"/>
      <c r="AZ41" s="666">
        <v>95590</v>
      </c>
      <c r="BA41" s="667"/>
      <c r="BB41" s="667"/>
      <c r="BC41" s="667"/>
      <c r="BD41" s="677"/>
      <c r="BE41" s="677"/>
      <c r="BF41" s="704"/>
      <c r="BG41" s="709"/>
      <c r="BH41" s="710"/>
      <c r="BI41" s="710"/>
      <c r="BJ41" s="710"/>
      <c r="BK41" s="710"/>
      <c r="BL41" s="365"/>
      <c r="BM41" s="705" t="s">
        <v>347</v>
      </c>
      <c r="BN41" s="705"/>
      <c r="BO41" s="705"/>
      <c r="BP41" s="705"/>
      <c r="BQ41" s="705"/>
      <c r="BR41" s="705"/>
      <c r="BS41" s="705"/>
      <c r="BT41" s="705"/>
      <c r="BU41" s="706"/>
      <c r="BV41" s="666" t="s">
        <v>129</v>
      </c>
      <c r="BW41" s="667"/>
      <c r="BX41" s="667"/>
      <c r="BY41" s="667"/>
      <c r="BZ41" s="667"/>
      <c r="CA41" s="667"/>
      <c r="CB41" s="707"/>
      <c r="CD41" s="708" t="s">
        <v>348</v>
      </c>
      <c r="CE41" s="705"/>
      <c r="CF41" s="705"/>
      <c r="CG41" s="705"/>
      <c r="CH41" s="705"/>
      <c r="CI41" s="705"/>
      <c r="CJ41" s="705"/>
      <c r="CK41" s="705"/>
      <c r="CL41" s="705"/>
      <c r="CM41" s="705"/>
      <c r="CN41" s="705"/>
      <c r="CO41" s="705"/>
      <c r="CP41" s="705"/>
      <c r="CQ41" s="706"/>
      <c r="CR41" s="666" t="s">
        <v>129</v>
      </c>
      <c r="CS41" s="677"/>
      <c r="CT41" s="677"/>
      <c r="CU41" s="677"/>
      <c r="CV41" s="677"/>
      <c r="CW41" s="677"/>
      <c r="CX41" s="677"/>
      <c r="CY41" s="678"/>
      <c r="CZ41" s="669" t="s">
        <v>129</v>
      </c>
      <c r="DA41" s="679"/>
      <c r="DB41" s="679"/>
      <c r="DC41" s="680"/>
      <c r="DD41" s="672" t="s">
        <v>129</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2">
      <c r="B42" s="663" t="s">
        <v>349</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93" t="s">
        <v>129</v>
      </c>
      <c r="AA42" s="693"/>
      <c r="AB42" s="693"/>
      <c r="AC42" s="693"/>
      <c r="AD42" s="694" t="s">
        <v>129</v>
      </c>
      <c r="AE42" s="694"/>
      <c r="AF42" s="694"/>
      <c r="AG42" s="694"/>
      <c r="AH42" s="694"/>
      <c r="AI42" s="694"/>
      <c r="AJ42" s="694"/>
      <c r="AK42" s="694"/>
      <c r="AL42" s="669" t="s">
        <v>129</v>
      </c>
      <c r="AM42" s="670"/>
      <c r="AN42" s="670"/>
      <c r="AO42" s="695"/>
      <c r="AQ42" s="713" t="s">
        <v>350</v>
      </c>
      <c r="AR42" s="714"/>
      <c r="AS42" s="714"/>
      <c r="AT42" s="714"/>
      <c r="AU42" s="714"/>
      <c r="AV42" s="714"/>
      <c r="AW42" s="714"/>
      <c r="AX42" s="714"/>
      <c r="AY42" s="715"/>
      <c r="AZ42" s="646">
        <v>310713</v>
      </c>
      <c r="BA42" s="681"/>
      <c r="BB42" s="681"/>
      <c r="BC42" s="681"/>
      <c r="BD42" s="647"/>
      <c r="BE42" s="647"/>
      <c r="BF42" s="696"/>
      <c r="BG42" s="711"/>
      <c r="BH42" s="712"/>
      <c r="BI42" s="712"/>
      <c r="BJ42" s="712"/>
      <c r="BK42" s="712"/>
      <c r="BL42" s="366"/>
      <c r="BM42" s="697" t="s">
        <v>351</v>
      </c>
      <c r="BN42" s="697"/>
      <c r="BO42" s="697"/>
      <c r="BP42" s="697"/>
      <c r="BQ42" s="697"/>
      <c r="BR42" s="697"/>
      <c r="BS42" s="697"/>
      <c r="BT42" s="697"/>
      <c r="BU42" s="698"/>
      <c r="BV42" s="646">
        <v>342</v>
      </c>
      <c r="BW42" s="681"/>
      <c r="BX42" s="681"/>
      <c r="BY42" s="681"/>
      <c r="BZ42" s="681"/>
      <c r="CA42" s="681"/>
      <c r="CB42" s="699"/>
      <c r="CD42" s="663" t="s">
        <v>352</v>
      </c>
      <c r="CE42" s="664"/>
      <c r="CF42" s="664"/>
      <c r="CG42" s="664"/>
      <c r="CH42" s="664"/>
      <c r="CI42" s="664"/>
      <c r="CJ42" s="664"/>
      <c r="CK42" s="664"/>
      <c r="CL42" s="664"/>
      <c r="CM42" s="664"/>
      <c r="CN42" s="664"/>
      <c r="CO42" s="664"/>
      <c r="CP42" s="664"/>
      <c r="CQ42" s="665"/>
      <c r="CR42" s="666">
        <v>2151193</v>
      </c>
      <c r="CS42" s="677"/>
      <c r="CT42" s="677"/>
      <c r="CU42" s="677"/>
      <c r="CV42" s="677"/>
      <c r="CW42" s="677"/>
      <c r="CX42" s="677"/>
      <c r="CY42" s="678"/>
      <c r="CZ42" s="669">
        <v>32.5</v>
      </c>
      <c r="DA42" s="679"/>
      <c r="DB42" s="679"/>
      <c r="DC42" s="680"/>
      <c r="DD42" s="672">
        <v>110651</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2">
      <c r="B43" s="663" t="s">
        <v>353</v>
      </c>
      <c r="C43" s="664"/>
      <c r="D43" s="664"/>
      <c r="E43" s="664"/>
      <c r="F43" s="664"/>
      <c r="G43" s="664"/>
      <c r="H43" s="664"/>
      <c r="I43" s="664"/>
      <c r="J43" s="664"/>
      <c r="K43" s="664"/>
      <c r="L43" s="664"/>
      <c r="M43" s="664"/>
      <c r="N43" s="664"/>
      <c r="O43" s="664"/>
      <c r="P43" s="664"/>
      <c r="Q43" s="665"/>
      <c r="R43" s="666">
        <v>172400</v>
      </c>
      <c r="S43" s="667"/>
      <c r="T43" s="667"/>
      <c r="U43" s="667"/>
      <c r="V43" s="667"/>
      <c r="W43" s="667"/>
      <c r="X43" s="667"/>
      <c r="Y43" s="668"/>
      <c r="Z43" s="693">
        <v>2.4</v>
      </c>
      <c r="AA43" s="693"/>
      <c r="AB43" s="693"/>
      <c r="AC43" s="693"/>
      <c r="AD43" s="694" t="s">
        <v>129</v>
      </c>
      <c r="AE43" s="694"/>
      <c r="AF43" s="694"/>
      <c r="AG43" s="694"/>
      <c r="AH43" s="694"/>
      <c r="AI43" s="694"/>
      <c r="AJ43" s="694"/>
      <c r="AK43" s="694"/>
      <c r="AL43" s="669" t="s">
        <v>129</v>
      </c>
      <c r="AM43" s="670"/>
      <c r="AN43" s="670"/>
      <c r="AO43" s="695"/>
      <c r="BV43" s="217"/>
      <c r="BW43" s="217"/>
      <c r="BX43" s="217"/>
      <c r="BY43" s="217"/>
      <c r="BZ43" s="217"/>
      <c r="CA43" s="217"/>
      <c r="CB43" s="217"/>
      <c r="CD43" s="663" t="s">
        <v>354</v>
      </c>
      <c r="CE43" s="664"/>
      <c r="CF43" s="664"/>
      <c r="CG43" s="664"/>
      <c r="CH43" s="664"/>
      <c r="CI43" s="664"/>
      <c r="CJ43" s="664"/>
      <c r="CK43" s="664"/>
      <c r="CL43" s="664"/>
      <c r="CM43" s="664"/>
      <c r="CN43" s="664"/>
      <c r="CO43" s="664"/>
      <c r="CP43" s="664"/>
      <c r="CQ43" s="665"/>
      <c r="CR43" s="666">
        <v>21256</v>
      </c>
      <c r="CS43" s="677"/>
      <c r="CT43" s="677"/>
      <c r="CU43" s="677"/>
      <c r="CV43" s="677"/>
      <c r="CW43" s="677"/>
      <c r="CX43" s="677"/>
      <c r="CY43" s="678"/>
      <c r="CZ43" s="669">
        <v>0.3</v>
      </c>
      <c r="DA43" s="679"/>
      <c r="DB43" s="679"/>
      <c r="DC43" s="680"/>
      <c r="DD43" s="672">
        <v>21256</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2">
      <c r="B44" s="643" t="s">
        <v>355</v>
      </c>
      <c r="C44" s="644"/>
      <c r="D44" s="644"/>
      <c r="E44" s="644"/>
      <c r="F44" s="644"/>
      <c r="G44" s="644"/>
      <c r="H44" s="644"/>
      <c r="I44" s="644"/>
      <c r="J44" s="644"/>
      <c r="K44" s="644"/>
      <c r="L44" s="644"/>
      <c r="M44" s="644"/>
      <c r="N44" s="644"/>
      <c r="O44" s="644"/>
      <c r="P44" s="644"/>
      <c r="Q44" s="645"/>
      <c r="R44" s="646">
        <v>7143485</v>
      </c>
      <c r="S44" s="681"/>
      <c r="T44" s="681"/>
      <c r="U44" s="681"/>
      <c r="V44" s="681"/>
      <c r="W44" s="681"/>
      <c r="X44" s="681"/>
      <c r="Y44" s="682"/>
      <c r="Z44" s="683">
        <v>100</v>
      </c>
      <c r="AA44" s="683"/>
      <c r="AB44" s="683"/>
      <c r="AC44" s="683"/>
      <c r="AD44" s="684">
        <v>3223704</v>
      </c>
      <c r="AE44" s="684"/>
      <c r="AF44" s="684"/>
      <c r="AG44" s="684"/>
      <c r="AH44" s="684"/>
      <c r="AI44" s="684"/>
      <c r="AJ44" s="684"/>
      <c r="AK44" s="684"/>
      <c r="AL44" s="649">
        <v>100</v>
      </c>
      <c r="AM44" s="685"/>
      <c r="AN44" s="685"/>
      <c r="AO44" s="686"/>
      <c r="CD44" s="687" t="s">
        <v>302</v>
      </c>
      <c r="CE44" s="688"/>
      <c r="CF44" s="663" t="s">
        <v>356</v>
      </c>
      <c r="CG44" s="664"/>
      <c r="CH44" s="664"/>
      <c r="CI44" s="664"/>
      <c r="CJ44" s="664"/>
      <c r="CK44" s="664"/>
      <c r="CL44" s="664"/>
      <c r="CM44" s="664"/>
      <c r="CN44" s="664"/>
      <c r="CO44" s="664"/>
      <c r="CP44" s="664"/>
      <c r="CQ44" s="665"/>
      <c r="CR44" s="666">
        <v>2146884</v>
      </c>
      <c r="CS44" s="667"/>
      <c r="CT44" s="667"/>
      <c r="CU44" s="667"/>
      <c r="CV44" s="667"/>
      <c r="CW44" s="667"/>
      <c r="CX44" s="667"/>
      <c r="CY44" s="668"/>
      <c r="CZ44" s="669">
        <v>32.4</v>
      </c>
      <c r="DA44" s="670"/>
      <c r="DB44" s="670"/>
      <c r="DC44" s="671"/>
      <c r="DD44" s="672">
        <v>106342</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2">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689"/>
      <c r="CE45" s="690"/>
      <c r="CF45" s="663" t="s">
        <v>357</v>
      </c>
      <c r="CG45" s="664"/>
      <c r="CH45" s="664"/>
      <c r="CI45" s="664"/>
      <c r="CJ45" s="664"/>
      <c r="CK45" s="664"/>
      <c r="CL45" s="664"/>
      <c r="CM45" s="664"/>
      <c r="CN45" s="664"/>
      <c r="CO45" s="664"/>
      <c r="CP45" s="664"/>
      <c r="CQ45" s="665"/>
      <c r="CR45" s="666">
        <v>2074520</v>
      </c>
      <c r="CS45" s="677"/>
      <c r="CT45" s="677"/>
      <c r="CU45" s="677"/>
      <c r="CV45" s="677"/>
      <c r="CW45" s="677"/>
      <c r="CX45" s="677"/>
      <c r="CY45" s="678"/>
      <c r="CZ45" s="669">
        <v>31.3</v>
      </c>
      <c r="DA45" s="679"/>
      <c r="DB45" s="679"/>
      <c r="DC45" s="680"/>
      <c r="DD45" s="672">
        <v>38415</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2">
      <c r="B46" s="219" t="s">
        <v>358</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689"/>
      <c r="CE46" s="690"/>
      <c r="CF46" s="663" t="s">
        <v>359</v>
      </c>
      <c r="CG46" s="664"/>
      <c r="CH46" s="664"/>
      <c r="CI46" s="664"/>
      <c r="CJ46" s="664"/>
      <c r="CK46" s="664"/>
      <c r="CL46" s="664"/>
      <c r="CM46" s="664"/>
      <c r="CN46" s="664"/>
      <c r="CO46" s="664"/>
      <c r="CP46" s="664"/>
      <c r="CQ46" s="665"/>
      <c r="CR46" s="666">
        <v>72364</v>
      </c>
      <c r="CS46" s="667"/>
      <c r="CT46" s="667"/>
      <c r="CU46" s="667"/>
      <c r="CV46" s="667"/>
      <c r="CW46" s="667"/>
      <c r="CX46" s="667"/>
      <c r="CY46" s="668"/>
      <c r="CZ46" s="669">
        <v>1.1000000000000001</v>
      </c>
      <c r="DA46" s="670"/>
      <c r="DB46" s="670"/>
      <c r="DC46" s="671"/>
      <c r="DD46" s="672">
        <v>67927</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2">
      <c r="B47" s="676" t="s">
        <v>360</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361</v>
      </c>
      <c r="CG47" s="664"/>
      <c r="CH47" s="664"/>
      <c r="CI47" s="664"/>
      <c r="CJ47" s="664"/>
      <c r="CK47" s="664"/>
      <c r="CL47" s="664"/>
      <c r="CM47" s="664"/>
      <c r="CN47" s="664"/>
      <c r="CO47" s="664"/>
      <c r="CP47" s="664"/>
      <c r="CQ47" s="665"/>
      <c r="CR47" s="666">
        <v>4309</v>
      </c>
      <c r="CS47" s="677"/>
      <c r="CT47" s="677"/>
      <c r="CU47" s="677"/>
      <c r="CV47" s="677"/>
      <c r="CW47" s="677"/>
      <c r="CX47" s="677"/>
      <c r="CY47" s="678"/>
      <c r="CZ47" s="669">
        <v>0.1</v>
      </c>
      <c r="DA47" s="679"/>
      <c r="DB47" s="679"/>
      <c r="DC47" s="680"/>
      <c r="DD47" s="672">
        <v>4309</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ht="10.8" x14ac:dyDescent="0.2">
      <c r="B48" s="662" t="s">
        <v>362</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363</v>
      </c>
      <c r="CG48" s="664"/>
      <c r="CH48" s="664"/>
      <c r="CI48" s="664"/>
      <c r="CJ48" s="664"/>
      <c r="CK48" s="664"/>
      <c r="CL48" s="664"/>
      <c r="CM48" s="664"/>
      <c r="CN48" s="664"/>
      <c r="CO48" s="664"/>
      <c r="CP48" s="664"/>
      <c r="CQ48" s="665"/>
      <c r="CR48" s="666" t="s">
        <v>129</v>
      </c>
      <c r="CS48" s="667"/>
      <c r="CT48" s="667"/>
      <c r="CU48" s="667"/>
      <c r="CV48" s="667"/>
      <c r="CW48" s="667"/>
      <c r="CX48" s="667"/>
      <c r="CY48" s="668"/>
      <c r="CZ48" s="669" t="s">
        <v>129</v>
      </c>
      <c r="DA48" s="670"/>
      <c r="DB48" s="670"/>
      <c r="DC48" s="671"/>
      <c r="DD48" s="672" t="s">
        <v>129</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2">
      <c r="B49" s="364"/>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43" t="s">
        <v>364</v>
      </c>
      <c r="CE49" s="644"/>
      <c r="CF49" s="644"/>
      <c r="CG49" s="644"/>
      <c r="CH49" s="644"/>
      <c r="CI49" s="644"/>
      <c r="CJ49" s="644"/>
      <c r="CK49" s="644"/>
      <c r="CL49" s="644"/>
      <c r="CM49" s="644"/>
      <c r="CN49" s="644"/>
      <c r="CO49" s="644"/>
      <c r="CP49" s="644"/>
      <c r="CQ49" s="645"/>
      <c r="CR49" s="646">
        <v>6617507</v>
      </c>
      <c r="CS49" s="647"/>
      <c r="CT49" s="647"/>
      <c r="CU49" s="647"/>
      <c r="CV49" s="647"/>
      <c r="CW49" s="647"/>
      <c r="CX49" s="647"/>
      <c r="CY49" s="648"/>
      <c r="CZ49" s="649">
        <v>100</v>
      </c>
      <c r="DA49" s="650"/>
      <c r="DB49" s="650"/>
      <c r="DC49" s="651"/>
      <c r="DD49" s="652">
        <v>3429689</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t="10.8" hidden="1" x14ac:dyDescent="0.2">
      <c r="B50" s="362"/>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algorithmName="SHA-512" hashValue="ICDXYo1ZLhLGOfoigWVYY1jU7XAtyuIsB0AVRX4uMNiPbXbu+fAEl1X6ld2Ivlw4I9nOEt/DUNsn/6SNbHJlgA==" saltValue="4T3J/xy0mLYL05U7T8gd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69" t="s">
        <v>365</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47" t="s">
        <v>366</v>
      </c>
      <c r="DK2" s="1148"/>
      <c r="DL2" s="1148"/>
      <c r="DM2" s="1148"/>
      <c r="DN2" s="1148"/>
      <c r="DO2" s="1149"/>
      <c r="DP2" s="222"/>
      <c r="DQ2" s="1147" t="s">
        <v>367</v>
      </c>
      <c r="DR2" s="1148"/>
      <c r="DS2" s="1148"/>
      <c r="DT2" s="1148"/>
      <c r="DU2" s="1148"/>
      <c r="DV2" s="1148"/>
      <c r="DW2" s="1148"/>
      <c r="DX2" s="1148"/>
      <c r="DY2" s="1148"/>
      <c r="DZ2" s="114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122" t="s">
        <v>368</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26"/>
      <c r="BA4" s="226"/>
      <c r="BB4" s="226"/>
      <c r="BC4" s="226"/>
      <c r="BD4" s="226"/>
      <c r="BE4" s="227"/>
      <c r="BF4" s="227"/>
      <c r="BG4" s="227"/>
      <c r="BH4" s="227"/>
      <c r="BI4" s="227"/>
      <c r="BJ4" s="227"/>
      <c r="BK4" s="227"/>
      <c r="BL4" s="227"/>
      <c r="BM4" s="227"/>
      <c r="BN4" s="227"/>
      <c r="BO4" s="227"/>
      <c r="BP4" s="227"/>
      <c r="BQ4" s="796" t="s">
        <v>369</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28"/>
    </row>
    <row r="5" spans="1:131" s="229" customFormat="1" ht="26.25" customHeight="1" x14ac:dyDescent="0.2">
      <c r="A5" s="1058" t="s">
        <v>370</v>
      </c>
      <c r="B5" s="1059"/>
      <c r="C5" s="1059"/>
      <c r="D5" s="1059"/>
      <c r="E5" s="1059"/>
      <c r="F5" s="1059"/>
      <c r="G5" s="1059"/>
      <c r="H5" s="1059"/>
      <c r="I5" s="1059"/>
      <c r="J5" s="1059"/>
      <c r="K5" s="1059"/>
      <c r="L5" s="1059"/>
      <c r="M5" s="1059"/>
      <c r="N5" s="1059"/>
      <c r="O5" s="1059"/>
      <c r="P5" s="1060"/>
      <c r="Q5" s="1064" t="s">
        <v>371</v>
      </c>
      <c r="R5" s="1065"/>
      <c r="S5" s="1065"/>
      <c r="T5" s="1065"/>
      <c r="U5" s="1066"/>
      <c r="V5" s="1064" t="s">
        <v>372</v>
      </c>
      <c r="W5" s="1065"/>
      <c r="X5" s="1065"/>
      <c r="Y5" s="1065"/>
      <c r="Z5" s="1066"/>
      <c r="AA5" s="1064" t="s">
        <v>373</v>
      </c>
      <c r="AB5" s="1065"/>
      <c r="AC5" s="1065"/>
      <c r="AD5" s="1065"/>
      <c r="AE5" s="1065"/>
      <c r="AF5" s="1150" t="s">
        <v>374</v>
      </c>
      <c r="AG5" s="1065"/>
      <c r="AH5" s="1065"/>
      <c r="AI5" s="1065"/>
      <c r="AJ5" s="1078"/>
      <c r="AK5" s="1065" t="s">
        <v>375</v>
      </c>
      <c r="AL5" s="1065"/>
      <c r="AM5" s="1065"/>
      <c r="AN5" s="1065"/>
      <c r="AO5" s="1066"/>
      <c r="AP5" s="1064" t="s">
        <v>376</v>
      </c>
      <c r="AQ5" s="1065"/>
      <c r="AR5" s="1065"/>
      <c r="AS5" s="1065"/>
      <c r="AT5" s="1066"/>
      <c r="AU5" s="1064" t="s">
        <v>377</v>
      </c>
      <c r="AV5" s="1065"/>
      <c r="AW5" s="1065"/>
      <c r="AX5" s="1065"/>
      <c r="AY5" s="1078"/>
      <c r="AZ5" s="226"/>
      <c r="BA5" s="226"/>
      <c r="BB5" s="226"/>
      <c r="BC5" s="226"/>
      <c r="BD5" s="226"/>
      <c r="BE5" s="227"/>
      <c r="BF5" s="227"/>
      <c r="BG5" s="227"/>
      <c r="BH5" s="227"/>
      <c r="BI5" s="227"/>
      <c r="BJ5" s="227"/>
      <c r="BK5" s="227"/>
      <c r="BL5" s="227"/>
      <c r="BM5" s="227"/>
      <c r="BN5" s="227"/>
      <c r="BO5" s="227"/>
      <c r="BP5" s="227"/>
      <c r="BQ5" s="1058" t="s">
        <v>378</v>
      </c>
      <c r="BR5" s="1059"/>
      <c r="BS5" s="1059"/>
      <c r="BT5" s="1059"/>
      <c r="BU5" s="1059"/>
      <c r="BV5" s="1059"/>
      <c r="BW5" s="1059"/>
      <c r="BX5" s="1059"/>
      <c r="BY5" s="1059"/>
      <c r="BZ5" s="1059"/>
      <c r="CA5" s="1059"/>
      <c r="CB5" s="1059"/>
      <c r="CC5" s="1059"/>
      <c r="CD5" s="1059"/>
      <c r="CE5" s="1059"/>
      <c r="CF5" s="1059"/>
      <c r="CG5" s="1060"/>
      <c r="CH5" s="1064" t="s">
        <v>379</v>
      </c>
      <c r="CI5" s="1065"/>
      <c r="CJ5" s="1065"/>
      <c r="CK5" s="1065"/>
      <c r="CL5" s="1066"/>
      <c r="CM5" s="1064" t="s">
        <v>380</v>
      </c>
      <c r="CN5" s="1065"/>
      <c r="CO5" s="1065"/>
      <c r="CP5" s="1065"/>
      <c r="CQ5" s="1066"/>
      <c r="CR5" s="1064" t="s">
        <v>381</v>
      </c>
      <c r="CS5" s="1065"/>
      <c r="CT5" s="1065"/>
      <c r="CU5" s="1065"/>
      <c r="CV5" s="1066"/>
      <c r="CW5" s="1064" t="s">
        <v>382</v>
      </c>
      <c r="CX5" s="1065"/>
      <c r="CY5" s="1065"/>
      <c r="CZ5" s="1065"/>
      <c r="DA5" s="1066"/>
      <c r="DB5" s="1064" t="s">
        <v>383</v>
      </c>
      <c r="DC5" s="1065"/>
      <c r="DD5" s="1065"/>
      <c r="DE5" s="1065"/>
      <c r="DF5" s="1066"/>
      <c r="DG5" s="1173" t="s">
        <v>384</v>
      </c>
      <c r="DH5" s="1174"/>
      <c r="DI5" s="1174"/>
      <c r="DJ5" s="1174"/>
      <c r="DK5" s="1175"/>
      <c r="DL5" s="1173" t="s">
        <v>385</v>
      </c>
      <c r="DM5" s="1174"/>
      <c r="DN5" s="1174"/>
      <c r="DO5" s="1174"/>
      <c r="DP5" s="1175"/>
      <c r="DQ5" s="1064" t="s">
        <v>386</v>
      </c>
      <c r="DR5" s="1065"/>
      <c r="DS5" s="1065"/>
      <c r="DT5" s="1065"/>
      <c r="DU5" s="1066"/>
      <c r="DV5" s="1064" t="s">
        <v>377</v>
      </c>
      <c r="DW5" s="1065"/>
      <c r="DX5" s="1065"/>
      <c r="DY5" s="1065"/>
      <c r="DZ5" s="1078"/>
      <c r="EA5" s="228"/>
    </row>
    <row r="6" spans="1:131" s="229" customFormat="1" ht="26.25" customHeight="1" thickBot="1" x14ac:dyDescent="0.25">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51"/>
      <c r="AG6" s="1068"/>
      <c r="AH6" s="1068"/>
      <c r="AI6" s="1068"/>
      <c r="AJ6" s="1079"/>
      <c r="AK6" s="1068"/>
      <c r="AL6" s="1068"/>
      <c r="AM6" s="1068"/>
      <c r="AN6" s="1068"/>
      <c r="AO6" s="1069"/>
      <c r="AP6" s="1067"/>
      <c r="AQ6" s="1068"/>
      <c r="AR6" s="1068"/>
      <c r="AS6" s="1068"/>
      <c r="AT6" s="1069"/>
      <c r="AU6" s="1067"/>
      <c r="AV6" s="1068"/>
      <c r="AW6" s="1068"/>
      <c r="AX6" s="1068"/>
      <c r="AY6" s="1079"/>
      <c r="AZ6" s="226"/>
      <c r="BA6" s="226"/>
      <c r="BB6" s="226"/>
      <c r="BC6" s="226"/>
      <c r="BD6" s="226"/>
      <c r="BE6" s="227"/>
      <c r="BF6" s="227"/>
      <c r="BG6" s="227"/>
      <c r="BH6" s="227"/>
      <c r="BI6" s="227"/>
      <c r="BJ6" s="227"/>
      <c r="BK6" s="227"/>
      <c r="BL6" s="227"/>
      <c r="BM6" s="227"/>
      <c r="BN6" s="227"/>
      <c r="BO6" s="227"/>
      <c r="BP6" s="227"/>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76"/>
      <c r="DH6" s="1177"/>
      <c r="DI6" s="1177"/>
      <c r="DJ6" s="1177"/>
      <c r="DK6" s="1178"/>
      <c r="DL6" s="1176"/>
      <c r="DM6" s="1177"/>
      <c r="DN6" s="1177"/>
      <c r="DO6" s="1177"/>
      <c r="DP6" s="1178"/>
      <c r="DQ6" s="1067"/>
      <c r="DR6" s="1068"/>
      <c r="DS6" s="1068"/>
      <c r="DT6" s="1068"/>
      <c r="DU6" s="1069"/>
      <c r="DV6" s="1067"/>
      <c r="DW6" s="1068"/>
      <c r="DX6" s="1068"/>
      <c r="DY6" s="1068"/>
      <c r="DZ6" s="1079"/>
      <c r="EA6" s="228"/>
    </row>
    <row r="7" spans="1:131" s="229" customFormat="1" ht="26.25" customHeight="1" thickTop="1" x14ac:dyDescent="0.2">
      <c r="A7" s="230">
        <v>1</v>
      </c>
      <c r="B7" s="1110" t="s">
        <v>387</v>
      </c>
      <c r="C7" s="1111"/>
      <c r="D7" s="1111"/>
      <c r="E7" s="1111"/>
      <c r="F7" s="1111"/>
      <c r="G7" s="1111"/>
      <c r="H7" s="1111"/>
      <c r="I7" s="1111"/>
      <c r="J7" s="1111"/>
      <c r="K7" s="1111"/>
      <c r="L7" s="1111"/>
      <c r="M7" s="1111"/>
      <c r="N7" s="1111"/>
      <c r="O7" s="1111"/>
      <c r="P7" s="1112"/>
      <c r="Q7" s="1158">
        <v>7153</v>
      </c>
      <c r="R7" s="1159"/>
      <c r="S7" s="1159"/>
      <c r="T7" s="1159"/>
      <c r="U7" s="1159"/>
      <c r="V7" s="1159">
        <v>6627</v>
      </c>
      <c r="W7" s="1159"/>
      <c r="X7" s="1159"/>
      <c r="Y7" s="1159"/>
      <c r="Z7" s="1159"/>
      <c r="AA7" s="1159">
        <v>526</v>
      </c>
      <c r="AB7" s="1159"/>
      <c r="AC7" s="1159"/>
      <c r="AD7" s="1159"/>
      <c r="AE7" s="1160"/>
      <c r="AF7" s="1161">
        <v>505</v>
      </c>
      <c r="AG7" s="1162"/>
      <c r="AH7" s="1162"/>
      <c r="AI7" s="1162"/>
      <c r="AJ7" s="1163"/>
      <c r="AK7" s="1164">
        <v>39</v>
      </c>
      <c r="AL7" s="1165"/>
      <c r="AM7" s="1165"/>
      <c r="AN7" s="1165"/>
      <c r="AO7" s="1165"/>
      <c r="AP7" s="1165">
        <v>5570</v>
      </c>
      <c r="AQ7" s="1165"/>
      <c r="AR7" s="1165"/>
      <c r="AS7" s="1165"/>
      <c r="AT7" s="1165"/>
      <c r="AU7" s="1170"/>
      <c r="AV7" s="1170"/>
      <c r="AW7" s="1170"/>
      <c r="AX7" s="1170"/>
      <c r="AY7" s="1171"/>
      <c r="AZ7" s="226"/>
      <c r="BA7" s="226"/>
      <c r="BB7" s="226"/>
      <c r="BC7" s="226"/>
      <c r="BD7" s="226"/>
      <c r="BE7" s="227"/>
      <c r="BF7" s="227"/>
      <c r="BG7" s="227"/>
      <c r="BH7" s="227"/>
      <c r="BI7" s="227"/>
      <c r="BJ7" s="227"/>
      <c r="BK7" s="227"/>
      <c r="BL7" s="227"/>
      <c r="BM7" s="227"/>
      <c r="BN7" s="227"/>
      <c r="BO7" s="227"/>
      <c r="BP7" s="227"/>
      <c r="BQ7" s="230">
        <v>1</v>
      </c>
      <c r="BR7" s="231"/>
      <c r="BS7" s="1155" t="s">
        <v>592</v>
      </c>
      <c r="BT7" s="1156"/>
      <c r="BU7" s="1156"/>
      <c r="BV7" s="1156"/>
      <c r="BW7" s="1156"/>
      <c r="BX7" s="1156"/>
      <c r="BY7" s="1156"/>
      <c r="BZ7" s="1156"/>
      <c r="CA7" s="1156"/>
      <c r="CB7" s="1156"/>
      <c r="CC7" s="1156"/>
      <c r="CD7" s="1156"/>
      <c r="CE7" s="1156"/>
      <c r="CF7" s="1156"/>
      <c r="CG7" s="1172"/>
      <c r="CH7" s="1152">
        <v>0</v>
      </c>
      <c r="CI7" s="1153"/>
      <c r="CJ7" s="1153"/>
      <c r="CK7" s="1153"/>
      <c r="CL7" s="1154"/>
      <c r="CM7" s="1152">
        <v>6</v>
      </c>
      <c r="CN7" s="1153"/>
      <c r="CO7" s="1153"/>
      <c r="CP7" s="1153"/>
      <c r="CQ7" s="1154"/>
      <c r="CR7" s="1152">
        <v>3</v>
      </c>
      <c r="CS7" s="1153"/>
      <c r="CT7" s="1153"/>
      <c r="CU7" s="1153"/>
      <c r="CV7" s="1154"/>
      <c r="CW7" s="1152" t="s">
        <v>593</v>
      </c>
      <c r="CX7" s="1153"/>
      <c r="CY7" s="1153"/>
      <c r="CZ7" s="1153"/>
      <c r="DA7" s="1154"/>
      <c r="DB7" s="1152" t="s">
        <v>594</v>
      </c>
      <c r="DC7" s="1153"/>
      <c r="DD7" s="1153"/>
      <c r="DE7" s="1153"/>
      <c r="DF7" s="1154"/>
      <c r="DG7" s="1152" t="s">
        <v>594</v>
      </c>
      <c r="DH7" s="1153"/>
      <c r="DI7" s="1153"/>
      <c r="DJ7" s="1153"/>
      <c r="DK7" s="1154"/>
      <c r="DL7" s="1152" t="s">
        <v>595</v>
      </c>
      <c r="DM7" s="1153"/>
      <c r="DN7" s="1153"/>
      <c r="DO7" s="1153"/>
      <c r="DP7" s="1154"/>
      <c r="DQ7" s="1152" t="s">
        <v>593</v>
      </c>
      <c r="DR7" s="1153"/>
      <c r="DS7" s="1153"/>
      <c r="DT7" s="1153"/>
      <c r="DU7" s="1154"/>
      <c r="DV7" s="1155"/>
      <c r="DW7" s="1156"/>
      <c r="DX7" s="1156"/>
      <c r="DY7" s="1156"/>
      <c r="DZ7" s="1157"/>
      <c r="EA7" s="228"/>
    </row>
    <row r="8" spans="1:131" s="229" customFormat="1" ht="26.25" customHeight="1" x14ac:dyDescent="0.2">
      <c r="A8" s="232">
        <v>2</v>
      </c>
      <c r="B8" s="1093" t="s">
        <v>388</v>
      </c>
      <c r="C8" s="1094"/>
      <c r="D8" s="1094"/>
      <c r="E8" s="1094"/>
      <c r="F8" s="1094"/>
      <c r="G8" s="1094"/>
      <c r="H8" s="1094"/>
      <c r="I8" s="1094"/>
      <c r="J8" s="1094"/>
      <c r="K8" s="1094"/>
      <c r="L8" s="1094"/>
      <c r="M8" s="1094"/>
      <c r="N8" s="1094"/>
      <c r="O8" s="1094"/>
      <c r="P8" s="1095"/>
      <c r="Q8" s="1101">
        <v>22</v>
      </c>
      <c r="R8" s="1102"/>
      <c r="S8" s="1102"/>
      <c r="T8" s="1102"/>
      <c r="U8" s="1102"/>
      <c r="V8" s="1102">
        <v>22</v>
      </c>
      <c r="W8" s="1102"/>
      <c r="X8" s="1102"/>
      <c r="Y8" s="1102"/>
      <c r="Z8" s="1102"/>
      <c r="AA8" s="1102">
        <v>0</v>
      </c>
      <c r="AB8" s="1102"/>
      <c r="AC8" s="1102"/>
      <c r="AD8" s="1102"/>
      <c r="AE8" s="1103"/>
      <c r="AF8" s="1098">
        <v>0</v>
      </c>
      <c r="AG8" s="1099"/>
      <c r="AH8" s="1099"/>
      <c r="AI8" s="1099"/>
      <c r="AJ8" s="1100"/>
      <c r="AK8" s="1143">
        <v>22</v>
      </c>
      <c r="AL8" s="1144"/>
      <c r="AM8" s="1144"/>
      <c r="AN8" s="1144"/>
      <c r="AO8" s="1144"/>
      <c r="AP8" s="1144">
        <v>61</v>
      </c>
      <c r="AQ8" s="1144"/>
      <c r="AR8" s="1144"/>
      <c r="AS8" s="1144"/>
      <c r="AT8" s="1144"/>
      <c r="AU8" s="1145"/>
      <c r="AV8" s="1145"/>
      <c r="AW8" s="1145"/>
      <c r="AX8" s="1145"/>
      <c r="AY8" s="1146"/>
      <c r="AZ8" s="226"/>
      <c r="BA8" s="226"/>
      <c r="BB8" s="226"/>
      <c r="BC8" s="226"/>
      <c r="BD8" s="226"/>
      <c r="BE8" s="227"/>
      <c r="BF8" s="227"/>
      <c r="BG8" s="227"/>
      <c r="BH8" s="227"/>
      <c r="BI8" s="227"/>
      <c r="BJ8" s="227"/>
      <c r="BK8" s="227"/>
      <c r="BL8" s="227"/>
      <c r="BM8" s="227"/>
      <c r="BN8" s="227"/>
      <c r="BO8" s="227"/>
      <c r="BP8" s="227"/>
      <c r="BQ8" s="232">
        <v>2</v>
      </c>
      <c r="BR8" s="233"/>
      <c r="BS8" s="1055"/>
      <c r="BT8" s="1056"/>
      <c r="BU8" s="1056"/>
      <c r="BV8" s="1056"/>
      <c r="BW8" s="1056"/>
      <c r="BX8" s="1056"/>
      <c r="BY8" s="1056"/>
      <c r="BZ8" s="1056"/>
      <c r="CA8" s="1056"/>
      <c r="CB8" s="1056"/>
      <c r="CC8" s="1056"/>
      <c r="CD8" s="1056"/>
      <c r="CE8" s="1056"/>
      <c r="CF8" s="1056"/>
      <c r="CG8" s="1077"/>
      <c r="CH8" s="1052"/>
      <c r="CI8" s="1053"/>
      <c r="CJ8" s="1053"/>
      <c r="CK8" s="1053"/>
      <c r="CL8" s="1054"/>
      <c r="CM8" s="1052"/>
      <c r="CN8" s="1053"/>
      <c r="CO8" s="1053"/>
      <c r="CP8" s="1053"/>
      <c r="CQ8" s="1054"/>
      <c r="CR8" s="1052"/>
      <c r="CS8" s="1053"/>
      <c r="CT8" s="1053"/>
      <c r="CU8" s="1053"/>
      <c r="CV8" s="1054"/>
      <c r="CW8" s="1052"/>
      <c r="CX8" s="1053"/>
      <c r="CY8" s="1053"/>
      <c r="CZ8" s="1053"/>
      <c r="DA8" s="1054"/>
      <c r="DB8" s="1052"/>
      <c r="DC8" s="1053"/>
      <c r="DD8" s="1053"/>
      <c r="DE8" s="1053"/>
      <c r="DF8" s="1054"/>
      <c r="DG8" s="1052"/>
      <c r="DH8" s="1053"/>
      <c r="DI8" s="1053"/>
      <c r="DJ8" s="1053"/>
      <c r="DK8" s="1054"/>
      <c r="DL8" s="1052"/>
      <c r="DM8" s="1053"/>
      <c r="DN8" s="1053"/>
      <c r="DO8" s="1053"/>
      <c r="DP8" s="1054"/>
      <c r="DQ8" s="1052"/>
      <c r="DR8" s="1053"/>
      <c r="DS8" s="1053"/>
      <c r="DT8" s="1053"/>
      <c r="DU8" s="1054"/>
      <c r="DV8" s="1055"/>
      <c r="DW8" s="1056"/>
      <c r="DX8" s="1056"/>
      <c r="DY8" s="1056"/>
      <c r="DZ8" s="1057"/>
      <c r="EA8" s="228"/>
    </row>
    <row r="9" spans="1:131" s="229" customFormat="1" ht="26.25" customHeight="1" x14ac:dyDescent="0.2">
      <c r="A9" s="232">
        <v>3</v>
      </c>
      <c r="B9" s="1093"/>
      <c r="C9" s="1094"/>
      <c r="D9" s="1094"/>
      <c r="E9" s="1094"/>
      <c r="F9" s="1094"/>
      <c r="G9" s="1094"/>
      <c r="H9" s="1094"/>
      <c r="I9" s="1094"/>
      <c r="J9" s="1094"/>
      <c r="K9" s="1094"/>
      <c r="L9" s="1094"/>
      <c r="M9" s="1094"/>
      <c r="N9" s="1094"/>
      <c r="O9" s="1094"/>
      <c r="P9" s="1095"/>
      <c r="Q9" s="1101"/>
      <c r="R9" s="1102"/>
      <c r="S9" s="1102"/>
      <c r="T9" s="1102"/>
      <c r="U9" s="1102"/>
      <c r="V9" s="1102"/>
      <c r="W9" s="1102"/>
      <c r="X9" s="1102"/>
      <c r="Y9" s="1102"/>
      <c r="Z9" s="1102"/>
      <c r="AA9" s="1102"/>
      <c r="AB9" s="1102"/>
      <c r="AC9" s="1102"/>
      <c r="AD9" s="1102"/>
      <c r="AE9" s="1103"/>
      <c r="AF9" s="1098"/>
      <c r="AG9" s="1099"/>
      <c r="AH9" s="1099"/>
      <c r="AI9" s="1099"/>
      <c r="AJ9" s="1100"/>
      <c r="AK9" s="1143"/>
      <c r="AL9" s="1144"/>
      <c r="AM9" s="1144"/>
      <c r="AN9" s="1144"/>
      <c r="AO9" s="1144"/>
      <c r="AP9" s="1144"/>
      <c r="AQ9" s="1144"/>
      <c r="AR9" s="1144"/>
      <c r="AS9" s="1144"/>
      <c r="AT9" s="1144"/>
      <c r="AU9" s="1145"/>
      <c r="AV9" s="1145"/>
      <c r="AW9" s="1145"/>
      <c r="AX9" s="1145"/>
      <c r="AY9" s="1146"/>
      <c r="AZ9" s="226"/>
      <c r="BA9" s="226"/>
      <c r="BB9" s="226"/>
      <c r="BC9" s="226"/>
      <c r="BD9" s="226"/>
      <c r="BE9" s="227"/>
      <c r="BF9" s="227"/>
      <c r="BG9" s="227"/>
      <c r="BH9" s="227"/>
      <c r="BI9" s="227"/>
      <c r="BJ9" s="227"/>
      <c r="BK9" s="227"/>
      <c r="BL9" s="227"/>
      <c r="BM9" s="227"/>
      <c r="BN9" s="227"/>
      <c r="BO9" s="227"/>
      <c r="BP9" s="227"/>
      <c r="BQ9" s="232">
        <v>3</v>
      </c>
      <c r="BR9" s="233"/>
      <c r="BS9" s="1055"/>
      <c r="BT9" s="1056"/>
      <c r="BU9" s="1056"/>
      <c r="BV9" s="1056"/>
      <c r="BW9" s="1056"/>
      <c r="BX9" s="1056"/>
      <c r="BY9" s="1056"/>
      <c r="BZ9" s="1056"/>
      <c r="CA9" s="1056"/>
      <c r="CB9" s="1056"/>
      <c r="CC9" s="1056"/>
      <c r="CD9" s="1056"/>
      <c r="CE9" s="1056"/>
      <c r="CF9" s="1056"/>
      <c r="CG9" s="1077"/>
      <c r="CH9" s="1052"/>
      <c r="CI9" s="1053"/>
      <c r="CJ9" s="1053"/>
      <c r="CK9" s="1053"/>
      <c r="CL9" s="1054"/>
      <c r="CM9" s="1052"/>
      <c r="CN9" s="1053"/>
      <c r="CO9" s="1053"/>
      <c r="CP9" s="1053"/>
      <c r="CQ9" s="1054"/>
      <c r="CR9" s="1052"/>
      <c r="CS9" s="1053"/>
      <c r="CT9" s="1053"/>
      <c r="CU9" s="1053"/>
      <c r="CV9" s="1054"/>
      <c r="CW9" s="1052"/>
      <c r="CX9" s="1053"/>
      <c r="CY9" s="1053"/>
      <c r="CZ9" s="1053"/>
      <c r="DA9" s="1054"/>
      <c r="DB9" s="1052"/>
      <c r="DC9" s="1053"/>
      <c r="DD9" s="1053"/>
      <c r="DE9" s="1053"/>
      <c r="DF9" s="1054"/>
      <c r="DG9" s="1052"/>
      <c r="DH9" s="1053"/>
      <c r="DI9" s="1053"/>
      <c r="DJ9" s="1053"/>
      <c r="DK9" s="1054"/>
      <c r="DL9" s="1052"/>
      <c r="DM9" s="1053"/>
      <c r="DN9" s="1053"/>
      <c r="DO9" s="1053"/>
      <c r="DP9" s="1054"/>
      <c r="DQ9" s="1052"/>
      <c r="DR9" s="1053"/>
      <c r="DS9" s="1053"/>
      <c r="DT9" s="1053"/>
      <c r="DU9" s="1054"/>
      <c r="DV9" s="1055"/>
      <c r="DW9" s="1056"/>
      <c r="DX9" s="1056"/>
      <c r="DY9" s="1056"/>
      <c r="DZ9" s="1057"/>
      <c r="EA9" s="228"/>
    </row>
    <row r="10" spans="1:131" s="229" customFormat="1" ht="26.25" customHeight="1" x14ac:dyDescent="0.2">
      <c r="A10" s="232">
        <v>4</v>
      </c>
      <c r="B10" s="1093"/>
      <c r="C10" s="1094"/>
      <c r="D10" s="1094"/>
      <c r="E10" s="1094"/>
      <c r="F10" s="1094"/>
      <c r="G10" s="1094"/>
      <c r="H10" s="1094"/>
      <c r="I10" s="1094"/>
      <c r="J10" s="1094"/>
      <c r="K10" s="1094"/>
      <c r="L10" s="1094"/>
      <c r="M10" s="1094"/>
      <c r="N10" s="1094"/>
      <c r="O10" s="1094"/>
      <c r="P10" s="1095"/>
      <c r="Q10" s="1101"/>
      <c r="R10" s="1102"/>
      <c r="S10" s="1102"/>
      <c r="T10" s="1102"/>
      <c r="U10" s="1102"/>
      <c r="V10" s="1102"/>
      <c r="W10" s="1102"/>
      <c r="X10" s="1102"/>
      <c r="Y10" s="1102"/>
      <c r="Z10" s="1102"/>
      <c r="AA10" s="1102"/>
      <c r="AB10" s="1102"/>
      <c r="AC10" s="1102"/>
      <c r="AD10" s="1102"/>
      <c r="AE10" s="1103"/>
      <c r="AF10" s="1098"/>
      <c r="AG10" s="1099"/>
      <c r="AH10" s="1099"/>
      <c r="AI10" s="1099"/>
      <c r="AJ10" s="1100"/>
      <c r="AK10" s="1143"/>
      <c r="AL10" s="1144"/>
      <c r="AM10" s="1144"/>
      <c r="AN10" s="1144"/>
      <c r="AO10" s="1144"/>
      <c r="AP10" s="1144"/>
      <c r="AQ10" s="1144"/>
      <c r="AR10" s="1144"/>
      <c r="AS10" s="1144"/>
      <c r="AT10" s="1144"/>
      <c r="AU10" s="1145"/>
      <c r="AV10" s="1145"/>
      <c r="AW10" s="1145"/>
      <c r="AX10" s="1145"/>
      <c r="AY10" s="1146"/>
      <c r="AZ10" s="226"/>
      <c r="BA10" s="226"/>
      <c r="BB10" s="226"/>
      <c r="BC10" s="226"/>
      <c r="BD10" s="226"/>
      <c r="BE10" s="227"/>
      <c r="BF10" s="227"/>
      <c r="BG10" s="227"/>
      <c r="BH10" s="227"/>
      <c r="BI10" s="227"/>
      <c r="BJ10" s="227"/>
      <c r="BK10" s="227"/>
      <c r="BL10" s="227"/>
      <c r="BM10" s="227"/>
      <c r="BN10" s="227"/>
      <c r="BO10" s="227"/>
      <c r="BP10" s="227"/>
      <c r="BQ10" s="232">
        <v>4</v>
      </c>
      <c r="BR10" s="233"/>
      <c r="BS10" s="1055"/>
      <c r="BT10" s="1056"/>
      <c r="BU10" s="1056"/>
      <c r="BV10" s="1056"/>
      <c r="BW10" s="1056"/>
      <c r="BX10" s="1056"/>
      <c r="BY10" s="1056"/>
      <c r="BZ10" s="1056"/>
      <c r="CA10" s="1056"/>
      <c r="CB10" s="1056"/>
      <c r="CC10" s="1056"/>
      <c r="CD10" s="1056"/>
      <c r="CE10" s="1056"/>
      <c r="CF10" s="1056"/>
      <c r="CG10" s="1077"/>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28"/>
    </row>
    <row r="11" spans="1:131" s="229" customFormat="1" ht="26.25" customHeight="1" x14ac:dyDescent="0.2">
      <c r="A11" s="232">
        <v>5</v>
      </c>
      <c r="B11" s="1093"/>
      <c r="C11" s="1094"/>
      <c r="D11" s="1094"/>
      <c r="E11" s="1094"/>
      <c r="F11" s="1094"/>
      <c r="G11" s="1094"/>
      <c r="H11" s="1094"/>
      <c r="I11" s="1094"/>
      <c r="J11" s="1094"/>
      <c r="K11" s="1094"/>
      <c r="L11" s="1094"/>
      <c r="M11" s="1094"/>
      <c r="N11" s="1094"/>
      <c r="O11" s="1094"/>
      <c r="P11" s="1095"/>
      <c r="Q11" s="1101"/>
      <c r="R11" s="1102"/>
      <c r="S11" s="1102"/>
      <c r="T11" s="1102"/>
      <c r="U11" s="1102"/>
      <c r="V11" s="1102"/>
      <c r="W11" s="1102"/>
      <c r="X11" s="1102"/>
      <c r="Y11" s="1102"/>
      <c r="Z11" s="1102"/>
      <c r="AA11" s="1102"/>
      <c r="AB11" s="1102"/>
      <c r="AC11" s="1102"/>
      <c r="AD11" s="1102"/>
      <c r="AE11" s="1103"/>
      <c r="AF11" s="1098"/>
      <c r="AG11" s="1099"/>
      <c r="AH11" s="1099"/>
      <c r="AI11" s="1099"/>
      <c r="AJ11" s="1100"/>
      <c r="AK11" s="1143"/>
      <c r="AL11" s="1144"/>
      <c r="AM11" s="1144"/>
      <c r="AN11" s="1144"/>
      <c r="AO11" s="1144"/>
      <c r="AP11" s="1144"/>
      <c r="AQ11" s="1144"/>
      <c r="AR11" s="1144"/>
      <c r="AS11" s="1144"/>
      <c r="AT11" s="1144"/>
      <c r="AU11" s="1145"/>
      <c r="AV11" s="1145"/>
      <c r="AW11" s="1145"/>
      <c r="AX11" s="1145"/>
      <c r="AY11" s="1146"/>
      <c r="AZ11" s="226"/>
      <c r="BA11" s="226"/>
      <c r="BB11" s="226"/>
      <c r="BC11" s="226"/>
      <c r="BD11" s="226"/>
      <c r="BE11" s="227"/>
      <c r="BF11" s="227"/>
      <c r="BG11" s="227"/>
      <c r="BH11" s="227"/>
      <c r="BI11" s="227"/>
      <c r="BJ11" s="227"/>
      <c r="BK11" s="227"/>
      <c r="BL11" s="227"/>
      <c r="BM11" s="227"/>
      <c r="BN11" s="227"/>
      <c r="BO11" s="227"/>
      <c r="BP11" s="227"/>
      <c r="BQ11" s="232">
        <v>5</v>
      </c>
      <c r="BR11" s="233"/>
      <c r="BS11" s="1055"/>
      <c r="BT11" s="1056"/>
      <c r="BU11" s="1056"/>
      <c r="BV11" s="1056"/>
      <c r="BW11" s="1056"/>
      <c r="BX11" s="1056"/>
      <c r="BY11" s="1056"/>
      <c r="BZ11" s="1056"/>
      <c r="CA11" s="1056"/>
      <c r="CB11" s="1056"/>
      <c r="CC11" s="1056"/>
      <c r="CD11" s="1056"/>
      <c r="CE11" s="1056"/>
      <c r="CF11" s="1056"/>
      <c r="CG11" s="1077"/>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28"/>
    </row>
    <row r="12" spans="1:131" s="229" customFormat="1" ht="26.25" customHeight="1" x14ac:dyDescent="0.2">
      <c r="A12" s="232">
        <v>6</v>
      </c>
      <c r="B12" s="1093"/>
      <c r="C12" s="1094"/>
      <c r="D12" s="1094"/>
      <c r="E12" s="1094"/>
      <c r="F12" s="1094"/>
      <c r="G12" s="1094"/>
      <c r="H12" s="1094"/>
      <c r="I12" s="1094"/>
      <c r="J12" s="1094"/>
      <c r="K12" s="1094"/>
      <c r="L12" s="1094"/>
      <c r="M12" s="1094"/>
      <c r="N12" s="1094"/>
      <c r="O12" s="1094"/>
      <c r="P12" s="1095"/>
      <c r="Q12" s="1101"/>
      <c r="R12" s="1102"/>
      <c r="S12" s="1102"/>
      <c r="T12" s="1102"/>
      <c r="U12" s="1102"/>
      <c r="V12" s="1102"/>
      <c r="W12" s="1102"/>
      <c r="X12" s="1102"/>
      <c r="Y12" s="1102"/>
      <c r="Z12" s="1102"/>
      <c r="AA12" s="1102"/>
      <c r="AB12" s="1102"/>
      <c r="AC12" s="1102"/>
      <c r="AD12" s="1102"/>
      <c r="AE12" s="1103"/>
      <c r="AF12" s="1098"/>
      <c r="AG12" s="1099"/>
      <c r="AH12" s="1099"/>
      <c r="AI12" s="1099"/>
      <c r="AJ12" s="1100"/>
      <c r="AK12" s="1143"/>
      <c r="AL12" s="1144"/>
      <c r="AM12" s="1144"/>
      <c r="AN12" s="1144"/>
      <c r="AO12" s="1144"/>
      <c r="AP12" s="1144"/>
      <c r="AQ12" s="1144"/>
      <c r="AR12" s="1144"/>
      <c r="AS12" s="1144"/>
      <c r="AT12" s="1144"/>
      <c r="AU12" s="1145"/>
      <c r="AV12" s="1145"/>
      <c r="AW12" s="1145"/>
      <c r="AX12" s="1145"/>
      <c r="AY12" s="1146"/>
      <c r="AZ12" s="226"/>
      <c r="BA12" s="226"/>
      <c r="BB12" s="226"/>
      <c r="BC12" s="226"/>
      <c r="BD12" s="226"/>
      <c r="BE12" s="227"/>
      <c r="BF12" s="227"/>
      <c r="BG12" s="227"/>
      <c r="BH12" s="227"/>
      <c r="BI12" s="227"/>
      <c r="BJ12" s="227"/>
      <c r="BK12" s="227"/>
      <c r="BL12" s="227"/>
      <c r="BM12" s="227"/>
      <c r="BN12" s="227"/>
      <c r="BO12" s="227"/>
      <c r="BP12" s="227"/>
      <c r="BQ12" s="232">
        <v>6</v>
      </c>
      <c r="BR12" s="233"/>
      <c r="BS12" s="1055"/>
      <c r="BT12" s="1056"/>
      <c r="BU12" s="1056"/>
      <c r="BV12" s="1056"/>
      <c r="BW12" s="1056"/>
      <c r="BX12" s="1056"/>
      <c r="BY12" s="1056"/>
      <c r="BZ12" s="1056"/>
      <c r="CA12" s="1056"/>
      <c r="CB12" s="1056"/>
      <c r="CC12" s="1056"/>
      <c r="CD12" s="1056"/>
      <c r="CE12" s="1056"/>
      <c r="CF12" s="1056"/>
      <c r="CG12" s="1077"/>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28"/>
    </row>
    <row r="13" spans="1:131" s="229" customFormat="1" ht="26.25" customHeight="1" x14ac:dyDescent="0.2">
      <c r="A13" s="232">
        <v>7</v>
      </c>
      <c r="B13" s="1093"/>
      <c r="C13" s="1094"/>
      <c r="D13" s="1094"/>
      <c r="E13" s="1094"/>
      <c r="F13" s="1094"/>
      <c r="G13" s="1094"/>
      <c r="H13" s="1094"/>
      <c r="I13" s="1094"/>
      <c r="J13" s="1094"/>
      <c r="K13" s="1094"/>
      <c r="L13" s="1094"/>
      <c r="M13" s="1094"/>
      <c r="N13" s="1094"/>
      <c r="O13" s="1094"/>
      <c r="P13" s="1095"/>
      <c r="Q13" s="1101"/>
      <c r="R13" s="1102"/>
      <c r="S13" s="1102"/>
      <c r="T13" s="1102"/>
      <c r="U13" s="1102"/>
      <c r="V13" s="1102"/>
      <c r="W13" s="1102"/>
      <c r="X13" s="1102"/>
      <c r="Y13" s="1102"/>
      <c r="Z13" s="1102"/>
      <c r="AA13" s="1102"/>
      <c r="AB13" s="1102"/>
      <c r="AC13" s="1102"/>
      <c r="AD13" s="1102"/>
      <c r="AE13" s="1103"/>
      <c r="AF13" s="1098"/>
      <c r="AG13" s="1099"/>
      <c r="AH13" s="1099"/>
      <c r="AI13" s="1099"/>
      <c r="AJ13" s="1100"/>
      <c r="AK13" s="1143"/>
      <c r="AL13" s="1144"/>
      <c r="AM13" s="1144"/>
      <c r="AN13" s="1144"/>
      <c r="AO13" s="1144"/>
      <c r="AP13" s="1144"/>
      <c r="AQ13" s="1144"/>
      <c r="AR13" s="1144"/>
      <c r="AS13" s="1144"/>
      <c r="AT13" s="1144"/>
      <c r="AU13" s="1145"/>
      <c r="AV13" s="1145"/>
      <c r="AW13" s="1145"/>
      <c r="AX13" s="1145"/>
      <c r="AY13" s="1146"/>
      <c r="AZ13" s="226"/>
      <c r="BA13" s="226"/>
      <c r="BB13" s="226"/>
      <c r="BC13" s="226"/>
      <c r="BD13" s="226"/>
      <c r="BE13" s="227"/>
      <c r="BF13" s="227"/>
      <c r="BG13" s="227"/>
      <c r="BH13" s="227"/>
      <c r="BI13" s="227"/>
      <c r="BJ13" s="227"/>
      <c r="BK13" s="227"/>
      <c r="BL13" s="227"/>
      <c r="BM13" s="227"/>
      <c r="BN13" s="227"/>
      <c r="BO13" s="227"/>
      <c r="BP13" s="227"/>
      <c r="BQ13" s="232">
        <v>7</v>
      </c>
      <c r="BR13" s="233"/>
      <c r="BS13" s="1055"/>
      <c r="BT13" s="1056"/>
      <c r="BU13" s="1056"/>
      <c r="BV13" s="1056"/>
      <c r="BW13" s="1056"/>
      <c r="BX13" s="1056"/>
      <c r="BY13" s="1056"/>
      <c r="BZ13" s="1056"/>
      <c r="CA13" s="1056"/>
      <c r="CB13" s="1056"/>
      <c r="CC13" s="1056"/>
      <c r="CD13" s="1056"/>
      <c r="CE13" s="1056"/>
      <c r="CF13" s="1056"/>
      <c r="CG13" s="1077"/>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28"/>
    </row>
    <row r="14" spans="1:131" s="229" customFormat="1" ht="26.25" customHeight="1" x14ac:dyDescent="0.2">
      <c r="A14" s="232">
        <v>8</v>
      </c>
      <c r="B14" s="1093"/>
      <c r="C14" s="1094"/>
      <c r="D14" s="1094"/>
      <c r="E14" s="1094"/>
      <c r="F14" s="1094"/>
      <c r="G14" s="1094"/>
      <c r="H14" s="1094"/>
      <c r="I14" s="1094"/>
      <c r="J14" s="1094"/>
      <c r="K14" s="1094"/>
      <c r="L14" s="1094"/>
      <c r="M14" s="1094"/>
      <c r="N14" s="1094"/>
      <c r="O14" s="1094"/>
      <c r="P14" s="1095"/>
      <c r="Q14" s="1101"/>
      <c r="R14" s="1102"/>
      <c r="S14" s="1102"/>
      <c r="T14" s="1102"/>
      <c r="U14" s="1102"/>
      <c r="V14" s="1102"/>
      <c r="W14" s="1102"/>
      <c r="X14" s="1102"/>
      <c r="Y14" s="1102"/>
      <c r="Z14" s="1102"/>
      <c r="AA14" s="1102"/>
      <c r="AB14" s="1102"/>
      <c r="AC14" s="1102"/>
      <c r="AD14" s="1102"/>
      <c r="AE14" s="1103"/>
      <c r="AF14" s="1098"/>
      <c r="AG14" s="1099"/>
      <c r="AH14" s="1099"/>
      <c r="AI14" s="1099"/>
      <c r="AJ14" s="1100"/>
      <c r="AK14" s="1143"/>
      <c r="AL14" s="1144"/>
      <c r="AM14" s="1144"/>
      <c r="AN14" s="1144"/>
      <c r="AO14" s="1144"/>
      <c r="AP14" s="1144"/>
      <c r="AQ14" s="1144"/>
      <c r="AR14" s="1144"/>
      <c r="AS14" s="1144"/>
      <c r="AT14" s="1144"/>
      <c r="AU14" s="1145"/>
      <c r="AV14" s="1145"/>
      <c r="AW14" s="1145"/>
      <c r="AX14" s="1145"/>
      <c r="AY14" s="1146"/>
      <c r="AZ14" s="226"/>
      <c r="BA14" s="226"/>
      <c r="BB14" s="226"/>
      <c r="BC14" s="226"/>
      <c r="BD14" s="226"/>
      <c r="BE14" s="227"/>
      <c r="BF14" s="227"/>
      <c r="BG14" s="227"/>
      <c r="BH14" s="227"/>
      <c r="BI14" s="227"/>
      <c r="BJ14" s="227"/>
      <c r="BK14" s="227"/>
      <c r="BL14" s="227"/>
      <c r="BM14" s="227"/>
      <c r="BN14" s="227"/>
      <c r="BO14" s="227"/>
      <c r="BP14" s="227"/>
      <c r="BQ14" s="232">
        <v>8</v>
      </c>
      <c r="BR14" s="233"/>
      <c r="BS14" s="1055"/>
      <c r="BT14" s="1056"/>
      <c r="BU14" s="1056"/>
      <c r="BV14" s="1056"/>
      <c r="BW14" s="1056"/>
      <c r="BX14" s="1056"/>
      <c r="BY14" s="1056"/>
      <c r="BZ14" s="1056"/>
      <c r="CA14" s="1056"/>
      <c r="CB14" s="1056"/>
      <c r="CC14" s="1056"/>
      <c r="CD14" s="1056"/>
      <c r="CE14" s="1056"/>
      <c r="CF14" s="1056"/>
      <c r="CG14" s="1077"/>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28"/>
    </row>
    <row r="15" spans="1:131" s="229" customFormat="1" ht="26.25" customHeight="1" x14ac:dyDescent="0.2">
      <c r="A15" s="232">
        <v>9</v>
      </c>
      <c r="B15" s="1093"/>
      <c r="C15" s="1094"/>
      <c r="D15" s="1094"/>
      <c r="E15" s="1094"/>
      <c r="F15" s="1094"/>
      <c r="G15" s="1094"/>
      <c r="H15" s="1094"/>
      <c r="I15" s="1094"/>
      <c r="J15" s="1094"/>
      <c r="K15" s="1094"/>
      <c r="L15" s="1094"/>
      <c r="M15" s="1094"/>
      <c r="N15" s="1094"/>
      <c r="O15" s="1094"/>
      <c r="P15" s="1095"/>
      <c r="Q15" s="1101"/>
      <c r="R15" s="1102"/>
      <c r="S15" s="1102"/>
      <c r="T15" s="1102"/>
      <c r="U15" s="1102"/>
      <c r="V15" s="1102"/>
      <c r="W15" s="1102"/>
      <c r="X15" s="1102"/>
      <c r="Y15" s="1102"/>
      <c r="Z15" s="1102"/>
      <c r="AA15" s="1102"/>
      <c r="AB15" s="1102"/>
      <c r="AC15" s="1102"/>
      <c r="AD15" s="1102"/>
      <c r="AE15" s="1103"/>
      <c r="AF15" s="1098"/>
      <c r="AG15" s="1099"/>
      <c r="AH15" s="1099"/>
      <c r="AI15" s="1099"/>
      <c r="AJ15" s="1100"/>
      <c r="AK15" s="1143"/>
      <c r="AL15" s="1144"/>
      <c r="AM15" s="1144"/>
      <c r="AN15" s="1144"/>
      <c r="AO15" s="1144"/>
      <c r="AP15" s="1144"/>
      <c r="AQ15" s="1144"/>
      <c r="AR15" s="1144"/>
      <c r="AS15" s="1144"/>
      <c r="AT15" s="1144"/>
      <c r="AU15" s="1145"/>
      <c r="AV15" s="1145"/>
      <c r="AW15" s="1145"/>
      <c r="AX15" s="1145"/>
      <c r="AY15" s="1146"/>
      <c r="AZ15" s="226"/>
      <c r="BA15" s="226"/>
      <c r="BB15" s="226"/>
      <c r="BC15" s="226"/>
      <c r="BD15" s="226"/>
      <c r="BE15" s="227"/>
      <c r="BF15" s="227"/>
      <c r="BG15" s="227"/>
      <c r="BH15" s="227"/>
      <c r="BI15" s="227"/>
      <c r="BJ15" s="227"/>
      <c r="BK15" s="227"/>
      <c r="BL15" s="227"/>
      <c r="BM15" s="227"/>
      <c r="BN15" s="227"/>
      <c r="BO15" s="227"/>
      <c r="BP15" s="227"/>
      <c r="BQ15" s="232">
        <v>9</v>
      </c>
      <c r="BR15" s="233"/>
      <c r="BS15" s="1055"/>
      <c r="BT15" s="1056"/>
      <c r="BU15" s="1056"/>
      <c r="BV15" s="1056"/>
      <c r="BW15" s="1056"/>
      <c r="BX15" s="1056"/>
      <c r="BY15" s="1056"/>
      <c r="BZ15" s="1056"/>
      <c r="CA15" s="1056"/>
      <c r="CB15" s="1056"/>
      <c r="CC15" s="1056"/>
      <c r="CD15" s="1056"/>
      <c r="CE15" s="1056"/>
      <c r="CF15" s="1056"/>
      <c r="CG15" s="1077"/>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28"/>
    </row>
    <row r="16" spans="1:131" s="229" customFormat="1" ht="26.25" customHeight="1" x14ac:dyDescent="0.2">
      <c r="A16" s="232">
        <v>10</v>
      </c>
      <c r="B16" s="1093"/>
      <c r="C16" s="1094"/>
      <c r="D16" s="1094"/>
      <c r="E16" s="1094"/>
      <c r="F16" s="1094"/>
      <c r="G16" s="1094"/>
      <c r="H16" s="1094"/>
      <c r="I16" s="1094"/>
      <c r="J16" s="1094"/>
      <c r="K16" s="1094"/>
      <c r="L16" s="1094"/>
      <c r="M16" s="1094"/>
      <c r="N16" s="1094"/>
      <c r="O16" s="1094"/>
      <c r="P16" s="1095"/>
      <c r="Q16" s="1101"/>
      <c r="R16" s="1102"/>
      <c r="S16" s="1102"/>
      <c r="T16" s="1102"/>
      <c r="U16" s="1102"/>
      <c r="V16" s="1102"/>
      <c r="W16" s="1102"/>
      <c r="X16" s="1102"/>
      <c r="Y16" s="1102"/>
      <c r="Z16" s="1102"/>
      <c r="AA16" s="1102"/>
      <c r="AB16" s="1102"/>
      <c r="AC16" s="1102"/>
      <c r="AD16" s="1102"/>
      <c r="AE16" s="1103"/>
      <c r="AF16" s="1098"/>
      <c r="AG16" s="1099"/>
      <c r="AH16" s="1099"/>
      <c r="AI16" s="1099"/>
      <c r="AJ16" s="1100"/>
      <c r="AK16" s="1143"/>
      <c r="AL16" s="1144"/>
      <c r="AM16" s="1144"/>
      <c r="AN16" s="1144"/>
      <c r="AO16" s="1144"/>
      <c r="AP16" s="1144"/>
      <c r="AQ16" s="1144"/>
      <c r="AR16" s="1144"/>
      <c r="AS16" s="1144"/>
      <c r="AT16" s="1144"/>
      <c r="AU16" s="1145"/>
      <c r="AV16" s="1145"/>
      <c r="AW16" s="1145"/>
      <c r="AX16" s="1145"/>
      <c r="AY16" s="1146"/>
      <c r="AZ16" s="226"/>
      <c r="BA16" s="226"/>
      <c r="BB16" s="226"/>
      <c r="BC16" s="226"/>
      <c r="BD16" s="226"/>
      <c r="BE16" s="227"/>
      <c r="BF16" s="227"/>
      <c r="BG16" s="227"/>
      <c r="BH16" s="227"/>
      <c r="BI16" s="227"/>
      <c r="BJ16" s="227"/>
      <c r="BK16" s="227"/>
      <c r="BL16" s="227"/>
      <c r="BM16" s="227"/>
      <c r="BN16" s="227"/>
      <c r="BO16" s="227"/>
      <c r="BP16" s="227"/>
      <c r="BQ16" s="232">
        <v>10</v>
      </c>
      <c r="BR16" s="233"/>
      <c r="BS16" s="1055"/>
      <c r="BT16" s="1056"/>
      <c r="BU16" s="1056"/>
      <c r="BV16" s="1056"/>
      <c r="BW16" s="1056"/>
      <c r="BX16" s="1056"/>
      <c r="BY16" s="1056"/>
      <c r="BZ16" s="1056"/>
      <c r="CA16" s="1056"/>
      <c r="CB16" s="1056"/>
      <c r="CC16" s="1056"/>
      <c r="CD16" s="1056"/>
      <c r="CE16" s="1056"/>
      <c r="CF16" s="1056"/>
      <c r="CG16" s="1077"/>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28"/>
    </row>
    <row r="17" spans="1:131" s="229" customFormat="1" ht="26.25" customHeight="1" x14ac:dyDescent="0.2">
      <c r="A17" s="232">
        <v>11</v>
      </c>
      <c r="B17" s="1093"/>
      <c r="C17" s="1094"/>
      <c r="D17" s="1094"/>
      <c r="E17" s="1094"/>
      <c r="F17" s="1094"/>
      <c r="G17" s="1094"/>
      <c r="H17" s="1094"/>
      <c r="I17" s="1094"/>
      <c r="J17" s="1094"/>
      <c r="K17" s="1094"/>
      <c r="L17" s="1094"/>
      <c r="M17" s="1094"/>
      <c r="N17" s="1094"/>
      <c r="O17" s="1094"/>
      <c r="P17" s="1095"/>
      <c r="Q17" s="1101"/>
      <c r="R17" s="1102"/>
      <c r="S17" s="1102"/>
      <c r="T17" s="1102"/>
      <c r="U17" s="1102"/>
      <c r="V17" s="1102"/>
      <c r="W17" s="1102"/>
      <c r="X17" s="1102"/>
      <c r="Y17" s="1102"/>
      <c r="Z17" s="1102"/>
      <c r="AA17" s="1102"/>
      <c r="AB17" s="1102"/>
      <c r="AC17" s="1102"/>
      <c r="AD17" s="1102"/>
      <c r="AE17" s="1103"/>
      <c r="AF17" s="1098"/>
      <c r="AG17" s="1099"/>
      <c r="AH17" s="1099"/>
      <c r="AI17" s="1099"/>
      <c r="AJ17" s="1100"/>
      <c r="AK17" s="1143"/>
      <c r="AL17" s="1144"/>
      <c r="AM17" s="1144"/>
      <c r="AN17" s="1144"/>
      <c r="AO17" s="1144"/>
      <c r="AP17" s="1144"/>
      <c r="AQ17" s="1144"/>
      <c r="AR17" s="1144"/>
      <c r="AS17" s="1144"/>
      <c r="AT17" s="1144"/>
      <c r="AU17" s="1145"/>
      <c r="AV17" s="1145"/>
      <c r="AW17" s="1145"/>
      <c r="AX17" s="1145"/>
      <c r="AY17" s="1146"/>
      <c r="AZ17" s="226"/>
      <c r="BA17" s="226"/>
      <c r="BB17" s="226"/>
      <c r="BC17" s="226"/>
      <c r="BD17" s="226"/>
      <c r="BE17" s="227"/>
      <c r="BF17" s="227"/>
      <c r="BG17" s="227"/>
      <c r="BH17" s="227"/>
      <c r="BI17" s="227"/>
      <c r="BJ17" s="227"/>
      <c r="BK17" s="227"/>
      <c r="BL17" s="227"/>
      <c r="BM17" s="227"/>
      <c r="BN17" s="227"/>
      <c r="BO17" s="227"/>
      <c r="BP17" s="227"/>
      <c r="BQ17" s="232">
        <v>11</v>
      </c>
      <c r="BR17" s="233"/>
      <c r="BS17" s="1055"/>
      <c r="BT17" s="1056"/>
      <c r="BU17" s="1056"/>
      <c r="BV17" s="1056"/>
      <c r="BW17" s="1056"/>
      <c r="BX17" s="1056"/>
      <c r="BY17" s="1056"/>
      <c r="BZ17" s="1056"/>
      <c r="CA17" s="1056"/>
      <c r="CB17" s="1056"/>
      <c r="CC17" s="1056"/>
      <c r="CD17" s="1056"/>
      <c r="CE17" s="1056"/>
      <c r="CF17" s="1056"/>
      <c r="CG17" s="1077"/>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28"/>
    </row>
    <row r="18" spans="1:131" s="229" customFormat="1" ht="26.25" customHeight="1" x14ac:dyDescent="0.2">
      <c r="A18" s="232">
        <v>12</v>
      </c>
      <c r="B18" s="1093"/>
      <c r="C18" s="1094"/>
      <c r="D18" s="1094"/>
      <c r="E18" s="1094"/>
      <c r="F18" s="1094"/>
      <c r="G18" s="1094"/>
      <c r="H18" s="1094"/>
      <c r="I18" s="1094"/>
      <c r="J18" s="1094"/>
      <c r="K18" s="1094"/>
      <c r="L18" s="1094"/>
      <c r="M18" s="1094"/>
      <c r="N18" s="1094"/>
      <c r="O18" s="1094"/>
      <c r="P18" s="1095"/>
      <c r="Q18" s="1101"/>
      <c r="R18" s="1102"/>
      <c r="S18" s="1102"/>
      <c r="T18" s="1102"/>
      <c r="U18" s="1102"/>
      <c r="V18" s="1102"/>
      <c r="W18" s="1102"/>
      <c r="X18" s="1102"/>
      <c r="Y18" s="1102"/>
      <c r="Z18" s="1102"/>
      <c r="AA18" s="1102"/>
      <c r="AB18" s="1102"/>
      <c r="AC18" s="1102"/>
      <c r="AD18" s="1102"/>
      <c r="AE18" s="1103"/>
      <c r="AF18" s="1098"/>
      <c r="AG18" s="1099"/>
      <c r="AH18" s="1099"/>
      <c r="AI18" s="1099"/>
      <c r="AJ18" s="1100"/>
      <c r="AK18" s="1143"/>
      <c r="AL18" s="1144"/>
      <c r="AM18" s="1144"/>
      <c r="AN18" s="1144"/>
      <c r="AO18" s="1144"/>
      <c r="AP18" s="1144"/>
      <c r="AQ18" s="1144"/>
      <c r="AR18" s="1144"/>
      <c r="AS18" s="1144"/>
      <c r="AT18" s="1144"/>
      <c r="AU18" s="1145"/>
      <c r="AV18" s="1145"/>
      <c r="AW18" s="1145"/>
      <c r="AX18" s="1145"/>
      <c r="AY18" s="1146"/>
      <c r="AZ18" s="226"/>
      <c r="BA18" s="226"/>
      <c r="BB18" s="226"/>
      <c r="BC18" s="226"/>
      <c r="BD18" s="226"/>
      <c r="BE18" s="227"/>
      <c r="BF18" s="227"/>
      <c r="BG18" s="227"/>
      <c r="BH18" s="227"/>
      <c r="BI18" s="227"/>
      <c r="BJ18" s="227"/>
      <c r="BK18" s="227"/>
      <c r="BL18" s="227"/>
      <c r="BM18" s="227"/>
      <c r="BN18" s="227"/>
      <c r="BO18" s="227"/>
      <c r="BP18" s="227"/>
      <c r="BQ18" s="232">
        <v>12</v>
      </c>
      <c r="BR18" s="233"/>
      <c r="BS18" s="1055"/>
      <c r="BT18" s="1056"/>
      <c r="BU18" s="1056"/>
      <c r="BV18" s="1056"/>
      <c r="BW18" s="1056"/>
      <c r="BX18" s="1056"/>
      <c r="BY18" s="1056"/>
      <c r="BZ18" s="1056"/>
      <c r="CA18" s="1056"/>
      <c r="CB18" s="1056"/>
      <c r="CC18" s="1056"/>
      <c r="CD18" s="1056"/>
      <c r="CE18" s="1056"/>
      <c r="CF18" s="1056"/>
      <c r="CG18" s="1077"/>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28"/>
    </row>
    <row r="19" spans="1:131" s="229" customFormat="1" ht="26.25" customHeight="1" x14ac:dyDescent="0.2">
      <c r="A19" s="232">
        <v>13</v>
      </c>
      <c r="B19" s="1093"/>
      <c r="C19" s="1094"/>
      <c r="D19" s="1094"/>
      <c r="E19" s="1094"/>
      <c r="F19" s="1094"/>
      <c r="G19" s="1094"/>
      <c r="H19" s="1094"/>
      <c r="I19" s="1094"/>
      <c r="J19" s="1094"/>
      <c r="K19" s="1094"/>
      <c r="L19" s="1094"/>
      <c r="M19" s="1094"/>
      <c r="N19" s="1094"/>
      <c r="O19" s="1094"/>
      <c r="P19" s="1095"/>
      <c r="Q19" s="1101"/>
      <c r="R19" s="1102"/>
      <c r="S19" s="1102"/>
      <c r="T19" s="1102"/>
      <c r="U19" s="1102"/>
      <c r="V19" s="1102"/>
      <c r="W19" s="1102"/>
      <c r="X19" s="1102"/>
      <c r="Y19" s="1102"/>
      <c r="Z19" s="1102"/>
      <c r="AA19" s="1102"/>
      <c r="AB19" s="1102"/>
      <c r="AC19" s="1102"/>
      <c r="AD19" s="1102"/>
      <c r="AE19" s="1103"/>
      <c r="AF19" s="1098"/>
      <c r="AG19" s="1099"/>
      <c r="AH19" s="1099"/>
      <c r="AI19" s="1099"/>
      <c r="AJ19" s="1100"/>
      <c r="AK19" s="1143"/>
      <c r="AL19" s="1144"/>
      <c r="AM19" s="1144"/>
      <c r="AN19" s="1144"/>
      <c r="AO19" s="1144"/>
      <c r="AP19" s="1144"/>
      <c r="AQ19" s="1144"/>
      <c r="AR19" s="1144"/>
      <c r="AS19" s="1144"/>
      <c r="AT19" s="1144"/>
      <c r="AU19" s="1145"/>
      <c r="AV19" s="1145"/>
      <c r="AW19" s="1145"/>
      <c r="AX19" s="1145"/>
      <c r="AY19" s="1146"/>
      <c r="AZ19" s="226"/>
      <c r="BA19" s="226"/>
      <c r="BB19" s="226"/>
      <c r="BC19" s="226"/>
      <c r="BD19" s="226"/>
      <c r="BE19" s="227"/>
      <c r="BF19" s="227"/>
      <c r="BG19" s="227"/>
      <c r="BH19" s="227"/>
      <c r="BI19" s="227"/>
      <c r="BJ19" s="227"/>
      <c r="BK19" s="227"/>
      <c r="BL19" s="227"/>
      <c r="BM19" s="227"/>
      <c r="BN19" s="227"/>
      <c r="BO19" s="227"/>
      <c r="BP19" s="227"/>
      <c r="BQ19" s="232">
        <v>13</v>
      </c>
      <c r="BR19" s="233"/>
      <c r="BS19" s="1055"/>
      <c r="BT19" s="1056"/>
      <c r="BU19" s="1056"/>
      <c r="BV19" s="1056"/>
      <c r="BW19" s="1056"/>
      <c r="BX19" s="1056"/>
      <c r="BY19" s="1056"/>
      <c r="BZ19" s="1056"/>
      <c r="CA19" s="1056"/>
      <c r="CB19" s="1056"/>
      <c r="CC19" s="1056"/>
      <c r="CD19" s="1056"/>
      <c r="CE19" s="1056"/>
      <c r="CF19" s="1056"/>
      <c r="CG19" s="1077"/>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28"/>
    </row>
    <row r="20" spans="1:131" s="229" customFormat="1" ht="26.25" customHeight="1" x14ac:dyDescent="0.2">
      <c r="A20" s="232">
        <v>14</v>
      </c>
      <c r="B20" s="1093"/>
      <c r="C20" s="1094"/>
      <c r="D20" s="1094"/>
      <c r="E20" s="1094"/>
      <c r="F20" s="1094"/>
      <c r="G20" s="1094"/>
      <c r="H20" s="1094"/>
      <c r="I20" s="1094"/>
      <c r="J20" s="1094"/>
      <c r="K20" s="1094"/>
      <c r="L20" s="1094"/>
      <c r="M20" s="1094"/>
      <c r="N20" s="1094"/>
      <c r="O20" s="1094"/>
      <c r="P20" s="1095"/>
      <c r="Q20" s="1101"/>
      <c r="R20" s="1102"/>
      <c r="S20" s="1102"/>
      <c r="T20" s="1102"/>
      <c r="U20" s="1102"/>
      <c r="V20" s="1102"/>
      <c r="W20" s="1102"/>
      <c r="X20" s="1102"/>
      <c r="Y20" s="1102"/>
      <c r="Z20" s="1102"/>
      <c r="AA20" s="1102"/>
      <c r="AB20" s="1102"/>
      <c r="AC20" s="1102"/>
      <c r="AD20" s="1102"/>
      <c r="AE20" s="1103"/>
      <c r="AF20" s="1098"/>
      <c r="AG20" s="1099"/>
      <c r="AH20" s="1099"/>
      <c r="AI20" s="1099"/>
      <c r="AJ20" s="1100"/>
      <c r="AK20" s="1143"/>
      <c r="AL20" s="1144"/>
      <c r="AM20" s="1144"/>
      <c r="AN20" s="1144"/>
      <c r="AO20" s="1144"/>
      <c r="AP20" s="1144"/>
      <c r="AQ20" s="1144"/>
      <c r="AR20" s="1144"/>
      <c r="AS20" s="1144"/>
      <c r="AT20" s="1144"/>
      <c r="AU20" s="1145"/>
      <c r="AV20" s="1145"/>
      <c r="AW20" s="1145"/>
      <c r="AX20" s="1145"/>
      <c r="AY20" s="1146"/>
      <c r="AZ20" s="226"/>
      <c r="BA20" s="226"/>
      <c r="BB20" s="226"/>
      <c r="BC20" s="226"/>
      <c r="BD20" s="226"/>
      <c r="BE20" s="227"/>
      <c r="BF20" s="227"/>
      <c r="BG20" s="227"/>
      <c r="BH20" s="227"/>
      <c r="BI20" s="227"/>
      <c r="BJ20" s="227"/>
      <c r="BK20" s="227"/>
      <c r="BL20" s="227"/>
      <c r="BM20" s="227"/>
      <c r="BN20" s="227"/>
      <c r="BO20" s="227"/>
      <c r="BP20" s="227"/>
      <c r="BQ20" s="232">
        <v>14</v>
      </c>
      <c r="BR20" s="233"/>
      <c r="BS20" s="1055"/>
      <c r="BT20" s="1056"/>
      <c r="BU20" s="1056"/>
      <c r="BV20" s="1056"/>
      <c r="BW20" s="1056"/>
      <c r="BX20" s="1056"/>
      <c r="BY20" s="1056"/>
      <c r="BZ20" s="1056"/>
      <c r="CA20" s="1056"/>
      <c r="CB20" s="1056"/>
      <c r="CC20" s="1056"/>
      <c r="CD20" s="1056"/>
      <c r="CE20" s="1056"/>
      <c r="CF20" s="1056"/>
      <c r="CG20" s="1077"/>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28"/>
    </row>
    <row r="21" spans="1:131" s="229" customFormat="1" ht="26.25" customHeight="1" thickBot="1" x14ac:dyDescent="0.25">
      <c r="A21" s="232">
        <v>15</v>
      </c>
      <c r="B21" s="1093"/>
      <c r="C21" s="1094"/>
      <c r="D21" s="1094"/>
      <c r="E21" s="1094"/>
      <c r="F21" s="1094"/>
      <c r="G21" s="1094"/>
      <c r="H21" s="1094"/>
      <c r="I21" s="1094"/>
      <c r="J21" s="1094"/>
      <c r="K21" s="1094"/>
      <c r="L21" s="1094"/>
      <c r="M21" s="1094"/>
      <c r="N21" s="1094"/>
      <c r="O21" s="1094"/>
      <c r="P21" s="1095"/>
      <c r="Q21" s="1101"/>
      <c r="R21" s="1102"/>
      <c r="S21" s="1102"/>
      <c r="T21" s="1102"/>
      <c r="U21" s="1102"/>
      <c r="V21" s="1102"/>
      <c r="W21" s="1102"/>
      <c r="X21" s="1102"/>
      <c r="Y21" s="1102"/>
      <c r="Z21" s="1102"/>
      <c r="AA21" s="1102"/>
      <c r="AB21" s="1102"/>
      <c r="AC21" s="1102"/>
      <c r="AD21" s="1102"/>
      <c r="AE21" s="1103"/>
      <c r="AF21" s="1098"/>
      <c r="AG21" s="1099"/>
      <c r="AH21" s="1099"/>
      <c r="AI21" s="1099"/>
      <c r="AJ21" s="1100"/>
      <c r="AK21" s="1143"/>
      <c r="AL21" s="1144"/>
      <c r="AM21" s="1144"/>
      <c r="AN21" s="1144"/>
      <c r="AO21" s="1144"/>
      <c r="AP21" s="1144"/>
      <c r="AQ21" s="1144"/>
      <c r="AR21" s="1144"/>
      <c r="AS21" s="1144"/>
      <c r="AT21" s="1144"/>
      <c r="AU21" s="1145"/>
      <c r="AV21" s="1145"/>
      <c r="AW21" s="1145"/>
      <c r="AX21" s="1145"/>
      <c r="AY21" s="1146"/>
      <c r="AZ21" s="226"/>
      <c r="BA21" s="226"/>
      <c r="BB21" s="226"/>
      <c r="BC21" s="226"/>
      <c r="BD21" s="226"/>
      <c r="BE21" s="227"/>
      <c r="BF21" s="227"/>
      <c r="BG21" s="227"/>
      <c r="BH21" s="227"/>
      <c r="BI21" s="227"/>
      <c r="BJ21" s="227"/>
      <c r="BK21" s="227"/>
      <c r="BL21" s="227"/>
      <c r="BM21" s="227"/>
      <c r="BN21" s="227"/>
      <c r="BO21" s="227"/>
      <c r="BP21" s="227"/>
      <c r="BQ21" s="232">
        <v>15</v>
      </c>
      <c r="BR21" s="233"/>
      <c r="BS21" s="1055"/>
      <c r="BT21" s="1056"/>
      <c r="BU21" s="1056"/>
      <c r="BV21" s="1056"/>
      <c r="BW21" s="1056"/>
      <c r="BX21" s="1056"/>
      <c r="BY21" s="1056"/>
      <c r="BZ21" s="1056"/>
      <c r="CA21" s="1056"/>
      <c r="CB21" s="1056"/>
      <c r="CC21" s="1056"/>
      <c r="CD21" s="1056"/>
      <c r="CE21" s="1056"/>
      <c r="CF21" s="1056"/>
      <c r="CG21" s="1077"/>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28"/>
    </row>
    <row r="22" spans="1:131" s="229" customFormat="1" ht="26.25" customHeight="1" x14ac:dyDescent="0.2">
      <c r="A22" s="232">
        <v>16</v>
      </c>
      <c r="B22" s="1093"/>
      <c r="C22" s="1094"/>
      <c r="D22" s="1094"/>
      <c r="E22" s="1094"/>
      <c r="F22" s="1094"/>
      <c r="G22" s="1094"/>
      <c r="H22" s="1094"/>
      <c r="I22" s="1094"/>
      <c r="J22" s="1094"/>
      <c r="K22" s="1094"/>
      <c r="L22" s="1094"/>
      <c r="M22" s="1094"/>
      <c r="N22" s="1094"/>
      <c r="O22" s="1094"/>
      <c r="P22" s="1095"/>
      <c r="Q22" s="1136"/>
      <c r="R22" s="1137"/>
      <c r="S22" s="1137"/>
      <c r="T22" s="1137"/>
      <c r="U22" s="1137"/>
      <c r="V22" s="1137"/>
      <c r="W22" s="1137"/>
      <c r="X22" s="1137"/>
      <c r="Y22" s="1137"/>
      <c r="Z22" s="1137"/>
      <c r="AA22" s="1137"/>
      <c r="AB22" s="1137"/>
      <c r="AC22" s="1137"/>
      <c r="AD22" s="1137"/>
      <c r="AE22" s="1138"/>
      <c r="AF22" s="1098"/>
      <c r="AG22" s="1099"/>
      <c r="AH22" s="1099"/>
      <c r="AI22" s="1099"/>
      <c r="AJ22" s="1100"/>
      <c r="AK22" s="1139"/>
      <c r="AL22" s="1140"/>
      <c r="AM22" s="1140"/>
      <c r="AN22" s="1140"/>
      <c r="AO22" s="1140"/>
      <c r="AP22" s="1140"/>
      <c r="AQ22" s="1140"/>
      <c r="AR22" s="1140"/>
      <c r="AS22" s="1140"/>
      <c r="AT22" s="1140"/>
      <c r="AU22" s="1141"/>
      <c r="AV22" s="1141"/>
      <c r="AW22" s="1141"/>
      <c r="AX22" s="1141"/>
      <c r="AY22" s="1142"/>
      <c r="AZ22" s="1091" t="s">
        <v>389</v>
      </c>
      <c r="BA22" s="1091"/>
      <c r="BB22" s="1091"/>
      <c r="BC22" s="1091"/>
      <c r="BD22" s="1092"/>
      <c r="BE22" s="227"/>
      <c r="BF22" s="227"/>
      <c r="BG22" s="227"/>
      <c r="BH22" s="227"/>
      <c r="BI22" s="227"/>
      <c r="BJ22" s="227"/>
      <c r="BK22" s="227"/>
      <c r="BL22" s="227"/>
      <c r="BM22" s="227"/>
      <c r="BN22" s="227"/>
      <c r="BO22" s="227"/>
      <c r="BP22" s="227"/>
      <c r="BQ22" s="232">
        <v>16</v>
      </c>
      <c r="BR22" s="233"/>
      <c r="BS22" s="1055"/>
      <c r="BT22" s="1056"/>
      <c r="BU22" s="1056"/>
      <c r="BV22" s="1056"/>
      <c r="BW22" s="1056"/>
      <c r="BX22" s="1056"/>
      <c r="BY22" s="1056"/>
      <c r="BZ22" s="1056"/>
      <c r="CA22" s="1056"/>
      <c r="CB22" s="1056"/>
      <c r="CC22" s="1056"/>
      <c r="CD22" s="1056"/>
      <c r="CE22" s="1056"/>
      <c r="CF22" s="1056"/>
      <c r="CG22" s="1077"/>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28"/>
    </row>
    <row r="23" spans="1:131" s="229" customFormat="1" ht="26.25" customHeight="1" thickBot="1" x14ac:dyDescent="0.25">
      <c r="A23" s="234" t="s">
        <v>390</v>
      </c>
      <c r="B23" s="1003" t="s">
        <v>391</v>
      </c>
      <c r="C23" s="1004"/>
      <c r="D23" s="1004"/>
      <c r="E23" s="1004"/>
      <c r="F23" s="1004"/>
      <c r="G23" s="1004"/>
      <c r="H23" s="1004"/>
      <c r="I23" s="1004"/>
      <c r="J23" s="1004"/>
      <c r="K23" s="1004"/>
      <c r="L23" s="1004"/>
      <c r="M23" s="1004"/>
      <c r="N23" s="1004"/>
      <c r="O23" s="1004"/>
      <c r="P23" s="1014"/>
      <c r="Q23" s="1130">
        <v>7153</v>
      </c>
      <c r="R23" s="1124"/>
      <c r="S23" s="1124"/>
      <c r="T23" s="1124"/>
      <c r="U23" s="1124"/>
      <c r="V23" s="1124">
        <v>6627</v>
      </c>
      <c r="W23" s="1124"/>
      <c r="X23" s="1124"/>
      <c r="Y23" s="1124"/>
      <c r="Z23" s="1124"/>
      <c r="AA23" s="1124">
        <v>526</v>
      </c>
      <c r="AB23" s="1124"/>
      <c r="AC23" s="1124"/>
      <c r="AD23" s="1124"/>
      <c r="AE23" s="1131"/>
      <c r="AF23" s="1132">
        <v>505</v>
      </c>
      <c r="AG23" s="1124"/>
      <c r="AH23" s="1124"/>
      <c r="AI23" s="1124"/>
      <c r="AJ23" s="1133"/>
      <c r="AK23" s="1134"/>
      <c r="AL23" s="1135"/>
      <c r="AM23" s="1135"/>
      <c r="AN23" s="1135"/>
      <c r="AO23" s="1135"/>
      <c r="AP23" s="1124">
        <v>5631</v>
      </c>
      <c r="AQ23" s="1124"/>
      <c r="AR23" s="1124"/>
      <c r="AS23" s="1124"/>
      <c r="AT23" s="1124"/>
      <c r="AU23" s="1125"/>
      <c r="AV23" s="1125"/>
      <c r="AW23" s="1125"/>
      <c r="AX23" s="1125"/>
      <c r="AY23" s="1126"/>
      <c r="AZ23" s="1127" t="s">
        <v>392</v>
      </c>
      <c r="BA23" s="1128"/>
      <c r="BB23" s="1128"/>
      <c r="BC23" s="1128"/>
      <c r="BD23" s="1129"/>
      <c r="BE23" s="227"/>
      <c r="BF23" s="227"/>
      <c r="BG23" s="227"/>
      <c r="BH23" s="227"/>
      <c r="BI23" s="227"/>
      <c r="BJ23" s="227"/>
      <c r="BK23" s="227"/>
      <c r="BL23" s="227"/>
      <c r="BM23" s="227"/>
      <c r="BN23" s="227"/>
      <c r="BO23" s="227"/>
      <c r="BP23" s="227"/>
      <c r="BQ23" s="232">
        <v>17</v>
      </c>
      <c r="BR23" s="233"/>
      <c r="BS23" s="1055"/>
      <c r="BT23" s="1056"/>
      <c r="BU23" s="1056"/>
      <c r="BV23" s="1056"/>
      <c r="BW23" s="1056"/>
      <c r="BX23" s="1056"/>
      <c r="BY23" s="1056"/>
      <c r="BZ23" s="1056"/>
      <c r="CA23" s="1056"/>
      <c r="CB23" s="1056"/>
      <c r="CC23" s="1056"/>
      <c r="CD23" s="1056"/>
      <c r="CE23" s="1056"/>
      <c r="CF23" s="1056"/>
      <c r="CG23" s="1077"/>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28"/>
    </row>
    <row r="24" spans="1:131" s="229" customFormat="1" ht="26.25" customHeight="1" x14ac:dyDescent="0.2">
      <c r="A24" s="1123" t="s">
        <v>393</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26"/>
      <c r="BA24" s="226"/>
      <c r="BB24" s="226"/>
      <c r="BC24" s="226"/>
      <c r="BD24" s="226"/>
      <c r="BE24" s="227"/>
      <c r="BF24" s="227"/>
      <c r="BG24" s="227"/>
      <c r="BH24" s="227"/>
      <c r="BI24" s="227"/>
      <c r="BJ24" s="227"/>
      <c r="BK24" s="227"/>
      <c r="BL24" s="227"/>
      <c r="BM24" s="227"/>
      <c r="BN24" s="227"/>
      <c r="BO24" s="227"/>
      <c r="BP24" s="227"/>
      <c r="BQ24" s="232">
        <v>18</v>
      </c>
      <c r="BR24" s="233"/>
      <c r="BS24" s="1055"/>
      <c r="BT24" s="1056"/>
      <c r="BU24" s="1056"/>
      <c r="BV24" s="1056"/>
      <c r="BW24" s="1056"/>
      <c r="BX24" s="1056"/>
      <c r="BY24" s="1056"/>
      <c r="BZ24" s="1056"/>
      <c r="CA24" s="1056"/>
      <c r="CB24" s="1056"/>
      <c r="CC24" s="1056"/>
      <c r="CD24" s="1056"/>
      <c r="CE24" s="1056"/>
      <c r="CF24" s="1056"/>
      <c r="CG24" s="1077"/>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28"/>
    </row>
    <row r="25" spans="1:131" ht="26.25" customHeight="1" thickBot="1" x14ac:dyDescent="0.25">
      <c r="A25" s="1122" t="s">
        <v>394</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26"/>
      <c r="BK25" s="226"/>
      <c r="BL25" s="226"/>
      <c r="BM25" s="226"/>
      <c r="BN25" s="226"/>
      <c r="BO25" s="235"/>
      <c r="BP25" s="235"/>
      <c r="BQ25" s="232">
        <v>19</v>
      </c>
      <c r="BR25" s="233"/>
      <c r="BS25" s="1055"/>
      <c r="BT25" s="1056"/>
      <c r="BU25" s="1056"/>
      <c r="BV25" s="1056"/>
      <c r="BW25" s="1056"/>
      <c r="BX25" s="1056"/>
      <c r="BY25" s="1056"/>
      <c r="BZ25" s="1056"/>
      <c r="CA25" s="1056"/>
      <c r="CB25" s="1056"/>
      <c r="CC25" s="1056"/>
      <c r="CD25" s="1056"/>
      <c r="CE25" s="1056"/>
      <c r="CF25" s="1056"/>
      <c r="CG25" s="1077"/>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24"/>
    </row>
    <row r="26" spans="1:131" ht="26.25" customHeight="1" x14ac:dyDescent="0.2">
      <c r="A26" s="1058" t="s">
        <v>370</v>
      </c>
      <c r="B26" s="1059"/>
      <c r="C26" s="1059"/>
      <c r="D26" s="1059"/>
      <c r="E26" s="1059"/>
      <c r="F26" s="1059"/>
      <c r="G26" s="1059"/>
      <c r="H26" s="1059"/>
      <c r="I26" s="1059"/>
      <c r="J26" s="1059"/>
      <c r="K26" s="1059"/>
      <c r="L26" s="1059"/>
      <c r="M26" s="1059"/>
      <c r="N26" s="1059"/>
      <c r="O26" s="1059"/>
      <c r="P26" s="1060"/>
      <c r="Q26" s="1064" t="s">
        <v>395</v>
      </c>
      <c r="R26" s="1065"/>
      <c r="S26" s="1065"/>
      <c r="T26" s="1065"/>
      <c r="U26" s="1066"/>
      <c r="V26" s="1064" t="s">
        <v>396</v>
      </c>
      <c r="W26" s="1065"/>
      <c r="X26" s="1065"/>
      <c r="Y26" s="1065"/>
      <c r="Z26" s="1066"/>
      <c r="AA26" s="1064" t="s">
        <v>397</v>
      </c>
      <c r="AB26" s="1065"/>
      <c r="AC26" s="1065"/>
      <c r="AD26" s="1065"/>
      <c r="AE26" s="1065"/>
      <c r="AF26" s="1118" t="s">
        <v>398</v>
      </c>
      <c r="AG26" s="1071"/>
      <c r="AH26" s="1071"/>
      <c r="AI26" s="1071"/>
      <c r="AJ26" s="1119"/>
      <c r="AK26" s="1065" t="s">
        <v>399</v>
      </c>
      <c r="AL26" s="1065"/>
      <c r="AM26" s="1065"/>
      <c r="AN26" s="1065"/>
      <c r="AO26" s="1066"/>
      <c r="AP26" s="1064" t="s">
        <v>400</v>
      </c>
      <c r="AQ26" s="1065"/>
      <c r="AR26" s="1065"/>
      <c r="AS26" s="1065"/>
      <c r="AT26" s="1066"/>
      <c r="AU26" s="1064" t="s">
        <v>401</v>
      </c>
      <c r="AV26" s="1065"/>
      <c r="AW26" s="1065"/>
      <c r="AX26" s="1065"/>
      <c r="AY26" s="1066"/>
      <c r="AZ26" s="1064" t="s">
        <v>402</v>
      </c>
      <c r="BA26" s="1065"/>
      <c r="BB26" s="1065"/>
      <c r="BC26" s="1065"/>
      <c r="BD26" s="1066"/>
      <c r="BE26" s="1064" t="s">
        <v>377</v>
      </c>
      <c r="BF26" s="1065"/>
      <c r="BG26" s="1065"/>
      <c r="BH26" s="1065"/>
      <c r="BI26" s="1078"/>
      <c r="BJ26" s="226"/>
      <c r="BK26" s="226"/>
      <c r="BL26" s="226"/>
      <c r="BM26" s="226"/>
      <c r="BN26" s="226"/>
      <c r="BO26" s="235"/>
      <c r="BP26" s="235"/>
      <c r="BQ26" s="232">
        <v>20</v>
      </c>
      <c r="BR26" s="233"/>
      <c r="BS26" s="1055"/>
      <c r="BT26" s="1056"/>
      <c r="BU26" s="1056"/>
      <c r="BV26" s="1056"/>
      <c r="BW26" s="1056"/>
      <c r="BX26" s="1056"/>
      <c r="BY26" s="1056"/>
      <c r="BZ26" s="1056"/>
      <c r="CA26" s="1056"/>
      <c r="CB26" s="1056"/>
      <c r="CC26" s="1056"/>
      <c r="CD26" s="1056"/>
      <c r="CE26" s="1056"/>
      <c r="CF26" s="1056"/>
      <c r="CG26" s="1077"/>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24"/>
    </row>
    <row r="27" spans="1:131" ht="26.25" customHeight="1" thickBot="1" x14ac:dyDescent="0.25">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0"/>
      <c r="AG27" s="1074"/>
      <c r="AH27" s="1074"/>
      <c r="AI27" s="1074"/>
      <c r="AJ27" s="1121"/>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79"/>
      <c r="BJ27" s="226"/>
      <c r="BK27" s="226"/>
      <c r="BL27" s="226"/>
      <c r="BM27" s="226"/>
      <c r="BN27" s="226"/>
      <c r="BO27" s="235"/>
      <c r="BP27" s="235"/>
      <c r="BQ27" s="232">
        <v>21</v>
      </c>
      <c r="BR27" s="233"/>
      <c r="BS27" s="1055"/>
      <c r="BT27" s="1056"/>
      <c r="BU27" s="1056"/>
      <c r="BV27" s="1056"/>
      <c r="BW27" s="1056"/>
      <c r="BX27" s="1056"/>
      <c r="BY27" s="1056"/>
      <c r="BZ27" s="1056"/>
      <c r="CA27" s="1056"/>
      <c r="CB27" s="1056"/>
      <c r="CC27" s="1056"/>
      <c r="CD27" s="1056"/>
      <c r="CE27" s="1056"/>
      <c r="CF27" s="1056"/>
      <c r="CG27" s="1077"/>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24"/>
    </row>
    <row r="28" spans="1:131" ht="26.25" customHeight="1" thickTop="1" x14ac:dyDescent="0.2">
      <c r="A28" s="236">
        <v>1</v>
      </c>
      <c r="B28" s="1110" t="s">
        <v>403</v>
      </c>
      <c r="C28" s="1111"/>
      <c r="D28" s="1111"/>
      <c r="E28" s="1111"/>
      <c r="F28" s="1111"/>
      <c r="G28" s="1111"/>
      <c r="H28" s="1111"/>
      <c r="I28" s="1111"/>
      <c r="J28" s="1111"/>
      <c r="K28" s="1111"/>
      <c r="L28" s="1111"/>
      <c r="M28" s="1111"/>
      <c r="N28" s="1111"/>
      <c r="O28" s="1111"/>
      <c r="P28" s="1112"/>
      <c r="Q28" s="1113">
        <v>1241</v>
      </c>
      <c r="R28" s="1114"/>
      <c r="S28" s="1114"/>
      <c r="T28" s="1114"/>
      <c r="U28" s="1114"/>
      <c r="V28" s="1114">
        <v>1181</v>
      </c>
      <c r="W28" s="1114"/>
      <c r="X28" s="1114"/>
      <c r="Y28" s="1114"/>
      <c r="Z28" s="1114"/>
      <c r="AA28" s="1114">
        <v>60</v>
      </c>
      <c r="AB28" s="1114"/>
      <c r="AC28" s="1114"/>
      <c r="AD28" s="1114"/>
      <c r="AE28" s="1115"/>
      <c r="AF28" s="1116">
        <v>60</v>
      </c>
      <c r="AG28" s="1114"/>
      <c r="AH28" s="1114"/>
      <c r="AI28" s="1114"/>
      <c r="AJ28" s="1117"/>
      <c r="AK28" s="1105">
        <v>104</v>
      </c>
      <c r="AL28" s="1106"/>
      <c r="AM28" s="1106"/>
      <c r="AN28" s="1106"/>
      <c r="AO28" s="1106"/>
      <c r="AP28" s="1106">
        <v>10</v>
      </c>
      <c r="AQ28" s="1106"/>
      <c r="AR28" s="1106"/>
      <c r="AS28" s="1106"/>
      <c r="AT28" s="1106"/>
      <c r="AU28" s="1106" t="s">
        <v>593</v>
      </c>
      <c r="AV28" s="1106"/>
      <c r="AW28" s="1106"/>
      <c r="AX28" s="1106"/>
      <c r="AY28" s="1106"/>
      <c r="AZ28" s="1107" t="s">
        <v>601</v>
      </c>
      <c r="BA28" s="1107"/>
      <c r="BB28" s="1107"/>
      <c r="BC28" s="1107"/>
      <c r="BD28" s="1107"/>
      <c r="BE28" s="1108"/>
      <c r="BF28" s="1108"/>
      <c r="BG28" s="1108"/>
      <c r="BH28" s="1108"/>
      <c r="BI28" s="1109"/>
      <c r="BJ28" s="226"/>
      <c r="BK28" s="226"/>
      <c r="BL28" s="226"/>
      <c r="BM28" s="226"/>
      <c r="BN28" s="226"/>
      <c r="BO28" s="235"/>
      <c r="BP28" s="235"/>
      <c r="BQ28" s="232">
        <v>22</v>
      </c>
      <c r="BR28" s="233"/>
      <c r="BS28" s="1055"/>
      <c r="BT28" s="1056"/>
      <c r="BU28" s="1056"/>
      <c r="BV28" s="1056"/>
      <c r="BW28" s="1056"/>
      <c r="BX28" s="1056"/>
      <c r="BY28" s="1056"/>
      <c r="BZ28" s="1056"/>
      <c r="CA28" s="1056"/>
      <c r="CB28" s="1056"/>
      <c r="CC28" s="1056"/>
      <c r="CD28" s="1056"/>
      <c r="CE28" s="1056"/>
      <c r="CF28" s="1056"/>
      <c r="CG28" s="1077"/>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24"/>
    </row>
    <row r="29" spans="1:131" ht="26.25" customHeight="1" x14ac:dyDescent="0.2">
      <c r="A29" s="236">
        <v>2</v>
      </c>
      <c r="B29" s="1093" t="s">
        <v>404</v>
      </c>
      <c r="C29" s="1094"/>
      <c r="D29" s="1094"/>
      <c r="E29" s="1094"/>
      <c r="F29" s="1094"/>
      <c r="G29" s="1094"/>
      <c r="H29" s="1094"/>
      <c r="I29" s="1094"/>
      <c r="J29" s="1094"/>
      <c r="K29" s="1094"/>
      <c r="L29" s="1094"/>
      <c r="M29" s="1094"/>
      <c r="N29" s="1094"/>
      <c r="O29" s="1094"/>
      <c r="P29" s="1095"/>
      <c r="Q29" s="1101">
        <v>60</v>
      </c>
      <c r="R29" s="1102"/>
      <c r="S29" s="1102"/>
      <c r="T29" s="1102"/>
      <c r="U29" s="1102"/>
      <c r="V29" s="1102">
        <v>48</v>
      </c>
      <c r="W29" s="1102"/>
      <c r="X29" s="1102"/>
      <c r="Y29" s="1102"/>
      <c r="Z29" s="1102"/>
      <c r="AA29" s="1102">
        <v>13</v>
      </c>
      <c r="AB29" s="1102"/>
      <c r="AC29" s="1102"/>
      <c r="AD29" s="1102"/>
      <c r="AE29" s="1103"/>
      <c r="AF29" s="1098">
        <v>13</v>
      </c>
      <c r="AG29" s="1099"/>
      <c r="AH29" s="1099"/>
      <c r="AI29" s="1099"/>
      <c r="AJ29" s="1100"/>
      <c r="AK29" s="1046">
        <v>2</v>
      </c>
      <c r="AL29" s="1037"/>
      <c r="AM29" s="1037"/>
      <c r="AN29" s="1037"/>
      <c r="AO29" s="1037"/>
      <c r="AP29" s="1037" t="s">
        <v>600</v>
      </c>
      <c r="AQ29" s="1037"/>
      <c r="AR29" s="1037"/>
      <c r="AS29" s="1037"/>
      <c r="AT29" s="1037"/>
      <c r="AU29" s="1037" t="s">
        <v>602</v>
      </c>
      <c r="AV29" s="1037"/>
      <c r="AW29" s="1037"/>
      <c r="AX29" s="1037"/>
      <c r="AY29" s="1037"/>
      <c r="AZ29" s="1104" t="s">
        <v>600</v>
      </c>
      <c r="BA29" s="1104"/>
      <c r="BB29" s="1104"/>
      <c r="BC29" s="1104"/>
      <c r="BD29" s="1104"/>
      <c r="BE29" s="1038"/>
      <c r="BF29" s="1038"/>
      <c r="BG29" s="1038"/>
      <c r="BH29" s="1038"/>
      <c r="BI29" s="1039"/>
      <c r="BJ29" s="226"/>
      <c r="BK29" s="226"/>
      <c r="BL29" s="226"/>
      <c r="BM29" s="226"/>
      <c r="BN29" s="226"/>
      <c r="BO29" s="235"/>
      <c r="BP29" s="235"/>
      <c r="BQ29" s="232">
        <v>23</v>
      </c>
      <c r="BR29" s="233"/>
      <c r="BS29" s="1055"/>
      <c r="BT29" s="1056"/>
      <c r="BU29" s="1056"/>
      <c r="BV29" s="1056"/>
      <c r="BW29" s="1056"/>
      <c r="BX29" s="1056"/>
      <c r="BY29" s="1056"/>
      <c r="BZ29" s="1056"/>
      <c r="CA29" s="1056"/>
      <c r="CB29" s="1056"/>
      <c r="CC29" s="1056"/>
      <c r="CD29" s="1056"/>
      <c r="CE29" s="1056"/>
      <c r="CF29" s="1056"/>
      <c r="CG29" s="1077"/>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24"/>
    </row>
    <row r="30" spans="1:131" ht="26.25" customHeight="1" x14ac:dyDescent="0.2">
      <c r="A30" s="236">
        <v>3</v>
      </c>
      <c r="B30" s="1093" t="s">
        <v>405</v>
      </c>
      <c r="C30" s="1094"/>
      <c r="D30" s="1094"/>
      <c r="E30" s="1094"/>
      <c r="F30" s="1094"/>
      <c r="G30" s="1094"/>
      <c r="H30" s="1094"/>
      <c r="I30" s="1094"/>
      <c r="J30" s="1094"/>
      <c r="K30" s="1094"/>
      <c r="L30" s="1094"/>
      <c r="M30" s="1094"/>
      <c r="N30" s="1094"/>
      <c r="O30" s="1094"/>
      <c r="P30" s="1095"/>
      <c r="Q30" s="1101">
        <v>1140</v>
      </c>
      <c r="R30" s="1102"/>
      <c r="S30" s="1102"/>
      <c r="T30" s="1102"/>
      <c r="U30" s="1102"/>
      <c r="V30" s="1102">
        <v>1088</v>
      </c>
      <c r="W30" s="1102"/>
      <c r="X30" s="1102"/>
      <c r="Y30" s="1102"/>
      <c r="Z30" s="1102"/>
      <c r="AA30" s="1102">
        <v>51</v>
      </c>
      <c r="AB30" s="1102"/>
      <c r="AC30" s="1102"/>
      <c r="AD30" s="1102"/>
      <c r="AE30" s="1103"/>
      <c r="AF30" s="1098">
        <v>51</v>
      </c>
      <c r="AG30" s="1099"/>
      <c r="AH30" s="1099"/>
      <c r="AI30" s="1099"/>
      <c r="AJ30" s="1100"/>
      <c r="AK30" s="1046">
        <v>168</v>
      </c>
      <c r="AL30" s="1037"/>
      <c r="AM30" s="1037"/>
      <c r="AN30" s="1037"/>
      <c r="AO30" s="1037"/>
      <c r="AP30" s="1037" t="s">
        <v>593</v>
      </c>
      <c r="AQ30" s="1037"/>
      <c r="AR30" s="1037"/>
      <c r="AS30" s="1037"/>
      <c r="AT30" s="1037"/>
      <c r="AU30" s="1037" t="s">
        <v>593</v>
      </c>
      <c r="AV30" s="1037"/>
      <c r="AW30" s="1037"/>
      <c r="AX30" s="1037"/>
      <c r="AY30" s="1037"/>
      <c r="AZ30" s="1104" t="s">
        <v>597</v>
      </c>
      <c r="BA30" s="1104"/>
      <c r="BB30" s="1104"/>
      <c r="BC30" s="1104"/>
      <c r="BD30" s="1104"/>
      <c r="BE30" s="1038"/>
      <c r="BF30" s="1038"/>
      <c r="BG30" s="1038"/>
      <c r="BH30" s="1038"/>
      <c r="BI30" s="1039"/>
      <c r="BJ30" s="226"/>
      <c r="BK30" s="226"/>
      <c r="BL30" s="226"/>
      <c r="BM30" s="226"/>
      <c r="BN30" s="226"/>
      <c r="BO30" s="235"/>
      <c r="BP30" s="235"/>
      <c r="BQ30" s="232">
        <v>24</v>
      </c>
      <c r="BR30" s="233"/>
      <c r="BS30" s="1055"/>
      <c r="BT30" s="1056"/>
      <c r="BU30" s="1056"/>
      <c r="BV30" s="1056"/>
      <c r="BW30" s="1056"/>
      <c r="BX30" s="1056"/>
      <c r="BY30" s="1056"/>
      <c r="BZ30" s="1056"/>
      <c r="CA30" s="1056"/>
      <c r="CB30" s="1056"/>
      <c r="CC30" s="1056"/>
      <c r="CD30" s="1056"/>
      <c r="CE30" s="1056"/>
      <c r="CF30" s="1056"/>
      <c r="CG30" s="1077"/>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24"/>
    </row>
    <row r="31" spans="1:131" ht="26.25" customHeight="1" x14ac:dyDescent="0.2">
      <c r="A31" s="236">
        <v>4</v>
      </c>
      <c r="B31" s="1093" t="s">
        <v>406</v>
      </c>
      <c r="C31" s="1094"/>
      <c r="D31" s="1094"/>
      <c r="E31" s="1094"/>
      <c r="F31" s="1094"/>
      <c r="G31" s="1094"/>
      <c r="H31" s="1094"/>
      <c r="I31" s="1094"/>
      <c r="J31" s="1094"/>
      <c r="K31" s="1094"/>
      <c r="L31" s="1094"/>
      <c r="M31" s="1094"/>
      <c r="N31" s="1094"/>
      <c r="O31" s="1094"/>
      <c r="P31" s="1095"/>
      <c r="Q31" s="1101">
        <v>188</v>
      </c>
      <c r="R31" s="1102"/>
      <c r="S31" s="1102"/>
      <c r="T31" s="1102"/>
      <c r="U31" s="1102"/>
      <c r="V31" s="1102">
        <v>182</v>
      </c>
      <c r="W31" s="1102"/>
      <c r="X31" s="1102"/>
      <c r="Y31" s="1102"/>
      <c r="Z31" s="1102"/>
      <c r="AA31" s="1102">
        <v>5</v>
      </c>
      <c r="AB31" s="1102"/>
      <c r="AC31" s="1102"/>
      <c r="AD31" s="1102"/>
      <c r="AE31" s="1103"/>
      <c r="AF31" s="1098">
        <v>5</v>
      </c>
      <c r="AG31" s="1099"/>
      <c r="AH31" s="1099"/>
      <c r="AI31" s="1099"/>
      <c r="AJ31" s="1100"/>
      <c r="AK31" s="1046">
        <v>28</v>
      </c>
      <c r="AL31" s="1037"/>
      <c r="AM31" s="1037"/>
      <c r="AN31" s="1037"/>
      <c r="AO31" s="1037"/>
      <c r="AP31" s="1037" t="s">
        <v>601</v>
      </c>
      <c r="AQ31" s="1037"/>
      <c r="AR31" s="1037"/>
      <c r="AS31" s="1037"/>
      <c r="AT31" s="1037"/>
      <c r="AU31" s="1037" t="s">
        <v>593</v>
      </c>
      <c r="AV31" s="1037"/>
      <c r="AW31" s="1037"/>
      <c r="AX31" s="1037"/>
      <c r="AY31" s="1037"/>
      <c r="AZ31" s="1104" t="s">
        <v>593</v>
      </c>
      <c r="BA31" s="1104"/>
      <c r="BB31" s="1104"/>
      <c r="BC31" s="1104"/>
      <c r="BD31" s="1104"/>
      <c r="BE31" s="1038"/>
      <c r="BF31" s="1038"/>
      <c r="BG31" s="1038"/>
      <c r="BH31" s="1038"/>
      <c r="BI31" s="1039"/>
      <c r="BJ31" s="226"/>
      <c r="BK31" s="226"/>
      <c r="BL31" s="226"/>
      <c r="BM31" s="226"/>
      <c r="BN31" s="226"/>
      <c r="BO31" s="235"/>
      <c r="BP31" s="235"/>
      <c r="BQ31" s="232">
        <v>25</v>
      </c>
      <c r="BR31" s="233"/>
      <c r="BS31" s="1055"/>
      <c r="BT31" s="1056"/>
      <c r="BU31" s="1056"/>
      <c r="BV31" s="1056"/>
      <c r="BW31" s="1056"/>
      <c r="BX31" s="1056"/>
      <c r="BY31" s="1056"/>
      <c r="BZ31" s="1056"/>
      <c r="CA31" s="1056"/>
      <c r="CB31" s="1056"/>
      <c r="CC31" s="1056"/>
      <c r="CD31" s="1056"/>
      <c r="CE31" s="1056"/>
      <c r="CF31" s="1056"/>
      <c r="CG31" s="1077"/>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24"/>
    </row>
    <row r="32" spans="1:131" ht="26.25" customHeight="1" x14ac:dyDescent="0.2">
      <c r="A32" s="236">
        <v>5</v>
      </c>
      <c r="B32" s="1093" t="s">
        <v>407</v>
      </c>
      <c r="C32" s="1094"/>
      <c r="D32" s="1094"/>
      <c r="E32" s="1094"/>
      <c r="F32" s="1094"/>
      <c r="G32" s="1094"/>
      <c r="H32" s="1094"/>
      <c r="I32" s="1094"/>
      <c r="J32" s="1094"/>
      <c r="K32" s="1094"/>
      <c r="L32" s="1094"/>
      <c r="M32" s="1094"/>
      <c r="N32" s="1094"/>
      <c r="O32" s="1094"/>
      <c r="P32" s="1095"/>
      <c r="Q32" s="1101">
        <v>117</v>
      </c>
      <c r="R32" s="1102"/>
      <c r="S32" s="1102"/>
      <c r="T32" s="1102"/>
      <c r="U32" s="1102"/>
      <c r="V32" s="1102">
        <v>108</v>
      </c>
      <c r="W32" s="1102"/>
      <c r="X32" s="1102"/>
      <c r="Y32" s="1102"/>
      <c r="Z32" s="1102"/>
      <c r="AA32" s="1102">
        <v>9</v>
      </c>
      <c r="AB32" s="1102"/>
      <c r="AC32" s="1102"/>
      <c r="AD32" s="1102"/>
      <c r="AE32" s="1103"/>
      <c r="AF32" s="1098">
        <v>477</v>
      </c>
      <c r="AG32" s="1099"/>
      <c r="AH32" s="1099"/>
      <c r="AI32" s="1099"/>
      <c r="AJ32" s="1100"/>
      <c r="AK32" s="1046">
        <v>13</v>
      </c>
      <c r="AL32" s="1037"/>
      <c r="AM32" s="1037"/>
      <c r="AN32" s="1037"/>
      <c r="AO32" s="1037"/>
      <c r="AP32" s="1037">
        <v>182</v>
      </c>
      <c r="AQ32" s="1037"/>
      <c r="AR32" s="1037"/>
      <c r="AS32" s="1037"/>
      <c r="AT32" s="1037"/>
      <c r="AU32" s="1037">
        <v>3</v>
      </c>
      <c r="AV32" s="1037"/>
      <c r="AW32" s="1037"/>
      <c r="AX32" s="1037"/>
      <c r="AY32" s="1037"/>
      <c r="AZ32" s="1104" t="s">
        <v>593</v>
      </c>
      <c r="BA32" s="1104"/>
      <c r="BB32" s="1104"/>
      <c r="BC32" s="1104"/>
      <c r="BD32" s="1104"/>
      <c r="BE32" s="1038" t="s">
        <v>408</v>
      </c>
      <c r="BF32" s="1038"/>
      <c r="BG32" s="1038"/>
      <c r="BH32" s="1038"/>
      <c r="BI32" s="1039"/>
      <c r="BJ32" s="226"/>
      <c r="BK32" s="226"/>
      <c r="BL32" s="226"/>
      <c r="BM32" s="226"/>
      <c r="BN32" s="226"/>
      <c r="BO32" s="235"/>
      <c r="BP32" s="235"/>
      <c r="BQ32" s="232">
        <v>26</v>
      </c>
      <c r="BR32" s="233"/>
      <c r="BS32" s="1055"/>
      <c r="BT32" s="1056"/>
      <c r="BU32" s="1056"/>
      <c r="BV32" s="1056"/>
      <c r="BW32" s="1056"/>
      <c r="BX32" s="1056"/>
      <c r="BY32" s="1056"/>
      <c r="BZ32" s="1056"/>
      <c r="CA32" s="1056"/>
      <c r="CB32" s="1056"/>
      <c r="CC32" s="1056"/>
      <c r="CD32" s="1056"/>
      <c r="CE32" s="1056"/>
      <c r="CF32" s="1056"/>
      <c r="CG32" s="1077"/>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24"/>
    </row>
    <row r="33" spans="1:131" ht="26.25" customHeight="1" x14ac:dyDescent="0.2">
      <c r="A33" s="236">
        <v>6</v>
      </c>
      <c r="B33" s="1093" t="s">
        <v>409</v>
      </c>
      <c r="C33" s="1094"/>
      <c r="D33" s="1094"/>
      <c r="E33" s="1094"/>
      <c r="F33" s="1094"/>
      <c r="G33" s="1094"/>
      <c r="H33" s="1094"/>
      <c r="I33" s="1094"/>
      <c r="J33" s="1094"/>
      <c r="K33" s="1094"/>
      <c r="L33" s="1094"/>
      <c r="M33" s="1094"/>
      <c r="N33" s="1094"/>
      <c r="O33" s="1094"/>
      <c r="P33" s="1095"/>
      <c r="Q33" s="1101">
        <v>255</v>
      </c>
      <c r="R33" s="1102"/>
      <c r="S33" s="1102"/>
      <c r="T33" s="1102"/>
      <c r="U33" s="1102"/>
      <c r="V33" s="1102">
        <v>236</v>
      </c>
      <c r="W33" s="1102"/>
      <c r="X33" s="1102"/>
      <c r="Y33" s="1102"/>
      <c r="Z33" s="1102"/>
      <c r="AA33" s="1102">
        <v>19</v>
      </c>
      <c r="AB33" s="1102"/>
      <c r="AC33" s="1102"/>
      <c r="AD33" s="1102"/>
      <c r="AE33" s="1103"/>
      <c r="AF33" s="1098">
        <v>19</v>
      </c>
      <c r="AG33" s="1099"/>
      <c r="AH33" s="1099"/>
      <c r="AI33" s="1099"/>
      <c r="AJ33" s="1100"/>
      <c r="AK33" s="1046">
        <v>78</v>
      </c>
      <c r="AL33" s="1037"/>
      <c r="AM33" s="1037"/>
      <c r="AN33" s="1037"/>
      <c r="AO33" s="1037"/>
      <c r="AP33" s="1037">
        <v>1099</v>
      </c>
      <c r="AQ33" s="1037"/>
      <c r="AR33" s="1037"/>
      <c r="AS33" s="1037"/>
      <c r="AT33" s="1037"/>
      <c r="AU33" s="1037">
        <v>729</v>
      </c>
      <c r="AV33" s="1037"/>
      <c r="AW33" s="1037"/>
      <c r="AX33" s="1037"/>
      <c r="AY33" s="1037"/>
      <c r="AZ33" s="1104" t="s">
        <v>593</v>
      </c>
      <c r="BA33" s="1104"/>
      <c r="BB33" s="1104"/>
      <c r="BC33" s="1104"/>
      <c r="BD33" s="1104"/>
      <c r="BE33" s="1038" t="s">
        <v>410</v>
      </c>
      <c r="BF33" s="1038"/>
      <c r="BG33" s="1038"/>
      <c r="BH33" s="1038"/>
      <c r="BI33" s="1039"/>
      <c r="BJ33" s="226"/>
      <c r="BK33" s="226"/>
      <c r="BL33" s="226"/>
      <c r="BM33" s="226"/>
      <c r="BN33" s="226"/>
      <c r="BO33" s="235"/>
      <c r="BP33" s="235"/>
      <c r="BQ33" s="232">
        <v>27</v>
      </c>
      <c r="BR33" s="233"/>
      <c r="BS33" s="1055"/>
      <c r="BT33" s="1056"/>
      <c r="BU33" s="1056"/>
      <c r="BV33" s="1056"/>
      <c r="BW33" s="1056"/>
      <c r="BX33" s="1056"/>
      <c r="BY33" s="1056"/>
      <c r="BZ33" s="1056"/>
      <c r="CA33" s="1056"/>
      <c r="CB33" s="1056"/>
      <c r="CC33" s="1056"/>
      <c r="CD33" s="1056"/>
      <c r="CE33" s="1056"/>
      <c r="CF33" s="1056"/>
      <c r="CG33" s="1077"/>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24"/>
    </row>
    <row r="34" spans="1:131" ht="26.25" customHeight="1" x14ac:dyDescent="0.2">
      <c r="A34" s="236">
        <v>7</v>
      </c>
      <c r="B34" s="1093" t="s">
        <v>411</v>
      </c>
      <c r="C34" s="1094"/>
      <c r="D34" s="1094"/>
      <c r="E34" s="1094"/>
      <c r="F34" s="1094"/>
      <c r="G34" s="1094"/>
      <c r="H34" s="1094"/>
      <c r="I34" s="1094"/>
      <c r="J34" s="1094"/>
      <c r="K34" s="1094"/>
      <c r="L34" s="1094"/>
      <c r="M34" s="1094"/>
      <c r="N34" s="1094"/>
      <c r="O34" s="1094"/>
      <c r="P34" s="1095"/>
      <c r="Q34" s="1101">
        <v>47</v>
      </c>
      <c r="R34" s="1102"/>
      <c r="S34" s="1102"/>
      <c r="T34" s="1102"/>
      <c r="U34" s="1102"/>
      <c r="V34" s="1102">
        <v>42</v>
      </c>
      <c r="W34" s="1102"/>
      <c r="X34" s="1102"/>
      <c r="Y34" s="1102"/>
      <c r="Z34" s="1102"/>
      <c r="AA34" s="1102">
        <v>5</v>
      </c>
      <c r="AB34" s="1102"/>
      <c r="AC34" s="1102"/>
      <c r="AD34" s="1102"/>
      <c r="AE34" s="1103"/>
      <c r="AF34" s="1098">
        <v>5</v>
      </c>
      <c r="AG34" s="1099"/>
      <c r="AH34" s="1099"/>
      <c r="AI34" s="1099"/>
      <c r="AJ34" s="1100"/>
      <c r="AK34" s="1046">
        <v>17</v>
      </c>
      <c r="AL34" s="1037"/>
      <c r="AM34" s="1037"/>
      <c r="AN34" s="1037"/>
      <c r="AO34" s="1037"/>
      <c r="AP34" s="1037">
        <v>188</v>
      </c>
      <c r="AQ34" s="1037"/>
      <c r="AR34" s="1037"/>
      <c r="AS34" s="1037"/>
      <c r="AT34" s="1037"/>
      <c r="AU34" s="1037">
        <v>128</v>
      </c>
      <c r="AV34" s="1037"/>
      <c r="AW34" s="1037"/>
      <c r="AX34" s="1037"/>
      <c r="AY34" s="1037"/>
      <c r="AZ34" s="1104" t="s">
        <v>593</v>
      </c>
      <c r="BA34" s="1104"/>
      <c r="BB34" s="1104"/>
      <c r="BC34" s="1104"/>
      <c r="BD34" s="1104"/>
      <c r="BE34" s="1038" t="s">
        <v>412</v>
      </c>
      <c r="BF34" s="1038"/>
      <c r="BG34" s="1038"/>
      <c r="BH34" s="1038"/>
      <c r="BI34" s="1039"/>
      <c r="BJ34" s="226"/>
      <c r="BK34" s="226"/>
      <c r="BL34" s="226"/>
      <c r="BM34" s="226"/>
      <c r="BN34" s="226"/>
      <c r="BO34" s="235"/>
      <c r="BP34" s="235"/>
      <c r="BQ34" s="232">
        <v>28</v>
      </c>
      <c r="BR34" s="233"/>
      <c r="BS34" s="1055"/>
      <c r="BT34" s="1056"/>
      <c r="BU34" s="1056"/>
      <c r="BV34" s="1056"/>
      <c r="BW34" s="1056"/>
      <c r="BX34" s="1056"/>
      <c r="BY34" s="1056"/>
      <c r="BZ34" s="1056"/>
      <c r="CA34" s="1056"/>
      <c r="CB34" s="1056"/>
      <c r="CC34" s="1056"/>
      <c r="CD34" s="1056"/>
      <c r="CE34" s="1056"/>
      <c r="CF34" s="1056"/>
      <c r="CG34" s="1077"/>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24"/>
    </row>
    <row r="35" spans="1:131" ht="25.95" customHeight="1" x14ac:dyDescent="0.2">
      <c r="A35" s="236">
        <v>8</v>
      </c>
      <c r="B35" s="1093"/>
      <c r="C35" s="1094"/>
      <c r="D35" s="1094"/>
      <c r="E35" s="1094"/>
      <c r="F35" s="1094"/>
      <c r="G35" s="1094"/>
      <c r="H35" s="1094"/>
      <c r="I35" s="1094"/>
      <c r="J35" s="1094"/>
      <c r="K35" s="1094"/>
      <c r="L35" s="1094"/>
      <c r="M35" s="1094"/>
      <c r="N35" s="1094"/>
      <c r="O35" s="1094"/>
      <c r="P35" s="1095"/>
      <c r="Q35" s="1101"/>
      <c r="R35" s="1102"/>
      <c r="S35" s="1102"/>
      <c r="T35" s="1102"/>
      <c r="U35" s="1102"/>
      <c r="V35" s="1102"/>
      <c r="W35" s="1102"/>
      <c r="X35" s="1102"/>
      <c r="Y35" s="1102"/>
      <c r="Z35" s="1102"/>
      <c r="AA35" s="1102"/>
      <c r="AB35" s="1102"/>
      <c r="AC35" s="1102"/>
      <c r="AD35" s="1102"/>
      <c r="AE35" s="1103"/>
      <c r="AF35" s="1098"/>
      <c r="AG35" s="1099"/>
      <c r="AH35" s="1099"/>
      <c r="AI35" s="1099"/>
      <c r="AJ35" s="1100"/>
      <c r="AK35" s="1046"/>
      <c r="AL35" s="1037"/>
      <c r="AM35" s="1037"/>
      <c r="AN35" s="1037"/>
      <c r="AO35" s="1037"/>
      <c r="AP35" s="1037"/>
      <c r="AQ35" s="1037"/>
      <c r="AR35" s="1037"/>
      <c r="AS35" s="1037"/>
      <c r="AT35" s="1037"/>
      <c r="AU35" s="1037"/>
      <c r="AV35" s="1037"/>
      <c r="AW35" s="1037"/>
      <c r="AX35" s="1037"/>
      <c r="AY35" s="1037"/>
      <c r="AZ35" s="1104"/>
      <c r="BA35" s="1104"/>
      <c r="BB35" s="1104"/>
      <c r="BC35" s="1104"/>
      <c r="BD35" s="1104"/>
      <c r="BE35" s="1038"/>
      <c r="BF35" s="1038"/>
      <c r="BG35" s="1038"/>
      <c r="BH35" s="1038"/>
      <c r="BI35" s="1039"/>
      <c r="BJ35" s="226"/>
      <c r="BK35" s="226"/>
      <c r="BL35" s="226"/>
      <c r="BM35" s="226"/>
      <c r="BN35" s="226"/>
      <c r="BO35" s="235"/>
      <c r="BP35" s="235"/>
      <c r="BQ35" s="232">
        <v>29</v>
      </c>
      <c r="BR35" s="233"/>
      <c r="BS35" s="1055"/>
      <c r="BT35" s="1056"/>
      <c r="BU35" s="1056"/>
      <c r="BV35" s="1056"/>
      <c r="BW35" s="1056"/>
      <c r="BX35" s="1056"/>
      <c r="BY35" s="1056"/>
      <c r="BZ35" s="1056"/>
      <c r="CA35" s="1056"/>
      <c r="CB35" s="1056"/>
      <c r="CC35" s="1056"/>
      <c r="CD35" s="1056"/>
      <c r="CE35" s="1056"/>
      <c r="CF35" s="1056"/>
      <c r="CG35" s="1077"/>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24"/>
    </row>
    <row r="36" spans="1:131" ht="26.25" customHeight="1" x14ac:dyDescent="0.2">
      <c r="A36" s="236">
        <v>9</v>
      </c>
      <c r="B36" s="1093"/>
      <c r="C36" s="1094"/>
      <c r="D36" s="1094"/>
      <c r="E36" s="1094"/>
      <c r="F36" s="1094"/>
      <c r="G36" s="1094"/>
      <c r="H36" s="1094"/>
      <c r="I36" s="1094"/>
      <c r="J36" s="1094"/>
      <c r="K36" s="1094"/>
      <c r="L36" s="1094"/>
      <c r="M36" s="1094"/>
      <c r="N36" s="1094"/>
      <c r="O36" s="1094"/>
      <c r="P36" s="1095"/>
      <c r="Q36" s="1101"/>
      <c r="R36" s="1102"/>
      <c r="S36" s="1102"/>
      <c r="T36" s="1102"/>
      <c r="U36" s="1102"/>
      <c r="V36" s="1102"/>
      <c r="W36" s="1102"/>
      <c r="X36" s="1102"/>
      <c r="Y36" s="1102"/>
      <c r="Z36" s="1102"/>
      <c r="AA36" s="1102"/>
      <c r="AB36" s="1102"/>
      <c r="AC36" s="1102"/>
      <c r="AD36" s="1102"/>
      <c r="AE36" s="1103"/>
      <c r="AF36" s="1098"/>
      <c r="AG36" s="1099"/>
      <c r="AH36" s="1099"/>
      <c r="AI36" s="1099"/>
      <c r="AJ36" s="1100"/>
      <c r="AK36" s="1046"/>
      <c r="AL36" s="1037"/>
      <c r="AM36" s="1037"/>
      <c r="AN36" s="1037"/>
      <c r="AO36" s="1037"/>
      <c r="AP36" s="1037"/>
      <c r="AQ36" s="1037"/>
      <c r="AR36" s="1037"/>
      <c r="AS36" s="1037"/>
      <c r="AT36" s="1037"/>
      <c r="AU36" s="1037"/>
      <c r="AV36" s="1037"/>
      <c r="AW36" s="1037"/>
      <c r="AX36" s="1037"/>
      <c r="AY36" s="1037"/>
      <c r="AZ36" s="1104"/>
      <c r="BA36" s="1104"/>
      <c r="BB36" s="1104"/>
      <c r="BC36" s="1104"/>
      <c r="BD36" s="1104"/>
      <c r="BE36" s="1038"/>
      <c r="BF36" s="1038"/>
      <c r="BG36" s="1038"/>
      <c r="BH36" s="1038"/>
      <c r="BI36" s="1039"/>
      <c r="BJ36" s="226"/>
      <c r="BK36" s="226"/>
      <c r="BL36" s="226"/>
      <c r="BM36" s="226"/>
      <c r="BN36" s="226"/>
      <c r="BO36" s="235"/>
      <c r="BP36" s="235"/>
      <c r="BQ36" s="232">
        <v>30</v>
      </c>
      <c r="BR36" s="233"/>
      <c r="BS36" s="1055"/>
      <c r="BT36" s="1056"/>
      <c r="BU36" s="1056"/>
      <c r="BV36" s="1056"/>
      <c r="BW36" s="1056"/>
      <c r="BX36" s="1056"/>
      <c r="BY36" s="1056"/>
      <c r="BZ36" s="1056"/>
      <c r="CA36" s="1056"/>
      <c r="CB36" s="1056"/>
      <c r="CC36" s="1056"/>
      <c r="CD36" s="1056"/>
      <c r="CE36" s="1056"/>
      <c r="CF36" s="1056"/>
      <c r="CG36" s="1077"/>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24"/>
    </row>
    <row r="37" spans="1:131" ht="26.25" customHeight="1" x14ac:dyDescent="0.2">
      <c r="A37" s="236">
        <v>10</v>
      </c>
      <c r="B37" s="1093"/>
      <c r="C37" s="1094"/>
      <c r="D37" s="1094"/>
      <c r="E37" s="1094"/>
      <c r="F37" s="1094"/>
      <c r="G37" s="1094"/>
      <c r="H37" s="1094"/>
      <c r="I37" s="1094"/>
      <c r="J37" s="1094"/>
      <c r="K37" s="1094"/>
      <c r="L37" s="1094"/>
      <c r="M37" s="1094"/>
      <c r="N37" s="1094"/>
      <c r="O37" s="1094"/>
      <c r="P37" s="1095"/>
      <c r="Q37" s="1101"/>
      <c r="R37" s="1102"/>
      <c r="S37" s="1102"/>
      <c r="T37" s="1102"/>
      <c r="U37" s="1102"/>
      <c r="V37" s="1102"/>
      <c r="W37" s="1102"/>
      <c r="X37" s="1102"/>
      <c r="Y37" s="1102"/>
      <c r="Z37" s="1102"/>
      <c r="AA37" s="1102"/>
      <c r="AB37" s="1102"/>
      <c r="AC37" s="1102"/>
      <c r="AD37" s="1102"/>
      <c r="AE37" s="1103"/>
      <c r="AF37" s="1098"/>
      <c r="AG37" s="1099"/>
      <c r="AH37" s="1099"/>
      <c r="AI37" s="1099"/>
      <c r="AJ37" s="1100"/>
      <c r="AK37" s="1046"/>
      <c r="AL37" s="1037"/>
      <c r="AM37" s="1037"/>
      <c r="AN37" s="1037"/>
      <c r="AO37" s="1037"/>
      <c r="AP37" s="1037"/>
      <c r="AQ37" s="1037"/>
      <c r="AR37" s="1037"/>
      <c r="AS37" s="1037"/>
      <c r="AT37" s="1037"/>
      <c r="AU37" s="1037"/>
      <c r="AV37" s="1037"/>
      <c r="AW37" s="1037"/>
      <c r="AX37" s="1037"/>
      <c r="AY37" s="1037"/>
      <c r="AZ37" s="1104"/>
      <c r="BA37" s="1104"/>
      <c r="BB37" s="1104"/>
      <c r="BC37" s="1104"/>
      <c r="BD37" s="1104"/>
      <c r="BE37" s="1038"/>
      <c r="BF37" s="1038"/>
      <c r="BG37" s="1038"/>
      <c r="BH37" s="1038"/>
      <c r="BI37" s="1039"/>
      <c r="BJ37" s="226"/>
      <c r="BK37" s="226"/>
      <c r="BL37" s="226"/>
      <c r="BM37" s="226"/>
      <c r="BN37" s="226"/>
      <c r="BO37" s="235"/>
      <c r="BP37" s="235"/>
      <c r="BQ37" s="232">
        <v>31</v>
      </c>
      <c r="BR37" s="233"/>
      <c r="BS37" s="1055"/>
      <c r="BT37" s="1056"/>
      <c r="BU37" s="1056"/>
      <c r="BV37" s="1056"/>
      <c r="BW37" s="1056"/>
      <c r="BX37" s="1056"/>
      <c r="BY37" s="1056"/>
      <c r="BZ37" s="1056"/>
      <c r="CA37" s="1056"/>
      <c r="CB37" s="1056"/>
      <c r="CC37" s="1056"/>
      <c r="CD37" s="1056"/>
      <c r="CE37" s="1056"/>
      <c r="CF37" s="1056"/>
      <c r="CG37" s="1077"/>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24"/>
    </row>
    <row r="38" spans="1:131" ht="26.25" customHeight="1" x14ac:dyDescent="0.2">
      <c r="A38" s="236">
        <v>11</v>
      </c>
      <c r="B38" s="1093"/>
      <c r="C38" s="1094"/>
      <c r="D38" s="1094"/>
      <c r="E38" s="1094"/>
      <c r="F38" s="1094"/>
      <c r="G38" s="1094"/>
      <c r="H38" s="1094"/>
      <c r="I38" s="1094"/>
      <c r="J38" s="1094"/>
      <c r="K38" s="1094"/>
      <c r="L38" s="1094"/>
      <c r="M38" s="1094"/>
      <c r="N38" s="1094"/>
      <c r="O38" s="1094"/>
      <c r="P38" s="1095"/>
      <c r="Q38" s="1101"/>
      <c r="R38" s="1102"/>
      <c r="S38" s="1102"/>
      <c r="T38" s="1102"/>
      <c r="U38" s="1102"/>
      <c r="V38" s="1102"/>
      <c r="W38" s="1102"/>
      <c r="X38" s="1102"/>
      <c r="Y38" s="1102"/>
      <c r="Z38" s="1102"/>
      <c r="AA38" s="1102"/>
      <c r="AB38" s="1102"/>
      <c r="AC38" s="1102"/>
      <c r="AD38" s="1102"/>
      <c r="AE38" s="1103"/>
      <c r="AF38" s="1098"/>
      <c r="AG38" s="1099"/>
      <c r="AH38" s="1099"/>
      <c r="AI38" s="1099"/>
      <c r="AJ38" s="1100"/>
      <c r="AK38" s="1046"/>
      <c r="AL38" s="1037"/>
      <c r="AM38" s="1037"/>
      <c r="AN38" s="1037"/>
      <c r="AO38" s="1037"/>
      <c r="AP38" s="1037"/>
      <c r="AQ38" s="1037"/>
      <c r="AR38" s="1037"/>
      <c r="AS38" s="1037"/>
      <c r="AT38" s="1037"/>
      <c r="AU38" s="1037"/>
      <c r="AV38" s="1037"/>
      <c r="AW38" s="1037"/>
      <c r="AX38" s="1037"/>
      <c r="AY38" s="1037"/>
      <c r="AZ38" s="1104"/>
      <c r="BA38" s="1104"/>
      <c r="BB38" s="1104"/>
      <c r="BC38" s="1104"/>
      <c r="BD38" s="1104"/>
      <c r="BE38" s="1038"/>
      <c r="BF38" s="1038"/>
      <c r="BG38" s="1038"/>
      <c r="BH38" s="1038"/>
      <c r="BI38" s="1039"/>
      <c r="BJ38" s="226"/>
      <c r="BK38" s="226"/>
      <c r="BL38" s="226"/>
      <c r="BM38" s="226"/>
      <c r="BN38" s="226"/>
      <c r="BO38" s="235"/>
      <c r="BP38" s="235"/>
      <c r="BQ38" s="232">
        <v>32</v>
      </c>
      <c r="BR38" s="233"/>
      <c r="BS38" s="1055"/>
      <c r="BT38" s="1056"/>
      <c r="BU38" s="1056"/>
      <c r="BV38" s="1056"/>
      <c r="BW38" s="1056"/>
      <c r="BX38" s="1056"/>
      <c r="BY38" s="1056"/>
      <c r="BZ38" s="1056"/>
      <c r="CA38" s="1056"/>
      <c r="CB38" s="1056"/>
      <c r="CC38" s="1056"/>
      <c r="CD38" s="1056"/>
      <c r="CE38" s="1056"/>
      <c r="CF38" s="1056"/>
      <c r="CG38" s="1077"/>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24"/>
    </row>
    <row r="39" spans="1:131" ht="26.25" customHeight="1" x14ac:dyDescent="0.2">
      <c r="A39" s="236">
        <v>12</v>
      </c>
      <c r="B39" s="1093"/>
      <c r="C39" s="1094"/>
      <c r="D39" s="1094"/>
      <c r="E39" s="1094"/>
      <c r="F39" s="1094"/>
      <c r="G39" s="1094"/>
      <c r="H39" s="1094"/>
      <c r="I39" s="1094"/>
      <c r="J39" s="1094"/>
      <c r="K39" s="1094"/>
      <c r="L39" s="1094"/>
      <c r="M39" s="1094"/>
      <c r="N39" s="1094"/>
      <c r="O39" s="1094"/>
      <c r="P39" s="1095"/>
      <c r="Q39" s="1101"/>
      <c r="R39" s="1102"/>
      <c r="S39" s="1102"/>
      <c r="T39" s="1102"/>
      <c r="U39" s="1102"/>
      <c r="V39" s="1102"/>
      <c r="W39" s="1102"/>
      <c r="X39" s="1102"/>
      <c r="Y39" s="1102"/>
      <c r="Z39" s="1102"/>
      <c r="AA39" s="1102"/>
      <c r="AB39" s="1102"/>
      <c r="AC39" s="1102"/>
      <c r="AD39" s="1102"/>
      <c r="AE39" s="1103"/>
      <c r="AF39" s="1098"/>
      <c r="AG39" s="1099"/>
      <c r="AH39" s="1099"/>
      <c r="AI39" s="1099"/>
      <c r="AJ39" s="1100"/>
      <c r="AK39" s="1046"/>
      <c r="AL39" s="1037"/>
      <c r="AM39" s="1037"/>
      <c r="AN39" s="1037"/>
      <c r="AO39" s="1037"/>
      <c r="AP39" s="1037"/>
      <c r="AQ39" s="1037"/>
      <c r="AR39" s="1037"/>
      <c r="AS39" s="1037"/>
      <c r="AT39" s="1037"/>
      <c r="AU39" s="1037"/>
      <c r="AV39" s="1037"/>
      <c r="AW39" s="1037"/>
      <c r="AX39" s="1037"/>
      <c r="AY39" s="1037"/>
      <c r="AZ39" s="1104"/>
      <c r="BA39" s="1104"/>
      <c r="BB39" s="1104"/>
      <c r="BC39" s="1104"/>
      <c r="BD39" s="1104"/>
      <c r="BE39" s="1038"/>
      <c r="BF39" s="1038"/>
      <c r="BG39" s="1038"/>
      <c r="BH39" s="1038"/>
      <c r="BI39" s="1039"/>
      <c r="BJ39" s="226"/>
      <c r="BK39" s="226"/>
      <c r="BL39" s="226"/>
      <c r="BM39" s="226"/>
      <c r="BN39" s="226"/>
      <c r="BO39" s="235"/>
      <c r="BP39" s="235"/>
      <c r="BQ39" s="232">
        <v>33</v>
      </c>
      <c r="BR39" s="233"/>
      <c r="BS39" s="1055"/>
      <c r="BT39" s="1056"/>
      <c r="BU39" s="1056"/>
      <c r="BV39" s="1056"/>
      <c r="BW39" s="1056"/>
      <c r="BX39" s="1056"/>
      <c r="BY39" s="1056"/>
      <c r="BZ39" s="1056"/>
      <c r="CA39" s="1056"/>
      <c r="CB39" s="1056"/>
      <c r="CC39" s="1056"/>
      <c r="CD39" s="1056"/>
      <c r="CE39" s="1056"/>
      <c r="CF39" s="1056"/>
      <c r="CG39" s="1077"/>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24"/>
    </row>
    <row r="40" spans="1:131" ht="26.25" customHeight="1" x14ac:dyDescent="0.2">
      <c r="A40" s="232">
        <v>13</v>
      </c>
      <c r="B40" s="1093"/>
      <c r="C40" s="1094"/>
      <c r="D40" s="1094"/>
      <c r="E40" s="1094"/>
      <c r="F40" s="1094"/>
      <c r="G40" s="1094"/>
      <c r="H40" s="1094"/>
      <c r="I40" s="1094"/>
      <c r="J40" s="1094"/>
      <c r="K40" s="1094"/>
      <c r="L40" s="1094"/>
      <c r="M40" s="1094"/>
      <c r="N40" s="1094"/>
      <c r="O40" s="1094"/>
      <c r="P40" s="1095"/>
      <c r="Q40" s="1101"/>
      <c r="R40" s="1102"/>
      <c r="S40" s="1102"/>
      <c r="T40" s="1102"/>
      <c r="U40" s="1102"/>
      <c r="V40" s="1102"/>
      <c r="W40" s="1102"/>
      <c r="X40" s="1102"/>
      <c r="Y40" s="1102"/>
      <c r="Z40" s="1102"/>
      <c r="AA40" s="1102"/>
      <c r="AB40" s="1102"/>
      <c r="AC40" s="1102"/>
      <c r="AD40" s="1102"/>
      <c r="AE40" s="1103"/>
      <c r="AF40" s="1098"/>
      <c r="AG40" s="1099"/>
      <c r="AH40" s="1099"/>
      <c r="AI40" s="1099"/>
      <c r="AJ40" s="1100"/>
      <c r="AK40" s="1046"/>
      <c r="AL40" s="1037"/>
      <c r="AM40" s="1037"/>
      <c r="AN40" s="1037"/>
      <c r="AO40" s="1037"/>
      <c r="AP40" s="1037"/>
      <c r="AQ40" s="1037"/>
      <c r="AR40" s="1037"/>
      <c r="AS40" s="1037"/>
      <c r="AT40" s="1037"/>
      <c r="AU40" s="1037"/>
      <c r="AV40" s="1037"/>
      <c r="AW40" s="1037"/>
      <c r="AX40" s="1037"/>
      <c r="AY40" s="1037"/>
      <c r="AZ40" s="1104"/>
      <c r="BA40" s="1104"/>
      <c r="BB40" s="1104"/>
      <c r="BC40" s="1104"/>
      <c r="BD40" s="1104"/>
      <c r="BE40" s="1038"/>
      <c r="BF40" s="1038"/>
      <c r="BG40" s="1038"/>
      <c r="BH40" s="1038"/>
      <c r="BI40" s="1039"/>
      <c r="BJ40" s="226"/>
      <c r="BK40" s="226"/>
      <c r="BL40" s="226"/>
      <c r="BM40" s="226"/>
      <c r="BN40" s="226"/>
      <c r="BO40" s="235"/>
      <c r="BP40" s="235"/>
      <c r="BQ40" s="232">
        <v>34</v>
      </c>
      <c r="BR40" s="233"/>
      <c r="BS40" s="1055"/>
      <c r="BT40" s="1056"/>
      <c r="BU40" s="1056"/>
      <c r="BV40" s="1056"/>
      <c r="BW40" s="1056"/>
      <c r="BX40" s="1056"/>
      <c r="BY40" s="1056"/>
      <c r="BZ40" s="1056"/>
      <c r="CA40" s="1056"/>
      <c r="CB40" s="1056"/>
      <c r="CC40" s="1056"/>
      <c r="CD40" s="1056"/>
      <c r="CE40" s="1056"/>
      <c r="CF40" s="1056"/>
      <c r="CG40" s="1077"/>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24"/>
    </row>
    <row r="41" spans="1:131" ht="26.25" customHeight="1" x14ac:dyDescent="0.2">
      <c r="A41" s="232">
        <v>14</v>
      </c>
      <c r="B41" s="1093"/>
      <c r="C41" s="1094"/>
      <c r="D41" s="1094"/>
      <c r="E41" s="1094"/>
      <c r="F41" s="1094"/>
      <c r="G41" s="1094"/>
      <c r="H41" s="1094"/>
      <c r="I41" s="1094"/>
      <c r="J41" s="1094"/>
      <c r="K41" s="1094"/>
      <c r="L41" s="1094"/>
      <c r="M41" s="1094"/>
      <c r="N41" s="1094"/>
      <c r="O41" s="1094"/>
      <c r="P41" s="1095"/>
      <c r="Q41" s="1101"/>
      <c r="R41" s="1102"/>
      <c r="S41" s="1102"/>
      <c r="T41" s="1102"/>
      <c r="U41" s="1102"/>
      <c r="V41" s="1102"/>
      <c r="W41" s="1102"/>
      <c r="X41" s="1102"/>
      <c r="Y41" s="1102"/>
      <c r="Z41" s="1102"/>
      <c r="AA41" s="1102"/>
      <c r="AB41" s="1102"/>
      <c r="AC41" s="1102"/>
      <c r="AD41" s="1102"/>
      <c r="AE41" s="1103"/>
      <c r="AF41" s="1098"/>
      <c r="AG41" s="1099"/>
      <c r="AH41" s="1099"/>
      <c r="AI41" s="1099"/>
      <c r="AJ41" s="1100"/>
      <c r="AK41" s="1046"/>
      <c r="AL41" s="1037"/>
      <c r="AM41" s="1037"/>
      <c r="AN41" s="1037"/>
      <c r="AO41" s="1037"/>
      <c r="AP41" s="1037"/>
      <c r="AQ41" s="1037"/>
      <c r="AR41" s="1037"/>
      <c r="AS41" s="1037"/>
      <c r="AT41" s="1037"/>
      <c r="AU41" s="1037"/>
      <c r="AV41" s="1037"/>
      <c r="AW41" s="1037"/>
      <c r="AX41" s="1037"/>
      <c r="AY41" s="1037"/>
      <c r="AZ41" s="1104"/>
      <c r="BA41" s="1104"/>
      <c r="BB41" s="1104"/>
      <c r="BC41" s="1104"/>
      <c r="BD41" s="1104"/>
      <c r="BE41" s="1038"/>
      <c r="BF41" s="1038"/>
      <c r="BG41" s="1038"/>
      <c r="BH41" s="1038"/>
      <c r="BI41" s="1039"/>
      <c r="BJ41" s="226"/>
      <c r="BK41" s="226"/>
      <c r="BL41" s="226"/>
      <c r="BM41" s="226"/>
      <c r="BN41" s="226"/>
      <c r="BO41" s="235"/>
      <c r="BP41" s="235"/>
      <c r="BQ41" s="232">
        <v>35</v>
      </c>
      <c r="BR41" s="233"/>
      <c r="BS41" s="1055"/>
      <c r="BT41" s="1056"/>
      <c r="BU41" s="1056"/>
      <c r="BV41" s="1056"/>
      <c r="BW41" s="1056"/>
      <c r="BX41" s="1056"/>
      <c r="BY41" s="1056"/>
      <c r="BZ41" s="1056"/>
      <c r="CA41" s="1056"/>
      <c r="CB41" s="1056"/>
      <c r="CC41" s="1056"/>
      <c r="CD41" s="1056"/>
      <c r="CE41" s="1056"/>
      <c r="CF41" s="1056"/>
      <c r="CG41" s="1077"/>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24"/>
    </row>
    <row r="42" spans="1:131" ht="26.25" customHeight="1" x14ac:dyDescent="0.2">
      <c r="A42" s="232">
        <v>15</v>
      </c>
      <c r="B42" s="1093"/>
      <c r="C42" s="1094"/>
      <c r="D42" s="1094"/>
      <c r="E42" s="1094"/>
      <c r="F42" s="1094"/>
      <c r="G42" s="1094"/>
      <c r="H42" s="1094"/>
      <c r="I42" s="1094"/>
      <c r="J42" s="1094"/>
      <c r="K42" s="1094"/>
      <c r="L42" s="1094"/>
      <c r="M42" s="1094"/>
      <c r="N42" s="1094"/>
      <c r="O42" s="1094"/>
      <c r="P42" s="1095"/>
      <c r="Q42" s="1101"/>
      <c r="R42" s="1102"/>
      <c r="S42" s="1102"/>
      <c r="T42" s="1102"/>
      <c r="U42" s="1102"/>
      <c r="V42" s="1102"/>
      <c r="W42" s="1102"/>
      <c r="X42" s="1102"/>
      <c r="Y42" s="1102"/>
      <c r="Z42" s="1102"/>
      <c r="AA42" s="1102"/>
      <c r="AB42" s="1102"/>
      <c r="AC42" s="1102"/>
      <c r="AD42" s="1102"/>
      <c r="AE42" s="1103"/>
      <c r="AF42" s="1098"/>
      <c r="AG42" s="1099"/>
      <c r="AH42" s="1099"/>
      <c r="AI42" s="1099"/>
      <c r="AJ42" s="1100"/>
      <c r="AK42" s="1046"/>
      <c r="AL42" s="1037"/>
      <c r="AM42" s="1037"/>
      <c r="AN42" s="1037"/>
      <c r="AO42" s="1037"/>
      <c r="AP42" s="1037"/>
      <c r="AQ42" s="1037"/>
      <c r="AR42" s="1037"/>
      <c r="AS42" s="1037"/>
      <c r="AT42" s="1037"/>
      <c r="AU42" s="1037"/>
      <c r="AV42" s="1037"/>
      <c r="AW42" s="1037"/>
      <c r="AX42" s="1037"/>
      <c r="AY42" s="1037"/>
      <c r="AZ42" s="1104"/>
      <c r="BA42" s="1104"/>
      <c r="BB42" s="1104"/>
      <c r="BC42" s="1104"/>
      <c r="BD42" s="1104"/>
      <c r="BE42" s="1038"/>
      <c r="BF42" s="1038"/>
      <c r="BG42" s="1038"/>
      <c r="BH42" s="1038"/>
      <c r="BI42" s="1039"/>
      <c r="BJ42" s="226"/>
      <c r="BK42" s="226"/>
      <c r="BL42" s="226"/>
      <c r="BM42" s="226"/>
      <c r="BN42" s="226"/>
      <c r="BO42" s="235"/>
      <c r="BP42" s="235"/>
      <c r="BQ42" s="232">
        <v>36</v>
      </c>
      <c r="BR42" s="233"/>
      <c r="BS42" s="1055"/>
      <c r="BT42" s="1056"/>
      <c r="BU42" s="1056"/>
      <c r="BV42" s="1056"/>
      <c r="BW42" s="1056"/>
      <c r="BX42" s="1056"/>
      <c r="BY42" s="1056"/>
      <c r="BZ42" s="1056"/>
      <c r="CA42" s="1056"/>
      <c r="CB42" s="1056"/>
      <c r="CC42" s="1056"/>
      <c r="CD42" s="1056"/>
      <c r="CE42" s="1056"/>
      <c r="CF42" s="1056"/>
      <c r="CG42" s="1077"/>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24"/>
    </row>
    <row r="43" spans="1:131" ht="26.25" customHeight="1" x14ac:dyDescent="0.2">
      <c r="A43" s="232">
        <v>16</v>
      </c>
      <c r="B43" s="1093"/>
      <c r="C43" s="1094"/>
      <c r="D43" s="1094"/>
      <c r="E43" s="1094"/>
      <c r="F43" s="1094"/>
      <c r="G43" s="1094"/>
      <c r="H43" s="1094"/>
      <c r="I43" s="1094"/>
      <c r="J43" s="1094"/>
      <c r="K43" s="1094"/>
      <c r="L43" s="1094"/>
      <c r="M43" s="1094"/>
      <c r="N43" s="1094"/>
      <c r="O43" s="1094"/>
      <c r="P43" s="1095"/>
      <c r="Q43" s="1101"/>
      <c r="R43" s="1102"/>
      <c r="S43" s="1102"/>
      <c r="T43" s="1102"/>
      <c r="U43" s="1102"/>
      <c r="V43" s="1102"/>
      <c r="W43" s="1102"/>
      <c r="X43" s="1102"/>
      <c r="Y43" s="1102"/>
      <c r="Z43" s="1102"/>
      <c r="AA43" s="1102"/>
      <c r="AB43" s="1102"/>
      <c r="AC43" s="1102"/>
      <c r="AD43" s="1102"/>
      <c r="AE43" s="1103"/>
      <c r="AF43" s="1098"/>
      <c r="AG43" s="1099"/>
      <c r="AH43" s="1099"/>
      <c r="AI43" s="1099"/>
      <c r="AJ43" s="1100"/>
      <c r="AK43" s="1046"/>
      <c r="AL43" s="1037"/>
      <c r="AM43" s="1037"/>
      <c r="AN43" s="1037"/>
      <c r="AO43" s="1037"/>
      <c r="AP43" s="1037"/>
      <c r="AQ43" s="1037"/>
      <c r="AR43" s="1037"/>
      <c r="AS43" s="1037"/>
      <c r="AT43" s="1037"/>
      <c r="AU43" s="1037"/>
      <c r="AV43" s="1037"/>
      <c r="AW43" s="1037"/>
      <c r="AX43" s="1037"/>
      <c r="AY43" s="1037"/>
      <c r="AZ43" s="1104"/>
      <c r="BA43" s="1104"/>
      <c r="BB43" s="1104"/>
      <c r="BC43" s="1104"/>
      <c r="BD43" s="1104"/>
      <c r="BE43" s="1038"/>
      <c r="BF43" s="1038"/>
      <c r="BG43" s="1038"/>
      <c r="BH43" s="1038"/>
      <c r="BI43" s="1039"/>
      <c r="BJ43" s="226"/>
      <c r="BK43" s="226"/>
      <c r="BL43" s="226"/>
      <c r="BM43" s="226"/>
      <c r="BN43" s="226"/>
      <c r="BO43" s="235"/>
      <c r="BP43" s="235"/>
      <c r="BQ43" s="232">
        <v>37</v>
      </c>
      <c r="BR43" s="233"/>
      <c r="BS43" s="1055"/>
      <c r="BT43" s="1056"/>
      <c r="BU43" s="1056"/>
      <c r="BV43" s="1056"/>
      <c r="BW43" s="1056"/>
      <c r="BX43" s="1056"/>
      <c r="BY43" s="1056"/>
      <c r="BZ43" s="1056"/>
      <c r="CA43" s="1056"/>
      <c r="CB43" s="1056"/>
      <c r="CC43" s="1056"/>
      <c r="CD43" s="1056"/>
      <c r="CE43" s="1056"/>
      <c r="CF43" s="1056"/>
      <c r="CG43" s="1077"/>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24"/>
    </row>
    <row r="44" spans="1:131" ht="26.25" customHeight="1" x14ac:dyDescent="0.2">
      <c r="A44" s="232">
        <v>17</v>
      </c>
      <c r="B44" s="1093"/>
      <c r="C44" s="1094"/>
      <c r="D44" s="1094"/>
      <c r="E44" s="1094"/>
      <c r="F44" s="1094"/>
      <c r="G44" s="1094"/>
      <c r="H44" s="1094"/>
      <c r="I44" s="1094"/>
      <c r="J44" s="1094"/>
      <c r="K44" s="1094"/>
      <c r="L44" s="1094"/>
      <c r="M44" s="1094"/>
      <c r="N44" s="1094"/>
      <c r="O44" s="1094"/>
      <c r="P44" s="1095"/>
      <c r="Q44" s="1101"/>
      <c r="R44" s="1102"/>
      <c r="S44" s="1102"/>
      <c r="T44" s="1102"/>
      <c r="U44" s="1102"/>
      <c r="V44" s="1102"/>
      <c r="W44" s="1102"/>
      <c r="X44" s="1102"/>
      <c r="Y44" s="1102"/>
      <c r="Z44" s="1102"/>
      <c r="AA44" s="1102"/>
      <c r="AB44" s="1102"/>
      <c r="AC44" s="1102"/>
      <c r="AD44" s="1102"/>
      <c r="AE44" s="1103"/>
      <c r="AF44" s="1098"/>
      <c r="AG44" s="1099"/>
      <c r="AH44" s="1099"/>
      <c r="AI44" s="1099"/>
      <c r="AJ44" s="1100"/>
      <c r="AK44" s="1046"/>
      <c r="AL44" s="1037"/>
      <c r="AM44" s="1037"/>
      <c r="AN44" s="1037"/>
      <c r="AO44" s="1037"/>
      <c r="AP44" s="1037"/>
      <c r="AQ44" s="1037"/>
      <c r="AR44" s="1037"/>
      <c r="AS44" s="1037"/>
      <c r="AT44" s="1037"/>
      <c r="AU44" s="1037"/>
      <c r="AV44" s="1037"/>
      <c r="AW44" s="1037"/>
      <c r="AX44" s="1037"/>
      <c r="AY44" s="1037"/>
      <c r="AZ44" s="1104"/>
      <c r="BA44" s="1104"/>
      <c r="BB44" s="1104"/>
      <c r="BC44" s="1104"/>
      <c r="BD44" s="1104"/>
      <c r="BE44" s="1038"/>
      <c r="BF44" s="1038"/>
      <c r="BG44" s="1038"/>
      <c r="BH44" s="1038"/>
      <c r="BI44" s="1039"/>
      <c r="BJ44" s="226"/>
      <c r="BK44" s="226"/>
      <c r="BL44" s="226"/>
      <c r="BM44" s="226"/>
      <c r="BN44" s="226"/>
      <c r="BO44" s="235"/>
      <c r="BP44" s="235"/>
      <c r="BQ44" s="232">
        <v>38</v>
      </c>
      <c r="BR44" s="233"/>
      <c r="BS44" s="1055"/>
      <c r="BT44" s="1056"/>
      <c r="BU44" s="1056"/>
      <c r="BV44" s="1056"/>
      <c r="BW44" s="1056"/>
      <c r="BX44" s="1056"/>
      <c r="BY44" s="1056"/>
      <c r="BZ44" s="1056"/>
      <c r="CA44" s="1056"/>
      <c r="CB44" s="1056"/>
      <c r="CC44" s="1056"/>
      <c r="CD44" s="1056"/>
      <c r="CE44" s="1056"/>
      <c r="CF44" s="1056"/>
      <c r="CG44" s="1077"/>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24"/>
    </row>
    <row r="45" spans="1:131" ht="26.25" customHeight="1" x14ac:dyDescent="0.2">
      <c r="A45" s="232">
        <v>18</v>
      </c>
      <c r="B45" s="1093"/>
      <c r="C45" s="1094"/>
      <c r="D45" s="1094"/>
      <c r="E45" s="1094"/>
      <c r="F45" s="1094"/>
      <c r="G45" s="1094"/>
      <c r="H45" s="1094"/>
      <c r="I45" s="1094"/>
      <c r="J45" s="1094"/>
      <c r="K45" s="1094"/>
      <c r="L45" s="1094"/>
      <c r="M45" s="1094"/>
      <c r="N45" s="1094"/>
      <c r="O45" s="1094"/>
      <c r="P45" s="1095"/>
      <c r="Q45" s="1101"/>
      <c r="R45" s="1102"/>
      <c r="S45" s="1102"/>
      <c r="T45" s="1102"/>
      <c r="U45" s="1102"/>
      <c r="V45" s="1102"/>
      <c r="W45" s="1102"/>
      <c r="X45" s="1102"/>
      <c r="Y45" s="1102"/>
      <c r="Z45" s="1102"/>
      <c r="AA45" s="1102"/>
      <c r="AB45" s="1102"/>
      <c r="AC45" s="1102"/>
      <c r="AD45" s="1102"/>
      <c r="AE45" s="1103"/>
      <c r="AF45" s="1098"/>
      <c r="AG45" s="1099"/>
      <c r="AH45" s="1099"/>
      <c r="AI45" s="1099"/>
      <c r="AJ45" s="1100"/>
      <c r="AK45" s="1046"/>
      <c r="AL45" s="1037"/>
      <c r="AM45" s="1037"/>
      <c r="AN45" s="1037"/>
      <c r="AO45" s="1037"/>
      <c r="AP45" s="1037"/>
      <c r="AQ45" s="1037"/>
      <c r="AR45" s="1037"/>
      <c r="AS45" s="1037"/>
      <c r="AT45" s="1037"/>
      <c r="AU45" s="1037"/>
      <c r="AV45" s="1037"/>
      <c r="AW45" s="1037"/>
      <c r="AX45" s="1037"/>
      <c r="AY45" s="1037"/>
      <c r="AZ45" s="1104"/>
      <c r="BA45" s="1104"/>
      <c r="BB45" s="1104"/>
      <c r="BC45" s="1104"/>
      <c r="BD45" s="1104"/>
      <c r="BE45" s="1038"/>
      <c r="BF45" s="1038"/>
      <c r="BG45" s="1038"/>
      <c r="BH45" s="1038"/>
      <c r="BI45" s="1039"/>
      <c r="BJ45" s="226"/>
      <c r="BK45" s="226"/>
      <c r="BL45" s="226"/>
      <c r="BM45" s="226"/>
      <c r="BN45" s="226"/>
      <c r="BO45" s="235"/>
      <c r="BP45" s="235"/>
      <c r="BQ45" s="232">
        <v>39</v>
      </c>
      <c r="BR45" s="233"/>
      <c r="BS45" s="1055"/>
      <c r="BT45" s="1056"/>
      <c r="BU45" s="1056"/>
      <c r="BV45" s="1056"/>
      <c r="BW45" s="1056"/>
      <c r="BX45" s="1056"/>
      <c r="BY45" s="1056"/>
      <c r="BZ45" s="1056"/>
      <c r="CA45" s="1056"/>
      <c r="CB45" s="1056"/>
      <c r="CC45" s="1056"/>
      <c r="CD45" s="1056"/>
      <c r="CE45" s="1056"/>
      <c r="CF45" s="1056"/>
      <c r="CG45" s="1077"/>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24"/>
    </row>
    <row r="46" spans="1:131" ht="26.25" customHeight="1" x14ac:dyDescent="0.2">
      <c r="A46" s="232">
        <v>19</v>
      </c>
      <c r="B46" s="1093"/>
      <c r="C46" s="1094"/>
      <c r="D46" s="1094"/>
      <c r="E46" s="1094"/>
      <c r="F46" s="1094"/>
      <c r="G46" s="1094"/>
      <c r="H46" s="1094"/>
      <c r="I46" s="1094"/>
      <c r="J46" s="1094"/>
      <c r="K46" s="1094"/>
      <c r="L46" s="1094"/>
      <c r="M46" s="1094"/>
      <c r="N46" s="1094"/>
      <c r="O46" s="1094"/>
      <c r="P46" s="1095"/>
      <c r="Q46" s="1101"/>
      <c r="R46" s="1102"/>
      <c r="S46" s="1102"/>
      <c r="T46" s="1102"/>
      <c r="U46" s="1102"/>
      <c r="V46" s="1102"/>
      <c r="W46" s="1102"/>
      <c r="X46" s="1102"/>
      <c r="Y46" s="1102"/>
      <c r="Z46" s="1102"/>
      <c r="AA46" s="1102"/>
      <c r="AB46" s="1102"/>
      <c r="AC46" s="1102"/>
      <c r="AD46" s="1102"/>
      <c r="AE46" s="1103"/>
      <c r="AF46" s="1098"/>
      <c r="AG46" s="1099"/>
      <c r="AH46" s="1099"/>
      <c r="AI46" s="1099"/>
      <c r="AJ46" s="1100"/>
      <c r="AK46" s="1046"/>
      <c r="AL46" s="1037"/>
      <c r="AM46" s="1037"/>
      <c r="AN46" s="1037"/>
      <c r="AO46" s="1037"/>
      <c r="AP46" s="1037"/>
      <c r="AQ46" s="1037"/>
      <c r="AR46" s="1037"/>
      <c r="AS46" s="1037"/>
      <c r="AT46" s="1037"/>
      <c r="AU46" s="1037"/>
      <c r="AV46" s="1037"/>
      <c r="AW46" s="1037"/>
      <c r="AX46" s="1037"/>
      <c r="AY46" s="1037"/>
      <c r="AZ46" s="1104"/>
      <c r="BA46" s="1104"/>
      <c r="BB46" s="1104"/>
      <c r="BC46" s="1104"/>
      <c r="BD46" s="1104"/>
      <c r="BE46" s="1038"/>
      <c r="BF46" s="1038"/>
      <c r="BG46" s="1038"/>
      <c r="BH46" s="1038"/>
      <c r="BI46" s="1039"/>
      <c r="BJ46" s="226"/>
      <c r="BK46" s="226"/>
      <c r="BL46" s="226"/>
      <c r="BM46" s="226"/>
      <c r="BN46" s="226"/>
      <c r="BO46" s="235"/>
      <c r="BP46" s="235"/>
      <c r="BQ46" s="232">
        <v>40</v>
      </c>
      <c r="BR46" s="233"/>
      <c r="BS46" s="1055"/>
      <c r="BT46" s="1056"/>
      <c r="BU46" s="1056"/>
      <c r="BV46" s="1056"/>
      <c r="BW46" s="1056"/>
      <c r="BX46" s="1056"/>
      <c r="BY46" s="1056"/>
      <c r="BZ46" s="1056"/>
      <c r="CA46" s="1056"/>
      <c r="CB46" s="1056"/>
      <c r="CC46" s="1056"/>
      <c r="CD46" s="1056"/>
      <c r="CE46" s="1056"/>
      <c r="CF46" s="1056"/>
      <c r="CG46" s="1077"/>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24"/>
    </row>
    <row r="47" spans="1:131" ht="26.25" customHeight="1" x14ac:dyDescent="0.2">
      <c r="A47" s="232">
        <v>20</v>
      </c>
      <c r="B47" s="1093"/>
      <c r="C47" s="1094"/>
      <c r="D47" s="1094"/>
      <c r="E47" s="1094"/>
      <c r="F47" s="1094"/>
      <c r="G47" s="1094"/>
      <c r="H47" s="1094"/>
      <c r="I47" s="1094"/>
      <c r="J47" s="1094"/>
      <c r="K47" s="1094"/>
      <c r="L47" s="1094"/>
      <c r="M47" s="1094"/>
      <c r="N47" s="1094"/>
      <c r="O47" s="1094"/>
      <c r="P47" s="1095"/>
      <c r="Q47" s="1101"/>
      <c r="R47" s="1102"/>
      <c r="S47" s="1102"/>
      <c r="T47" s="1102"/>
      <c r="U47" s="1102"/>
      <c r="V47" s="1102"/>
      <c r="W47" s="1102"/>
      <c r="X47" s="1102"/>
      <c r="Y47" s="1102"/>
      <c r="Z47" s="1102"/>
      <c r="AA47" s="1102"/>
      <c r="AB47" s="1102"/>
      <c r="AC47" s="1102"/>
      <c r="AD47" s="1102"/>
      <c r="AE47" s="1103"/>
      <c r="AF47" s="1098"/>
      <c r="AG47" s="1099"/>
      <c r="AH47" s="1099"/>
      <c r="AI47" s="1099"/>
      <c r="AJ47" s="1100"/>
      <c r="AK47" s="1046"/>
      <c r="AL47" s="1037"/>
      <c r="AM47" s="1037"/>
      <c r="AN47" s="1037"/>
      <c r="AO47" s="1037"/>
      <c r="AP47" s="1037"/>
      <c r="AQ47" s="1037"/>
      <c r="AR47" s="1037"/>
      <c r="AS47" s="1037"/>
      <c r="AT47" s="1037"/>
      <c r="AU47" s="1037"/>
      <c r="AV47" s="1037"/>
      <c r="AW47" s="1037"/>
      <c r="AX47" s="1037"/>
      <c r="AY47" s="1037"/>
      <c r="AZ47" s="1104"/>
      <c r="BA47" s="1104"/>
      <c r="BB47" s="1104"/>
      <c r="BC47" s="1104"/>
      <c r="BD47" s="1104"/>
      <c r="BE47" s="1038"/>
      <c r="BF47" s="1038"/>
      <c r="BG47" s="1038"/>
      <c r="BH47" s="1038"/>
      <c r="BI47" s="1039"/>
      <c r="BJ47" s="226"/>
      <c r="BK47" s="226"/>
      <c r="BL47" s="226"/>
      <c r="BM47" s="226"/>
      <c r="BN47" s="226"/>
      <c r="BO47" s="235"/>
      <c r="BP47" s="235"/>
      <c r="BQ47" s="232">
        <v>41</v>
      </c>
      <c r="BR47" s="233"/>
      <c r="BS47" s="1055"/>
      <c r="BT47" s="1056"/>
      <c r="BU47" s="1056"/>
      <c r="BV47" s="1056"/>
      <c r="BW47" s="1056"/>
      <c r="BX47" s="1056"/>
      <c r="BY47" s="1056"/>
      <c r="BZ47" s="1056"/>
      <c r="CA47" s="1056"/>
      <c r="CB47" s="1056"/>
      <c r="CC47" s="1056"/>
      <c r="CD47" s="1056"/>
      <c r="CE47" s="1056"/>
      <c r="CF47" s="1056"/>
      <c r="CG47" s="1077"/>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24"/>
    </row>
    <row r="48" spans="1:131" ht="26.25" customHeight="1" x14ac:dyDescent="0.2">
      <c r="A48" s="232">
        <v>21</v>
      </c>
      <c r="B48" s="1093"/>
      <c r="C48" s="1094"/>
      <c r="D48" s="1094"/>
      <c r="E48" s="1094"/>
      <c r="F48" s="1094"/>
      <c r="G48" s="1094"/>
      <c r="H48" s="1094"/>
      <c r="I48" s="1094"/>
      <c r="J48" s="1094"/>
      <c r="K48" s="1094"/>
      <c r="L48" s="1094"/>
      <c r="M48" s="1094"/>
      <c r="N48" s="1094"/>
      <c r="O48" s="1094"/>
      <c r="P48" s="1095"/>
      <c r="Q48" s="1101"/>
      <c r="R48" s="1102"/>
      <c r="S48" s="1102"/>
      <c r="T48" s="1102"/>
      <c r="U48" s="1102"/>
      <c r="V48" s="1102"/>
      <c r="W48" s="1102"/>
      <c r="X48" s="1102"/>
      <c r="Y48" s="1102"/>
      <c r="Z48" s="1102"/>
      <c r="AA48" s="1102"/>
      <c r="AB48" s="1102"/>
      <c r="AC48" s="1102"/>
      <c r="AD48" s="1102"/>
      <c r="AE48" s="1103"/>
      <c r="AF48" s="1098"/>
      <c r="AG48" s="1099"/>
      <c r="AH48" s="1099"/>
      <c r="AI48" s="1099"/>
      <c r="AJ48" s="1100"/>
      <c r="AK48" s="1046"/>
      <c r="AL48" s="1037"/>
      <c r="AM48" s="1037"/>
      <c r="AN48" s="1037"/>
      <c r="AO48" s="1037"/>
      <c r="AP48" s="1037"/>
      <c r="AQ48" s="1037"/>
      <c r="AR48" s="1037"/>
      <c r="AS48" s="1037"/>
      <c r="AT48" s="1037"/>
      <c r="AU48" s="1037"/>
      <c r="AV48" s="1037"/>
      <c r="AW48" s="1037"/>
      <c r="AX48" s="1037"/>
      <c r="AY48" s="1037"/>
      <c r="AZ48" s="1104"/>
      <c r="BA48" s="1104"/>
      <c r="BB48" s="1104"/>
      <c r="BC48" s="1104"/>
      <c r="BD48" s="1104"/>
      <c r="BE48" s="1038"/>
      <c r="BF48" s="1038"/>
      <c r="BG48" s="1038"/>
      <c r="BH48" s="1038"/>
      <c r="BI48" s="1039"/>
      <c r="BJ48" s="226"/>
      <c r="BK48" s="226"/>
      <c r="BL48" s="226"/>
      <c r="BM48" s="226"/>
      <c r="BN48" s="226"/>
      <c r="BO48" s="235"/>
      <c r="BP48" s="235"/>
      <c r="BQ48" s="232">
        <v>42</v>
      </c>
      <c r="BR48" s="233"/>
      <c r="BS48" s="1055"/>
      <c r="BT48" s="1056"/>
      <c r="BU48" s="1056"/>
      <c r="BV48" s="1056"/>
      <c r="BW48" s="1056"/>
      <c r="BX48" s="1056"/>
      <c r="BY48" s="1056"/>
      <c r="BZ48" s="1056"/>
      <c r="CA48" s="1056"/>
      <c r="CB48" s="1056"/>
      <c r="CC48" s="1056"/>
      <c r="CD48" s="1056"/>
      <c r="CE48" s="1056"/>
      <c r="CF48" s="1056"/>
      <c r="CG48" s="1077"/>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24"/>
    </row>
    <row r="49" spans="1:131" ht="26.25" customHeight="1" x14ac:dyDescent="0.2">
      <c r="A49" s="232">
        <v>22</v>
      </c>
      <c r="B49" s="1093"/>
      <c r="C49" s="1094"/>
      <c r="D49" s="1094"/>
      <c r="E49" s="1094"/>
      <c r="F49" s="1094"/>
      <c r="G49" s="1094"/>
      <c r="H49" s="1094"/>
      <c r="I49" s="1094"/>
      <c r="J49" s="1094"/>
      <c r="K49" s="1094"/>
      <c r="L49" s="1094"/>
      <c r="M49" s="1094"/>
      <c r="N49" s="1094"/>
      <c r="O49" s="1094"/>
      <c r="P49" s="1095"/>
      <c r="Q49" s="1101"/>
      <c r="R49" s="1102"/>
      <c r="S49" s="1102"/>
      <c r="T49" s="1102"/>
      <c r="U49" s="1102"/>
      <c r="V49" s="1102"/>
      <c r="W49" s="1102"/>
      <c r="X49" s="1102"/>
      <c r="Y49" s="1102"/>
      <c r="Z49" s="1102"/>
      <c r="AA49" s="1102"/>
      <c r="AB49" s="1102"/>
      <c r="AC49" s="1102"/>
      <c r="AD49" s="1102"/>
      <c r="AE49" s="1103"/>
      <c r="AF49" s="1098"/>
      <c r="AG49" s="1099"/>
      <c r="AH49" s="1099"/>
      <c r="AI49" s="1099"/>
      <c r="AJ49" s="1100"/>
      <c r="AK49" s="1046"/>
      <c r="AL49" s="1037"/>
      <c r="AM49" s="1037"/>
      <c r="AN49" s="1037"/>
      <c r="AO49" s="1037"/>
      <c r="AP49" s="1037"/>
      <c r="AQ49" s="1037"/>
      <c r="AR49" s="1037"/>
      <c r="AS49" s="1037"/>
      <c r="AT49" s="1037"/>
      <c r="AU49" s="1037"/>
      <c r="AV49" s="1037"/>
      <c r="AW49" s="1037"/>
      <c r="AX49" s="1037"/>
      <c r="AY49" s="1037"/>
      <c r="AZ49" s="1104"/>
      <c r="BA49" s="1104"/>
      <c r="BB49" s="1104"/>
      <c r="BC49" s="1104"/>
      <c r="BD49" s="1104"/>
      <c r="BE49" s="1038"/>
      <c r="BF49" s="1038"/>
      <c r="BG49" s="1038"/>
      <c r="BH49" s="1038"/>
      <c r="BI49" s="1039"/>
      <c r="BJ49" s="226"/>
      <c r="BK49" s="226"/>
      <c r="BL49" s="226"/>
      <c r="BM49" s="226"/>
      <c r="BN49" s="226"/>
      <c r="BO49" s="235"/>
      <c r="BP49" s="235"/>
      <c r="BQ49" s="232">
        <v>43</v>
      </c>
      <c r="BR49" s="233"/>
      <c r="BS49" s="1055"/>
      <c r="BT49" s="1056"/>
      <c r="BU49" s="1056"/>
      <c r="BV49" s="1056"/>
      <c r="BW49" s="1056"/>
      <c r="BX49" s="1056"/>
      <c r="BY49" s="1056"/>
      <c r="BZ49" s="1056"/>
      <c r="CA49" s="1056"/>
      <c r="CB49" s="1056"/>
      <c r="CC49" s="1056"/>
      <c r="CD49" s="1056"/>
      <c r="CE49" s="1056"/>
      <c r="CF49" s="1056"/>
      <c r="CG49" s="1077"/>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24"/>
    </row>
    <row r="50" spans="1:131" ht="26.25" customHeight="1" x14ac:dyDescent="0.2">
      <c r="A50" s="232">
        <v>23</v>
      </c>
      <c r="B50" s="1093"/>
      <c r="C50" s="1094"/>
      <c r="D50" s="1094"/>
      <c r="E50" s="1094"/>
      <c r="F50" s="1094"/>
      <c r="G50" s="1094"/>
      <c r="H50" s="1094"/>
      <c r="I50" s="1094"/>
      <c r="J50" s="1094"/>
      <c r="K50" s="1094"/>
      <c r="L50" s="1094"/>
      <c r="M50" s="1094"/>
      <c r="N50" s="1094"/>
      <c r="O50" s="1094"/>
      <c r="P50" s="1095"/>
      <c r="Q50" s="1096"/>
      <c r="R50" s="1088"/>
      <c r="S50" s="1088"/>
      <c r="T50" s="1088"/>
      <c r="U50" s="1088"/>
      <c r="V50" s="1088"/>
      <c r="W50" s="1088"/>
      <c r="X50" s="1088"/>
      <c r="Y50" s="1088"/>
      <c r="Z50" s="1088"/>
      <c r="AA50" s="1088"/>
      <c r="AB50" s="1088"/>
      <c r="AC50" s="1088"/>
      <c r="AD50" s="1088"/>
      <c r="AE50" s="1097"/>
      <c r="AF50" s="1098"/>
      <c r="AG50" s="1099"/>
      <c r="AH50" s="1099"/>
      <c r="AI50" s="1099"/>
      <c r="AJ50" s="1100"/>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38"/>
      <c r="BF50" s="1038"/>
      <c r="BG50" s="1038"/>
      <c r="BH50" s="1038"/>
      <c r="BI50" s="1039"/>
      <c r="BJ50" s="226"/>
      <c r="BK50" s="226"/>
      <c r="BL50" s="226"/>
      <c r="BM50" s="226"/>
      <c r="BN50" s="226"/>
      <c r="BO50" s="235"/>
      <c r="BP50" s="235"/>
      <c r="BQ50" s="232">
        <v>44</v>
      </c>
      <c r="BR50" s="233"/>
      <c r="BS50" s="1055"/>
      <c r="BT50" s="1056"/>
      <c r="BU50" s="1056"/>
      <c r="BV50" s="1056"/>
      <c r="BW50" s="1056"/>
      <c r="BX50" s="1056"/>
      <c r="BY50" s="1056"/>
      <c r="BZ50" s="1056"/>
      <c r="CA50" s="1056"/>
      <c r="CB50" s="1056"/>
      <c r="CC50" s="1056"/>
      <c r="CD50" s="1056"/>
      <c r="CE50" s="1056"/>
      <c r="CF50" s="1056"/>
      <c r="CG50" s="1077"/>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24"/>
    </row>
    <row r="51" spans="1:131" ht="26.25" customHeight="1" x14ac:dyDescent="0.2">
      <c r="A51" s="232">
        <v>24</v>
      </c>
      <c r="B51" s="1093"/>
      <c r="C51" s="1094"/>
      <c r="D51" s="1094"/>
      <c r="E51" s="1094"/>
      <c r="F51" s="1094"/>
      <c r="G51" s="1094"/>
      <c r="H51" s="1094"/>
      <c r="I51" s="1094"/>
      <c r="J51" s="1094"/>
      <c r="K51" s="1094"/>
      <c r="L51" s="1094"/>
      <c r="M51" s="1094"/>
      <c r="N51" s="1094"/>
      <c r="O51" s="1094"/>
      <c r="P51" s="1095"/>
      <c r="Q51" s="1096"/>
      <c r="R51" s="1088"/>
      <c r="S51" s="1088"/>
      <c r="T51" s="1088"/>
      <c r="U51" s="1088"/>
      <c r="V51" s="1088"/>
      <c r="W51" s="1088"/>
      <c r="X51" s="1088"/>
      <c r="Y51" s="1088"/>
      <c r="Z51" s="1088"/>
      <c r="AA51" s="1088"/>
      <c r="AB51" s="1088"/>
      <c r="AC51" s="1088"/>
      <c r="AD51" s="1088"/>
      <c r="AE51" s="1097"/>
      <c r="AF51" s="1098"/>
      <c r="AG51" s="1099"/>
      <c r="AH51" s="1099"/>
      <c r="AI51" s="1099"/>
      <c r="AJ51" s="1100"/>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38"/>
      <c r="BF51" s="1038"/>
      <c r="BG51" s="1038"/>
      <c r="BH51" s="1038"/>
      <c r="BI51" s="1039"/>
      <c r="BJ51" s="226"/>
      <c r="BK51" s="226"/>
      <c r="BL51" s="226"/>
      <c r="BM51" s="226"/>
      <c r="BN51" s="226"/>
      <c r="BO51" s="235"/>
      <c r="BP51" s="235"/>
      <c r="BQ51" s="232">
        <v>45</v>
      </c>
      <c r="BR51" s="233"/>
      <c r="BS51" s="1055"/>
      <c r="BT51" s="1056"/>
      <c r="BU51" s="1056"/>
      <c r="BV51" s="1056"/>
      <c r="BW51" s="1056"/>
      <c r="BX51" s="1056"/>
      <c r="BY51" s="1056"/>
      <c r="BZ51" s="1056"/>
      <c r="CA51" s="1056"/>
      <c r="CB51" s="1056"/>
      <c r="CC51" s="1056"/>
      <c r="CD51" s="1056"/>
      <c r="CE51" s="1056"/>
      <c r="CF51" s="1056"/>
      <c r="CG51" s="1077"/>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24"/>
    </row>
    <row r="52" spans="1:131" ht="26.25" customHeight="1" x14ac:dyDescent="0.2">
      <c r="A52" s="232">
        <v>25</v>
      </c>
      <c r="B52" s="1093"/>
      <c r="C52" s="1094"/>
      <c r="D52" s="1094"/>
      <c r="E52" s="1094"/>
      <c r="F52" s="1094"/>
      <c r="G52" s="1094"/>
      <c r="H52" s="1094"/>
      <c r="I52" s="1094"/>
      <c r="J52" s="1094"/>
      <c r="K52" s="1094"/>
      <c r="L52" s="1094"/>
      <c r="M52" s="1094"/>
      <c r="N52" s="1094"/>
      <c r="O52" s="1094"/>
      <c r="P52" s="1095"/>
      <c r="Q52" s="1096"/>
      <c r="R52" s="1088"/>
      <c r="S52" s="1088"/>
      <c r="T52" s="1088"/>
      <c r="U52" s="1088"/>
      <c r="V52" s="1088"/>
      <c r="W52" s="1088"/>
      <c r="X52" s="1088"/>
      <c r="Y52" s="1088"/>
      <c r="Z52" s="1088"/>
      <c r="AA52" s="1088"/>
      <c r="AB52" s="1088"/>
      <c r="AC52" s="1088"/>
      <c r="AD52" s="1088"/>
      <c r="AE52" s="1097"/>
      <c r="AF52" s="1098"/>
      <c r="AG52" s="1099"/>
      <c r="AH52" s="1099"/>
      <c r="AI52" s="1099"/>
      <c r="AJ52" s="1100"/>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38"/>
      <c r="BF52" s="1038"/>
      <c r="BG52" s="1038"/>
      <c r="BH52" s="1038"/>
      <c r="BI52" s="1039"/>
      <c r="BJ52" s="226"/>
      <c r="BK52" s="226"/>
      <c r="BL52" s="226"/>
      <c r="BM52" s="226"/>
      <c r="BN52" s="226"/>
      <c r="BO52" s="235"/>
      <c r="BP52" s="235"/>
      <c r="BQ52" s="232">
        <v>46</v>
      </c>
      <c r="BR52" s="233"/>
      <c r="BS52" s="1055"/>
      <c r="BT52" s="1056"/>
      <c r="BU52" s="1056"/>
      <c r="BV52" s="1056"/>
      <c r="BW52" s="1056"/>
      <c r="BX52" s="1056"/>
      <c r="BY52" s="1056"/>
      <c r="BZ52" s="1056"/>
      <c r="CA52" s="1056"/>
      <c r="CB52" s="1056"/>
      <c r="CC52" s="1056"/>
      <c r="CD52" s="1056"/>
      <c r="CE52" s="1056"/>
      <c r="CF52" s="1056"/>
      <c r="CG52" s="1077"/>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24"/>
    </row>
    <row r="53" spans="1:131" ht="26.25" customHeight="1" x14ac:dyDescent="0.2">
      <c r="A53" s="232">
        <v>26</v>
      </c>
      <c r="B53" s="1093"/>
      <c r="C53" s="1094"/>
      <c r="D53" s="1094"/>
      <c r="E53" s="1094"/>
      <c r="F53" s="1094"/>
      <c r="G53" s="1094"/>
      <c r="H53" s="1094"/>
      <c r="I53" s="1094"/>
      <c r="J53" s="1094"/>
      <c r="K53" s="1094"/>
      <c r="L53" s="1094"/>
      <c r="M53" s="1094"/>
      <c r="N53" s="1094"/>
      <c r="O53" s="1094"/>
      <c r="P53" s="1095"/>
      <c r="Q53" s="1096"/>
      <c r="R53" s="1088"/>
      <c r="S53" s="1088"/>
      <c r="T53" s="1088"/>
      <c r="U53" s="1088"/>
      <c r="V53" s="1088"/>
      <c r="W53" s="1088"/>
      <c r="X53" s="1088"/>
      <c r="Y53" s="1088"/>
      <c r="Z53" s="1088"/>
      <c r="AA53" s="1088"/>
      <c r="AB53" s="1088"/>
      <c r="AC53" s="1088"/>
      <c r="AD53" s="1088"/>
      <c r="AE53" s="1097"/>
      <c r="AF53" s="1098"/>
      <c r="AG53" s="1099"/>
      <c r="AH53" s="1099"/>
      <c r="AI53" s="1099"/>
      <c r="AJ53" s="1100"/>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38"/>
      <c r="BF53" s="1038"/>
      <c r="BG53" s="1038"/>
      <c r="BH53" s="1038"/>
      <c r="BI53" s="1039"/>
      <c r="BJ53" s="226"/>
      <c r="BK53" s="226"/>
      <c r="BL53" s="226"/>
      <c r="BM53" s="226"/>
      <c r="BN53" s="226"/>
      <c r="BO53" s="235"/>
      <c r="BP53" s="235"/>
      <c r="BQ53" s="232">
        <v>47</v>
      </c>
      <c r="BR53" s="233"/>
      <c r="BS53" s="1055"/>
      <c r="BT53" s="1056"/>
      <c r="BU53" s="1056"/>
      <c r="BV53" s="1056"/>
      <c r="BW53" s="1056"/>
      <c r="BX53" s="1056"/>
      <c r="BY53" s="1056"/>
      <c r="BZ53" s="1056"/>
      <c r="CA53" s="1056"/>
      <c r="CB53" s="1056"/>
      <c r="CC53" s="1056"/>
      <c r="CD53" s="1056"/>
      <c r="CE53" s="1056"/>
      <c r="CF53" s="1056"/>
      <c r="CG53" s="1077"/>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24"/>
    </row>
    <row r="54" spans="1:131" ht="26.25" customHeight="1" x14ac:dyDescent="0.2">
      <c r="A54" s="232">
        <v>27</v>
      </c>
      <c r="B54" s="1093"/>
      <c r="C54" s="1094"/>
      <c r="D54" s="1094"/>
      <c r="E54" s="1094"/>
      <c r="F54" s="1094"/>
      <c r="G54" s="1094"/>
      <c r="H54" s="1094"/>
      <c r="I54" s="1094"/>
      <c r="J54" s="1094"/>
      <c r="K54" s="1094"/>
      <c r="L54" s="1094"/>
      <c r="M54" s="1094"/>
      <c r="N54" s="1094"/>
      <c r="O54" s="1094"/>
      <c r="P54" s="1095"/>
      <c r="Q54" s="1096"/>
      <c r="R54" s="1088"/>
      <c r="S54" s="1088"/>
      <c r="T54" s="1088"/>
      <c r="U54" s="1088"/>
      <c r="V54" s="1088"/>
      <c r="W54" s="1088"/>
      <c r="X54" s="1088"/>
      <c r="Y54" s="1088"/>
      <c r="Z54" s="1088"/>
      <c r="AA54" s="1088"/>
      <c r="AB54" s="1088"/>
      <c r="AC54" s="1088"/>
      <c r="AD54" s="1088"/>
      <c r="AE54" s="1097"/>
      <c r="AF54" s="1098"/>
      <c r="AG54" s="1099"/>
      <c r="AH54" s="1099"/>
      <c r="AI54" s="1099"/>
      <c r="AJ54" s="1100"/>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38"/>
      <c r="BF54" s="1038"/>
      <c r="BG54" s="1038"/>
      <c r="BH54" s="1038"/>
      <c r="BI54" s="1039"/>
      <c r="BJ54" s="226"/>
      <c r="BK54" s="226"/>
      <c r="BL54" s="226"/>
      <c r="BM54" s="226"/>
      <c r="BN54" s="226"/>
      <c r="BO54" s="235"/>
      <c r="BP54" s="235"/>
      <c r="BQ54" s="232">
        <v>48</v>
      </c>
      <c r="BR54" s="233"/>
      <c r="BS54" s="1055"/>
      <c r="BT54" s="1056"/>
      <c r="BU54" s="1056"/>
      <c r="BV54" s="1056"/>
      <c r="BW54" s="1056"/>
      <c r="BX54" s="1056"/>
      <c r="BY54" s="1056"/>
      <c r="BZ54" s="1056"/>
      <c r="CA54" s="1056"/>
      <c r="CB54" s="1056"/>
      <c r="CC54" s="1056"/>
      <c r="CD54" s="1056"/>
      <c r="CE54" s="1056"/>
      <c r="CF54" s="1056"/>
      <c r="CG54" s="1077"/>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24"/>
    </row>
    <row r="55" spans="1:131" ht="26.25" customHeight="1" x14ac:dyDescent="0.2">
      <c r="A55" s="232">
        <v>28</v>
      </c>
      <c r="B55" s="1093"/>
      <c r="C55" s="1094"/>
      <c r="D55" s="1094"/>
      <c r="E55" s="1094"/>
      <c r="F55" s="1094"/>
      <c r="G55" s="1094"/>
      <c r="H55" s="1094"/>
      <c r="I55" s="1094"/>
      <c r="J55" s="1094"/>
      <c r="K55" s="1094"/>
      <c r="L55" s="1094"/>
      <c r="M55" s="1094"/>
      <c r="N55" s="1094"/>
      <c r="O55" s="1094"/>
      <c r="P55" s="1095"/>
      <c r="Q55" s="1096"/>
      <c r="R55" s="1088"/>
      <c r="S55" s="1088"/>
      <c r="T55" s="1088"/>
      <c r="U55" s="1088"/>
      <c r="V55" s="1088"/>
      <c r="W55" s="1088"/>
      <c r="X55" s="1088"/>
      <c r="Y55" s="1088"/>
      <c r="Z55" s="1088"/>
      <c r="AA55" s="1088"/>
      <c r="AB55" s="1088"/>
      <c r="AC55" s="1088"/>
      <c r="AD55" s="1088"/>
      <c r="AE55" s="1097"/>
      <c r="AF55" s="1098"/>
      <c r="AG55" s="1099"/>
      <c r="AH55" s="1099"/>
      <c r="AI55" s="1099"/>
      <c r="AJ55" s="1100"/>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38"/>
      <c r="BF55" s="1038"/>
      <c r="BG55" s="1038"/>
      <c r="BH55" s="1038"/>
      <c r="BI55" s="1039"/>
      <c r="BJ55" s="226"/>
      <c r="BK55" s="226"/>
      <c r="BL55" s="226"/>
      <c r="BM55" s="226"/>
      <c r="BN55" s="226"/>
      <c r="BO55" s="235"/>
      <c r="BP55" s="235"/>
      <c r="BQ55" s="232">
        <v>49</v>
      </c>
      <c r="BR55" s="233"/>
      <c r="BS55" s="1055"/>
      <c r="BT55" s="1056"/>
      <c r="BU55" s="1056"/>
      <c r="BV55" s="1056"/>
      <c r="BW55" s="1056"/>
      <c r="BX55" s="1056"/>
      <c r="BY55" s="1056"/>
      <c r="BZ55" s="1056"/>
      <c r="CA55" s="1056"/>
      <c r="CB55" s="1056"/>
      <c r="CC55" s="1056"/>
      <c r="CD55" s="1056"/>
      <c r="CE55" s="1056"/>
      <c r="CF55" s="1056"/>
      <c r="CG55" s="1077"/>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24"/>
    </row>
    <row r="56" spans="1:131" ht="26.25" customHeight="1" x14ac:dyDescent="0.2">
      <c r="A56" s="232">
        <v>29</v>
      </c>
      <c r="B56" s="1093"/>
      <c r="C56" s="1094"/>
      <c r="D56" s="1094"/>
      <c r="E56" s="1094"/>
      <c r="F56" s="1094"/>
      <c r="G56" s="1094"/>
      <c r="H56" s="1094"/>
      <c r="I56" s="1094"/>
      <c r="J56" s="1094"/>
      <c r="K56" s="1094"/>
      <c r="L56" s="1094"/>
      <c r="M56" s="1094"/>
      <c r="N56" s="1094"/>
      <c r="O56" s="1094"/>
      <c r="P56" s="1095"/>
      <c r="Q56" s="1096"/>
      <c r="R56" s="1088"/>
      <c r="S56" s="1088"/>
      <c r="T56" s="1088"/>
      <c r="U56" s="1088"/>
      <c r="V56" s="1088"/>
      <c r="W56" s="1088"/>
      <c r="X56" s="1088"/>
      <c r="Y56" s="1088"/>
      <c r="Z56" s="1088"/>
      <c r="AA56" s="1088"/>
      <c r="AB56" s="1088"/>
      <c r="AC56" s="1088"/>
      <c r="AD56" s="1088"/>
      <c r="AE56" s="1097"/>
      <c r="AF56" s="1098"/>
      <c r="AG56" s="1099"/>
      <c r="AH56" s="1099"/>
      <c r="AI56" s="1099"/>
      <c r="AJ56" s="1100"/>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38"/>
      <c r="BF56" s="1038"/>
      <c r="BG56" s="1038"/>
      <c r="BH56" s="1038"/>
      <c r="BI56" s="1039"/>
      <c r="BJ56" s="226"/>
      <c r="BK56" s="226"/>
      <c r="BL56" s="226"/>
      <c r="BM56" s="226"/>
      <c r="BN56" s="226"/>
      <c r="BO56" s="235"/>
      <c r="BP56" s="235"/>
      <c r="BQ56" s="232">
        <v>50</v>
      </c>
      <c r="BR56" s="233"/>
      <c r="BS56" s="1055"/>
      <c r="BT56" s="1056"/>
      <c r="BU56" s="1056"/>
      <c r="BV56" s="1056"/>
      <c r="BW56" s="1056"/>
      <c r="BX56" s="1056"/>
      <c r="BY56" s="1056"/>
      <c r="BZ56" s="1056"/>
      <c r="CA56" s="1056"/>
      <c r="CB56" s="1056"/>
      <c r="CC56" s="1056"/>
      <c r="CD56" s="1056"/>
      <c r="CE56" s="1056"/>
      <c r="CF56" s="1056"/>
      <c r="CG56" s="1077"/>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24"/>
    </row>
    <row r="57" spans="1:131" ht="26.25" customHeight="1" x14ac:dyDescent="0.2">
      <c r="A57" s="232">
        <v>30</v>
      </c>
      <c r="B57" s="1093"/>
      <c r="C57" s="1094"/>
      <c r="D57" s="1094"/>
      <c r="E57" s="1094"/>
      <c r="F57" s="1094"/>
      <c r="G57" s="1094"/>
      <c r="H57" s="1094"/>
      <c r="I57" s="1094"/>
      <c r="J57" s="1094"/>
      <c r="K57" s="1094"/>
      <c r="L57" s="1094"/>
      <c r="M57" s="1094"/>
      <c r="N57" s="1094"/>
      <c r="O57" s="1094"/>
      <c r="P57" s="1095"/>
      <c r="Q57" s="1096"/>
      <c r="R57" s="1088"/>
      <c r="S57" s="1088"/>
      <c r="T57" s="1088"/>
      <c r="U57" s="1088"/>
      <c r="V57" s="1088"/>
      <c r="W57" s="1088"/>
      <c r="X57" s="1088"/>
      <c r="Y57" s="1088"/>
      <c r="Z57" s="1088"/>
      <c r="AA57" s="1088"/>
      <c r="AB57" s="1088"/>
      <c r="AC57" s="1088"/>
      <c r="AD57" s="1088"/>
      <c r="AE57" s="1097"/>
      <c r="AF57" s="1098"/>
      <c r="AG57" s="1099"/>
      <c r="AH57" s="1099"/>
      <c r="AI57" s="1099"/>
      <c r="AJ57" s="1100"/>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38"/>
      <c r="BF57" s="1038"/>
      <c r="BG57" s="1038"/>
      <c r="BH57" s="1038"/>
      <c r="BI57" s="1039"/>
      <c r="BJ57" s="226"/>
      <c r="BK57" s="226"/>
      <c r="BL57" s="226"/>
      <c r="BM57" s="226"/>
      <c r="BN57" s="226"/>
      <c r="BO57" s="235"/>
      <c r="BP57" s="235"/>
      <c r="BQ57" s="232">
        <v>51</v>
      </c>
      <c r="BR57" s="233"/>
      <c r="BS57" s="1055"/>
      <c r="BT57" s="1056"/>
      <c r="BU57" s="1056"/>
      <c r="BV57" s="1056"/>
      <c r="BW57" s="1056"/>
      <c r="BX57" s="1056"/>
      <c r="BY57" s="1056"/>
      <c r="BZ57" s="1056"/>
      <c r="CA57" s="1056"/>
      <c r="CB57" s="1056"/>
      <c r="CC57" s="1056"/>
      <c r="CD57" s="1056"/>
      <c r="CE57" s="1056"/>
      <c r="CF57" s="1056"/>
      <c r="CG57" s="1077"/>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24"/>
    </row>
    <row r="58" spans="1:131" ht="26.25" customHeight="1" x14ac:dyDescent="0.2">
      <c r="A58" s="232">
        <v>31</v>
      </c>
      <c r="B58" s="1093"/>
      <c r="C58" s="1094"/>
      <c r="D58" s="1094"/>
      <c r="E58" s="1094"/>
      <c r="F58" s="1094"/>
      <c r="G58" s="1094"/>
      <c r="H58" s="1094"/>
      <c r="I58" s="1094"/>
      <c r="J58" s="1094"/>
      <c r="K58" s="1094"/>
      <c r="L58" s="1094"/>
      <c r="M58" s="1094"/>
      <c r="N58" s="1094"/>
      <c r="O58" s="1094"/>
      <c r="P58" s="1095"/>
      <c r="Q58" s="1096"/>
      <c r="R58" s="1088"/>
      <c r="S58" s="1088"/>
      <c r="T58" s="1088"/>
      <c r="U58" s="1088"/>
      <c r="V58" s="1088"/>
      <c r="W58" s="1088"/>
      <c r="X58" s="1088"/>
      <c r="Y58" s="1088"/>
      <c r="Z58" s="1088"/>
      <c r="AA58" s="1088"/>
      <c r="AB58" s="1088"/>
      <c r="AC58" s="1088"/>
      <c r="AD58" s="1088"/>
      <c r="AE58" s="1097"/>
      <c r="AF58" s="1098"/>
      <c r="AG58" s="1099"/>
      <c r="AH58" s="1099"/>
      <c r="AI58" s="1099"/>
      <c r="AJ58" s="1100"/>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38"/>
      <c r="BF58" s="1038"/>
      <c r="BG58" s="1038"/>
      <c r="BH58" s="1038"/>
      <c r="BI58" s="1039"/>
      <c r="BJ58" s="226"/>
      <c r="BK58" s="226"/>
      <c r="BL58" s="226"/>
      <c r="BM58" s="226"/>
      <c r="BN58" s="226"/>
      <c r="BO58" s="235"/>
      <c r="BP58" s="235"/>
      <c r="BQ58" s="232">
        <v>52</v>
      </c>
      <c r="BR58" s="233"/>
      <c r="BS58" s="1055"/>
      <c r="BT58" s="1056"/>
      <c r="BU58" s="1056"/>
      <c r="BV58" s="1056"/>
      <c r="BW58" s="1056"/>
      <c r="BX58" s="1056"/>
      <c r="BY58" s="1056"/>
      <c r="BZ58" s="1056"/>
      <c r="CA58" s="1056"/>
      <c r="CB58" s="1056"/>
      <c r="CC58" s="1056"/>
      <c r="CD58" s="1056"/>
      <c r="CE58" s="1056"/>
      <c r="CF58" s="1056"/>
      <c r="CG58" s="1077"/>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24"/>
    </row>
    <row r="59" spans="1:131" ht="26.25" customHeight="1" x14ac:dyDescent="0.2">
      <c r="A59" s="232">
        <v>32</v>
      </c>
      <c r="B59" s="1093"/>
      <c r="C59" s="1094"/>
      <c r="D59" s="1094"/>
      <c r="E59" s="1094"/>
      <c r="F59" s="1094"/>
      <c r="G59" s="1094"/>
      <c r="H59" s="1094"/>
      <c r="I59" s="1094"/>
      <c r="J59" s="1094"/>
      <c r="K59" s="1094"/>
      <c r="L59" s="1094"/>
      <c r="M59" s="1094"/>
      <c r="N59" s="1094"/>
      <c r="O59" s="1094"/>
      <c r="P59" s="1095"/>
      <c r="Q59" s="1096"/>
      <c r="R59" s="1088"/>
      <c r="S59" s="1088"/>
      <c r="T59" s="1088"/>
      <c r="U59" s="1088"/>
      <c r="V59" s="1088"/>
      <c r="W59" s="1088"/>
      <c r="X59" s="1088"/>
      <c r="Y59" s="1088"/>
      <c r="Z59" s="1088"/>
      <c r="AA59" s="1088"/>
      <c r="AB59" s="1088"/>
      <c r="AC59" s="1088"/>
      <c r="AD59" s="1088"/>
      <c r="AE59" s="1097"/>
      <c r="AF59" s="1098"/>
      <c r="AG59" s="1099"/>
      <c r="AH59" s="1099"/>
      <c r="AI59" s="1099"/>
      <c r="AJ59" s="1100"/>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38"/>
      <c r="BF59" s="1038"/>
      <c r="BG59" s="1038"/>
      <c r="BH59" s="1038"/>
      <c r="BI59" s="1039"/>
      <c r="BJ59" s="226"/>
      <c r="BK59" s="226"/>
      <c r="BL59" s="226"/>
      <c r="BM59" s="226"/>
      <c r="BN59" s="226"/>
      <c r="BO59" s="235"/>
      <c r="BP59" s="235"/>
      <c r="BQ59" s="232">
        <v>53</v>
      </c>
      <c r="BR59" s="233"/>
      <c r="BS59" s="1055"/>
      <c r="BT59" s="1056"/>
      <c r="BU59" s="1056"/>
      <c r="BV59" s="1056"/>
      <c r="BW59" s="1056"/>
      <c r="BX59" s="1056"/>
      <c r="BY59" s="1056"/>
      <c r="BZ59" s="1056"/>
      <c r="CA59" s="1056"/>
      <c r="CB59" s="1056"/>
      <c r="CC59" s="1056"/>
      <c r="CD59" s="1056"/>
      <c r="CE59" s="1056"/>
      <c r="CF59" s="1056"/>
      <c r="CG59" s="1077"/>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24"/>
    </row>
    <row r="60" spans="1:131" ht="26.25" customHeight="1" x14ac:dyDescent="0.2">
      <c r="A60" s="232">
        <v>33</v>
      </c>
      <c r="B60" s="1093"/>
      <c r="C60" s="1094"/>
      <c r="D60" s="1094"/>
      <c r="E60" s="1094"/>
      <c r="F60" s="1094"/>
      <c r="G60" s="1094"/>
      <c r="H60" s="1094"/>
      <c r="I60" s="1094"/>
      <c r="J60" s="1094"/>
      <c r="K60" s="1094"/>
      <c r="L60" s="1094"/>
      <c r="M60" s="1094"/>
      <c r="N60" s="1094"/>
      <c r="O60" s="1094"/>
      <c r="P60" s="1095"/>
      <c r="Q60" s="1096"/>
      <c r="R60" s="1088"/>
      <c r="S60" s="1088"/>
      <c r="T60" s="1088"/>
      <c r="U60" s="1088"/>
      <c r="V60" s="1088"/>
      <c r="W60" s="1088"/>
      <c r="X60" s="1088"/>
      <c r="Y60" s="1088"/>
      <c r="Z60" s="1088"/>
      <c r="AA60" s="1088"/>
      <c r="AB60" s="1088"/>
      <c r="AC60" s="1088"/>
      <c r="AD60" s="1088"/>
      <c r="AE60" s="1097"/>
      <c r="AF60" s="1098"/>
      <c r="AG60" s="1099"/>
      <c r="AH60" s="1099"/>
      <c r="AI60" s="1099"/>
      <c r="AJ60" s="1100"/>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38"/>
      <c r="BF60" s="1038"/>
      <c r="BG60" s="1038"/>
      <c r="BH60" s="1038"/>
      <c r="BI60" s="1039"/>
      <c r="BJ60" s="226"/>
      <c r="BK60" s="226"/>
      <c r="BL60" s="226"/>
      <c r="BM60" s="226"/>
      <c r="BN60" s="226"/>
      <c r="BO60" s="235"/>
      <c r="BP60" s="235"/>
      <c r="BQ60" s="232">
        <v>54</v>
      </c>
      <c r="BR60" s="233"/>
      <c r="BS60" s="1055"/>
      <c r="BT60" s="1056"/>
      <c r="BU60" s="1056"/>
      <c r="BV60" s="1056"/>
      <c r="BW60" s="1056"/>
      <c r="BX60" s="1056"/>
      <c r="BY60" s="1056"/>
      <c r="BZ60" s="1056"/>
      <c r="CA60" s="1056"/>
      <c r="CB60" s="1056"/>
      <c r="CC60" s="1056"/>
      <c r="CD60" s="1056"/>
      <c r="CE60" s="1056"/>
      <c r="CF60" s="1056"/>
      <c r="CG60" s="1077"/>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24"/>
    </row>
    <row r="61" spans="1:131" ht="26.25" customHeight="1" thickBot="1" x14ac:dyDescent="0.25">
      <c r="A61" s="232">
        <v>34</v>
      </c>
      <c r="B61" s="1093"/>
      <c r="C61" s="1094"/>
      <c r="D61" s="1094"/>
      <c r="E61" s="1094"/>
      <c r="F61" s="1094"/>
      <c r="G61" s="1094"/>
      <c r="H61" s="1094"/>
      <c r="I61" s="1094"/>
      <c r="J61" s="1094"/>
      <c r="K61" s="1094"/>
      <c r="L61" s="1094"/>
      <c r="M61" s="1094"/>
      <c r="N61" s="1094"/>
      <c r="O61" s="1094"/>
      <c r="P61" s="1095"/>
      <c r="Q61" s="1096"/>
      <c r="R61" s="1088"/>
      <c r="S61" s="1088"/>
      <c r="T61" s="1088"/>
      <c r="U61" s="1088"/>
      <c r="V61" s="1088"/>
      <c r="W61" s="1088"/>
      <c r="X61" s="1088"/>
      <c r="Y61" s="1088"/>
      <c r="Z61" s="1088"/>
      <c r="AA61" s="1088"/>
      <c r="AB61" s="1088"/>
      <c r="AC61" s="1088"/>
      <c r="AD61" s="1088"/>
      <c r="AE61" s="1097"/>
      <c r="AF61" s="1098"/>
      <c r="AG61" s="1099"/>
      <c r="AH61" s="1099"/>
      <c r="AI61" s="1099"/>
      <c r="AJ61" s="1100"/>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38"/>
      <c r="BF61" s="1038"/>
      <c r="BG61" s="1038"/>
      <c r="BH61" s="1038"/>
      <c r="BI61" s="1039"/>
      <c r="BJ61" s="226"/>
      <c r="BK61" s="226"/>
      <c r="BL61" s="226"/>
      <c r="BM61" s="226"/>
      <c r="BN61" s="226"/>
      <c r="BO61" s="235"/>
      <c r="BP61" s="235"/>
      <c r="BQ61" s="232">
        <v>55</v>
      </c>
      <c r="BR61" s="233"/>
      <c r="BS61" s="1055"/>
      <c r="BT61" s="1056"/>
      <c r="BU61" s="1056"/>
      <c r="BV61" s="1056"/>
      <c r="BW61" s="1056"/>
      <c r="BX61" s="1056"/>
      <c r="BY61" s="1056"/>
      <c r="BZ61" s="1056"/>
      <c r="CA61" s="1056"/>
      <c r="CB61" s="1056"/>
      <c r="CC61" s="1056"/>
      <c r="CD61" s="1056"/>
      <c r="CE61" s="1056"/>
      <c r="CF61" s="1056"/>
      <c r="CG61" s="1077"/>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24"/>
    </row>
    <row r="62" spans="1:131" ht="26.25" customHeight="1" x14ac:dyDescent="0.2">
      <c r="A62" s="232">
        <v>35</v>
      </c>
      <c r="B62" s="1093"/>
      <c r="C62" s="1094"/>
      <c r="D62" s="1094"/>
      <c r="E62" s="1094"/>
      <c r="F62" s="1094"/>
      <c r="G62" s="1094"/>
      <c r="H62" s="1094"/>
      <c r="I62" s="1094"/>
      <c r="J62" s="1094"/>
      <c r="K62" s="1094"/>
      <c r="L62" s="1094"/>
      <c r="M62" s="1094"/>
      <c r="N62" s="1094"/>
      <c r="O62" s="1094"/>
      <c r="P62" s="1095"/>
      <c r="Q62" s="1096"/>
      <c r="R62" s="1088"/>
      <c r="S62" s="1088"/>
      <c r="T62" s="1088"/>
      <c r="U62" s="1088"/>
      <c r="V62" s="1088"/>
      <c r="W62" s="1088"/>
      <c r="X62" s="1088"/>
      <c r="Y62" s="1088"/>
      <c r="Z62" s="1088"/>
      <c r="AA62" s="1088"/>
      <c r="AB62" s="1088"/>
      <c r="AC62" s="1088"/>
      <c r="AD62" s="1088"/>
      <c r="AE62" s="1097"/>
      <c r="AF62" s="1098"/>
      <c r="AG62" s="1099"/>
      <c r="AH62" s="1099"/>
      <c r="AI62" s="1099"/>
      <c r="AJ62" s="1100"/>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38"/>
      <c r="BF62" s="1038"/>
      <c r="BG62" s="1038"/>
      <c r="BH62" s="1038"/>
      <c r="BI62" s="1039"/>
      <c r="BJ62" s="1090" t="s">
        <v>413</v>
      </c>
      <c r="BK62" s="1091"/>
      <c r="BL62" s="1091"/>
      <c r="BM62" s="1091"/>
      <c r="BN62" s="1092"/>
      <c r="BO62" s="235"/>
      <c r="BP62" s="235"/>
      <c r="BQ62" s="232">
        <v>56</v>
      </c>
      <c r="BR62" s="233"/>
      <c r="BS62" s="1055"/>
      <c r="BT62" s="1056"/>
      <c r="BU62" s="1056"/>
      <c r="BV62" s="1056"/>
      <c r="BW62" s="1056"/>
      <c r="BX62" s="1056"/>
      <c r="BY62" s="1056"/>
      <c r="BZ62" s="1056"/>
      <c r="CA62" s="1056"/>
      <c r="CB62" s="1056"/>
      <c r="CC62" s="1056"/>
      <c r="CD62" s="1056"/>
      <c r="CE62" s="1056"/>
      <c r="CF62" s="1056"/>
      <c r="CG62" s="1077"/>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24"/>
    </row>
    <row r="63" spans="1:131" ht="26.25" customHeight="1" thickBot="1" x14ac:dyDescent="0.25">
      <c r="A63" s="234" t="s">
        <v>390</v>
      </c>
      <c r="B63" s="1003" t="s">
        <v>414</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3"/>
      <c r="AF63" s="1084">
        <v>630</v>
      </c>
      <c r="AG63" s="1025"/>
      <c r="AH63" s="1025"/>
      <c r="AI63" s="1025"/>
      <c r="AJ63" s="1085"/>
      <c r="AK63" s="1086"/>
      <c r="AL63" s="1029"/>
      <c r="AM63" s="1029"/>
      <c r="AN63" s="1029"/>
      <c r="AO63" s="1029"/>
      <c r="AP63" s="1025">
        <v>1480</v>
      </c>
      <c r="AQ63" s="1025"/>
      <c r="AR63" s="1025"/>
      <c r="AS63" s="1025"/>
      <c r="AT63" s="1025"/>
      <c r="AU63" s="1025">
        <v>859</v>
      </c>
      <c r="AV63" s="1025"/>
      <c r="AW63" s="1025"/>
      <c r="AX63" s="1025"/>
      <c r="AY63" s="1025"/>
      <c r="AZ63" s="1080"/>
      <c r="BA63" s="1080"/>
      <c r="BB63" s="1080"/>
      <c r="BC63" s="1080"/>
      <c r="BD63" s="1080"/>
      <c r="BE63" s="1026"/>
      <c r="BF63" s="1026"/>
      <c r="BG63" s="1026"/>
      <c r="BH63" s="1026"/>
      <c r="BI63" s="1027"/>
      <c r="BJ63" s="1081" t="s">
        <v>415</v>
      </c>
      <c r="BK63" s="1019"/>
      <c r="BL63" s="1019"/>
      <c r="BM63" s="1019"/>
      <c r="BN63" s="1082"/>
      <c r="BO63" s="235"/>
      <c r="BP63" s="235"/>
      <c r="BQ63" s="232">
        <v>57</v>
      </c>
      <c r="BR63" s="233"/>
      <c r="BS63" s="1055"/>
      <c r="BT63" s="1056"/>
      <c r="BU63" s="1056"/>
      <c r="BV63" s="1056"/>
      <c r="BW63" s="1056"/>
      <c r="BX63" s="1056"/>
      <c r="BY63" s="1056"/>
      <c r="BZ63" s="1056"/>
      <c r="CA63" s="1056"/>
      <c r="CB63" s="1056"/>
      <c r="CC63" s="1056"/>
      <c r="CD63" s="1056"/>
      <c r="CE63" s="1056"/>
      <c r="CF63" s="1056"/>
      <c r="CG63" s="1077"/>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55"/>
      <c r="BT64" s="1056"/>
      <c r="BU64" s="1056"/>
      <c r="BV64" s="1056"/>
      <c r="BW64" s="1056"/>
      <c r="BX64" s="1056"/>
      <c r="BY64" s="1056"/>
      <c r="BZ64" s="1056"/>
      <c r="CA64" s="1056"/>
      <c r="CB64" s="1056"/>
      <c r="CC64" s="1056"/>
      <c r="CD64" s="1056"/>
      <c r="CE64" s="1056"/>
      <c r="CF64" s="1056"/>
      <c r="CG64" s="1077"/>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55"/>
      <c r="BT65" s="1056"/>
      <c r="BU65" s="1056"/>
      <c r="BV65" s="1056"/>
      <c r="BW65" s="1056"/>
      <c r="BX65" s="1056"/>
      <c r="BY65" s="1056"/>
      <c r="BZ65" s="1056"/>
      <c r="CA65" s="1056"/>
      <c r="CB65" s="1056"/>
      <c r="CC65" s="1056"/>
      <c r="CD65" s="1056"/>
      <c r="CE65" s="1056"/>
      <c r="CF65" s="1056"/>
      <c r="CG65" s="1077"/>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24"/>
    </row>
    <row r="66" spans="1:131" ht="26.25" customHeight="1" x14ac:dyDescent="0.2">
      <c r="A66" s="1058" t="s">
        <v>417</v>
      </c>
      <c r="B66" s="1059"/>
      <c r="C66" s="1059"/>
      <c r="D66" s="1059"/>
      <c r="E66" s="1059"/>
      <c r="F66" s="1059"/>
      <c r="G66" s="1059"/>
      <c r="H66" s="1059"/>
      <c r="I66" s="1059"/>
      <c r="J66" s="1059"/>
      <c r="K66" s="1059"/>
      <c r="L66" s="1059"/>
      <c r="M66" s="1059"/>
      <c r="N66" s="1059"/>
      <c r="O66" s="1059"/>
      <c r="P66" s="1060"/>
      <c r="Q66" s="1064" t="s">
        <v>418</v>
      </c>
      <c r="R66" s="1065"/>
      <c r="S66" s="1065"/>
      <c r="T66" s="1065"/>
      <c r="U66" s="1066"/>
      <c r="V66" s="1064" t="s">
        <v>419</v>
      </c>
      <c r="W66" s="1065"/>
      <c r="X66" s="1065"/>
      <c r="Y66" s="1065"/>
      <c r="Z66" s="1066"/>
      <c r="AA66" s="1064" t="s">
        <v>420</v>
      </c>
      <c r="AB66" s="1065"/>
      <c r="AC66" s="1065"/>
      <c r="AD66" s="1065"/>
      <c r="AE66" s="1066"/>
      <c r="AF66" s="1070" t="s">
        <v>421</v>
      </c>
      <c r="AG66" s="1071"/>
      <c r="AH66" s="1071"/>
      <c r="AI66" s="1071"/>
      <c r="AJ66" s="1072"/>
      <c r="AK66" s="1064" t="s">
        <v>422</v>
      </c>
      <c r="AL66" s="1059"/>
      <c r="AM66" s="1059"/>
      <c r="AN66" s="1059"/>
      <c r="AO66" s="1060"/>
      <c r="AP66" s="1064" t="s">
        <v>423</v>
      </c>
      <c r="AQ66" s="1065"/>
      <c r="AR66" s="1065"/>
      <c r="AS66" s="1065"/>
      <c r="AT66" s="1066"/>
      <c r="AU66" s="1064" t="s">
        <v>424</v>
      </c>
      <c r="AV66" s="1065"/>
      <c r="AW66" s="1065"/>
      <c r="AX66" s="1065"/>
      <c r="AY66" s="1066"/>
      <c r="AZ66" s="1064" t="s">
        <v>377</v>
      </c>
      <c r="BA66" s="1065"/>
      <c r="BB66" s="1065"/>
      <c r="BC66" s="1065"/>
      <c r="BD66" s="1078"/>
      <c r="BE66" s="235"/>
      <c r="BF66" s="235"/>
      <c r="BG66" s="235"/>
      <c r="BH66" s="235"/>
      <c r="BI66" s="235"/>
      <c r="BJ66" s="235"/>
      <c r="BK66" s="235"/>
      <c r="BL66" s="235"/>
      <c r="BM66" s="235"/>
      <c r="BN66" s="235"/>
      <c r="BO66" s="235"/>
      <c r="BP66" s="235"/>
      <c r="BQ66" s="232">
        <v>60</v>
      </c>
      <c r="BR66" s="237"/>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4"/>
    </row>
    <row r="67" spans="1:131" ht="26.25" customHeight="1" thickBot="1" x14ac:dyDescent="0.25">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79"/>
      <c r="BE67" s="235"/>
      <c r="BF67" s="235"/>
      <c r="BG67" s="235"/>
      <c r="BH67" s="235"/>
      <c r="BI67" s="235"/>
      <c r="BJ67" s="235"/>
      <c r="BK67" s="235"/>
      <c r="BL67" s="235"/>
      <c r="BM67" s="235"/>
      <c r="BN67" s="235"/>
      <c r="BO67" s="235"/>
      <c r="BP67" s="235"/>
      <c r="BQ67" s="232">
        <v>61</v>
      </c>
      <c r="BR67" s="237"/>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4"/>
    </row>
    <row r="68" spans="1:131" ht="26.25" customHeight="1" thickTop="1" x14ac:dyDescent="0.2">
      <c r="A68" s="230">
        <v>1</v>
      </c>
      <c r="B68" s="1166" t="s">
        <v>583</v>
      </c>
      <c r="C68" s="1167"/>
      <c r="D68" s="1167"/>
      <c r="E68" s="1167"/>
      <c r="F68" s="1167"/>
      <c r="G68" s="1167"/>
      <c r="H68" s="1167"/>
      <c r="I68" s="1167"/>
      <c r="J68" s="1167"/>
      <c r="K68" s="1167"/>
      <c r="L68" s="1167"/>
      <c r="M68" s="1167"/>
      <c r="N68" s="1167"/>
      <c r="O68" s="1167"/>
      <c r="P68" s="1168"/>
      <c r="Q68" s="1051">
        <v>33</v>
      </c>
      <c r="R68" s="1048"/>
      <c r="S68" s="1048"/>
      <c r="T68" s="1048"/>
      <c r="U68" s="1048"/>
      <c r="V68" s="1048">
        <v>8</v>
      </c>
      <c r="W68" s="1048"/>
      <c r="X68" s="1048"/>
      <c r="Y68" s="1048"/>
      <c r="Z68" s="1048"/>
      <c r="AA68" s="1048">
        <v>26</v>
      </c>
      <c r="AB68" s="1048"/>
      <c r="AC68" s="1048"/>
      <c r="AD68" s="1048"/>
      <c r="AE68" s="1048"/>
      <c r="AF68" s="1048">
        <v>26</v>
      </c>
      <c r="AG68" s="1048"/>
      <c r="AH68" s="1048"/>
      <c r="AI68" s="1048"/>
      <c r="AJ68" s="1048"/>
      <c r="AK68" s="1048" t="s">
        <v>596</v>
      </c>
      <c r="AL68" s="1048"/>
      <c r="AM68" s="1048"/>
      <c r="AN68" s="1048"/>
      <c r="AO68" s="1048"/>
      <c r="AP68" s="1048" t="s">
        <v>593</v>
      </c>
      <c r="AQ68" s="1048"/>
      <c r="AR68" s="1048"/>
      <c r="AS68" s="1048"/>
      <c r="AT68" s="1048"/>
      <c r="AU68" s="1048" t="s">
        <v>593</v>
      </c>
      <c r="AV68" s="1048"/>
      <c r="AW68" s="1048"/>
      <c r="AX68" s="1048"/>
      <c r="AY68" s="1048"/>
      <c r="AZ68" s="1049"/>
      <c r="BA68" s="1049"/>
      <c r="BB68" s="1049"/>
      <c r="BC68" s="1049"/>
      <c r="BD68" s="1050"/>
      <c r="BE68" s="235"/>
      <c r="BF68" s="235"/>
      <c r="BG68" s="235"/>
      <c r="BH68" s="235"/>
      <c r="BI68" s="235"/>
      <c r="BJ68" s="235"/>
      <c r="BK68" s="235"/>
      <c r="BL68" s="235"/>
      <c r="BM68" s="235"/>
      <c r="BN68" s="235"/>
      <c r="BO68" s="235"/>
      <c r="BP68" s="235"/>
      <c r="BQ68" s="232">
        <v>62</v>
      </c>
      <c r="BR68" s="237"/>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4"/>
    </row>
    <row r="69" spans="1:131" ht="26.25" customHeight="1" x14ac:dyDescent="0.2">
      <c r="A69" s="232">
        <v>2</v>
      </c>
      <c r="B69" s="1040" t="s">
        <v>584</v>
      </c>
      <c r="C69" s="1041"/>
      <c r="D69" s="1041"/>
      <c r="E69" s="1041"/>
      <c r="F69" s="1041"/>
      <c r="G69" s="1041"/>
      <c r="H69" s="1041"/>
      <c r="I69" s="1041"/>
      <c r="J69" s="1041"/>
      <c r="K69" s="1041"/>
      <c r="L69" s="1041"/>
      <c r="M69" s="1041"/>
      <c r="N69" s="1041"/>
      <c r="O69" s="1041"/>
      <c r="P69" s="1042"/>
      <c r="Q69" s="1043">
        <v>14</v>
      </c>
      <c r="R69" s="1037"/>
      <c r="S69" s="1037"/>
      <c r="T69" s="1037"/>
      <c r="U69" s="1037"/>
      <c r="V69" s="1037">
        <v>11</v>
      </c>
      <c r="W69" s="1037"/>
      <c r="X69" s="1037"/>
      <c r="Y69" s="1037"/>
      <c r="Z69" s="1037"/>
      <c r="AA69" s="1037">
        <v>4</v>
      </c>
      <c r="AB69" s="1037"/>
      <c r="AC69" s="1037"/>
      <c r="AD69" s="1037"/>
      <c r="AE69" s="1037"/>
      <c r="AF69" s="1037">
        <v>4</v>
      </c>
      <c r="AG69" s="1037"/>
      <c r="AH69" s="1037"/>
      <c r="AI69" s="1037"/>
      <c r="AJ69" s="1037"/>
      <c r="AK69" s="1037" t="s">
        <v>593</v>
      </c>
      <c r="AL69" s="1037"/>
      <c r="AM69" s="1037"/>
      <c r="AN69" s="1037"/>
      <c r="AO69" s="1037"/>
      <c r="AP69" s="1037" t="s">
        <v>593</v>
      </c>
      <c r="AQ69" s="1037"/>
      <c r="AR69" s="1037"/>
      <c r="AS69" s="1037"/>
      <c r="AT69" s="1037"/>
      <c r="AU69" s="1037" t="s">
        <v>597</v>
      </c>
      <c r="AV69" s="1037"/>
      <c r="AW69" s="1037"/>
      <c r="AX69" s="1037"/>
      <c r="AY69" s="1037"/>
      <c r="AZ69" s="1038"/>
      <c r="BA69" s="1038"/>
      <c r="BB69" s="1038"/>
      <c r="BC69" s="1038"/>
      <c r="BD69" s="1039"/>
      <c r="BE69" s="235"/>
      <c r="BF69" s="235"/>
      <c r="BG69" s="235"/>
      <c r="BH69" s="235"/>
      <c r="BI69" s="235"/>
      <c r="BJ69" s="235"/>
      <c r="BK69" s="235"/>
      <c r="BL69" s="235"/>
      <c r="BM69" s="235"/>
      <c r="BN69" s="235"/>
      <c r="BO69" s="235"/>
      <c r="BP69" s="235"/>
      <c r="BQ69" s="232">
        <v>63</v>
      </c>
      <c r="BR69" s="237"/>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4"/>
    </row>
    <row r="70" spans="1:131" ht="26.25" customHeight="1" x14ac:dyDescent="0.2">
      <c r="A70" s="232">
        <v>3</v>
      </c>
      <c r="B70" s="1040" t="s">
        <v>585</v>
      </c>
      <c r="C70" s="1041"/>
      <c r="D70" s="1041"/>
      <c r="E70" s="1041"/>
      <c r="F70" s="1041"/>
      <c r="G70" s="1041"/>
      <c r="H70" s="1041"/>
      <c r="I70" s="1041"/>
      <c r="J70" s="1041"/>
      <c r="K70" s="1041"/>
      <c r="L70" s="1041"/>
      <c r="M70" s="1041"/>
      <c r="N70" s="1041"/>
      <c r="O70" s="1041"/>
      <c r="P70" s="1042"/>
      <c r="Q70" s="1043">
        <v>169</v>
      </c>
      <c r="R70" s="1037"/>
      <c r="S70" s="1037"/>
      <c r="T70" s="1037"/>
      <c r="U70" s="1037"/>
      <c r="V70" s="1037">
        <v>150</v>
      </c>
      <c r="W70" s="1037"/>
      <c r="X70" s="1037"/>
      <c r="Y70" s="1037"/>
      <c r="Z70" s="1037"/>
      <c r="AA70" s="1037">
        <v>19</v>
      </c>
      <c r="AB70" s="1037"/>
      <c r="AC70" s="1037"/>
      <c r="AD70" s="1037"/>
      <c r="AE70" s="1037"/>
      <c r="AF70" s="1037">
        <v>19</v>
      </c>
      <c r="AG70" s="1037"/>
      <c r="AH70" s="1037"/>
      <c r="AI70" s="1037"/>
      <c r="AJ70" s="1037"/>
      <c r="AK70" s="1037">
        <v>11</v>
      </c>
      <c r="AL70" s="1037"/>
      <c r="AM70" s="1037"/>
      <c r="AN70" s="1037"/>
      <c r="AO70" s="1037"/>
      <c r="AP70" s="1037" t="s">
        <v>593</v>
      </c>
      <c r="AQ70" s="1037"/>
      <c r="AR70" s="1037"/>
      <c r="AS70" s="1037"/>
      <c r="AT70" s="1037"/>
      <c r="AU70" s="1037" t="s">
        <v>598</v>
      </c>
      <c r="AV70" s="1037"/>
      <c r="AW70" s="1037"/>
      <c r="AX70" s="1037"/>
      <c r="AY70" s="1037"/>
      <c r="AZ70" s="1038"/>
      <c r="BA70" s="1038"/>
      <c r="BB70" s="1038"/>
      <c r="BC70" s="1038"/>
      <c r="BD70" s="1039"/>
      <c r="BE70" s="235"/>
      <c r="BF70" s="235"/>
      <c r="BG70" s="235"/>
      <c r="BH70" s="235"/>
      <c r="BI70" s="235"/>
      <c r="BJ70" s="235"/>
      <c r="BK70" s="235"/>
      <c r="BL70" s="235"/>
      <c r="BM70" s="235"/>
      <c r="BN70" s="235"/>
      <c r="BO70" s="235"/>
      <c r="BP70" s="235"/>
      <c r="BQ70" s="232">
        <v>64</v>
      </c>
      <c r="BR70" s="237"/>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4"/>
    </row>
    <row r="71" spans="1:131" ht="26.25" customHeight="1" x14ac:dyDescent="0.2">
      <c r="A71" s="232">
        <v>4</v>
      </c>
      <c r="B71" s="1040" t="s">
        <v>586</v>
      </c>
      <c r="C71" s="1041"/>
      <c r="D71" s="1041"/>
      <c r="E71" s="1041"/>
      <c r="F71" s="1041"/>
      <c r="G71" s="1041"/>
      <c r="H71" s="1041"/>
      <c r="I71" s="1041"/>
      <c r="J71" s="1041"/>
      <c r="K71" s="1041"/>
      <c r="L71" s="1041"/>
      <c r="M71" s="1041"/>
      <c r="N71" s="1041"/>
      <c r="O71" s="1041"/>
      <c r="P71" s="1042"/>
      <c r="Q71" s="1043">
        <v>402</v>
      </c>
      <c r="R71" s="1037"/>
      <c r="S71" s="1037"/>
      <c r="T71" s="1037"/>
      <c r="U71" s="1037"/>
      <c r="V71" s="1037">
        <v>361</v>
      </c>
      <c r="W71" s="1037"/>
      <c r="X71" s="1037"/>
      <c r="Y71" s="1037"/>
      <c r="Z71" s="1037"/>
      <c r="AA71" s="1037">
        <v>40</v>
      </c>
      <c r="AB71" s="1037"/>
      <c r="AC71" s="1037"/>
      <c r="AD71" s="1037"/>
      <c r="AE71" s="1037"/>
      <c r="AF71" s="1037">
        <v>40</v>
      </c>
      <c r="AG71" s="1037"/>
      <c r="AH71" s="1037"/>
      <c r="AI71" s="1037"/>
      <c r="AJ71" s="1037"/>
      <c r="AK71" s="1037" t="s">
        <v>593</v>
      </c>
      <c r="AL71" s="1037"/>
      <c r="AM71" s="1037"/>
      <c r="AN71" s="1037"/>
      <c r="AO71" s="1037"/>
      <c r="AP71" s="1037" t="s">
        <v>593</v>
      </c>
      <c r="AQ71" s="1037"/>
      <c r="AR71" s="1037"/>
      <c r="AS71" s="1037"/>
      <c r="AT71" s="1037"/>
      <c r="AU71" s="1037" t="s">
        <v>593</v>
      </c>
      <c r="AV71" s="1037"/>
      <c r="AW71" s="1037"/>
      <c r="AX71" s="1037"/>
      <c r="AY71" s="1037"/>
      <c r="AZ71" s="1038"/>
      <c r="BA71" s="1038"/>
      <c r="BB71" s="1038"/>
      <c r="BC71" s="1038"/>
      <c r="BD71" s="1039"/>
      <c r="BE71" s="235"/>
      <c r="BF71" s="235"/>
      <c r="BG71" s="235"/>
      <c r="BH71" s="235"/>
      <c r="BI71" s="235"/>
      <c r="BJ71" s="235"/>
      <c r="BK71" s="235"/>
      <c r="BL71" s="235"/>
      <c r="BM71" s="235"/>
      <c r="BN71" s="235"/>
      <c r="BO71" s="235"/>
      <c r="BP71" s="235"/>
      <c r="BQ71" s="232">
        <v>65</v>
      </c>
      <c r="BR71" s="237"/>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4"/>
    </row>
    <row r="72" spans="1:131" ht="26.25" customHeight="1" x14ac:dyDescent="0.2">
      <c r="A72" s="232">
        <v>5</v>
      </c>
      <c r="B72" s="1040" t="s">
        <v>587</v>
      </c>
      <c r="C72" s="1041"/>
      <c r="D72" s="1041"/>
      <c r="E72" s="1041"/>
      <c r="F72" s="1041"/>
      <c r="G72" s="1041"/>
      <c r="H72" s="1041"/>
      <c r="I72" s="1041"/>
      <c r="J72" s="1041"/>
      <c r="K72" s="1041"/>
      <c r="L72" s="1041"/>
      <c r="M72" s="1041"/>
      <c r="N72" s="1041"/>
      <c r="O72" s="1041"/>
      <c r="P72" s="1042"/>
      <c r="Q72" s="1043">
        <v>29</v>
      </c>
      <c r="R72" s="1037"/>
      <c r="S72" s="1037"/>
      <c r="T72" s="1037"/>
      <c r="U72" s="1037"/>
      <c r="V72" s="1037">
        <v>2</v>
      </c>
      <c r="W72" s="1037"/>
      <c r="X72" s="1037"/>
      <c r="Y72" s="1037"/>
      <c r="Z72" s="1037"/>
      <c r="AA72" s="1037">
        <v>28</v>
      </c>
      <c r="AB72" s="1037"/>
      <c r="AC72" s="1037"/>
      <c r="AD72" s="1037"/>
      <c r="AE72" s="1037"/>
      <c r="AF72" s="1037">
        <v>28</v>
      </c>
      <c r="AG72" s="1037"/>
      <c r="AH72" s="1037"/>
      <c r="AI72" s="1037"/>
      <c r="AJ72" s="1037"/>
      <c r="AK72" s="1037" t="s">
        <v>593</v>
      </c>
      <c r="AL72" s="1037"/>
      <c r="AM72" s="1037"/>
      <c r="AN72" s="1037"/>
      <c r="AO72" s="1037"/>
      <c r="AP72" s="1037" t="s">
        <v>593</v>
      </c>
      <c r="AQ72" s="1037"/>
      <c r="AR72" s="1037"/>
      <c r="AS72" s="1037"/>
      <c r="AT72" s="1037"/>
      <c r="AU72" s="1037" t="s">
        <v>593</v>
      </c>
      <c r="AV72" s="1037"/>
      <c r="AW72" s="1037"/>
      <c r="AX72" s="1037"/>
      <c r="AY72" s="1037"/>
      <c r="AZ72" s="1038"/>
      <c r="BA72" s="1038"/>
      <c r="BB72" s="1038"/>
      <c r="BC72" s="1038"/>
      <c r="BD72" s="1039"/>
      <c r="BE72" s="235"/>
      <c r="BF72" s="235"/>
      <c r="BG72" s="235"/>
      <c r="BH72" s="235"/>
      <c r="BI72" s="235"/>
      <c r="BJ72" s="235"/>
      <c r="BK72" s="235"/>
      <c r="BL72" s="235"/>
      <c r="BM72" s="235"/>
      <c r="BN72" s="235"/>
      <c r="BO72" s="235"/>
      <c r="BP72" s="235"/>
      <c r="BQ72" s="232">
        <v>66</v>
      </c>
      <c r="BR72" s="237"/>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4"/>
    </row>
    <row r="73" spans="1:131" ht="26.25" customHeight="1" x14ac:dyDescent="0.2">
      <c r="A73" s="232">
        <v>6</v>
      </c>
      <c r="B73" s="1040" t="s">
        <v>588</v>
      </c>
      <c r="C73" s="1041"/>
      <c r="D73" s="1041"/>
      <c r="E73" s="1041"/>
      <c r="F73" s="1041"/>
      <c r="G73" s="1041"/>
      <c r="H73" s="1041"/>
      <c r="I73" s="1041"/>
      <c r="J73" s="1041"/>
      <c r="K73" s="1041"/>
      <c r="L73" s="1041"/>
      <c r="M73" s="1041"/>
      <c r="N73" s="1041"/>
      <c r="O73" s="1041"/>
      <c r="P73" s="1042"/>
      <c r="Q73" s="1043">
        <v>3318</v>
      </c>
      <c r="R73" s="1037"/>
      <c r="S73" s="1037"/>
      <c r="T73" s="1037"/>
      <c r="U73" s="1037"/>
      <c r="V73" s="1037">
        <v>3213</v>
      </c>
      <c r="W73" s="1037"/>
      <c r="X73" s="1037"/>
      <c r="Y73" s="1037"/>
      <c r="Z73" s="1037"/>
      <c r="AA73" s="1037">
        <v>106</v>
      </c>
      <c r="AB73" s="1037"/>
      <c r="AC73" s="1037"/>
      <c r="AD73" s="1037"/>
      <c r="AE73" s="1037"/>
      <c r="AF73" s="1037">
        <v>106</v>
      </c>
      <c r="AG73" s="1037"/>
      <c r="AH73" s="1037"/>
      <c r="AI73" s="1037"/>
      <c r="AJ73" s="1037"/>
      <c r="AK73" s="1037" t="s">
        <v>593</v>
      </c>
      <c r="AL73" s="1037"/>
      <c r="AM73" s="1037"/>
      <c r="AN73" s="1037"/>
      <c r="AO73" s="1037"/>
      <c r="AP73" s="1037" t="s">
        <v>593</v>
      </c>
      <c r="AQ73" s="1037"/>
      <c r="AR73" s="1037"/>
      <c r="AS73" s="1037"/>
      <c r="AT73" s="1037"/>
      <c r="AU73" s="1037" t="s">
        <v>593</v>
      </c>
      <c r="AV73" s="1037"/>
      <c r="AW73" s="1037"/>
      <c r="AX73" s="1037"/>
      <c r="AY73" s="1037"/>
      <c r="AZ73" s="1038"/>
      <c r="BA73" s="1038"/>
      <c r="BB73" s="1038"/>
      <c r="BC73" s="1038"/>
      <c r="BD73" s="1039"/>
      <c r="BE73" s="235"/>
      <c r="BF73" s="235"/>
      <c r="BG73" s="235"/>
      <c r="BH73" s="235"/>
      <c r="BI73" s="235"/>
      <c r="BJ73" s="235"/>
      <c r="BK73" s="235"/>
      <c r="BL73" s="235"/>
      <c r="BM73" s="235"/>
      <c r="BN73" s="235"/>
      <c r="BO73" s="235"/>
      <c r="BP73" s="235"/>
      <c r="BQ73" s="232">
        <v>67</v>
      </c>
      <c r="BR73" s="237"/>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4"/>
    </row>
    <row r="74" spans="1:131" ht="26.25" customHeight="1" x14ac:dyDescent="0.2">
      <c r="A74" s="232">
        <v>7</v>
      </c>
      <c r="B74" s="1040" t="s">
        <v>589</v>
      </c>
      <c r="C74" s="1041"/>
      <c r="D74" s="1041"/>
      <c r="E74" s="1041"/>
      <c r="F74" s="1041"/>
      <c r="G74" s="1041"/>
      <c r="H74" s="1041"/>
      <c r="I74" s="1041"/>
      <c r="J74" s="1041"/>
      <c r="K74" s="1041"/>
      <c r="L74" s="1041"/>
      <c r="M74" s="1041"/>
      <c r="N74" s="1041"/>
      <c r="O74" s="1041"/>
      <c r="P74" s="1042"/>
      <c r="Q74" s="1043">
        <v>4336</v>
      </c>
      <c r="R74" s="1037"/>
      <c r="S74" s="1037"/>
      <c r="T74" s="1037"/>
      <c r="U74" s="1037"/>
      <c r="V74" s="1037">
        <v>3735</v>
      </c>
      <c r="W74" s="1037"/>
      <c r="X74" s="1037"/>
      <c r="Y74" s="1037"/>
      <c r="Z74" s="1037"/>
      <c r="AA74" s="1037">
        <v>602</v>
      </c>
      <c r="AB74" s="1037"/>
      <c r="AC74" s="1037"/>
      <c r="AD74" s="1037"/>
      <c r="AE74" s="1037"/>
      <c r="AF74" s="1037">
        <v>602</v>
      </c>
      <c r="AG74" s="1037"/>
      <c r="AH74" s="1037"/>
      <c r="AI74" s="1037"/>
      <c r="AJ74" s="1037"/>
      <c r="AK74" s="1037" t="s">
        <v>599</v>
      </c>
      <c r="AL74" s="1037"/>
      <c r="AM74" s="1037"/>
      <c r="AN74" s="1037"/>
      <c r="AO74" s="1037"/>
      <c r="AP74" s="1037" t="s">
        <v>593</v>
      </c>
      <c r="AQ74" s="1037"/>
      <c r="AR74" s="1037"/>
      <c r="AS74" s="1037"/>
      <c r="AT74" s="1037"/>
      <c r="AU74" s="1037" t="s">
        <v>593</v>
      </c>
      <c r="AV74" s="1037"/>
      <c r="AW74" s="1037"/>
      <c r="AX74" s="1037"/>
      <c r="AY74" s="1037"/>
      <c r="AZ74" s="1038"/>
      <c r="BA74" s="1038"/>
      <c r="BB74" s="1038"/>
      <c r="BC74" s="1038"/>
      <c r="BD74" s="1039"/>
      <c r="BE74" s="235"/>
      <c r="BF74" s="235"/>
      <c r="BG74" s="235"/>
      <c r="BH74" s="235"/>
      <c r="BI74" s="235"/>
      <c r="BJ74" s="235"/>
      <c r="BK74" s="235"/>
      <c r="BL74" s="235"/>
      <c r="BM74" s="235"/>
      <c r="BN74" s="235"/>
      <c r="BO74" s="235"/>
      <c r="BP74" s="235"/>
      <c r="BQ74" s="232">
        <v>68</v>
      </c>
      <c r="BR74" s="237"/>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4"/>
    </row>
    <row r="75" spans="1:131" ht="26.25" customHeight="1" x14ac:dyDescent="0.2">
      <c r="A75" s="232">
        <v>8</v>
      </c>
      <c r="B75" s="1040" t="s">
        <v>590</v>
      </c>
      <c r="C75" s="1041"/>
      <c r="D75" s="1041"/>
      <c r="E75" s="1041"/>
      <c r="F75" s="1041"/>
      <c r="G75" s="1041"/>
      <c r="H75" s="1041"/>
      <c r="I75" s="1041"/>
      <c r="J75" s="1041"/>
      <c r="K75" s="1041"/>
      <c r="L75" s="1041"/>
      <c r="M75" s="1041"/>
      <c r="N75" s="1041"/>
      <c r="O75" s="1041"/>
      <c r="P75" s="1042"/>
      <c r="Q75" s="1044">
        <v>1008372</v>
      </c>
      <c r="R75" s="1045"/>
      <c r="S75" s="1045"/>
      <c r="T75" s="1045"/>
      <c r="U75" s="1046"/>
      <c r="V75" s="1047">
        <v>987256</v>
      </c>
      <c r="W75" s="1045"/>
      <c r="X75" s="1045"/>
      <c r="Y75" s="1045"/>
      <c r="Z75" s="1046"/>
      <c r="AA75" s="1047">
        <v>21116</v>
      </c>
      <c r="AB75" s="1045"/>
      <c r="AC75" s="1045"/>
      <c r="AD75" s="1045"/>
      <c r="AE75" s="1046"/>
      <c r="AF75" s="1047">
        <v>21116</v>
      </c>
      <c r="AG75" s="1045"/>
      <c r="AH75" s="1045"/>
      <c r="AI75" s="1045"/>
      <c r="AJ75" s="1046"/>
      <c r="AK75" s="1047">
        <v>4210</v>
      </c>
      <c r="AL75" s="1045"/>
      <c r="AM75" s="1045"/>
      <c r="AN75" s="1045"/>
      <c r="AO75" s="1046"/>
      <c r="AP75" s="1047" t="s">
        <v>593</v>
      </c>
      <c r="AQ75" s="1045"/>
      <c r="AR75" s="1045"/>
      <c r="AS75" s="1045"/>
      <c r="AT75" s="1046"/>
      <c r="AU75" s="1047" t="s">
        <v>593</v>
      </c>
      <c r="AV75" s="1045"/>
      <c r="AW75" s="1045"/>
      <c r="AX75" s="1045"/>
      <c r="AY75" s="1046"/>
      <c r="AZ75" s="1038"/>
      <c r="BA75" s="1038"/>
      <c r="BB75" s="1038"/>
      <c r="BC75" s="1038"/>
      <c r="BD75" s="1039"/>
      <c r="BE75" s="235"/>
      <c r="BF75" s="235"/>
      <c r="BG75" s="235"/>
      <c r="BH75" s="235"/>
      <c r="BI75" s="235"/>
      <c r="BJ75" s="235"/>
      <c r="BK75" s="235"/>
      <c r="BL75" s="235"/>
      <c r="BM75" s="235"/>
      <c r="BN75" s="235"/>
      <c r="BO75" s="235"/>
      <c r="BP75" s="235"/>
      <c r="BQ75" s="232">
        <v>69</v>
      </c>
      <c r="BR75" s="237"/>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4"/>
    </row>
    <row r="76" spans="1:131" ht="26.25" customHeight="1" x14ac:dyDescent="0.2">
      <c r="A76" s="232">
        <v>9</v>
      </c>
      <c r="B76" s="1040" t="s">
        <v>591</v>
      </c>
      <c r="C76" s="1041"/>
      <c r="D76" s="1041"/>
      <c r="E76" s="1041"/>
      <c r="F76" s="1041"/>
      <c r="G76" s="1041"/>
      <c r="H76" s="1041"/>
      <c r="I76" s="1041"/>
      <c r="J76" s="1041"/>
      <c r="K76" s="1041"/>
      <c r="L76" s="1041"/>
      <c r="M76" s="1041"/>
      <c r="N76" s="1041"/>
      <c r="O76" s="1041"/>
      <c r="P76" s="1042"/>
      <c r="Q76" s="1044">
        <v>1125</v>
      </c>
      <c r="R76" s="1045"/>
      <c r="S76" s="1045"/>
      <c r="T76" s="1045"/>
      <c r="U76" s="1046"/>
      <c r="V76" s="1047">
        <v>1093</v>
      </c>
      <c r="W76" s="1045"/>
      <c r="X76" s="1045"/>
      <c r="Y76" s="1045"/>
      <c r="Z76" s="1046"/>
      <c r="AA76" s="1047">
        <v>32</v>
      </c>
      <c r="AB76" s="1045"/>
      <c r="AC76" s="1045"/>
      <c r="AD76" s="1045"/>
      <c r="AE76" s="1046"/>
      <c r="AF76" s="1047">
        <v>32</v>
      </c>
      <c r="AG76" s="1045"/>
      <c r="AH76" s="1045"/>
      <c r="AI76" s="1045"/>
      <c r="AJ76" s="1046"/>
      <c r="AK76" s="1047" t="s">
        <v>593</v>
      </c>
      <c r="AL76" s="1045"/>
      <c r="AM76" s="1045"/>
      <c r="AN76" s="1045"/>
      <c r="AO76" s="1046"/>
      <c r="AP76" s="1047" t="s">
        <v>593</v>
      </c>
      <c r="AQ76" s="1045"/>
      <c r="AR76" s="1045"/>
      <c r="AS76" s="1045"/>
      <c r="AT76" s="1046"/>
      <c r="AU76" s="1047" t="s">
        <v>593</v>
      </c>
      <c r="AV76" s="1045"/>
      <c r="AW76" s="1045"/>
      <c r="AX76" s="1045"/>
      <c r="AY76" s="1046"/>
      <c r="AZ76" s="1038"/>
      <c r="BA76" s="1038"/>
      <c r="BB76" s="1038"/>
      <c r="BC76" s="1038"/>
      <c r="BD76" s="1039"/>
      <c r="BE76" s="235"/>
      <c r="BF76" s="235"/>
      <c r="BG76" s="235"/>
      <c r="BH76" s="235"/>
      <c r="BI76" s="235"/>
      <c r="BJ76" s="235"/>
      <c r="BK76" s="235"/>
      <c r="BL76" s="235"/>
      <c r="BM76" s="235"/>
      <c r="BN76" s="235"/>
      <c r="BO76" s="235"/>
      <c r="BP76" s="235"/>
      <c r="BQ76" s="232">
        <v>70</v>
      </c>
      <c r="BR76" s="237"/>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4"/>
    </row>
    <row r="77" spans="1:131" ht="26.25" customHeight="1" x14ac:dyDescent="0.2">
      <c r="A77" s="232">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35"/>
      <c r="BF77" s="235"/>
      <c r="BG77" s="235"/>
      <c r="BH77" s="235"/>
      <c r="BI77" s="235"/>
      <c r="BJ77" s="235"/>
      <c r="BK77" s="235"/>
      <c r="BL77" s="235"/>
      <c r="BM77" s="235"/>
      <c r="BN77" s="235"/>
      <c r="BO77" s="235"/>
      <c r="BP77" s="235"/>
      <c r="BQ77" s="232">
        <v>71</v>
      </c>
      <c r="BR77" s="237"/>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4"/>
    </row>
    <row r="78" spans="1:131" ht="26.25" customHeight="1" x14ac:dyDescent="0.2">
      <c r="A78" s="232">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35"/>
      <c r="BF78" s="235"/>
      <c r="BG78" s="235"/>
      <c r="BH78" s="235"/>
      <c r="BI78" s="235"/>
      <c r="BJ78" s="224"/>
      <c r="BK78" s="224"/>
      <c r="BL78" s="224"/>
      <c r="BM78" s="224"/>
      <c r="BN78" s="224"/>
      <c r="BO78" s="235"/>
      <c r="BP78" s="235"/>
      <c r="BQ78" s="232">
        <v>72</v>
      </c>
      <c r="BR78" s="237"/>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4"/>
    </row>
    <row r="79" spans="1:131" ht="26.25" customHeight="1" x14ac:dyDescent="0.2">
      <c r="A79" s="232">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35"/>
      <c r="BF79" s="235"/>
      <c r="BG79" s="235"/>
      <c r="BH79" s="235"/>
      <c r="BI79" s="235"/>
      <c r="BJ79" s="224"/>
      <c r="BK79" s="224"/>
      <c r="BL79" s="224"/>
      <c r="BM79" s="224"/>
      <c r="BN79" s="224"/>
      <c r="BO79" s="235"/>
      <c r="BP79" s="235"/>
      <c r="BQ79" s="232">
        <v>73</v>
      </c>
      <c r="BR79" s="237"/>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4"/>
    </row>
    <row r="80" spans="1:131" ht="26.25" customHeight="1" x14ac:dyDescent="0.2">
      <c r="A80" s="232">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35"/>
      <c r="BF80" s="235"/>
      <c r="BG80" s="235"/>
      <c r="BH80" s="235"/>
      <c r="BI80" s="235"/>
      <c r="BJ80" s="235"/>
      <c r="BK80" s="235"/>
      <c r="BL80" s="235"/>
      <c r="BM80" s="235"/>
      <c r="BN80" s="235"/>
      <c r="BO80" s="235"/>
      <c r="BP80" s="235"/>
      <c r="BQ80" s="232">
        <v>74</v>
      </c>
      <c r="BR80" s="237"/>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4"/>
    </row>
    <row r="81" spans="1:131" ht="26.25" customHeight="1" x14ac:dyDescent="0.2">
      <c r="A81" s="232">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35"/>
      <c r="BF81" s="235"/>
      <c r="BG81" s="235"/>
      <c r="BH81" s="235"/>
      <c r="BI81" s="235"/>
      <c r="BJ81" s="235"/>
      <c r="BK81" s="235"/>
      <c r="BL81" s="235"/>
      <c r="BM81" s="235"/>
      <c r="BN81" s="235"/>
      <c r="BO81" s="235"/>
      <c r="BP81" s="235"/>
      <c r="BQ81" s="232">
        <v>75</v>
      </c>
      <c r="BR81" s="237"/>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4"/>
    </row>
    <row r="82" spans="1:131" ht="26.25" customHeight="1" x14ac:dyDescent="0.2">
      <c r="A82" s="232">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35"/>
      <c r="BF82" s="235"/>
      <c r="BG82" s="235"/>
      <c r="BH82" s="235"/>
      <c r="BI82" s="235"/>
      <c r="BJ82" s="235"/>
      <c r="BK82" s="235"/>
      <c r="BL82" s="235"/>
      <c r="BM82" s="235"/>
      <c r="BN82" s="235"/>
      <c r="BO82" s="235"/>
      <c r="BP82" s="235"/>
      <c r="BQ82" s="232">
        <v>76</v>
      </c>
      <c r="BR82" s="237"/>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4"/>
    </row>
    <row r="83" spans="1:131" ht="26.25" customHeight="1" x14ac:dyDescent="0.2">
      <c r="A83" s="232">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35"/>
      <c r="BF83" s="235"/>
      <c r="BG83" s="235"/>
      <c r="BH83" s="235"/>
      <c r="BI83" s="235"/>
      <c r="BJ83" s="235"/>
      <c r="BK83" s="235"/>
      <c r="BL83" s="235"/>
      <c r="BM83" s="235"/>
      <c r="BN83" s="235"/>
      <c r="BO83" s="235"/>
      <c r="BP83" s="235"/>
      <c r="BQ83" s="232">
        <v>77</v>
      </c>
      <c r="BR83" s="237"/>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4"/>
    </row>
    <row r="84" spans="1:131" ht="26.25" customHeight="1" x14ac:dyDescent="0.2">
      <c r="A84" s="232">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5"/>
      <c r="BF84" s="235"/>
      <c r="BG84" s="235"/>
      <c r="BH84" s="235"/>
      <c r="BI84" s="235"/>
      <c r="BJ84" s="235"/>
      <c r="BK84" s="235"/>
      <c r="BL84" s="235"/>
      <c r="BM84" s="235"/>
      <c r="BN84" s="235"/>
      <c r="BO84" s="235"/>
      <c r="BP84" s="235"/>
      <c r="BQ84" s="232">
        <v>78</v>
      </c>
      <c r="BR84" s="237"/>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4"/>
    </row>
    <row r="85" spans="1:131" ht="26.25" customHeight="1" x14ac:dyDescent="0.2">
      <c r="A85" s="232">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5"/>
      <c r="BF85" s="235"/>
      <c r="BG85" s="235"/>
      <c r="BH85" s="235"/>
      <c r="BI85" s="235"/>
      <c r="BJ85" s="235"/>
      <c r="BK85" s="235"/>
      <c r="BL85" s="235"/>
      <c r="BM85" s="235"/>
      <c r="BN85" s="235"/>
      <c r="BO85" s="235"/>
      <c r="BP85" s="235"/>
      <c r="BQ85" s="232">
        <v>79</v>
      </c>
      <c r="BR85" s="237"/>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4"/>
    </row>
    <row r="86" spans="1:131" ht="26.25" customHeight="1" x14ac:dyDescent="0.2">
      <c r="A86" s="232">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5"/>
      <c r="BF86" s="235"/>
      <c r="BG86" s="235"/>
      <c r="BH86" s="235"/>
      <c r="BI86" s="235"/>
      <c r="BJ86" s="235"/>
      <c r="BK86" s="235"/>
      <c r="BL86" s="235"/>
      <c r="BM86" s="235"/>
      <c r="BN86" s="235"/>
      <c r="BO86" s="235"/>
      <c r="BP86" s="235"/>
      <c r="BQ86" s="232">
        <v>80</v>
      </c>
      <c r="BR86" s="237"/>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4"/>
    </row>
    <row r="87" spans="1:131" ht="26.25" customHeight="1" x14ac:dyDescent="0.2">
      <c r="A87" s="238">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5"/>
      <c r="BF87" s="235"/>
      <c r="BG87" s="235"/>
      <c r="BH87" s="235"/>
      <c r="BI87" s="235"/>
      <c r="BJ87" s="235"/>
      <c r="BK87" s="235"/>
      <c r="BL87" s="235"/>
      <c r="BM87" s="235"/>
      <c r="BN87" s="235"/>
      <c r="BO87" s="235"/>
      <c r="BP87" s="235"/>
      <c r="BQ87" s="232">
        <v>81</v>
      </c>
      <c r="BR87" s="237"/>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4"/>
    </row>
    <row r="88" spans="1:131" ht="26.25" customHeight="1" thickBot="1" x14ac:dyDescent="0.25">
      <c r="A88" s="234" t="s">
        <v>390</v>
      </c>
      <c r="B88" s="1003" t="s">
        <v>425</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21972</v>
      </c>
      <c r="AG88" s="1025"/>
      <c r="AH88" s="1025"/>
      <c r="AI88" s="1025"/>
      <c r="AJ88" s="1025"/>
      <c r="AK88" s="1029"/>
      <c r="AL88" s="1029"/>
      <c r="AM88" s="1029"/>
      <c r="AN88" s="1029"/>
      <c r="AO88" s="1029"/>
      <c r="AP88" s="1025" t="s">
        <v>519</v>
      </c>
      <c r="AQ88" s="1025"/>
      <c r="AR88" s="1025"/>
      <c r="AS88" s="1025"/>
      <c r="AT88" s="1025"/>
      <c r="AU88" s="1025" t="s">
        <v>519</v>
      </c>
      <c r="AV88" s="1025"/>
      <c r="AW88" s="1025"/>
      <c r="AX88" s="1025"/>
      <c r="AY88" s="1025"/>
      <c r="AZ88" s="1026"/>
      <c r="BA88" s="1026"/>
      <c r="BB88" s="1026"/>
      <c r="BC88" s="1026"/>
      <c r="BD88" s="1027"/>
      <c r="BE88" s="235"/>
      <c r="BF88" s="235"/>
      <c r="BG88" s="235"/>
      <c r="BH88" s="235"/>
      <c r="BI88" s="235"/>
      <c r="BJ88" s="235"/>
      <c r="BK88" s="235"/>
      <c r="BL88" s="235"/>
      <c r="BM88" s="235"/>
      <c r="BN88" s="235"/>
      <c r="BO88" s="235"/>
      <c r="BP88" s="235"/>
      <c r="BQ88" s="232">
        <v>82</v>
      </c>
      <c r="BR88" s="237"/>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1003" t="s">
        <v>426</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3</v>
      </c>
      <c r="CS102" s="1019"/>
      <c r="CT102" s="1019"/>
      <c r="CU102" s="1019"/>
      <c r="CV102" s="1020"/>
      <c r="CW102" s="1018" t="s">
        <v>519</v>
      </c>
      <c r="CX102" s="1019"/>
      <c r="CY102" s="1019"/>
      <c r="CZ102" s="1019"/>
      <c r="DA102" s="1020"/>
      <c r="DB102" s="1018" t="s">
        <v>519</v>
      </c>
      <c r="DC102" s="1019"/>
      <c r="DD102" s="1019"/>
      <c r="DE102" s="1019"/>
      <c r="DF102" s="1020"/>
      <c r="DG102" s="1018" t="s">
        <v>519</v>
      </c>
      <c r="DH102" s="1019"/>
      <c r="DI102" s="1019"/>
      <c r="DJ102" s="1019"/>
      <c r="DK102" s="1020"/>
      <c r="DL102" s="1018" t="s">
        <v>519</v>
      </c>
      <c r="DM102" s="1019"/>
      <c r="DN102" s="1019"/>
      <c r="DO102" s="1019"/>
      <c r="DP102" s="1020"/>
      <c r="DQ102" s="1018" t="s">
        <v>519</v>
      </c>
      <c r="DR102" s="1019"/>
      <c r="DS102" s="1019"/>
      <c r="DT102" s="1019"/>
      <c r="DU102" s="1020"/>
      <c r="DV102" s="1003"/>
      <c r="DW102" s="1004"/>
      <c r="DX102" s="1004"/>
      <c r="DY102" s="1004"/>
      <c r="DZ102" s="1005"/>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1006" t="s">
        <v>427</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1007" t="s">
        <v>428</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1008" t="s">
        <v>431</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432</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4" customFormat="1" ht="26.25" customHeight="1" x14ac:dyDescent="0.2">
      <c r="A109" s="961" t="s">
        <v>433</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434</v>
      </c>
      <c r="AB109" s="962"/>
      <c r="AC109" s="962"/>
      <c r="AD109" s="962"/>
      <c r="AE109" s="963"/>
      <c r="AF109" s="964" t="s">
        <v>435</v>
      </c>
      <c r="AG109" s="962"/>
      <c r="AH109" s="962"/>
      <c r="AI109" s="962"/>
      <c r="AJ109" s="963"/>
      <c r="AK109" s="964" t="s">
        <v>304</v>
      </c>
      <c r="AL109" s="962"/>
      <c r="AM109" s="962"/>
      <c r="AN109" s="962"/>
      <c r="AO109" s="963"/>
      <c r="AP109" s="964" t="s">
        <v>436</v>
      </c>
      <c r="AQ109" s="962"/>
      <c r="AR109" s="962"/>
      <c r="AS109" s="962"/>
      <c r="AT109" s="995"/>
      <c r="AU109" s="961" t="s">
        <v>433</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434</v>
      </c>
      <c r="BR109" s="962"/>
      <c r="BS109" s="962"/>
      <c r="BT109" s="962"/>
      <c r="BU109" s="963"/>
      <c r="BV109" s="964" t="s">
        <v>435</v>
      </c>
      <c r="BW109" s="962"/>
      <c r="BX109" s="962"/>
      <c r="BY109" s="962"/>
      <c r="BZ109" s="963"/>
      <c r="CA109" s="964" t="s">
        <v>304</v>
      </c>
      <c r="CB109" s="962"/>
      <c r="CC109" s="962"/>
      <c r="CD109" s="962"/>
      <c r="CE109" s="963"/>
      <c r="CF109" s="1002" t="s">
        <v>436</v>
      </c>
      <c r="CG109" s="1002"/>
      <c r="CH109" s="1002"/>
      <c r="CI109" s="1002"/>
      <c r="CJ109" s="1002"/>
      <c r="CK109" s="964" t="s">
        <v>437</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434</v>
      </c>
      <c r="DH109" s="962"/>
      <c r="DI109" s="962"/>
      <c r="DJ109" s="962"/>
      <c r="DK109" s="963"/>
      <c r="DL109" s="964" t="s">
        <v>435</v>
      </c>
      <c r="DM109" s="962"/>
      <c r="DN109" s="962"/>
      <c r="DO109" s="962"/>
      <c r="DP109" s="963"/>
      <c r="DQ109" s="964" t="s">
        <v>304</v>
      </c>
      <c r="DR109" s="962"/>
      <c r="DS109" s="962"/>
      <c r="DT109" s="962"/>
      <c r="DU109" s="963"/>
      <c r="DV109" s="964" t="s">
        <v>436</v>
      </c>
      <c r="DW109" s="962"/>
      <c r="DX109" s="962"/>
      <c r="DY109" s="962"/>
      <c r="DZ109" s="995"/>
    </row>
    <row r="110" spans="1:131" s="224" customFormat="1" ht="26.25" customHeight="1" x14ac:dyDescent="0.2">
      <c r="A110" s="873" t="s">
        <v>438</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349546</v>
      </c>
      <c r="AB110" s="955"/>
      <c r="AC110" s="955"/>
      <c r="AD110" s="955"/>
      <c r="AE110" s="956"/>
      <c r="AF110" s="957">
        <v>387773</v>
      </c>
      <c r="AG110" s="955"/>
      <c r="AH110" s="955"/>
      <c r="AI110" s="955"/>
      <c r="AJ110" s="956"/>
      <c r="AK110" s="957">
        <v>399090</v>
      </c>
      <c r="AL110" s="955"/>
      <c r="AM110" s="955"/>
      <c r="AN110" s="955"/>
      <c r="AO110" s="956"/>
      <c r="AP110" s="958">
        <v>13.6</v>
      </c>
      <c r="AQ110" s="959"/>
      <c r="AR110" s="959"/>
      <c r="AS110" s="959"/>
      <c r="AT110" s="960"/>
      <c r="AU110" s="996" t="s">
        <v>73</v>
      </c>
      <c r="AV110" s="997"/>
      <c r="AW110" s="997"/>
      <c r="AX110" s="997"/>
      <c r="AY110" s="997"/>
      <c r="AZ110" s="926" t="s">
        <v>439</v>
      </c>
      <c r="BA110" s="874"/>
      <c r="BB110" s="874"/>
      <c r="BC110" s="874"/>
      <c r="BD110" s="874"/>
      <c r="BE110" s="874"/>
      <c r="BF110" s="874"/>
      <c r="BG110" s="874"/>
      <c r="BH110" s="874"/>
      <c r="BI110" s="874"/>
      <c r="BJ110" s="874"/>
      <c r="BK110" s="874"/>
      <c r="BL110" s="874"/>
      <c r="BM110" s="874"/>
      <c r="BN110" s="874"/>
      <c r="BO110" s="874"/>
      <c r="BP110" s="875"/>
      <c r="BQ110" s="927">
        <v>4455857</v>
      </c>
      <c r="BR110" s="908"/>
      <c r="BS110" s="908"/>
      <c r="BT110" s="908"/>
      <c r="BU110" s="908"/>
      <c r="BV110" s="908">
        <v>4790005</v>
      </c>
      <c r="BW110" s="908"/>
      <c r="BX110" s="908"/>
      <c r="BY110" s="908"/>
      <c r="BZ110" s="908"/>
      <c r="CA110" s="908">
        <v>5630767</v>
      </c>
      <c r="CB110" s="908"/>
      <c r="CC110" s="908"/>
      <c r="CD110" s="908"/>
      <c r="CE110" s="908"/>
      <c r="CF110" s="932">
        <v>191.2</v>
      </c>
      <c r="CG110" s="933"/>
      <c r="CH110" s="933"/>
      <c r="CI110" s="933"/>
      <c r="CJ110" s="933"/>
      <c r="CK110" s="992" t="s">
        <v>440</v>
      </c>
      <c r="CL110" s="885"/>
      <c r="CM110" s="926" t="s">
        <v>441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v>139480</v>
      </c>
      <c r="DH110" s="908"/>
      <c r="DI110" s="908"/>
      <c r="DJ110" s="908"/>
      <c r="DK110" s="908"/>
      <c r="DL110" s="908">
        <v>135024</v>
      </c>
      <c r="DM110" s="908"/>
      <c r="DN110" s="908"/>
      <c r="DO110" s="908"/>
      <c r="DP110" s="908"/>
      <c r="DQ110" s="908">
        <v>130532</v>
      </c>
      <c r="DR110" s="908"/>
      <c r="DS110" s="908"/>
      <c r="DT110" s="908"/>
      <c r="DU110" s="908"/>
      <c r="DV110" s="909">
        <v>4.4000000000000004</v>
      </c>
      <c r="DW110" s="909"/>
      <c r="DX110" s="909"/>
      <c r="DY110" s="909"/>
      <c r="DZ110" s="910"/>
    </row>
    <row r="111" spans="1:131" s="224" customFormat="1" ht="26.25" customHeight="1" x14ac:dyDescent="0.2">
      <c r="A111" s="840" t="s">
        <v>442</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226</v>
      </c>
      <c r="AB111" s="985"/>
      <c r="AC111" s="985"/>
      <c r="AD111" s="985"/>
      <c r="AE111" s="986"/>
      <c r="AF111" s="987" t="s">
        <v>226</v>
      </c>
      <c r="AG111" s="985"/>
      <c r="AH111" s="985"/>
      <c r="AI111" s="985"/>
      <c r="AJ111" s="986"/>
      <c r="AK111" s="987" t="s">
        <v>226</v>
      </c>
      <c r="AL111" s="985"/>
      <c r="AM111" s="985"/>
      <c r="AN111" s="985"/>
      <c r="AO111" s="986"/>
      <c r="AP111" s="988" t="s">
        <v>443</v>
      </c>
      <c r="AQ111" s="989"/>
      <c r="AR111" s="989"/>
      <c r="AS111" s="989"/>
      <c r="AT111" s="990"/>
      <c r="AU111" s="998"/>
      <c r="AV111" s="999"/>
      <c r="AW111" s="999"/>
      <c r="AX111" s="999"/>
      <c r="AY111" s="999"/>
      <c r="AZ111" s="881" t="s">
        <v>444</v>
      </c>
      <c r="BA111" s="818"/>
      <c r="BB111" s="818"/>
      <c r="BC111" s="818"/>
      <c r="BD111" s="818"/>
      <c r="BE111" s="818"/>
      <c r="BF111" s="818"/>
      <c r="BG111" s="818"/>
      <c r="BH111" s="818"/>
      <c r="BI111" s="818"/>
      <c r="BJ111" s="818"/>
      <c r="BK111" s="818"/>
      <c r="BL111" s="818"/>
      <c r="BM111" s="818"/>
      <c r="BN111" s="818"/>
      <c r="BO111" s="818"/>
      <c r="BP111" s="819"/>
      <c r="BQ111" s="882">
        <v>139480</v>
      </c>
      <c r="BR111" s="883"/>
      <c r="BS111" s="883"/>
      <c r="BT111" s="883"/>
      <c r="BU111" s="883"/>
      <c r="BV111" s="883">
        <v>135024</v>
      </c>
      <c r="BW111" s="883"/>
      <c r="BX111" s="883"/>
      <c r="BY111" s="883"/>
      <c r="BZ111" s="883"/>
      <c r="CA111" s="883">
        <v>130532</v>
      </c>
      <c r="CB111" s="883"/>
      <c r="CC111" s="883"/>
      <c r="CD111" s="883"/>
      <c r="CE111" s="883"/>
      <c r="CF111" s="941">
        <v>4.4000000000000004</v>
      </c>
      <c r="CG111" s="942"/>
      <c r="CH111" s="942"/>
      <c r="CI111" s="942"/>
      <c r="CJ111" s="942"/>
      <c r="CK111" s="993"/>
      <c r="CL111" s="887"/>
      <c r="CM111" s="881" t="s">
        <v>445</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446</v>
      </c>
      <c r="DH111" s="883"/>
      <c r="DI111" s="883"/>
      <c r="DJ111" s="883"/>
      <c r="DK111" s="883"/>
      <c r="DL111" s="883" t="s">
        <v>226</v>
      </c>
      <c r="DM111" s="883"/>
      <c r="DN111" s="883"/>
      <c r="DO111" s="883"/>
      <c r="DP111" s="883"/>
      <c r="DQ111" s="883" t="s">
        <v>226</v>
      </c>
      <c r="DR111" s="883"/>
      <c r="DS111" s="883"/>
      <c r="DT111" s="883"/>
      <c r="DU111" s="883"/>
      <c r="DV111" s="860" t="s">
        <v>226</v>
      </c>
      <c r="DW111" s="860"/>
      <c r="DX111" s="860"/>
      <c r="DY111" s="860"/>
      <c r="DZ111" s="861"/>
    </row>
    <row r="112" spans="1:131" s="224" customFormat="1" ht="26.25" customHeight="1" x14ac:dyDescent="0.2">
      <c r="A112" s="978" t="s">
        <v>447</v>
      </c>
      <c r="B112" s="979"/>
      <c r="C112" s="818" t="s">
        <v>448</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226</v>
      </c>
      <c r="AB112" s="846"/>
      <c r="AC112" s="846"/>
      <c r="AD112" s="846"/>
      <c r="AE112" s="847"/>
      <c r="AF112" s="848" t="s">
        <v>226</v>
      </c>
      <c r="AG112" s="846"/>
      <c r="AH112" s="846"/>
      <c r="AI112" s="846"/>
      <c r="AJ112" s="847"/>
      <c r="AK112" s="848" t="s">
        <v>226</v>
      </c>
      <c r="AL112" s="846"/>
      <c r="AM112" s="846"/>
      <c r="AN112" s="846"/>
      <c r="AO112" s="847"/>
      <c r="AP112" s="890" t="s">
        <v>226</v>
      </c>
      <c r="AQ112" s="891"/>
      <c r="AR112" s="891"/>
      <c r="AS112" s="891"/>
      <c r="AT112" s="892"/>
      <c r="AU112" s="998"/>
      <c r="AV112" s="999"/>
      <c r="AW112" s="999"/>
      <c r="AX112" s="999"/>
      <c r="AY112" s="999"/>
      <c r="AZ112" s="881" t="s">
        <v>449</v>
      </c>
      <c r="BA112" s="818"/>
      <c r="BB112" s="818"/>
      <c r="BC112" s="818"/>
      <c r="BD112" s="818"/>
      <c r="BE112" s="818"/>
      <c r="BF112" s="818"/>
      <c r="BG112" s="818"/>
      <c r="BH112" s="818"/>
      <c r="BI112" s="818"/>
      <c r="BJ112" s="818"/>
      <c r="BK112" s="818"/>
      <c r="BL112" s="818"/>
      <c r="BM112" s="818"/>
      <c r="BN112" s="818"/>
      <c r="BO112" s="818"/>
      <c r="BP112" s="819"/>
      <c r="BQ112" s="882">
        <v>888722</v>
      </c>
      <c r="BR112" s="883"/>
      <c r="BS112" s="883"/>
      <c r="BT112" s="883"/>
      <c r="BU112" s="883"/>
      <c r="BV112" s="883">
        <v>916054</v>
      </c>
      <c r="BW112" s="883"/>
      <c r="BX112" s="883"/>
      <c r="BY112" s="883"/>
      <c r="BZ112" s="883"/>
      <c r="CA112" s="883">
        <v>859356</v>
      </c>
      <c r="CB112" s="883"/>
      <c r="CC112" s="883"/>
      <c r="CD112" s="883"/>
      <c r="CE112" s="883"/>
      <c r="CF112" s="941">
        <v>29.2</v>
      </c>
      <c r="CG112" s="942"/>
      <c r="CH112" s="942"/>
      <c r="CI112" s="942"/>
      <c r="CJ112" s="942"/>
      <c r="CK112" s="993"/>
      <c r="CL112" s="887"/>
      <c r="CM112" s="881" t="s">
        <v>450</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226</v>
      </c>
      <c r="DH112" s="883"/>
      <c r="DI112" s="883"/>
      <c r="DJ112" s="883"/>
      <c r="DK112" s="883"/>
      <c r="DL112" s="883" t="s">
        <v>446</v>
      </c>
      <c r="DM112" s="883"/>
      <c r="DN112" s="883"/>
      <c r="DO112" s="883"/>
      <c r="DP112" s="883"/>
      <c r="DQ112" s="883" t="s">
        <v>226</v>
      </c>
      <c r="DR112" s="883"/>
      <c r="DS112" s="883"/>
      <c r="DT112" s="883"/>
      <c r="DU112" s="883"/>
      <c r="DV112" s="860" t="s">
        <v>443</v>
      </c>
      <c r="DW112" s="860"/>
      <c r="DX112" s="860"/>
      <c r="DY112" s="860"/>
      <c r="DZ112" s="861"/>
    </row>
    <row r="113" spans="1:130" s="224" customFormat="1" ht="26.25" customHeight="1" x14ac:dyDescent="0.2">
      <c r="A113" s="980"/>
      <c r="B113" s="981"/>
      <c r="C113" s="818" t="s">
        <v>451</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110731</v>
      </c>
      <c r="AB113" s="985"/>
      <c r="AC113" s="985"/>
      <c r="AD113" s="985"/>
      <c r="AE113" s="986"/>
      <c r="AF113" s="987">
        <v>97546</v>
      </c>
      <c r="AG113" s="985"/>
      <c r="AH113" s="985"/>
      <c r="AI113" s="985"/>
      <c r="AJ113" s="986"/>
      <c r="AK113" s="987">
        <v>93748</v>
      </c>
      <c r="AL113" s="985"/>
      <c r="AM113" s="985"/>
      <c r="AN113" s="985"/>
      <c r="AO113" s="986"/>
      <c r="AP113" s="988">
        <v>3.2</v>
      </c>
      <c r="AQ113" s="989"/>
      <c r="AR113" s="989"/>
      <c r="AS113" s="989"/>
      <c r="AT113" s="990"/>
      <c r="AU113" s="998"/>
      <c r="AV113" s="999"/>
      <c r="AW113" s="999"/>
      <c r="AX113" s="999"/>
      <c r="AY113" s="999"/>
      <c r="AZ113" s="881" t="s">
        <v>452</v>
      </c>
      <c r="BA113" s="818"/>
      <c r="BB113" s="818"/>
      <c r="BC113" s="818"/>
      <c r="BD113" s="818"/>
      <c r="BE113" s="818"/>
      <c r="BF113" s="818"/>
      <c r="BG113" s="818"/>
      <c r="BH113" s="818"/>
      <c r="BI113" s="818"/>
      <c r="BJ113" s="818"/>
      <c r="BK113" s="818"/>
      <c r="BL113" s="818"/>
      <c r="BM113" s="818"/>
      <c r="BN113" s="818"/>
      <c r="BO113" s="818"/>
      <c r="BP113" s="819"/>
      <c r="BQ113" s="882" t="s">
        <v>226</v>
      </c>
      <c r="BR113" s="883"/>
      <c r="BS113" s="883"/>
      <c r="BT113" s="883"/>
      <c r="BU113" s="883"/>
      <c r="BV113" s="883" t="s">
        <v>446</v>
      </c>
      <c r="BW113" s="883"/>
      <c r="BX113" s="883"/>
      <c r="BY113" s="883"/>
      <c r="BZ113" s="883"/>
      <c r="CA113" s="883" t="s">
        <v>226</v>
      </c>
      <c r="CB113" s="883"/>
      <c r="CC113" s="883"/>
      <c r="CD113" s="883"/>
      <c r="CE113" s="883"/>
      <c r="CF113" s="941" t="s">
        <v>226</v>
      </c>
      <c r="CG113" s="942"/>
      <c r="CH113" s="942"/>
      <c r="CI113" s="942"/>
      <c r="CJ113" s="942"/>
      <c r="CK113" s="993"/>
      <c r="CL113" s="887"/>
      <c r="CM113" s="881" t="s">
        <v>453</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443</v>
      </c>
      <c r="DH113" s="846"/>
      <c r="DI113" s="846"/>
      <c r="DJ113" s="846"/>
      <c r="DK113" s="847"/>
      <c r="DL113" s="848" t="s">
        <v>226</v>
      </c>
      <c r="DM113" s="846"/>
      <c r="DN113" s="846"/>
      <c r="DO113" s="846"/>
      <c r="DP113" s="847"/>
      <c r="DQ113" s="848" t="s">
        <v>443</v>
      </c>
      <c r="DR113" s="846"/>
      <c r="DS113" s="846"/>
      <c r="DT113" s="846"/>
      <c r="DU113" s="847"/>
      <c r="DV113" s="890" t="s">
        <v>454</v>
      </c>
      <c r="DW113" s="891"/>
      <c r="DX113" s="891"/>
      <c r="DY113" s="891"/>
      <c r="DZ113" s="892"/>
    </row>
    <row r="114" spans="1:130" s="224" customFormat="1" ht="26.25" customHeight="1" x14ac:dyDescent="0.2">
      <c r="A114" s="980"/>
      <c r="B114" s="981"/>
      <c r="C114" s="818" t="s">
        <v>455</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t="s">
        <v>226</v>
      </c>
      <c r="AB114" s="846"/>
      <c r="AC114" s="846"/>
      <c r="AD114" s="846"/>
      <c r="AE114" s="847"/>
      <c r="AF114" s="848" t="s">
        <v>226</v>
      </c>
      <c r="AG114" s="846"/>
      <c r="AH114" s="846"/>
      <c r="AI114" s="846"/>
      <c r="AJ114" s="847"/>
      <c r="AK114" s="848" t="s">
        <v>226</v>
      </c>
      <c r="AL114" s="846"/>
      <c r="AM114" s="846"/>
      <c r="AN114" s="846"/>
      <c r="AO114" s="847"/>
      <c r="AP114" s="890" t="s">
        <v>226</v>
      </c>
      <c r="AQ114" s="891"/>
      <c r="AR114" s="891"/>
      <c r="AS114" s="891"/>
      <c r="AT114" s="892"/>
      <c r="AU114" s="998"/>
      <c r="AV114" s="999"/>
      <c r="AW114" s="999"/>
      <c r="AX114" s="999"/>
      <c r="AY114" s="999"/>
      <c r="AZ114" s="881" t="s">
        <v>456</v>
      </c>
      <c r="BA114" s="818"/>
      <c r="BB114" s="818"/>
      <c r="BC114" s="818"/>
      <c r="BD114" s="818"/>
      <c r="BE114" s="818"/>
      <c r="BF114" s="818"/>
      <c r="BG114" s="818"/>
      <c r="BH114" s="818"/>
      <c r="BI114" s="818"/>
      <c r="BJ114" s="818"/>
      <c r="BK114" s="818"/>
      <c r="BL114" s="818"/>
      <c r="BM114" s="818"/>
      <c r="BN114" s="818"/>
      <c r="BO114" s="818"/>
      <c r="BP114" s="819"/>
      <c r="BQ114" s="882">
        <v>1063767</v>
      </c>
      <c r="BR114" s="883"/>
      <c r="BS114" s="883"/>
      <c r="BT114" s="883"/>
      <c r="BU114" s="883"/>
      <c r="BV114" s="883">
        <v>974231</v>
      </c>
      <c r="BW114" s="883"/>
      <c r="BX114" s="883"/>
      <c r="BY114" s="883"/>
      <c r="BZ114" s="883"/>
      <c r="CA114" s="883">
        <v>893254</v>
      </c>
      <c r="CB114" s="883"/>
      <c r="CC114" s="883"/>
      <c r="CD114" s="883"/>
      <c r="CE114" s="883"/>
      <c r="CF114" s="941">
        <v>30.3</v>
      </c>
      <c r="CG114" s="942"/>
      <c r="CH114" s="942"/>
      <c r="CI114" s="942"/>
      <c r="CJ114" s="942"/>
      <c r="CK114" s="993"/>
      <c r="CL114" s="887"/>
      <c r="CM114" s="881" t="s">
        <v>457</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226</v>
      </c>
      <c r="DH114" s="846"/>
      <c r="DI114" s="846"/>
      <c r="DJ114" s="846"/>
      <c r="DK114" s="847"/>
      <c r="DL114" s="848" t="s">
        <v>226</v>
      </c>
      <c r="DM114" s="846"/>
      <c r="DN114" s="846"/>
      <c r="DO114" s="846"/>
      <c r="DP114" s="847"/>
      <c r="DQ114" s="848" t="s">
        <v>458</v>
      </c>
      <c r="DR114" s="846"/>
      <c r="DS114" s="846"/>
      <c r="DT114" s="846"/>
      <c r="DU114" s="847"/>
      <c r="DV114" s="890" t="s">
        <v>226</v>
      </c>
      <c r="DW114" s="891"/>
      <c r="DX114" s="891"/>
      <c r="DY114" s="891"/>
      <c r="DZ114" s="892"/>
    </row>
    <row r="115" spans="1:130" s="224" customFormat="1" ht="26.25" customHeight="1" x14ac:dyDescent="0.2">
      <c r="A115" s="980"/>
      <c r="B115" s="981"/>
      <c r="C115" s="818" t="s">
        <v>459</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4153</v>
      </c>
      <c r="AB115" s="985"/>
      <c r="AC115" s="985"/>
      <c r="AD115" s="985"/>
      <c r="AE115" s="986"/>
      <c r="AF115" s="987">
        <v>4456</v>
      </c>
      <c r="AG115" s="985"/>
      <c r="AH115" s="985"/>
      <c r="AI115" s="985"/>
      <c r="AJ115" s="986"/>
      <c r="AK115" s="987">
        <v>4492</v>
      </c>
      <c r="AL115" s="985"/>
      <c r="AM115" s="985"/>
      <c r="AN115" s="985"/>
      <c r="AO115" s="986"/>
      <c r="AP115" s="988">
        <v>0.2</v>
      </c>
      <c r="AQ115" s="989"/>
      <c r="AR115" s="989"/>
      <c r="AS115" s="989"/>
      <c r="AT115" s="990"/>
      <c r="AU115" s="998"/>
      <c r="AV115" s="999"/>
      <c r="AW115" s="999"/>
      <c r="AX115" s="999"/>
      <c r="AY115" s="999"/>
      <c r="AZ115" s="881" t="s">
        <v>460</v>
      </c>
      <c r="BA115" s="818"/>
      <c r="BB115" s="818"/>
      <c r="BC115" s="818"/>
      <c r="BD115" s="818"/>
      <c r="BE115" s="818"/>
      <c r="BF115" s="818"/>
      <c r="BG115" s="818"/>
      <c r="BH115" s="818"/>
      <c r="BI115" s="818"/>
      <c r="BJ115" s="818"/>
      <c r="BK115" s="818"/>
      <c r="BL115" s="818"/>
      <c r="BM115" s="818"/>
      <c r="BN115" s="818"/>
      <c r="BO115" s="818"/>
      <c r="BP115" s="819"/>
      <c r="BQ115" s="882" t="s">
        <v>226</v>
      </c>
      <c r="BR115" s="883"/>
      <c r="BS115" s="883"/>
      <c r="BT115" s="883"/>
      <c r="BU115" s="883"/>
      <c r="BV115" s="883" t="s">
        <v>226</v>
      </c>
      <c r="BW115" s="883"/>
      <c r="BX115" s="883"/>
      <c r="BY115" s="883"/>
      <c r="BZ115" s="883"/>
      <c r="CA115" s="883" t="s">
        <v>458</v>
      </c>
      <c r="CB115" s="883"/>
      <c r="CC115" s="883"/>
      <c r="CD115" s="883"/>
      <c r="CE115" s="883"/>
      <c r="CF115" s="941" t="s">
        <v>226</v>
      </c>
      <c r="CG115" s="942"/>
      <c r="CH115" s="942"/>
      <c r="CI115" s="942"/>
      <c r="CJ115" s="942"/>
      <c r="CK115" s="993"/>
      <c r="CL115" s="887"/>
      <c r="CM115" s="881" t="s">
        <v>461</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226</v>
      </c>
      <c r="DH115" s="846"/>
      <c r="DI115" s="846"/>
      <c r="DJ115" s="846"/>
      <c r="DK115" s="847"/>
      <c r="DL115" s="848" t="s">
        <v>226</v>
      </c>
      <c r="DM115" s="846"/>
      <c r="DN115" s="846"/>
      <c r="DO115" s="846"/>
      <c r="DP115" s="847"/>
      <c r="DQ115" s="848" t="s">
        <v>226</v>
      </c>
      <c r="DR115" s="846"/>
      <c r="DS115" s="846"/>
      <c r="DT115" s="846"/>
      <c r="DU115" s="847"/>
      <c r="DV115" s="890" t="s">
        <v>226</v>
      </c>
      <c r="DW115" s="891"/>
      <c r="DX115" s="891"/>
      <c r="DY115" s="891"/>
      <c r="DZ115" s="892"/>
    </row>
    <row r="116" spans="1:130" s="224" customFormat="1" ht="26.25" customHeight="1" x14ac:dyDescent="0.2">
      <c r="A116" s="982"/>
      <c r="B116" s="983"/>
      <c r="C116" s="905" t="s">
        <v>462</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226</v>
      </c>
      <c r="AB116" s="846"/>
      <c r="AC116" s="846"/>
      <c r="AD116" s="846"/>
      <c r="AE116" s="847"/>
      <c r="AF116" s="848" t="s">
        <v>226</v>
      </c>
      <c r="AG116" s="846"/>
      <c r="AH116" s="846"/>
      <c r="AI116" s="846"/>
      <c r="AJ116" s="847"/>
      <c r="AK116" s="848" t="s">
        <v>226</v>
      </c>
      <c r="AL116" s="846"/>
      <c r="AM116" s="846"/>
      <c r="AN116" s="846"/>
      <c r="AO116" s="847"/>
      <c r="AP116" s="890" t="s">
        <v>446</v>
      </c>
      <c r="AQ116" s="891"/>
      <c r="AR116" s="891"/>
      <c r="AS116" s="891"/>
      <c r="AT116" s="892"/>
      <c r="AU116" s="998"/>
      <c r="AV116" s="999"/>
      <c r="AW116" s="999"/>
      <c r="AX116" s="999"/>
      <c r="AY116" s="999"/>
      <c r="AZ116" s="975" t="s">
        <v>463</v>
      </c>
      <c r="BA116" s="976"/>
      <c r="BB116" s="976"/>
      <c r="BC116" s="976"/>
      <c r="BD116" s="976"/>
      <c r="BE116" s="976"/>
      <c r="BF116" s="976"/>
      <c r="BG116" s="976"/>
      <c r="BH116" s="976"/>
      <c r="BI116" s="976"/>
      <c r="BJ116" s="976"/>
      <c r="BK116" s="976"/>
      <c r="BL116" s="976"/>
      <c r="BM116" s="976"/>
      <c r="BN116" s="976"/>
      <c r="BO116" s="976"/>
      <c r="BP116" s="977"/>
      <c r="BQ116" s="882" t="s">
        <v>454</v>
      </c>
      <c r="BR116" s="883"/>
      <c r="BS116" s="883"/>
      <c r="BT116" s="883"/>
      <c r="BU116" s="883"/>
      <c r="BV116" s="883" t="s">
        <v>446</v>
      </c>
      <c r="BW116" s="883"/>
      <c r="BX116" s="883"/>
      <c r="BY116" s="883"/>
      <c r="BZ116" s="883"/>
      <c r="CA116" s="883" t="s">
        <v>226</v>
      </c>
      <c r="CB116" s="883"/>
      <c r="CC116" s="883"/>
      <c r="CD116" s="883"/>
      <c r="CE116" s="883"/>
      <c r="CF116" s="941" t="s">
        <v>226</v>
      </c>
      <c r="CG116" s="942"/>
      <c r="CH116" s="942"/>
      <c r="CI116" s="942"/>
      <c r="CJ116" s="942"/>
      <c r="CK116" s="993"/>
      <c r="CL116" s="887"/>
      <c r="CM116" s="881" t="s">
        <v>464</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226</v>
      </c>
      <c r="DH116" s="846"/>
      <c r="DI116" s="846"/>
      <c r="DJ116" s="846"/>
      <c r="DK116" s="847"/>
      <c r="DL116" s="848" t="s">
        <v>446</v>
      </c>
      <c r="DM116" s="846"/>
      <c r="DN116" s="846"/>
      <c r="DO116" s="846"/>
      <c r="DP116" s="847"/>
      <c r="DQ116" s="848" t="s">
        <v>226</v>
      </c>
      <c r="DR116" s="846"/>
      <c r="DS116" s="846"/>
      <c r="DT116" s="846"/>
      <c r="DU116" s="847"/>
      <c r="DV116" s="890" t="s">
        <v>226</v>
      </c>
      <c r="DW116" s="891"/>
      <c r="DX116" s="891"/>
      <c r="DY116" s="891"/>
      <c r="DZ116" s="892"/>
    </row>
    <row r="117" spans="1:130" s="224" customFormat="1" ht="26.25" customHeight="1" x14ac:dyDescent="0.2">
      <c r="A117" s="961" t="s">
        <v>186</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465</v>
      </c>
      <c r="Z117" s="963"/>
      <c r="AA117" s="968">
        <v>464430</v>
      </c>
      <c r="AB117" s="969"/>
      <c r="AC117" s="969"/>
      <c r="AD117" s="969"/>
      <c r="AE117" s="970"/>
      <c r="AF117" s="971">
        <v>489775</v>
      </c>
      <c r="AG117" s="969"/>
      <c r="AH117" s="969"/>
      <c r="AI117" s="969"/>
      <c r="AJ117" s="970"/>
      <c r="AK117" s="971">
        <v>497330</v>
      </c>
      <c r="AL117" s="969"/>
      <c r="AM117" s="969"/>
      <c r="AN117" s="969"/>
      <c r="AO117" s="970"/>
      <c r="AP117" s="972"/>
      <c r="AQ117" s="973"/>
      <c r="AR117" s="973"/>
      <c r="AS117" s="973"/>
      <c r="AT117" s="974"/>
      <c r="AU117" s="998"/>
      <c r="AV117" s="999"/>
      <c r="AW117" s="999"/>
      <c r="AX117" s="999"/>
      <c r="AY117" s="999"/>
      <c r="AZ117" s="929" t="s">
        <v>466</v>
      </c>
      <c r="BA117" s="930"/>
      <c r="BB117" s="930"/>
      <c r="BC117" s="930"/>
      <c r="BD117" s="930"/>
      <c r="BE117" s="930"/>
      <c r="BF117" s="930"/>
      <c r="BG117" s="930"/>
      <c r="BH117" s="930"/>
      <c r="BI117" s="930"/>
      <c r="BJ117" s="930"/>
      <c r="BK117" s="930"/>
      <c r="BL117" s="930"/>
      <c r="BM117" s="930"/>
      <c r="BN117" s="930"/>
      <c r="BO117" s="930"/>
      <c r="BP117" s="931"/>
      <c r="BQ117" s="882" t="s">
        <v>226</v>
      </c>
      <c r="BR117" s="883"/>
      <c r="BS117" s="883"/>
      <c r="BT117" s="883"/>
      <c r="BU117" s="883"/>
      <c r="BV117" s="883" t="s">
        <v>446</v>
      </c>
      <c r="BW117" s="883"/>
      <c r="BX117" s="883"/>
      <c r="BY117" s="883"/>
      <c r="BZ117" s="883"/>
      <c r="CA117" s="883" t="s">
        <v>454</v>
      </c>
      <c r="CB117" s="883"/>
      <c r="CC117" s="883"/>
      <c r="CD117" s="883"/>
      <c r="CE117" s="883"/>
      <c r="CF117" s="941" t="s">
        <v>226</v>
      </c>
      <c r="CG117" s="942"/>
      <c r="CH117" s="942"/>
      <c r="CI117" s="942"/>
      <c r="CJ117" s="942"/>
      <c r="CK117" s="993"/>
      <c r="CL117" s="887"/>
      <c r="CM117" s="881" t="s">
        <v>467</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446</v>
      </c>
      <c r="DH117" s="846"/>
      <c r="DI117" s="846"/>
      <c r="DJ117" s="846"/>
      <c r="DK117" s="847"/>
      <c r="DL117" s="848" t="s">
        <v>226</v>
      </c>
      <c r="DM117" s="846"/>
      <c r="DN117" s="846"/>
      <c r="DO117" s="846"/>
      <c r="DP117" s="847"/>
      <c r="DQ117" s="848" t="s">
        <v>226</v>
      </c>
      <c r="DR117" s="846"/>
      <c r="DS117" s="846"/>
      <c r="DT117" s="846"/>
      <c r="DU117" s="847"/>
      <c r="DV117" s="890" t="s">
        <v>226</v>
      </c>
      <c r="DW117" s="891"/>
      <c r="DX117" s="891"/>
      <c r="DY117" s="891"/>
      <c r="DZ117" s="892"/>
    </row>
    <row r="118" spans="1:130" s="224" customFormat="1" ht="26.25" customHeight="1" x14ac:dyDescent="0.2">
      <c r="A118" s="961" t="s">
        <v>437</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434</v>
      </c>
      <c r="AB118" s="962"/>
      <c r="AC118" s="962"/>
      <c r="AD118" s="962"/>
      <c r="AE118" s="963"/>
      <c r="AF118" s="964" t="s">
        <v>435</v>
      </c>
      <c r="AG118" s="962"/>
      <c r="AH118" s="962"/>
      <c r="AI118" s="962"/>
      <c r="AJ118" s="963"/>
      <c r="AK118" s="964" t="s">
        <v>304</v>
      </c>
      <c r="AL118" s="962"/>
      <c r="AM118" s="962"/>
      <c r="AN118" s="962"/>
      <c r="AO118" s="963"/>
      <c r="AP118" s="965" t="s">
        <v>436</v>
      </c>
      <c r="AQ118" s="966"/>
      <c r="AR118" s="966"/>
      <c r="AS118" s="966"/>
      <c r="AT118" s="967"/>
      <c r="AU118" s="998"/>
      <c r="AV118" s="999"/>
      <c r="AW118" s="999"/>
      <c r="AX118" s="999"/>
      <c r="AY118" s="999"/>
      <c r="AZ118" s="904" t="s">
        <v>468</v>
      </c>
      <c r="BA118" s="905"/>
      <c r="BB118" s="905"/>
      <c r="BC118" s="905"/>
      <c r="BD118" s="905"/>
      <c r="BE118" s="905"/>
      <c r="BF118" s="905"/>
      <c r="BG118" s="905"/>
      <c r="BH118" s="905"/>
      <c r="BI118" s="905"/>
      <c r="BJ118" s="905"/>
      <c r="BK118" s="905"/>
      <c r="BL118" s="905"/>
      <c r="BM118" s="905"/>
      <c r="BN118" s="905"/>
      <c r="BO118" s="905"/>
      <c r="BP118" s="906"/>
      <c r="BQ118" s="945" t="s">
        <v>446</v>
      </c>
      <c r="BR118" s="911"/>
      <c r="BS118" s="911"/>
      <c r="BT118" s="911"/>
      <c r="BU118" s="911"/>
      <c r="BV118" s="911" t="s">
        <v>454</v>
      </c>
      <c r="BW118" s="911"/>
      <c r="BX118" s="911"/>
      <c r="BY118" s="911"/>
      <c r="BZ118" s="911"/>
      <c r="CA118" s="911" t="s">
        <v>226</v>
      </c>
      <c r="CB118" s="911"/>
      <c r="CC118" s="911"/>
      <c r="CD118" s="911"/>
      <c r="CE118" s="911"/>
      <c r="CF118" s="941" t="s">
        <v>226</v>
      </c>
      <c r="CG118" s="942"/>
      <c r="CH118" s="942"/>
      <c r="CI118" s="942"/>
      <c r="CJ118" s="942"/>
      <c r="CK118" s="993"/>
      <c r="CL118" s="887"/>
      <c r="CM118" s="881" t="s">
        <v>469</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226</v>
      </c>
      <c r="DH118" s="846"/>
      <c r="DI118" s="846"/>
      <c r="DJ118" s="846"/>
      <c r="DK118" s="847"/>
      <c r="DL118" s="848" t="s">
        <v>226</v>
      </c>
      <c r="DM118" s="846"/>
      <c r="DN118" s="846"/>
      <c r="DO118" s="846"/>
      <c r="DP118" s="847"/>
      <c r="DQ118" s="848" t="s">
        <v>458</v>
      </c>
      <c r="DR118" s="846"/>
      <c r="DS118" s="846"/>
      <c r="DT118" s="846"/>
      <c r="DU118" s="847"/>
      <c r="DV118" s="890" t="s">
        <v>226</v>
      </c>
      <c r="DW118" s="891"/>
      <c r="DX118" s="891"/>
      <c r="DY118" s="891"/>
      <c r="DZ118" s="892"/>
    </row>
    <row r="119" spans="1:130" s="224" customFormat="1" ht="26.25" customHeight="1" x14ac:dyDescent="0.2">
      <c r="A119" s="884" t="s">
        <v>440</v>
      </c>
      <c r="B119" s="885"/>
      <c r="C119" s="926" t="s">
        <v>441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v>4153</v>
      </c>
      <c r="AB119" s="955"/>
      <c r="AC119" s="955"/>
      <c r="AD119" s="955"/>
      <c r="AE119" s="956"/>
      <c r="AF119" s="957">
        <v>4456</v>
      </c>
      <c r="AG119" s="955"/>
      <c r="AH119" s="955"/>
      <c r="AI119" s="955"/>
      <c r="AJ119" s="956"/>
      <c r="AK119" s="957">
        <v>4492</v>
      </c>
      <c r="AL119" s="955"/>
      <c r="AM119" s="955"/>
      <c r="AN119" s="955"/>
      <c r="AO119" s="956"/>
      <c r="AP119" s="958">
        <v>0.2</v>
      </c>
      <c r="AQ119" s="959"/>
      <c r="AR119" s="959"/>
      <c r="AS119" s="959"/>
      <c r="AT119" s="960"/>
      <c r="AU119" s="1000"/>
      <c r="AV119" s="1001"/>
      <c r="AW119" s="1001"/>
      <c r="AX119" s="1001"/>
      <c r="AY119" s="1001"/>
      <c r="AZ119" s="245" t="s">
        <v>186</v>
      </c>
      <c r="BA119" s="245"/>
      <c r="BB119" s="245"/>
      <c r="BC119" s="245"/>
      <c r="BD119" s="245"/>
      <c r="BE119" s="245"/>
      <c r="BF119" s="245"/>
      <c r="BG119" s="245"/>
      <c r="BH119" s="245"/>
      <c r="BI119" s="245"/>
      <c r="BJ119" s="245"/>
      <c r="BK119" s="245"/>
      <c r="BL119" s="245"/>
      <c r="BM119" s="245"/>
      <c r="BN119" s="245"/>
      <c r="BO119" s="943" t="s">
        <v>470</v>
      </c>
      <c r="BP119" s="944"/>
      <c r="BQ119" s="945">
        <v>6547826</v>
      </c>
      <c r="BR119" s="911"/>
      <c r="BS119" s="911"/>
      <c r="BT119" s="911"/>
      <c r="BU119" s="911"/>
      <c r="BV119" s="911">
        <v>6815314</v>
      </c>
      <c r="BW119" s="911"/>
      <c r="BX119" s="911"/>
      <c r="BY119" s="911"/>
      <c r="BZ119" s="911"/>
      <c r="CA119" s="911">
        <v>7513909</v>
      </c>
      <c r="CB119" s="911"/>
      <c r="CC119" s="911"/>
      <c r="CD119" s="911"/>
      <c r="CE119" s="911"/>
      <c r="CF119" s="814"/>
      <c r="CG119" s="815"/>
      <c r="CH119" s="815"/>
      <c r="CI119" s="815"/>
      <c r="CJ119" s="900"/>
      <c r="CK119" s="994"/>
      <c r="CL119" s="889"/>
      <c r="CM119" s="904" t="s">
        <v>471</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226</v>
      </c>
      <c r="DH119" s="830"/>
      <c r="DI119" s="830"/>
      <c r="DJ119" s="830"/>
      <c r="DK119" s="831"/>
      <c r="DL119" s="832" t="s">
        <v>458</v>
      </c>
      <c r="DM119" s="830"/>
      <c r="DN119" s="830"/>
      <c r="DO119" s="830"/>
      <c r="DP119" s="831"/>
      <c r="DQ119" s="832" t="s">
        <v>226</v>
      </c>
      <c r="DR119" s="830"/>
      <c r="DS119" s="830"/>
      <c r="DT119" s="830"/>
      <c r="DU119" s="831"/>
      <c r="DV119" s="914" t="s">
        <v>454</v>
      </c>
      <c r="DW119" s="915"/>
      <c r="DX119" s="915"/>
      <c r="DY119" s="915"/>
      <c r="DZ119" s="916"/>
    </row>
    <row r="120" spans="1:130" s="224" customFormat="1" ht="26.25" customHeight="1" x14ac:dyDescent="0.2">
      <c r="A120" s="886"/>
      <c r="B120" s="887"/>
      <c r="C120" s="881" t="s">
        <v>445</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443</v>
      </c>
      <c r="AB120" s="846"/>
      <c r="AC120" s="846"/>
      <c r="AD120" s="846"/>
      <c r="AE120" s="847"/>
      <c r="AF120" s="848" t="s">
        <v>458</v>
      </c>
      <c r="AG120" s="846"/>
      <c r="AH120" s="846"/>
      <c r="AI120" s="846"/>
      <c r="AJ120" s="847"/>
      <c r="AK120" s="848" t="s">
        <v>458</v>
      </c>
      <c r="AL120" s="846"/>
      <c r="AM120" s="846"/>
      <c r="AN120" s="846"/>
      <c r="AO120" s="847"/>
      <c r="AP120" s="890" t="s">
        <v>226</v>
      </c>
      <c r="AQ120" s="891"/>
      <c r="AR120" s="891"/>
      <c r="AS120" s="891"/>
      <c r="AT120" s="892"/>
      <c r="AU120" s="946" t="s">
        <v>472</v>
      </c>
      <c r="AV120" s="947"/>
      <c r="AW120" s="947"/>
      <c r="AX120" s="947"/>
      <c r="AY120" s="948"/>
      <c r="AZ120" s="926" t="s">
        <v>473</v>
      </c>
      <c r="BA120" s="874"/>
      <c r="BB120" s="874"/>
      <c r="BC120" s="874"/>
      <c r="BD120" s="874"/>
      <c r="BE120" s="874"/>
      <c r="BF120" s="874"/>
      <c r="BG120" s="874"/>
      <c r="BH120" s="874"/>
      <c r="BI120" s="874"/>
      <c r="BJ120" s="874"/>
      <c r="BK120" s="874"/>
      <c r="BL120" s="874"/>
      <c r="BM120" s="874"/>
      <c r="BN120" s="874"/>
      <c r="BO120" s="874"/>
      <c r="BP120" s="875"/>
      <c r="BQ120" s="927">
        <v>1043670</v>
      </c>
      <c r="BR120" s="908"/>
      <c r="BS120" s="908"/>
      <c r="BT120" s="908"/>
      <c r="BU120" s="908"/>
      <c r="BV120" s="908">
        <v>1518270</v>
      </c>
      <c r="BW120" s="908"/>
      <c r="BX120" s="908"/>
      <c r="BY120" s="908"/>
      <c r="BZ120" s="908"/>
      <c r="CA120" s="908">
        <v>2139654</v>
      </c>
      <c r="CB120" s="908"/>
      <c r="CC120" s="908"/>
      <c r="CD120" s="908"/>
      <c r="CE120" s="908"/>
      <c r="CF120" s="932">
        <v>72.599999999999994</v>
      </c>
      <c r="CG120" s="933"/>
      <c r="CH120" s="933"/>
      <c r="CI120" s="933"/>
      <c r="CJ120" s="933"/>
      <c r="CK120" s="934" t="s">
        <v>474</v>
      </c>
      <c r="CL120" s="918"/>
      <c r="CM120" s="918"/>
      <c r="CN120" s="918"/>
      <c r="CO120" s="919"/>
      <c r="CP120" s="938" t="s">
        <v>475</v>
      </c>
      <c r="CQ120" s="939"/>
      <c r="CR120" s="939"/>
      <c r="CS120" s="939"/>
      <c r="CT120" s="939"/>
      <c r="CU120" s="939"/>
      <c r="CV120" s="939"/>
      <c r="CW120" s="939"/>
      <c r="CX120" s="939"/>
      <c r="CY120" s="939"/>
      <c r="CZ120" s="939"/>
      <c r="DA120" s="939"/>
      <c r="DB120" s="939"/>
      <c r="DC120" s="939"/>
      <c r="DD120" s="939"/>
      <c r="DE120" s="939"/>
      <c r="DF120" s="940"/>
      <c r="DG120" s="927">
        <v>756274</v>
      </c>
      <c r="DH120" s="908"/>
      <c r="DI120" s="908"/>
      <c r="DJ120" s="908"/>
      <c r="DK120" s="908"/>
      <c r="DL120" s="908">
        <v>782413</v>
      </c>
      <c r="DM120" s="908"/>
      <c r="DN120" s="908"/>
      <c r="DO120" s="908"/>
      <c r="DP120" s="908"/>
      <c r="DQ120" s="908">
        <v>728660</v>
      </c>
      <c r="DR120" s="908"/>
      <c r="DS120" s="908"/>
      <c r="DT120" s="908"/>
      <c r="DU120" s="908"/>
      <c r="DV120" s="909">
        <v>24.7</v>
      </c>
      <c r="DW120" s="909"/>
      <c r="DX120" s="909"/>
      <c r="DY120" s="909"/>
      <c r="DZ120" s="910"/>
    </row>
    <row r="121" spans="1:130" s="224" customFormat="1" ht="26.25" customHeight="1" x14ac:dyDescent="0.2">
      <c r="A121" s="886"/>
      <c r="B121" s="887"/>
      <c r="C121" s="929" t="s">
        <v>476</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226</v>
      </c>
      <c r="AB121" s="846"/>
      <c r="AC121" s="846"/>
      <c r="AD121" s="846"/>
      <c r="AE121" s="847"/>
      <c r="AF121" s="848" t="s">
        <v>226</v>
      </c>
      <c r="AG121" s="846"/>
      <c r="AH121" s="846"/>
      <c r="AI121" s="846"/>
      <c r="AJ121" s="847"/>
      <c r="AK121" s="848" t="s">
        <v>226</v>
      </c>
      <c r="AL121" s="846"/>
      <c r="AM121" s="846"/>
      <c r="AN121" s="846"/>
      <c r="AO121" s="847"/>
      <c r="AP121" s="890" t="s">
        <v>454</v>
      </c>
      <c r="AQ121" s="891"/>
      <c r="AR121" s="891"/>
      <c r="AS121" s="891"/>
      <c r="AT121" s="892"/>
      <c r="AU121" s="949"/>
      <c r="AV121" s="950"/>
      <c r="AW121" s="950"/>
      <c r="AX121" s="950"/>
      <c r="AY121" s="951"/>
      <c r="AZ121" s="881" t="s">
        <v>477</v>
      </c>
      <c r="BA121" s="818"/>
      <c r="BB121" s="818"/>
      <c r="BC121" s="818"/>
      <c r="BD121" s="818"/>
      <c r="BE121" s="818"/>
      <c r="BF121" s="818"/>
      <c r="BG121" s="818"/>
      <c r="BH121" s="818"/>
      <c r="BI121" s="818"/>
      <c r="BJ121" s="818"/>
      <c r="BK121" s="818"/>
      <c r="BL121" s="818"/>
      <c r="BM121" s="818"/>
      <c r="BN121" s="818"/>
      <c r="BO121" s="818"/>
      <c r="BP121" s="819"/>
      <c r="BQ121" s="882" t="s">
        <v>226</v>
      </c>
      <c r="BR121" s="883"/>
      <c r="BS121" s="883"/>
      <c r="BT121" s="883"/>
      <c r="BU121" s="883"/>
      <c r="BV121" s="883" t="s">
        <v>443</v>
      </c>
      <c r="BW121" s="883"/>
      <c r="BX121" s="883"/>
      <c r="BY121" s="883"/>
      <c r="BZ121" s="883"/>
      <c r="CA121" s="883" t="s">
        <v>226</v>
      </c>
      <c r="CB121" s="883"/>
      <c r="CC121" s="883"/>
      <c r="CD121" s="883"/>
      <c r="CE121" s="883"/>
      <c r="CF121" s="941" t="s">
        <v>454</v>
      </c>
      <c r="CG121" s="942"/>
      <c r="CH121" s="942"/>
      <c r="CI121" s="942"/>
      <c r="CJ121" s="942"/>
      <c r="CK121" s="935"/>
      <c r="CL121" s="921"/>
      <c r="CM121" s="921"/>
      <c r="CN121" s="921"/>
      <c r="CO121" s="922"/>
      <c r="CP121" s="901" t="s">
        <v>478</v>
      </c>
      <c r="CQ121" s="902"/>
      <c r="CR121" s="902"/>
      <c r="CS121" s="902"/>
      <c r="CT121" s="902"/>
      <c r="CU121" s="902"/>
      <c r="CV121" s="902"/>
      <c r="CW121" s="902"/>
      <c r="CX121" s="902"/>
      <c r="CY121" s="902"/>
      <c r="CZ121" s="902"/>
      <c r="DA121" s="902"/>
      <c r="DB121" s="902"/>
      <c r="DC121" s="902"/>
      <c r="DD121" s="902"/>
      <c r="DE121" s="902"/>
      <c r="DF121" s="903"/>
      <c r="DG121" s="882">
        <v>129517</v>
      </c>
      <c r="DH121" s="883"/>
      <c r="DI121" s="883"/>
      <c r="DJ121" s="883"/>
      <c r="DK121" s="883"/>
      <c r="DL121" s="883">
        <v>130650</v>
      </c>
      <c r="DM121" s="883"/>
      <c r="DN121" s="883"/>
      <c r="DO121" s="883"/>
      <c r="DP121" s="883"/>
      <c r="DQ121" s="883">
        <v>128144</v>
      </c>
      <c r="DR121" s="883"/>
      <c r="DS121" s="883"/>
      <c r="DT121" s="883"/>
      <c r="DU121" s="883"/>
      <c r="DV121" s="860">
        <v>4.4000000000000004</v>
      </c>
      <c r="DW121" s="860"/>
      <c r="DX121" s="860"/>
      <c r="DY121" s="860"/>
      <c r="DZ121" s="861"/>
    </row>
    <row r="122" spans="1:130" s="224" customFormat="1" ht="26.25" customHeight="1" x14ac:dyDescent="0.2">
      <c r="A122" s="886"/>
      <c r="B122" s="887"/>
      <c r="C122" s="881" t="s">
        <v>457</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443</v>
      </c>
      <c r="AB122" s="846"/>
      <c r="AC122" s="846"/>
      <c r="AD122" s="846"/>
      <c r="AE122" s="847"/>
      <c r="AF122" s="848" t="s">
        <v>226</v>
      </c>
      <c r="AG122" s="846"/>
      <c r="AH122" s="846"/>
      <c r="AI122" s="846"/>
      <c r="AJ122" s="847"/>
      <c r="AK122" s="848" t="s">
        <v>226</v>
      </c>
      <c r="AL122" s="846"/>
      <c r="AM122" s="846"/>
      <c r="AN122" s="846"/>
      <c r="AO122" s="847"/>
      <c r="AP122" s="890" t="s">
        <v>446</v>
      </c>
      <c r="AQ122" s="891"/>
      <c r="AR122" s="891"/>
      <c r="AS122" s="891"/>
      <c r="AT122" s="892"/>
      <c r="AU122" s="949"/>
      <c r="AV122" s="950"/>
      <c r="AW122" s="950"/>
      <c r="AX122" s="950"/>
      <c r="AY122" s="951"/>
      <c r="AZ122" s="904" t="s">
        <v>479</v>
      </c>
      <c r="BA122" s="905"/>
      <c r="BB122" s="905"/>
      <c r="BC122" s="905"/>
      <c r="BD122" s="905"/>
      <c r="BE122" s="905"/>
      <c r="BF122" s="905"/>
      <c r="BG122" s="905"/>
      <c r="BH122" s="905"/>
      <c r="BI122" s="905"/>
      <c r="BJ122" s="905"/>
      <c r="BK122" s="905"/>
      <c r="BL122" s="905"/>
      <c r="BM122" s="905"/>
      <c r="BN122" s="905"/>
      <c r="BO122" s="905"/>
      <c r="BP122" s="906"/>
      <c r="BQ122" s="945">
        <v>3847813</v>
      </c>
      <c r="BR122" s="911"/>
      <c r="BS122" s="911"/>
      <c r="BT122" s="911"/>
      <c r="BU122" s="911"/>
      <c r="BV122" s="911">
        <v>3968094</v>
      </c>
      <c r="BW122" s="911"/>
      <c r="BX122" s="911"/>
      <c r="BY122" s="911"/>
      <c r="BZ122" s="911"/>
      <c r="CA122" s="911">
        <v>4373483</v>
      </c>
      <c r="CB122" s="911"/>
      <c r="CC122" s="911"/>
      <c r="CD122" s="911"/>
      <c r="CE122" s="911"/>
      <c r="CF122" s="912">
        <v>148.5</v>
      </c>
      <c r="CG122" s="913"/>
      <c r="CH122" s="913"/>
      <c r="CI122" s="913"/>
      <c r="CJ122" s="913"/>
      <c r="CK122" s="935"/>
      <c r="CL122" s="921"/>
      <c r="CM122" s="921"/>
      <c r="CN122" s="921"/>
      <c r="CO122" s="922"/>
      <c r="CP122" s="901" t="s">
        <v>480</v>
      </c>
      <c r="CQ122" s="902"/>
      <c r="CR122" s="902"/>
      <c r="CS122" s="902"/>
      <c r="CT122" s="902"/>
      <c r="CU122" s="902"/>
      <c r="CV122" s="902"/>
      <c r="CW122" s="902"/>
      <c r="CX122" s="902"/>
      <c r="CY122" s="902"/>
      <c r="CZ122" s="902"/>
      <c r="DA122" s="902"/>
      <c r="DB122" s="902"/>
      <c r="DC122" s="902"/>
      <c r="DD122" s="902"/>
      <c r="DE122" s="902"/>
      <c r="DF122" s="903"/>
      <c r="DG122" s="882">
        <v>2931</v>
      </c>
      <c r="DH122" s="883"/>
      <c r="DI122" s="883"/>
      <c r="DJ122" s="883"/>
      <c r="DK122" s="883"/>
      <c r="DL122" s="883">
        <v>2991</v>
      </c>
      <c r="DM122" s="883"/>
      <c r="DN122" s="883"/>
      <c r="DO122" s="883"/>
      <c r="DP122" s="883"/>
      <c r="DQ122" s="883">
        <v>2552</v>
      </c>
      <c r="DR122" s="883"/>
      <c r="DS122" s="883"/>
      <c r="DT122" s="883"/>
      <c r="DU122" s="883"/>
      <c r="DV122" s="860">
        <v>0.1</v>
      </c>
      <c r="DW122" s="860"/>
      <c r="DX122" s="860"/>
      <c r="DY122" s="860"/>
      <c r="DZ122" s="861"/>
    </row>
    <row r="123" spans="1:130" s="224" customFormat="1" ht="26.25" customHeight="1" x14ac:dyDescent="0.2">
      <c r="A123" s="886"/>
      <c r="B123" s="887"/>
      <c r="C123" s="881" t="s">
        <v>464</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443</v>
      </c>
      <c r="AB123" s="846"/>
      <c r="AC123" s="846"/>
      <c r="AD123" s="846"/>
      <c r="AE123" s="847"/>
      <c r="AF123" s="848" t="s">
        <v>226</v>
      </c>
      <c r="AG123" s="846"/>
      <c r="AH123" s="846"/>
      <c r="AI123" s="846"/>
      <c r="AJ123" s="847"/>
      <c r="AK123" s="848" t="s">
        <v>443</v>
      </c>
      <c r="AL123" s="846"/>
      <c r="AM123" s="846"/>
      <c r="AN123" s="846"/>
      <c r="AO123" s="847"/>
      <c r="AP123" s="890" t="s">
        <v>458</v>
      </c>
      <c r="AQ123" s="891"/>
      <c r="AR123" s="891"/>
      <c r="AS123" s="891"/>
      <c r="AT123" s="892"/>
      <c r="AU123" s="952"/>
      <c r="AV123" s="953"/>
      <c r="AW123" s="953"/>
      <c r="AX123" s="953"/>
      <c r="AY123" s="953"/>
      <c r="AZ123" s="245" t="s">
        <v>186</v>
      </c>
      <c r="BA123" s="245"/>
      <c r="BB123" s="245"/>
      <c r="BC123" s="245"/>
      <c r="BD123" s="245"/>
      <c r="BE123" s="245"/>
      <c r="BF123" s="245"/>
      <c r="BG123" s="245"/>
      <c r="BH123" s="245"/>
      <c r="BI123" s="245"/>
      <c r="BJ123" s="245"/>
      <c r="BK123" s="245"/>
      <c r="BL123" s="245"/>
      <c r="BM123" s="245"/>
      <c r="BN123" s="245"/>
      <c r="BO123" s="943" t="s">
        <v>481</v>
      </c>
      <c r="BP123" s="944"/>
      <c r="BQ123" s="898">
        <v>4891483</v>
      </c>
      <c r="BR123" s="899"/>
      <c r="BS123" s="899"/>
      <c r="BT123" s="899"/>
      <c r="BU123" s="899"/>
      <c r="BV123" s="899">
        <v>5486364</v>
      </c>
      <c r="BW123" s="899"/>
      <c r="BX123" s="899"/>
      <c r="BY123" s="899"/>
      <c r="BZ123" s="899"/>
      <c r="CA123" s="899">
        <v>6513137</v>
      </c>
      <c r="CB123" s="899"/>
      <c r="CC123" s="899"/>
      <c r="CD123" s="899"/>
      <c r="CE123" s="899"/>
      <c r="CF123" s="814"/>
      <c r="CG123" s="815"/>
      <c r="CH123" s="815"/>
      <c r="CI123" s="815"/>
      <c r="CJ123" s="900"/>
      <c r="CK123" s="935"/>
      <c r="CL123" s="921"/>
      <c r="CM123" s="921"/>
      <c r="CN123" s="921"/>
      <c r="CO123" s="922"/>
      <c r="CP123" s="901" t="s">
        <v>482</v>
      </c>
      <c r="CQ123" s="902"/>
      <c r="CR123" s="902"/>
      <c r="CS123" s="902"/>
      <c r="CT123" s="902"/>
      <c r="CU123" s="902"/>
      <c r="CV123" s="902"/>
      <c r="CW123" s="902"/>
      <c r="CX123" s="902"/>
      <c r="CY123" s="902"/>
      <c r="CZ123" s="902"/>
      <c r="DA123" s="902"/>
      <c r="DB123" s="902"/>
      <c r="DC123" s="902"/>
      <c r="DD123" s="902"/>
      <c r="DE123" s="902"/>
      <c r="DF123" s="903"/>
      <c r="DG123" s="845" t="s">
        <v>226</v>
      </c>
      <c r="DH123" s="846"/>
      <c r="DI123" s="846"/>
      <c r="DJ123" s="846"/>
      <c r="DK123" s="847"/>
      <c r="DL123" s="848" t="s">
        <v>458</v>
      </c>
      <c r="DM123" s="846"/>
      <c r="DN123" s="846"/>
      <c r="DO123" s="846"/>
      <c r="DP123" s="847"/>
      <c r="DQ123" s="848" t="s">
        <v>226</v>
      </c>
      <c r="DR123" s="846"/>
      <c r="DS123" s="846"/>
      <c r="DT123" s="846"/>
      <c r="DU123" s="847"/>
      <c r="DV123" s="890" t="s">
        <v>458</v>
      </c>
      <c r="DW123" s="891"/>
      <c r="DX123" s="891"/>
      <c r="DY123" s="891"/>
      <c r="DZ123" s="892"/>
    </row>
    <row r="124" spans="1:130" s="224" customFormat="1" ht="26.25" customHeight="1" thickBot="1" x14ac:dyDescent="0.25">
      <c r="A124" s="886"/>
      <c r="B124" s="887"/>
      <c r="C124" s="881" t="s">
        <v>467</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226</v>
      </c>
      <c r="AB124" s="846"/>
      <c r="AC124" s="846"/>
      <c r="AD124" s="846"/>
      <c r="AE124" s="847"/>
      <c r="AF124" s="848" t="s">
        <v>226</v>
      </c>
      <c r="AG124" s="846"/>
      <c r="AH124" s="846"/>
      <c r="AI124" s="846"/>
      <c r="AJ124" s="847"/>
      <c r="AK124" s="848" t="s">
        <v>226</v>
      </c>
      <c r="AL124" s="846"/>
      <c r="AM124" s="846"/>
      <c r="AN124" s="846"/>
      <c r="AO124" s="847"/>
      <c r="AP124" s="890" t="s">
        <v>446</v>
      </c>
      <c r="AQ124" s="891"/>
      <c r="AR124" s="891"/>
      <c r="AS124" s="891"/>
      <c r="AT124" s="892"/>
      <c r="AU124" s="893" t="s">
        <v>483</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65.3</v>
      </c>
      <c r="BR124" s="897"/>
      <c r="BS124" s="897"/>
      <c r="BT124" s="897"/>
      <c r="BU124" s="897"/>
      <c r="BV124" s="897">
        <v>49.2</v>
      </c>
      <c r="BW124" s="897"/>
      <c r="BX124" s="897"/>
      <c r="BY124" s="897"/>
      <c r="BZ124" s="897"/>
      <c r="CA124" s="897">
        <v>33.9</v>
      </c>
      <c r="CB124" s="897"/>
      <c r="CC124" s="897"/>
      <c r="CD124" s="897"/>
      <c r="CE124" s="897"/>
      <c r="CF124" s="792"/>
      <c r="CG124" s="793"/>
      <c r="CH124" s="793"/>
      <c r="CI124" s="793"/>
      <c r="CJ124" s="928"/>
      <c r="CK124" s="936"/>
      <c r="CL124" s="936"/>
      <c r="CM124" s="936"/>
      <c r="CN124" s="936"/>
      <c r="CO124" s="937"/>
      <c r="CP124" s="901" t="s">
        <v>484</v>
      </c>
      <c r="CQ124" s="902"/>
      <c r="CR124" s="902"/>
      <c r="CS124" s="902"/>
      <c r="CT124" s="902"/>
      <c r="CU124" s="902"/>
      <c r="CV124" s="902"/>
      <c r="CW124" s="902"/>
      <c r="CX124" s="902"/>
      <c r="CY124" s="902"/>
      <c r="CZ124" s="902"/>
      <c r="DA124" s="902"/>
      <c r="DB124" s="902"/>
      <c r="DC124" s="902"/>
      <c r="DD124" s="902"/>
      <c r="DE124" s="902"/>
      <c r="DF124" s="903"/>
      <c r="DG124" s="829" t="s">
        <v>226</v>
      </c>
      <c r="DH124" s="830"/>
      <c r="DI124" s="830"/>
      <c r="DJ124" s="830"/>
      <c r="DK124" s="831"/>
      <c r="DL124" s="832" t="s">
        <v>226</v>
      </c>
      <c r="DM124" s="830"/>
      <c r="DN124" s="830"/>
      <c r="DO124" s="830"/>
      <c r="DP124" s="831"/>
      <c r="DQ124" s="832" t="s">
        <v>226</v>
      </c>
      <c r="DR124" s="830"/>
      <c r="DS124" s="830"/>
      <c r="DT124" s="830"/>
      <c r="DU124" s="831"/>
      <c r="DV124" s="914" t="s">
        <v>226</v>
      </c>
      <c r="DW124" s="915"/>
      <c r="DX124" s="915"/>
      <c r="DY124" s="915"/>
      <c r="DZ124" s="916"/>
    </row>
    <row r="125" spans="1:130" s="224" customFormat="1" ht="26.25" customHeight="1" x14ac:dyDescent="0.2">
      <c r="A125" s="886"/>
      <c r="B125" s="887"/>
      <c r="C125" s="881" t="s">
        <v>469</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446</v>
      </c>
      <c r="AB125" s="846"/>
      <c r="AC125" s="846"/>
      <c r="AD125" s="846"/>
      <c r="AE125" s="847"/>
      <c r="AF125" s="848" t="s">
        <v>443</v>
      </c>
      <c r="AG125" s="846"/>
      <c r="AH125" s="846"/>
      <c r="AI125" s="846"/>
      <c r="AJ125" s="847"/>
      <c r="AK125" s="848" t="s">
        <v>226</v>
      </c>
      <c r="AL125" s="846"/>
      <c r="AM125" s="846"/>
      <c r="AN125" s="846"/>
      <c r="AO125" s="847"/>
      <c r="AP125" s="890" t="s">
        <v>226</v>
      </c>
      <c r="AQ125" s="891"/>
      <c r="AR125" s="891"/>
      <c r="AS125" s="891"/>
      <c r="AT125" s="89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917" t="s">
        <v>485</v>
      </c>
      <c r="CL125" s="918"/>
      <c r="CM125" s="918"/>
      <c r="CN125" s="918"/>
      <c r="CO125" s="919"/>
      <c r="CP125" s="926" t="s">
        <v>486</v>
      </c>
      <c r="CQ125" s="874"/>
      <c r="CR125" s="874"/>
      <c r="CS125" s="874"/>
      <c r="CT125" s="874"/>
      <c r="CU125" s="874"/>
      <c r="CV125" s="874"/>
      <c r="CW125" s="874"/>
      <c r="CX125" s="874"/>
      <c r="CY125" s="874"/>
      <c r="CZ125" s="874"/>
      <c r="DA125" s="874"/>
      <c r="DB125" s="874"/>
      <c r="DC125" s="874"/>
      <c r="DD125" s="874"/>
      <c r="DE125" s="874"/>
      <c r="DF125" s="875"/>
      <c r="DG125" s="927" t="s">
        <v>226</v>
      </c>
      <c r="DH125" s="908"/>
      <c r="DI125" s="908"/>
      <c r="DJ125" s="908"/>
      <c r="DK125" s="908"/>
      <c r="DL125" s="908" t="s">
        <v>446</v>
      </c>
      <c r="DM125" s="908"/>
      <c r="DN125" s="908"/>
      <c r="DO125" s="908"/>
      <c r="DP125" s="908"/>
      <c r="DQ125" s="908" t="s">
        <v>446</v>
      </c>
      <c r="DR125" s="908"/>
      <c r="DS125" s="908"/>
      <c r="DT125" s="908"/>
      <c r="DU125" s="908"/>
      <c r="DV125" s="909" t="s">
        <v>443</v>
      </c>
      <c r="DW125" s="909"/>
      <c r="DX125" s="909"/>
      <c r="DY125" s="909"/>
      <c r="DZ125" s="910"/>
    </row>
    <row r="126" spans="1:130" s="224" customFormat="1" ht="26.25" customHeight="1" thickBot="1" x14ac:dyDescent="0.25">
      <c r="A126" s="886"/>
      <c r="B126" s="887"/>
      <c r="C126" s="881" t="s">
        <v>471</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226</v>
      </c>
      <c r="AB126" s="846"/>
      <c r="AC126" s="846"/>
      <c r="AD126" s="846"/>
      <c r="AE126" s="847"/>
      <c r="AF126" s="848" t="s">
        <v>226</v>
      </c>
      <c r="AG126" s="846"/>
      <c r="AH126" s="846"/>
      <c r="AI126" s="846"/>
      <c r="AJ126" s="847"/>
      <c r="AK126" s="848" t="s">
        <v>443</v>
      </c>
      <c r="AL126" s="846"/>
      <c r="AM126" s="846"/>
      <c r="AN126" s="846"/>
      <c r="AO126" s="847"/>
      <c r="AP126" s="890" t="s">
        <v>443</v>
      </c>
      <c r="AQ126" s="891"/>
      <c r="AR126" s="891"/>
      <c r="AS126" s="891"/>
      <c r="AT126" s="89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920"/>
      <c r="CL126" s="921"/>
      <c r="CM126" s="921"/>
      <c r="CN126" s="921"/>
      <c r="CO126" s="922"/>
      <c r="CP126" s="881" t="s">
        <v>487</v>
      </c>
      <c r="CQ126" s="818"/>
      <c r="CR126" s="818"/>
      <c r="CS126" s="818"/>
      <c r="CT126" s="818"/>
      <c r="CU126" s="818"/>
      <c r="CV126" s="818"/>
      <c r="CW126" s="818"/>
      <c r="CX126" s="818"/>
      <c r="CY126" s="818"/>
      <c r="CZ126" s="818"/>
      <c r="DA126" s="818"/>
      <c r="DB126" s="818"/>
      <c r="DC126" s="818"/>
      <c r="DD126" s="818"/>
      <c r="DE126" s="818"/>
      <c r="DF126" s="819"/>
      <c r="DG126" s="882" t="s">
        <v>226</v>
      </c>
      <c r="DH126" s="883"/>
      <c r="DI126" s="883"/>
      <c r="DJ126" s="883"/>
      <c r="DK126" s="883"/>
      <c r="DL126" s="883" t="s">
        <v>443</v>
      </c>
      <c r="DM126" s="883"/>
      <c r="DN126" s="883"/>
      <c r="DO126" s="883"/>
      <c r="DP126" s="883"/>
      <c r="DQ126" s="883" t="s">
        <v>226</v>
      </c>
      <c r="DR126" s="883"/>
      <c r="DS126" s="883"/>
      <c r="DT126" s="883"/>
      <c r="DU126" s="883"/>
      <c r="DV126" s="860" t="s">
        <v>226</v>
      </c>
      <c r="DW126" s="860"/>
      <c r="DX126" s="860"/>
      <c r="DY126" s="860"/>
      <c r="DZ126" s="861"/>
    </row>
    <row r="127" spans="1:130" s="224" customFormat="1" ht="26.25" customHeight="1" x14ac:dyDescent="0.2">
      <c r="A127" s="888"/>
      <c r="B127" s="889"/>
      <c r="C127" s="904" t="s">
        <v>488</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t="s">
        <v>443</v>
      </c>
      <c r="AB127" s="846"/>
      <c r="AC127" s="846"/>
      <c r="AD127" s="846"/>
      <c r="AE127" s="847"/>
      <c r="AF127" s="848" t="s">
        <v>226</v>
      </c>
      <c r="AG127" s="846"/>
      <c r="AH127" s="846"/>
      <c r="AI127" s="846"/>
      <c r="AJ127" s="847"/>
      <c r="AK127" s="848" t="s">
        <v>226</v>
      </c>
      <c r="AL127" s="846"/>
      <c r="AM127" s="846"/>
      <c r="AN127" s="846"/>
      <c r="AO127" s="847"/>
      <c r="AP127" s="890" t="s">
        <v>226</v>
      </c>
      <c r="AQ127" s="891"/>
      <c r="AR127" s="891"/>
      <c r="AS127" s="891"/>
      <c r="AT127" s="892"/>
      <c r="AU127" s="226"/>
      <c r="AV127" s="226"/>
      <c r="AW127" s="226"/>
      <c r="AX127" s="907" t="s">
        <v>489</v>
      </c>
      <c r="AY127" s="878"/>
      <c r="AZ127" s="878"/>
      <c r="BA127" s="878"/>
      <c r="BB127" s="878"/>
      <c r="BC127" s="878"/>
      <c r="BD127" s="878"/>
      <c r="BE127" s="879"/>
      <c r="BF127" s="877" t="s">
        <v>490</v>
      </c>
      <c r="BG127" s="878"/>
      <c r="BH127" s="878"/>
      <c r="BI127" s="878"/>
      <c r="BJ127" s="878"/>
      <c r="BK127" s="878"/>
      <c r="BL127" s="879"/>
      <c r="BM127" s="877" t="s">
        <v>491</v>
      </c>
      <c r="BN127" s="878"/>
      <c r="BO127" s="878"/>
      <c r="BP127" s="878"/>
      <c r="BQ127" s="878"/>
      <c r="BR127" s="878"/>
      <c r="BS127" s="879"/>
      <c r="BT127" s="877" t="s">
        <v>492</v>
      </c>
      <c r="BU127" s="878"/>
      <c r="BV127" s="878"/>
      <c r="BW127" s="878"/>
      <c r="BX127" s="878"/>
      <c r="BY127" s="878"/>
      <c r="BZ127" s="880"/>
      <c r="CA127" s="226"/>
      <c r="CB127" s="226"/>
      <c r="CC127" s="226"/>
      <c r="CD127" s="249"/>
      <c r="CE127" s="249"/>
      <c r="CF127" s="249"/>
      <c r="CG127" s="226"/>
      <c r="CH127" s="226"/>
      <c r="CI127" s="226"/>
      <c r="CJ127" s="248"/>
      <c r="CK127" s="920"/>
      <c r="CL127" s="921"/>
      <c r="CM127" s="921"/>
      <c r="CN127" s="921"/>
      <c r="CO127" s="922"/>
      <c r="CP127" s="881" t="s">
        <v>493</v>
      </c>
      <c r="CQ127" s="818"/>
      <c r="CR127" s="818"/>
      <c r="CS127" s="818"/>
      <c r="CT127" s="818"/>
      <c r="CU127" s="818"/>
      <c r="CV127" s="818"/>
      <c r="CW127" s="818"/>
      <c r="CX127" s="818"/>
      <c r="CY127" s="818"/>
      <c r="CZ127" s="818"/>
      <c r="DA127" s="818"/>
      <c r="DB127" s="818"/>
      <c r="DC127" s="818"/>
      <c r="DD127" s="818"/>
      <c r="DE127" s="818"/>
      <c r="DF127" s="819"/>
      <c r="DG127" s="882" t="s">
        <v>443</v>
      </c>
      <c r="DH127" s="883"/>
      <c r="DI127" s="883"/>
      <c r="DJ127" s="883"/>
      <c r="DK127" s="883"/>
      <c r="DL127" s="883" t="s">
        <v>226</v>
      </c>
      <c r="DM127" s="883"/>
      <c r="DN127" s="883"/>
      <c r="DO127" s="883"/>
      <c r="DP127" s="883"/>
      <c r="DQ127" s="883" t="s">
        <v>443</v>
      </c>
      <c r="DR127" s="883"/>
      <c r="DS127" s="883"/>
      <c r="DT127" s="883"/>
      <c r="DU127" s="883"/>
      <c r="DV127" s="860" t="s">
        <v>446</v>
      </c>
      <c r="DW127" s="860"/>
      <c r="DX127" s="860"/>
      <c r="DY127" s="860"/>
      <c r="DZ127" s="861"/>
    </row>
    <row r="128" spans="1:130" s="224" customFormat="1" ht="26.25" customHeight="1" thickBot="1" x14ac:dyDescent="0.25">
      <c r="A128" s="862" t="s">
        <v>494</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495</v>
      </c>
      <c r="X128" s="864"/>
      <c r="Y128" s="864"/>
      <c r="Z128" s="865"/>
      <c r="AA128" s="866" t="s">
        <v>443</v>
      </c>
      <c r="AB128" s="867"/>
      <c r="AC128" s="867"/>
      <c r="AD128" s="867"/>
      <c r="AE128" s="868"/>
      <c r="AF128" s="869" t="s">
        <v>226</v>
      </c>
      <c r="AG128" s="867"/>
      <c r="AH128" s="867"/>
      <c r="AI128" s="867"/>
      <c r="AJ128" s="868"/>
      <c r="AK128" s="869" t="s">
        <v>443</v>
      </c>
      <c r="AL128" s="867"/>
      <c r="AM128" s="867"/>
      <c r="AN128" s="867"/>
      <c r="AO128" s="868"/>
      <c r="AP128" s="870"/>
      <c r="AQ128" s="871"/>
      <c r="AR128" s="871"/>
      <c r="AS128" s="871"/>
      <c r="AT128" s="872"/>
      <c r="AU128" s="226"/>
      <c r="AV128" s="226"/>
      <c r="AW128" s="226"/>
      <c r="AX128" s="873" t="s">
        <v>496</v>
      </c>
      <c r="AY128" s="874"/>
      <c r="AZ128" s="874"/>
      <c r="BA128" s="874"/>
      <c r="BB128" s="874"/>
      <c r="BC128" s="874"/>
      <c r="BD128" s="874"/>
      <c r="BE128" s="875"/>
      <c r="BF128" s="852" t="s">
        <v>446</v>
      </c>
      <c r="BG128" s="853"/>
      <c r="BH128" s="853"/>
      <c r="BI128" s="853"/>
      <c r="BJ128" s="853"/>
      <c r="BK128" s="853"/>
      <c r="BL128" s="876"/>
      <c r="BM128" s="852">
        <v>15</v>
      </c>
      <c r="BN128" s="853"/>
      <c r="BO128" s="853"/>
      <c r="BP128" s="853"/>
      <c r="BQ128" s="853"/>
      <c r="BR128" s="853"/>
      <c r="BS128" s="876"/>
      <c r="BT128" s="852">
        <v>20</v>
      </c>
      <c r="BU128" s="853"/>
      <c r="BV128" s="853"/>
      <c r="BW128" s="853"/>
      <c r="BX128" s="853"/>
      <c r="BY128" s="853"/>
      <c r="BZ128" s="854"/>
      <c r="CA128" s="249"/>
      <c r="CB128" s="249"/>
      <c r="CC128" s="249"/>
      <c r="CD128" s="249"/>
      <c r="CE128" s="249"/>
      <c r="CF128" s="249"/>
      <c r="CG128" s="226"/>
      <c r="CH128" s="226"/>
      <c r="CI128" s="226"/>
      <c r="CJ128" s="248"/>
      <c r="CK128" s="923"/>
      <c r="CL128" s="924"/>
      <c r="CM128" s="924"/>
      <c r="CN128" s="924"/>
      <c r="CO128" s="925"/>
      <c r="CP128" s="855" t="s">
        <v>497</v>
      </c>
      <c r="CQ128" s="796"/>
      <c r="CR128" s="796"/>
      <c r="CS128" s="796"/>
      <c r="CT128" s="796"/>
      <c r="CU128" s="796"/>
      <c r="CV128" s="796"/>
      <c r="CW128" s="796"/>
      <c r="CX128" s="796"/>
      <c r="CY128" s="796"/>
      <c r="CZ128" s="796"/>
      <c r="DA128" s="796"/>
      <c r="DB128" s="796"/>
      <c r="DC128" s="796"/>
      <c r="DD128" s="796"/>
      <c r="DE128" s="796"/>
      <c r="DF128" s="797"/>
      <c r="DG128" s="856" t="s">
        <v>226</v>
      </c>
      <c r="DH128" s="857"/>
      <c r="DI128" s="857"/>
      <c r="DJ128" s="857"/>
      <c r="DK128" s="857"/>
      <c r="DL128" s="857" t="s">
        <v>443</v>
      </c>
      <c r="DM128" s="857"/>
      <c r="DN128" s="857"/>
      <c r="DO128" s="857"/>
      <c r="DP128" s="857"/>
      <c r="DQ128" s="857" t="s">
        <v>446</v>
      </c>
      <c r="DR128" s="857"/>
      <c r="DS128" s="857"/>
      <c r="DT128" s="857"/>
      <c r="DU128" s="857"/>
      <c r="DV128" s="858" t="s">
        <v>226</v>
      </c>
      <c r="DW128" s="858"/>
      <c r="DX128" s="858"/>
      <c r="DY128" s="858"/>
      <c r="DZ128" s="859"/>
    </row>
    <row r="129" spans="1:131" s="224" customFormat="1" ht="26.25" customHeight="1" x14ac:dyDescent="0.2">
      <c r="A129" s="840" t="s">
        <v>108</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498</v>
      </c>
      <c r="X129" s="843"/>
      <c r="Y129" s="843"/>
      <c r="Z129" s="844"/>
      <c r="AA129" s="845">
        <v>2865380</v>
      </c>
      <c r="AB129" s="846"/>
      <c r="AC129" s="846"/>
      <c r="AD129" s="846"/>
      <c r="AE129" s="847"/>
      <c r="AF129" s="848">
        <v>3024979</v>
      </c>
      <c r="AG129" s="846"/>
      <c r="AH129" s="846"/>
      <c r="AI129" s="846"/>
      <c r="AJ129" s="847"/>
      <c r="AK129" s="848">
        <v>3270895</v>
      </c>
      <c r="AL129" s="846"/>
      <c r="AM129" s="846"/>
      <c r="AN129" s="846"/>
      <c r="AO129" s="847"/>
      <c r="AP129" s="849"/>
      <c r="AQ129" s="850"/>
      <c r="AR129" s="850"/>
      <c r="AS129" s="850"/>
      <c r="AT129" s="851"/>
      <c r="AU129" s="227"/>
      <c r="AV129" s="227"/>
      <c r="AW129" s="227"/>
      <c r="AX129" s="817" t="s">
        <v>499</v>
      </c>
      <c r="AY129" s="818"/>
      <c r="AZ129" s="818"/>
      <c r="BA129" s="818"/>
      <c r="BB129" s="818"/>
      <c r="BC129" s="818"/>
      <c r="BD129" s="818"/>
      <c r="BE129" s="819"/>
      <c r="BF129" s="836" t="s">
        <v>226</v>
      </c>
      <c r="BG129" s="837"/>
      <c r="BH129" s="837"/>
      <c r="BI129" s="837"/>
      <c r="BJ129" s="837"/>
      <c r="BK129" s="837"/>
      <c r="BL129" s="838"/>
      <c r="BM129" s="836">
        <v>20</v>
      </c>
      <c r="BN129" s="837"/>
      <c r="BO129" s="837"/>
      <c r="BP129" s="837"/>
      <c r="BQ129" s="837"/>
      <c r="BR129" s="837"/>
      <c r="BS129" s="838"/>
      <c r="BT129" s="836">
        <v>30</v>
      </c>
      <c r="BU129" s="837"/>
      <c r="BV129" s="837"/>
      <c r="BW129" s="837"/>
      <c r="BX129" s="837"/>
      <c r="BY129" s="837"/>
      <c r="BZ129" s="839"/>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840" t="s">
        <v>500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501</v>
      </c>
      <c r="X130" s="843"/>
      <c r="Y130" s="843"/>
      <c r="Z130" s="844"/>
      <c r="AA130" s="845">
        <v>330476</v>
      </c>
      <c r="AB130" s="846"/>
      <c r="AC130" s="846"/>
      <c r="AD130" s="846"/>
      <c r="AE130" s="847"/>
      <c r="AF130" s="848">
        <v>327960</v>
      </c>
      <c r="AG130" s="846"/>
      <c r="AH130" s="846"/>
      <c r="AI130" s="846"/>
      <c r="AJ130" s="847"/>
      <c r="AK130" s="848">
        <v>325716</v>
      </c>
      <c r="AL130" s="846"/>
      <c r="AM130" s="846"/>
      <c r="AN130" s="846"/>
      <c r="AO130" s="847"/>
      <c r="AP130" s="849"/>
      <c r="AQ130" s="850"/>
      <c r="AR130" s="850"/>
      <c r="AS130" s="850"/>
      <c r="AT130" s="851"/>
      <c r="AU130" s="227"/>
      <c r="AV130" s="227"/>
      <c r="AW130" s="227"/>
      <c r="AX130" s="817" t="s">
        <v>502</v>
      </c>
      <c r="AY130" s="818"/>
      <c r="AZ130" s="818"/>
      <c r="BA130" s="818"/>
      <c r="BB130" s="818"/>
      <c r="BC130" s="818"/>
      <c r="BD130" s="818"/>
      <c r="BE130" s="819"/>
      <c r="BF130" s="820">
        <v>5.7</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503</v>
      </c>
      <c r="X131" s="827"/>
      <c r="Y131" s="827"/>
      <c r="Z131" s="828"/>
      <c r="AA131" s="829">
        <v>2534904</v>
      </c>
      <c r="AB131" s="830"/>
      <c r="AC131" s="830"/>
      <c r="AD131" s="830"/>
      <c r="AE131" s="831"/>
      <c r="AF131" s="832">
        <v>2697019</v>
      </c>
      <c r="AG131" s="830"/>
      <c r="AH131" s="830"/>
      <c r="AI131" s="830"/>
      <c r="AJ131" s="831"/>
      <c r="AK131" s="832">
        <v>2945179</v>
      </c>
      <c r="AL131" s="830"/>
      <c r="AM131" s="830"/>
      <c r="AN131" s="830"/>
      <c r="AO131" s="831"/>
      <c r="AP131" s="833"/>
      <c r="AQ131" s="834"/>
      <c r="AR131" s="834"/>
      <c r="AS131" s="834"/>
      <c r="AT131" s="835"/>
      <c r="AU131" s="227"/>
      <c r="AV131" s="227"/>
      <c r="AW131" s="227"/>
      <c r="AX131" s="795" t="s">
        <v>504</v>
      </c>
      <c r="AY131" s="796"/>
      <c r="AZ131" s="796"/>
      <c r="BA131" s="796"/>
      <c r="BB131" s="796"/>
      <c r="BC131" s="796"/>
      <c r="BD131" s="796"/>
      <c r="BE131" s="797"/>
      <c r="BF131" s="798">
        <v>33.9</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804" t="s">
        <v>505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506</v>
      </c>
      <c r="W132" s="808"/>
      <c r="X132" s="808"/>
      <c r="Y132" s="808"/>
      <c r="Z132" s="809"/>
      <c r="AA132" s="810">
        <v>5.2843815779999996</v>
      </c>
      <c r="AB132" s="811"/>
      <c r="AC132" s="811"/>
      <c r="AD132" s="811"/>
      <c r="AE132" s="812"/>
      <c r="AF132" s="813">
        <v>5.9997723409999999</v>
      </c>
      <c r="AG132" s="811"/>
      <c r="AH132" s="811"/>
      <c r="AI132" s="811"/>
      <c r="AJ132" s="812"/>
      <c r="AK132" s="813">
        <v>5.8269463420000003</v>
      </c>
      <c r="AL132" s="811"/>
      <c r="AM132" s="811"/>
      <c r="AN132" s="811"/>
      <c r="AO132" s="812"/>
      <c r="AP132" s="814"/>
      <c r="AQ132" s="815"/>
      <c r="AR132" s="815"/>
      <c r="AS132" s="815"/>
      <c r="AT132" s="81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507</v>
      </c>
      <c r="W133" s="787"/>
      <c r="X133" s="787"/>
      <c r="Y133" s="787"/>
      <c r="Z133" s="788"/>
      <c r="AA133" s="789">
        <v>5.3</v>
      </c>
      <c r="AB133" s="790"/>
      <c r="AC133" s="790"/>
      <c r="AD133" s="790"/>
      <c r="AE133" s="791"/>
      <c r="AF133" s="789">
        <v>5.5</v>
      </c>
      <c r="AG133" s="790"/>
      <c r="AH133" s="790"/>
      <c r="AI133" s="790"/>
      <c r="AJ133" s="791"/>
      <c r="AK133" s="789">
        <v>5.7</v>
      </c>
      <c r="AL133" s="790"/>
      <c r="AM133" s="790"/>
      <c r="AN133" s="790"/>
      <c r="AO133" s="791"/>
      <c r="AP133" s="792"/>
      <c r="AQ133" s="793"/>
      <c r="AR133" s="793"/>
      <c r="AS133" s="793"/>
      <c r="AT133" s="794"/>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CfcBJZziWsXRaVCG6QpBUoN6WeeytrDKvJRCgKTAZklEpxDKhYlHb3phsIOYouyn8bHZKf4iYs823DDG2bSug==" saltValue="NJemsQqxJ8Dpdgx8x5MDNg==" spinCount="100000" sheet="1" objects="1" scenarios="1" formatRows="0"/>
  <mergeCells count="2035">
    <mergeCell ref="B68:P68"/>
    <mergeCell ref="B70:P70"/>
    <mergeCell ref="B69:P69"/>
    <mergeCell ref="B71:P71"/>
    <mergeCell ref="B72:P72"/>
    <mergeCell ref="B74:P74"/>
    <mergeCell ref="B73:P73"/>
    <mergeCell ref="B75:P75"/>
    <mergeCell ref="B76:P76"/>
    <mergeCell ref="AK5:AO6"/>
    <mergeCell ref="AP5:AT6"/>
    <mergeCell ref="AU5:AY6"/>
    <mergeCell ref="BQ5:CG6"/>
    <mergeCell ref="CH5:CL6"/>
    <mergeCell ref="CM5:CQ6"/>
    <mergeCell ref="A2:BI2"/>
    <mergeCell ref="DJ2:DO2"/>
    <mergeCell ref="AU7:AY7"/>
    <mergeCell ref="BS7:CG7"/>
    <mergeCell ref="CR5:CV6"/>
    <mergeCell ref="CW5:DA6"/>
    <mergeCell ref="DB5:DF6"/>
    <mergeCell ref="DG5:DK6"/>
    <mergeCell ref="DL5:DP6"/>
    <mergeCell ref="DL10:DP10"/>
    <mergeCell ref="AK12:AO12"/>
    <mergeCell ref="AP12:AT12"/>
    <mergeCell ref="AU12:AY12"/>
    <mergeCell ref="BS12:CG12"/>
    <mergeCell ref="CH12:CL12"/>
    <mergeCell ref="CM12:CQ12"/>
    <mergeCell ref="DG11:DK11"/>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B11:DF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B14:P14"/>
    <mergeCell ref="Q14:U14"/>
    <mergeCell ref="V14:Z14"/>
    <mergeCell ref="AA14:AE14"/>
    <mergeCell ref="AF14:AJ14"/>
    <mergeCell ref="AK14:AO14"/>
    <mergeCell ref="AP14:AT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RTfasdYp1e2/qR/0b7qHK2NBl8zcmO7AL2fLFRocYVKP2k2s6Jd4ntYSGqu501WFTWViWEVPO/989980bJDbQ==" saltValue="d4W8AOQ3bz+wrKtefG0yg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ApHzIPUI8zWgPmfDTA/cxXq/aAtgMHHjFBuGFuc2GRP0lG13ABegohVA8xMW0PAWnYuf4HjxxL2efsNhq5eGg==" saltValue="fscHCV8WXNchyt0FR9Yl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2" customWidth="1"/>
    <col min="46" max="46" width="3" style="260" customWidth="1"/>
    <col min="47" max="47" width="19.109375" style="255" hidden="1" customWidth="1"/>
    <col min="48" max="52" width="12.6640625" style="255" hidden="1" customWidth="1"/>
    <col min="53" max="16384" width="8.6640625" style="255" hidden="1"/>
  </cols>
  <sheetData>
    <row r="1" spans="1:46" ht="13.2" x14ac:dyDescent="0.2">
      <c r="AS1" s="256"/>
      <c r="AT1" s="256"/>
    </row>
    <row r="2" spans="1:46" ht="13.2" x14ac:dyDescent="0.2">
      <c r="AS2" s="256"/>
      <c r="AT2" s="256"/>
    </row>
    <row r="3" spans="1:46" ht="13.2" x14ac:dyDescent="0.2">
      <c r="AS3" s="256"/>
      <c r="AT3" s="256"/>
    </row>
    <row r="4" spans="1:46" ht="13.2" x14ac:dyDescent="0.2">
      <c r="AS4" s="256"/>
      <c r="AT4" s="256"/>
    </row>
    <row r="5" spans="1:46" ht="16.2" x14ac:dyDescent="0.2">
      <c r="A5" s="257" t="s">
        <v>509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ht="13.2" x14ac:dyDescent="0.2">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510</v>
      </c>
      <c r="AL6" s="261"/>
      <c r="AM6" s="261"/>
      <c r="AN6" s="261"/>
      <c r="AO6" s="256"/>
      <c r="AP6" s="256"/>
      <c r="AQ6" s="256"/>
      <c r="AR6" s="256"/>
    </row>
    <row r="7" spans="1:46" ht="13.5" customHeight="1" x14ac:dyDescent="0.2">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84" t="s">
        <v>511</v>
      </c>
      <c r="AP7" s="266"/>
      <c r="AQ7" s="267" t="s">
        <v>512</v>
      </c>
      <c r="AR7" s="268"/>
    </row>
    <row r="8" spans="1:46" ht="13.2" x14ac:dyDescent="0.2">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85"/>
      <c r="AP8" s="272" t="s">
        <v>513</v>
      </c>
      <c r="AQ8" s="273" t="s">
        <v>514</v>
      </c>
      <c r="AR8" s="274" t="s">
        <v>515</v>
      </c>
    </row>
    <row r="9" spans="1:46" ht="13.2" x14ac:dyDescent="0.2">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96" t="s">
        <v>516</v>
      </c>
      <c r="AL9" s="1197"/>
      <c r="AM9" s="1197"/>
      <c r="AN9" s="1198"/>
      <c r="AO9" s="275">
        <v>985879</v>
      </c>
      <c r="AP9" s="275">
        <v>91659</v>
      </c>
      <c r="AQ9" s="276">
        <v>106927</v>
      </c>
      <c r="AR9" s="277">
        <v>-14.3</v>
      </c>
    </row>
    <row r="10" spans="1:46" ht="13.5" customHeight="1" x14ac:dyDescent="0.2">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96" t="s">
        <v>517</v>
      </c>
      <c r="AL10" s="1197"/>
      <c r="AM10" s="1197"/>
      <c r="AN10" s="1198"/>
      <c r="AO10" s="278">
        <v>27782</v>
      </c>
      <c r="AP10" s="278">
        <v>2583</v>
      </c>
      <c r="AQ10" s="279">
        <v>15145</v>
      </c>
      <c r="AR10" s="280">
        <v>-82.9</v>
      </c>
    </row>
    <row r="11" spans="1:46" ht="13.5" customHeight="1" x14ac:dyDescent="0.2">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96" t="s">
        <v>518</v>
      </c>
      <c r="AL11" s="1197"/>
      <c r="AM11" s="1197"/>
      <c r="AN11" s="1198"/>
      <c r="AO11" s="278" t="s">
        <v>519</v>
      </c>
      <c r="AP11" s="278" t="s">
        <v>519</v>
      </c>
      <c r="AQ11" s="279">
        <v>1510</v>
      </c>
      <c r="AR11" s="280" t="s">
        <v>519</v>
      </c>
    </row>
    <row r="12" spans="1:46" ht="13.5" customHeight="1" x14ac:dyDescent="0.2">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96" t="s">
        <v>520</v>
      </c>
      <c r="AL12" s="1197"/>
      <c r="AM12" s="1197"/>
      <c r="AN12" s="1198"/>
      <c r="AO12" s="278" t="s">
        <v>519</v>
      </c>
      <c r="AP12" s="278" t="s">
        <v>519</v>
      </c>
      <c r="AQ12" s="279">
        <v>21</v>
      </c>
      <c r="AR12" s="280" t="s">
        <v>519</v>
      </c>
    </row>
    <row r="13" spans="1:46" ht="13.5" customHeight="1" x14ac:dyDescent="0.2">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96" t="s">
        <v>521</v>
      </c>
      <c r="AL13" s="1197"/>
      <c r="AM13" s="1197"/>
      <c r="AN13" s="1198"/>
      <c r="AO13" s="278">
        <v>58610</v>
      </c>
      <c r="AP13" s="278">
        <v>5449</v>
      </c>
      <c r="AQ13" s="279">
        <v>4533</v>
      </c>
      <c r="AR13" s="280">
        <v>20.2</v>
      </c>
    </row>
    <row r="14" spans="1:46" ht="13.5" customHeight="1" x14ac:dyDescent="0.2">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96" t="s">
        <v>522</v>
      </c>
      <c r="AL14" s="1197"/>
      <c r="AM14" s="1197"/>
      <c r="AN14" s="1198"/>
      <c r="AO14" s="278">
        <v>21256</v>
      </c>
      <c r="AP14" s="278">
        <v>1976</v>
      </c>
      <c r="AQ14" s="279">
        <v>2422</v>
      </c>
      <c r="AR14" s="280">
        <v>-18.399999999999999</v>
      </c>
    </row>
    <row r="15" spans="1:46" ht="13.5" customHeight="1" x14ac:dyDescent="0.2">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99" t="s">
        <v>523</v>
      </c>
      <c r="AL15" s="1200"/>
      <c r="AM15" s="1200"/>
      <c r="AN15" s="1201"/>
      <c r="AO15" s="278">
        <v>-72231</v>
      </c>
      <c r="AP15" s="278">
        <v>-6715</v>
      </c>
      <c r="AQ15" s="279">
        <v>-7979</v>
      </c>
      <c r="AR15" s="280">
        <v>-15.8</v>
      </c>
    </row>
    <row r="16" spans="1:46" ht="13.2" x14ac:dyDescent="0.2">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99" t="s">
        <v>186</v>
      </c>
      <c r="AL16" s="1200"/>
      <c r="AM16" s="1200"/>
      <c r="AN16" s="1201"/>
      <c r="AO16" s="278">
        <v>1021296</v>
      </c>
      <c r="AP16" s="278">
        <v>94951</v>
      </c>
      <c r="AQ16" s="279">
        <v>122579</v>
      </c>
      <c r="AR16" s="280">
        <v>-22.5</v>
      </c>
    </row>
    <row r="17" spans="1:46" ht="13.2" x14ac:dyDescent="0.2">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ht="13.2" x14ac:dyDescent="0.2">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ht="13.2" x14ac:dyDescent="0.2">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524</v>
      </c>
      <c r="AL19" s="256"/>
      <c r="AM19" s="256"/>
      <c r="AN19" s="256"/>
      <c r="AO19" s="256"/>
      <c r="AP19" s="256"/>
      <c r="AQ19" s="256"/>
      <c r="AR19" s="256"/>
    </row>
    <row r="20" spans="1:46" ht="13.2" x14ac:dyDescent="0.2">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525</v>
      </c>
      <c r="AP20" s="287" t="s">
        <v>526</v>
      </c>
      <c r="AQ20" s="288" t="s">
        <v>527</v>
      </c>
      <c r="AR20" s="289"/>
    </row>
    <row r="21" spans="1:46" s="295" customFormat="1" ht="13.2" x14ac:dyDescent="0.2">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202" t="s">
        <v>528</v>
      </c>
      <c r="AL21" s="1203"/>
      <c r="AM21" s="1203"/>
      <c r="AN21" s="1204"/>
      <c r="AO21" s="291">
        <v>9.39</v>
      </c>
      <c r="AP21" s="292">
        <v>10.66</v>
      </c>
      <c r="AQ21" s="293">
        <v>-1.27</v>
      </c>
      <c r="AR21" s="261"/>
      <c r="AS21" s="294"/>
      <c r="AT21" s="290"/>
    </row>
    <row r="22" spans="1:46" s="295" customFormat="1" ht="13.2" x14ac:dyDescent="0.2">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202" t="s">
        <v>529</v>
      </c>
      <c r="AL22" s="1203"/>
      <c r="AM22" s="1203"/>
      <c r="AN22" s="1204"/>
      <c r="AO22" s="296">
        <v>98.6</v>
      </c>
      <c r="AP22" s="297">
        <v>96.3</v>
      </c>
      <c r="AQ22" s="298">
        <v>2.2999999999999998</v>
      </c>
      <c r="AR22" s="282"/>
      <c r="AS22" s="294"/>
      <c r="AT22" s="290"/>
    </row>
    <row r="23" spans="1:46" s="295" customFormat="1" ht="13.2" x14ac:dyDescent="0.2">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ht="13.2" x14ac:dyDescent="0.2">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ht="13.2" x14ac:dyDescent="0.2">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ht="13.2" x14ac:dyDescent="0.2">
      <c r="A26" s="1195" t="s">
        <v>530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1"/>
    </row>
    <row r="27" spans="1:46" ht="13.2" x14ac:dyDescent="0.2">
      <c r="A27" s="303"/>
      <c r="AO27" s="256"/>
      <c r="AP27" s="256"/>
      <c r="AQ27" s="256"/>
      <c r="AR27" s="256"/>
      <c r="AS27" s="256"/>
      <c r="AT27" s="256"/>
    </row>
    <row r="28" spans="1:46" ht="16.2" x14ac:dyDescent="0.2">
      <c r="A28" s="257" t="s">
        <v>531</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ht="13.2" x14ac:dyDescent="0.2">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532</v>
      </c>
      <c r="AL29" s="261"/>
      <c r="AM29" s="261"/>
      <c r="AN29" s="261"/>
      <c r="AO29" s="256"/>
      <c r="AP29" s="256"/>
      <c r="AQ29" s="256"/>
      <c r="AR29" s="256"/>
      <c r="AS29" s="305"/>
    </row>
    <row r="30" spans="1:46" ht="13.5" customHeight="1" x14ac:dyDescent="0.2">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84" t="s">
        <v>511</v>
      </c>
      <c r="AP30" s="266"/>
      <c r="AQ30" s="267" t="s">
        <v>512</v>
      </c>
      <c r="AR30" s="268"/>
    </row>
    <row r="31" spans="1:46" ht="13.2" x14ac:dyDescent="0.2">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85"/>
      <c r="AP31" s="272" t="s">
        <v>513</v>
      </c>
      <c r="AQ31" s="273" t="s">
        <v>514</v>
      </c>
      <c r="AR31" s="274" t="s">
        <v>515</v>
      </c>
    </row>
    <row r="32" spans="1:46" ht="27" customHeight="1" x14ac:dyDescent="0.2">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86" t="s">
        <v>533</v>
      </c>
      <c r="AL32" s="1187"/>
      <c r="AM32" s="1187"/>
      <c r="AN32" s="1188"/>
      <c r="AO32" s="306">
        <v>399090</v>
      </c>
      <c r="AP32" s="306">
        <v>37104</v>
      </c>
      <c r="AQ32" s="307">
        <v>59977</v>
      </c>
      <c r="AR32" s="308">
        <v>-38.1</v>
      </c>
    </row>
    <row r="33" spans="1:46" ht="13.5" customHeight="1" x14ac:dyDescent="0.2">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86" t="s">
        <v>534</v>
      </c>
      <c r="AL33" s="1187"/>
      <c r="AM33" s="1187"/>
      <c r="AN33" s="1188"/>
      <c r="AO33" s="306" t="s">
        <v>519</v>
      </c>
      <c r="AP33" s="306" t="s">
        <v>519</v>
      </c>
      <c r="AQ33" s="307" t="s">
        <v>519</v>
      </c>
      <c r="AR33" s="308" t="s">
        <v>519</v>
      </c>
    </row>
    <row r="34" spans="1:46" ht="27" customHeight="1" x14ac:dyDescent="0.2">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86" t="s">
        <v>535</v>
      </c>
      <c r="AL34" s="1187"/>
      <c r="AM34" s="1187"/>
      <c r="AN34" s="1188"/>
      <c r="AO34" s="306" t="s">
        <v>519</v>
      </c>
      <c r="AP34" s="306" t="s">
        <v>519</v>
      </c>
      <c r="AQ34" s="307" t="s">
        <v>519</v>
      </c>
      <c r="AR34" s="308" t="s">
        <v>519</v>
      </c>
    </row>
    <row r="35" spans="1:46" ht="27" customHeight="1" x14ac:dyDescent="0.2">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86" t="s">
        <v>536</v>
      </c>
      <c r="AL35" s="1187"/>
      <c r="AM35" s="1187"/>
      <c r="AN35" s="1188"/>
      <c r="AO35" s="306">
        <v>93748</v>
      </c>
      <c r="AP35" s="306">
        <v>8716</v>
      </c>
      <c r="AQ35" s="307">
        <v>16053</v>
      </c>
      <c r="AR35" s="308">
        <v>-45.7</v>
      </c>
    </row>
    <row r="36" spans="1:46" ht="27" customHeight="1" x14ac:dyDescent="0.2">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86" t="s">
        <v>537</v>
      </c>
      <c r="AL36" s="1187"/>
      <c r="AM36" s="1187"/>
      <c r="AN36" s="1188"/>
      <c r="AO36" s="306" t="s">
        <v>519</v>
      </c>
      <c r="AP36" s="306" t="s">
        <v>519</v>
      </c>
      <c r="AQ36" s="307">
        <v>3449</v>
      </c>
      <c r="AR36" s="308" t="s">
        <v>519</v>
      </c>
    </row>
    <row r="37" spans="1:46" ht="13.5" customHeight="1" x14ac:dyDescent="0.2">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86" t="s">
        <v>538</v>
      </c>
      <c r="AL37" s="1187"/>
      <c r="AM37" s="1187"/>
      <c r="AN37" s="1188"/>
      <c r="AO37" s="306">
        <v>4492</v>
      </c>
      <c r="AP37" s="306">
        <v>418</v>
      </c>
      <c r="AQ37" s="307">
        <v>404</v>
      </c>
      <c r="AR37" s="308">
        <v>3.5</v>
      </c>
    </row>
    <row r="38" spans="1:46" ht="27" customHeight="1" x14ac:dyDescent="0.2">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89" t="s">
        <v>539</v>
      </c>
      <c r="AL38" s="1190"/>
      <c r="AM38" s="1190"/>
      <c r="AN38" s="1191"/>
      <c r="AO38" s="309" t="s">
        <v>519</v>
      </c>
      <c r="AP38" s="309" t="s">
        <v>519</v>
      </c>
      <c r="AQ38" s="310">
        <v>3</v>
      </c>
      <c r="AR38" s="298" t="s">
        <v>519</v>
      </c>
      <c r="AS38" s="305"/>
    </row>
    <row r="39" spans="1:46" ht="13.2" x14ac:dyDescent="0.2">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89" t="s">
        <v>540</v>
      </c>
      <c r="AL39" s="1190"/>
      <c r="AM39" s="1190"/>
      <c r="AN39" s="1191"/>
      <c r="AO39" s="306" t="s">
        <v>519</v>
      </c>
      <c r="AP39" s="306" t="s">
        <v>519</v>
      </c>
      <c r="AQ39" s="307">
        <v>-3105</v>
      </c>
      <c r="AR39" s="308" t="s">
        <v>519</v>
      </c>
      <c r="AS39" s="305"/>
    </row>
    <row r="40" spans="1:46" ht="27" customHeight="1" x14ac:dyDescent="0.2">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86" t="s">
        <v>541</v>
      </c>
      <c r="AL40" s="1187"/>
      <c r="AM40" s="1187"/>
      <c r="AN40" s="1188"/>
      <c r="AO40" s="306">
        <v>-325716</v>
      </c>
      <c r="AP40" s="306">
        <v>-30282</v>
      </c>
      <c r="AQ40" s="307">
        <v>-51549</v>
      </c>
      <c r="AR40" s="308">
        <v>-41.3</v>
      </c>
      <c r="AS40" s="305"/>
    </row>
    <row r="41" spans="1:46" ht="13.2" x14ac:dyDescent="0.2">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92" t="s">
        <v>297</v>
      </c>
      <c r="AL41" s="1193"/>
      <c r="AM41" s="1193"/>
      <c r="AN41" s="1194"/>
      <c r="AO41" s="306">
        <v>171614</v>
      </c>
      <c r="AP41" s="306">
        <v>15955</v>
      </c>
      <c r="AQ41" s="307">
        <v>25231</v>
      </c>
      <c r="AR41" s="308">
        <v>-36.799999999999997</v>
      </c>
      <c r="AS41" s="305"/>
    </row>
    <row r="42" spans="1:46" ht="13.2" x14ac:dyDescent="0.2">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542</v>
      </c>
      <c r="AL42" s="256"/>
      <c r="AM42" s="256"/>
      <c r="AN42" s="256"/>
      <c r="AO42" s="256"/>
      <c r="AP42" s="256"/>
      <c r="AQ42" s="282"/>
      <c r="AR42" s="282"/>
      <c r="AS42" s="305"/>
    </row>
    <row r="43" spans="1:46" ht="13.2" x14ac:dyDescent="0.2">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ht="13.2" x14ac:dyDescent="0.2">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ht="13.2" x14ac:dyDescent="0.2">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ht="13.2" x14ac:dyDescent="0.2">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2">
      <c r="A47" s="315" t="s">
        <v>543</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ht="13.2" x14ac:dyDescent="0.2">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544</v>
      </c>
      <c r="AL48" s="316"/>
      <c r="AM48" s="316"/>
      <c r="AN48" s="316"/>
      <c r="AO48" s="316"/>
      <c r="AP48" s="316"/>
      <c r="AQ48" s="317"/>
      <c r="AR48" s="316"/>
    </row>
    <row r="49" spans="1:44" ht="13.5" customHeight="1" x14ac:dyDescent="0.2">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79" t="s">
        <v>511</v>
      </c>
      <c r="AN49" s="1181" t="s">
        <v>545</v>
      </c>
      <c r="AO49" s="1182"/>
      <c r="AP49" s="1182"/>
      <c r="AQ49" s="1182"/>
      <c r="AR49" s="1183"/>
    </row>
    <row r="50" spans="1:44" ht="13.2" x14ac:dyDescent="0.2">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80"/>
      <c r="AN50" s="322" t="s">
        <v>546</v>
      </c>
      <c r="AO50" s="323" t="s">
        <v>547</v>
      </c>
      <c r="AP50" s="324" t="s">
        <v>548</v>
      </c>
      <c r="AQ50" s="325" t="s">
        <v>549</v>
      </c>
      <c r="AR50" s="326" t="s">
        <v>550</v>
      </c>
    </row>
    <row r="51" spans="1:44" ht="13.2" x14ac:dyDescent="0.2">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551</v>
      </c>
      <c r="AL51" s="319"/>
      <c r="AM51" s="327">
        <v>478374</v>
      </c>
      <c r="AN51" s="328">
        <v>42526</v>
      </c>
      <c r="AO51" s="329">
        <v>104.7</v>
      </c>
      <c r="AP51" s="330">
        <v>90072</v>
      </c>
      <c r="AQ51" s="331">
        <v>13.3</v>
      </c>
      <c r="AR51" s="332">
        <v>91.4</v>
      </c>
    </row>
    <row r="52" spans="1:44" ht="13.2" x14ac:dyDescent="0.2">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552</v>
      </c>
      <c r="AM52" s="335">
        <v>272890</v>
      </c>
      <c r="AN52" s="336">
        <v>24259</v>
      </c>
      <c r="AO52" s="337">
        <v>80.2</v>
      </c>
      <c r="AP52" s="338">
        <v>46083</v>
      </c>
      <c r="AQ52" s="339">
        <v>3.2</v>
      </c>
      <c r="AR52" s="340">
        <v>77</v>
      </c>
    </row>
    <row r="53" spans="1:44" ht="13.2" x14ac:dyDescent="0.2">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553</v>
      </c>
      <c r="AL53" s="319"/>
      <c r="AM53" s="327">
        <v>977378</v>
      </c>
      <c r="AN53" s="328">
        <v>87056</v>
      </c>
      <c r="AO53" s="329">
        <v>104.7</v>
      </c>
      <c r="AP53" s="330">
        <v>88328</v>
      </c>
      <c r="AQ53" s="331">
        <v>-1.9</v>
      </c>
      <c r="AR53" s="332">
        <v>106.6</v>
      </c>
    </row>
    <row r="54" spans="1:44" ht="13.2" x14ac:dyDescent="0.2">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552</v>
      </c>
      <c r="AM54" s="335">
        <v>150955</v>
      </c>
      <c r="AN54" s="336">
        <v>13446</v>
      </c>
      <c r="AO54" s="337">
        <v>-44.6</v>
      </c>
      <c r="AP54" s="338">
        <v>49013</v>
      </c>
      <c r="AQ54" s="339">
        <v>6.4</v>
      </c>
      <c r="AR54" s="340">
        <v>-51</v>
      </c>
    </row>
    <row r="55" spans="1:44" ht="13.2" x14ac:dyDescent="0.2">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554</v>
      </c>
      <c r="AL55" s="319"/>
      <c r="AM55" s="327">
        <v>631768</v>
      </c>
      <c r="AN55" s="328">
        <v>56834</v>
      </c>
      <c r="AO55" s="329">
        <v>-34.700000000000003</v>
      </c>
      <c r="AP55" s="330">
        <v>103390</v>
      </c>
      <c r="AQ55" s="331">
        <v>17.100000000000001</v>
      </c>
      <c r="AR55" s="332">
        <v>-51.8</v>
      </c>
    </row>
    <row r="56" spans="1:44" ht="13.2" x14ac:dyDescent="0.2">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552</v>
      </c>
      <c r="AM56" s="335">
        <v>337435</v>
      </c>
      <c r="AN56" s="336">
        <v>30356</v>
      </c>
      <c r="AO56" s="337">
        <v>125.8</v>
      </c>
      <c r="AP56" s="338">
        <v>51269</v>
      </c>
      <c r="AQ56" s="339">
        <v>4.5999999999999996</v>
      </c>
      <c r="AR56" s="340">
        <v>121.2</v>
      </c>
    </row>
    <row r="57" spans="1:44" ht="13.2" x14ac:dyDescent="0.2">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555</v>
      </c>
      <c r="AL57" s="319"/>
      <c r="AM57" s="327">
        <v>1134084</v>
      </c>
      <c r="AN57" s="328">
        <v>103749</v>
      </c>
      <c r="AO57" s="329">
        <v>82.5</v>
      </c>
      <c r="AP57" s="330">
        <v>117234</v>
      </c>
      <c r="AQ57" s="331">
        <v>13.4</v>
      </c>
      <c r="AR57" s="332">
        <v>69.099999999999994</v>
      </c>
    </row>
    <row r="58" spans="1:44" ht="13.2" x14ac:dyDescent="0.2">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552</v>
      </c>
      <c r="AM58" s="335">
        <v>318467</v>
      </c>
      <c r="AN58" s="336">
        <v>29134</v>
      </c>
      <c r="AO58" s="337">
        <v>-4</v>
      </c>
      <c r="AP58" s="338">
        <v>59796</v>
      </c>
      <c r="AQ58" s="339">
        <v>16.600000000000001</v>
      </c>
      <c r="AR58" s="340">
        <v>-20.6</v>
      </c>
    </row>
    <row r="59" spans="1:44" ht="13.2" x14ac:dyDescent="0.2">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556</v>
      </c>
      <c r="AL59" s="319"/>
      <c r="AM59" s="327">
        <v>2146884</v>
      </c>
      <c r="AN59" s="328">
        <v>199599</v>
      </c>
      <c r="AO59" s="329">
        <v>92.4</v>
      </c>
      <c r="AP59" s="330">
        <v>97758</v>
      </c>
      <c r="AQ59" s="331">
        <v>-16.600000000000001</v>
      </c>
      <c r="AR59" s="332">
        <v>109</v>
      </c>
    </row>
    <row r="60" spans="1:44" ht="13.2" x14ac:dyDescent="0.2">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552</v>
      </c>
      <c r="AM60" s="335">
        <v>72364</v>
      </c>
      <c r="AN60" s="336">
        <v>6728</v>
      </c>
      <c r="AO60" s="337">
        <v>-76.900000000000006</v>
      </c>
      <c r="AP60" s="338">
        <v>45946</v>
      </c>
      <c r="AQ60" s="339">
        <v>-23.2</v>
      </c>
      <c r="AR60" s="340">
        <v>-53.7</v>
      </c>
    </row>
    <row r="61" spans="1:44" ht="13.2" x14ac:dyDescent="0.2">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557</v>
      </c>
      <c r="AL61" s="341"/>
      <c r="AM61" s="342">
        <v>1073698</v>
      </c>
      <c r="AN61" s="343">
        <v>97953</v>
      </c>
      <c r="AO61" s="344">
        <v>69.900000000000006</v>
      </c>
      <c r="AP61" s="345">
        <v>99356</v>
      </c>
      <c r="AQ61" s="346">
        <v>5.0999999999999996</v>
      </c>
      <c r="AR61" s="332">
        <v>64.8</v>
      </c>
    </row>
    <row r="62" spans="1:44" ht="13.2" x14ac:dyDescent="0.2">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552</v>
      </c>
      <c r="AM62" s="335">
        <v>230422</v>
      </c>
      <c r="AN62" s="336">
        <v>20785</v>
      </c>
      <c r="AO62" s="337">
        <v>16.100000000000001</v>
      </c>
      <c r="AP62" s="338">
        <v>50421</v>
      </c>
      <c r="AQ62" s="339">
        <v>1.5</v>
      </c>
      <c r="AR62" s="340">
        <v>14.6</v>
      </c>
    </row>
    <row r="63" spans="1:44" ht="13.2" x14ac:dyDescent="0.2">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ht="13.2" x14ac:dyDescent="0.2">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ht="13.2" x14ac:dyDescent="0.2">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ht="13.2"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56"/>
      <c r="AL67" s="256"/>
      <c r="AM67" s="256"/>
      <c r="AN67" s="256"/>
      <c r="AO67" s="256"/>
      <c r="AP67" s="256"/>
      <c r="AQ67" s="256"/>
      <c r="AR67" s="256"/>
      <c r="AS67" s="256"/>
      <c r="AT67" s="256"/>
    </row>
    <row r="68" spans="1:46" ht="13.5" hidden="1" customHeight="1" x14ac:dyDescent="0.2">
      <c r="AK68" s="256"/>
      <c r="AL68" s="256"/>
      <c r="AM68" s="256"/>
      <c r="AN68" s="256"/>
      <c r="AO68" s="256"/>
      <c r="AP68" s="256"/>
      <c r="AQ68" s="256"/>
      <c r="AR68" s="256"/>
    </row>
    <row r="69" spans="1:46" ht="13.5" hidden="1" customHeight="1" x14ac:dyDescent="0.2">
      <c r="AK69" s="256"/>
      <c r="AL69" s="256"/>
      <c r="AM69" s="256"/>
      <c r="AN69" s="256"/>
      <c r="AO69" s="256"/>
      <c r="AP69" s="256"/>
      <c r="AQ69" s="256"/>
      <c r="AR69" s="256"/>
    </row>
    <row r="70" spans="1:46" ht="13.2" hidden="1" x14ac:dyDescent="0.2">
      <c r="AK70" s="256"/>
      <c r="AL70" s="256"/>
      <c r="AM70" s="256"/>
      <c r="AN70" s="256"/>
      <c r="AO70" s="256"/>
      <c r="AP70" s="256"/>
      <c r="AQ70" s="256"/>
      <c r="AR70" s="256"/>
    </row>
    <row r="71" spans="1:46" ht="13.2" hidden="1" x14ac:dyDescent="0.2">
      <c r="AK71" s="256"/>
      <c r="AL71" s="256"/>
      <c r="AM71" s="256"/>
      <c r="AN71" s="256"/>
      <c r="AO71" s="256"/>
      <c r="AP71" s="256"/>
      <c r="AQ71" s="256"/>
      <c r="AR71" s="256"/>
    </row>
    <row r="72" spans="1:46" ht="13.2" hidden="1" x14ac:dyDescent="0.2">
      <c r="AK72" s="256"/>
      <c r="AL72" s="256"/>
      <c r="AM72" s="256"/>
      <c r="AN72" s="256"/>
      <c r="AO72" s="256"/>
      <c r="AP72" s="256"/>
      <c r="AQ72" s="256"/>
      <c r="AR72" s="256"/>
    </row>
    <row r="73" spans="1:46" ht="13.2" hidden="1" x14ac:dyDescent="0.2">
      <c r="AK73" s="256"/>
      <c r="AL73" s="256"/>
      <c r="AM73" s="256"/>
      <c r="AN73" s="256"/>
      <c r="AO73" s="256"/>
      <c r="AP73" s="256"/>
      <c r="AQ73" s="256"/>
      <c r="AR73" s="256"/>
    </row>
  </sheetData>
  <sheetProtection algorithmName="SHA-512" hashValue="ms6yU21aVH6wX+tFSI1UfpxLovoSMVW8k3keBD/ynFdB3pKeuv4iAXhhDHzzrq0Acby14HtlhVEgHH9VrzQ4pw==" saltValue="18tK6+FObJG/usVf5cZk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0" spans="125:125" ht="13.5" hidden="1" customHeight="1" x14ac:dyDescent="0.2"/>
    <row r="121" spans="125:125" ht="13.5" hidden="1" customHeight="1" x14ac:dyDescent="0.2">
      <c r="DU121" s="253"/>
    </row>
  </sheetData>
  <sheetProtection algorithmName="SHA-512" hashValue="/OFAB0c7SVRyqpi92u+Xmkr4Ge35/56J/6q1UKJyM0oJwC6ySw8DzmOqYYYcwt/hA5ENDUabmda8W0mWwroWiw==" saltValue="Yo9InhsVu2HsY6YmR98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dZiTPm3jRzUNnPYv7QHRS7gyGOI5ub7nQvQ/lBC/9QEpbpjZ8QfRD1EM8NUBGPk1+O605KbizaOdVMmHdGfbtg==" saltValue="/qMNq9uVPD9ZR70l9E3F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5" t="s">
        <v>3</v>
      </c>
      <c r="D47" s="1205"/>
      <c r="E47" s="1206"/>
      <c r="F47" s="11">
        <v>9</v>
      </c>
      <c r="G47" s="12">
        <v>12.21</v>
      </c>
      <c r="H47" s="12">
        <v>12.38</v>
      </c>
      <c r="I47" s="12">
        <v>24.49</v>
      </c>
      <c r="J47" s="13">
        <v>36.56</v>
      </c>
    </row>
    <row r="48" spans="2:10" ht="57.75" customHeight="1" x14ac:dyDescent="0.2">
      <c r="B48" s="14"/>
      <c r="C48" s="1207" t="s">
        <v>4</v>
      </c>
      <c r="D48" s="1207"/>
      <c r="E48" s="1208"/>
      <c r="F48" s="15">
        <v>10.37</v>
      </c>
      <c r="G48" s="16">
        <v>5.12</v>
      </c>
      <c r="H48" s="16">
        <v>7.2</v>
      </c>
      <c r="I48" s="16">
        <v>12.28</v>
      </c>
      <c r="J48" s="17">
        <v>15.44</v>
      </c>
    </row>
    <row r="49" spans="2:10" ht="57.75" customHeight="1" thickBot="1" x14ac:dyDescent="0.25">
      <c r="B49" s="18"/>
      <c r="C49" s="1209" t="s">
        <v>5</v>
      </c>
      <c r="D49" s="1209"/>
      <c r="E49" s="1210"/>
      <c r="F49" s="19">
        <v>3</v>
      </c>
      <c r="G49" s="20" t="s">
        <v>566</v>
      </c>
      <c r="H49" s="20">
        <v>2.0099999999999998</v>
      </c>
      <c r="I49" s="20">
        <v>18.22</v>
      </c>
      <c r="J49" s="21">
        <v>10.96</v>
      </c>
    </row>
    <row r="50" spans="2:10" ht="13.2" x14ac:dyDescent="0.2"/>
  </sheetData>
  <sheetProtection algorithmName="SHA-512" hashValue="wK7zyRJ0JZUM27hyiUyAKxH/L+rOU0axz9Eivu4SfEB6Nre79PJXopfCpxK1zsXwzBImEr30XliqmIBbpQl2Ww==" saltValue="//vI86240KelNFR4JOnS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7" t="s">
        <v>567</v>
      </c>
      <c r="D34" s="1217"/>
      <c r="E34" s="1218"/>
      <c r="F34" s="32">
        <v>10.08</v>
      </c>
      <c r="G34" s="33">
        <v>5.1100000000000003</v>
      </c>
      <c r="H34" s="33">
        <v>7.19</v>
      </c>
      <c r="I34" s="33">
        <v>12.28</v>
      </c>
      <c r="J34" s="34">
        <v>15.43</v>
      </c>
      <c r="K34" s="22"/>
      <c r="L34" s="22"/>
      <c r="M34" s="22"/>
      <c r="N34" s="22"/>
      <c r="O34" s="22"/>
      <c r="P34" s="22"/>
    </row>
    <row r="35" spans="1:16" ht="39" customHeight="1" x14ac:dyDescent="0.2">
      <c r="A35" s="22"/>
      <c r="B35" s="35"/>
      <c r="C35" s="1211" t="s">
        <v>568</v>
      </c>
      <c r="D35" s="1212"/>
      <c r="E35" s="1213"/>
      <c r="F35" s="36">
        <v>14.03</v>
      </c>
      <c r="G35" s="37">
        <v>14.51</v>
      </c>
      <c r="H35" s="37">
        <v>15.24</v>
      </c>
      <c r="I35" s="37">
        <v>15.24</v>
      </c>
      <c r="J35" s="38">
        <v>14.59</v>
      </c>
      <c r="K35" s="22"/>
      <c r="L35" s="22"/>
      <c r="M35" s="22"/>
      <c r="N35" s="22"/>
      <c r="O35" s="22"/>
      <c r="P35" s="22"/>
    </row>
    <row r="36" spans="1:16" ht="39" customHeight="1" x14ac:dyDescent="0.2">
      <c r="A36" s="22"/>
      <c r="B36" s="35"/>
      <c r="C36" s="1211" t="s">
        <v>569</v>
      </c>
      <c r="D36" s="1212"/>
      <c r="E36" s="1213"/>
      <c r="F36" s="36">
        <v>5.34</v>
      </c>
      <c r="G36" s="37">
        <v>1.34</v>
      </c>
      <c r="H36" s="37">
        <v>2.82</v>
      </c>
      <c r="I36" s="37">
        <v>2.56</v>
      </c>
      <c r="J36" s="38">
        <v>1.82</v>
      </c>
      <c r="K36" s="22"/>
      <c r="L36" s="22"/>
      <c r="M36" s="22"/>
      <c r="N36" s="22"/>
      <c r="O36" s="22"/>
      <c r="P36" s="22"/>
    </row>
    <row r="37" spans="1:16" ht="39" customHeight="1" x14ac:dyDescent="0.2">
      <c r="A37" s="22"/>
      <c r="B37" s="35"/>
      <c r="C37" s="1211" t="s">
        <v>570</v>
      </c>
      <c r="D37" s="1212"/>
      <c r="E37" s="1213"/>
      <c r="F37" s="36">
        <v>2.15</v>
      </c>
      <c r="G37" s="37">
        <v>3.08</v>
      </c>
      <c r="H37" s="37">
        <v>2.86</v>
      </c>
      <c r="I37" s="37">
        <v>2.2200000000000002</v>
      </c>
      <c r="J37" s="38">
        <v>1.57</v>
      </c>
      <c r="K37" s="22"/>
      <c r="L37" s="22"/>
      <c r="M37" s="22"/>
      <c r="N37" s="22"/>
      <c r="O37" s="22"/>
      <c r="P37" s="22"/>
    </row>
    <row r="38" spans="1:16" ht="39" customHeight="1" x14ac:dyDescent="0.2">
      <c r="A38" s="22"/>
      <c r="B38" s="35"/>
      <c r="C38" s="1211" t="s">
        <v>571</v>
      </c>
      <c r="D38" s="1212"/>
      <c r="E38" s="1213"/>
      <c r="F38" s="36">
        <v>0.77</v>
      </c>
      <c r="G38" s="37">
        <v>0.51</v>
      </c>
      <c r="H38" s="37">
        <v>0.97</v>
      </c>
      <c r="I38" s="37">
        <v>0.49</v>
      </c>
      <c r="J38" s="38">
        <v>0.57999999999999996</v>
      </c>
      <c r="K38" s="22"/>
      <c r="L38" s="22"/>
      <c r="M38" s="22"/>
      <c r="N38" s="22"/>
      <c r="O38" s="22"/>
      <c r="P38" s="22"/>
    </row>
    <row r="39" spans="1:16" ht="39" customHeight="1" x14ac:dyDescent="0.2">
      <c r="A39" s="22"/>
      <c r="B39" s="35"/>
      <c r="C39" s="1211" t="s">
        <v>572</v>
      </c>
      <c r="D39" s="1212"/>
      <c r="E39" s="1213"/>
      <c r="F39" s="36">
        <v>0.45</v>
      </c>
      <c r="G39" s="37">
        <v>0.45</v>
      </c>
      <c r="H39" s="37">
        <v>0.56000000000000005</v>
      </c>
      <c r="I39" s="37">
        <v>0.56999999999999995</v>
      </c>
      <c r="J39" s="38">
        <v>0.38</v>
      </c>
      <c r="K39" s="22"/>
      <c r="L39" s="22"/>
      <c r="M39" s="22"/>
      <c r="N39" s="22"/>
      <c r="O39" s="22"/>
      <c r="P39" s="22"/>
    </row>
    <row r="40" spans="1:16" ht="39" customHeight="1" x14ac:dyDescent="0.2">
      <c r="A40" s="22"/>
      <c r="B40" s="35"/>
      <c r="C40" s="1211" t="s">
        <v>573</v>
      </c>
      <c r="D40" s="1212"/>
      <c r="E40" s="1213"/>
      <c r="F40" s="36">
        <v>0.24</v>
      </c>
      <c r="G40" s="37">
        <v>0.4</v>
      </c>
      <c r="H40" s="37">
        <v>0.15</v>
      </c>
      <c r="I40" s="37">
        <v>0.15</v>
      </c>
      <c r="J40" s="38">
        <v>0.16</v>
      </c>
      <c r="K40" s="22"/>
      <c r="L40" s="22"/>
      <c r="M40" s="22"/>
      <c r="N40" s="22"/>
      <c r="O40" s="22"/>
      <c r="P40" s="22"/>
    </row>
    <row r="41" spans="1:16" ht="39" customHeight="1" x14ac:dyDescent="0.2">
      <c r="A41" s="22"/>
      <c r="B41" s="35"/>
      <c r="C41" s="1211" t="s">
        <v>574</v>
      </c>
      <c r="D41" s="1212"/>
      <c r="E41" s="1213"/>
      <c r="F41" s="36">
        <v>0.23</v>
      </c>
      <c r="G41" s="37">
        <v>0.16</v>
      </c>
      <c r="H41" s="37">
        <v>0.11</v>
      </c>
      <c r="I41" s="37">
        <v>0.26</v>
      </c>
      <c r="J41" s="38">
        <v>0.15</v>
      </c>
      <c r="K41" s="22"/>
      <c r="L41" s="22"/>
      <c r="M41" s="22"/>
      <c r="N41" s="22"/>
      <c r="O41" s="22"/>
      <c r="P41" s="22"/>
    </row>
    <row r="42" spans="1:16" ht="39" customHeight="1" x14ac:dyDescent="0.2">
      <c r="A42" s="22"/>
      <c r="B42" s="39"/>
      <c r="C42" s="1211" t="s">
        <v>575</v>
      </c>
      <c r="D42" s="1212"/>
      <c r="E42" s="1213"/>
      <c r="F42" s="36" t="s">
        <v>519</v>
      </c>
      <c r="G42" s="37" t="s">
        <v>519</v>
      </c>
      <c r="H42" s="37" t="s">
        <v>519</v>
      </c>
      <c r="I42" s="37" t="s">
        <v>519</v>
      </c>
      <c r="J42" s="38" t="s">
        <v>519</v>
      </c>
      <c r="K42" s="22"/>
      <c r="L42" s="22"/>
      <c r="M42" s="22"/>
      <c r="N42" s="22"/>
      <c r="O42" s="22"/>
      <c r="P42" s="22"/>
    </row>
    <row r="43" spans="1:16" ht="39" customHeight="1" thickBot="1" x14ac:dyDescent="0.25">
      <c r="A43" s="22"/>
      <c r="B43" s="40"/>
      <c r="C43" s="1214" t="s">
        <v>576</v>
      </c>
      <c r="D43" s="1215"/>
      <c r="E43" s="121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xiiV2n4HvOhmn+VkoEcUE/QJico3Ifkpgb1FbQzF7oxPN9yVtkNO3FBNWcpIdDHa6dwA3uUXf07X2omkKV8HQ==" saltValue="DhNf589QqN8yiqNj+et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350</v>
      </c>
      <c r="L45" s="60">
        <v>368</v>
      </c>
      <c r="M45" s="60">
        <v>350</v>
      </c>
      <c r="N45" s="60">
        <v>388</v>
      </c>
      <c r="O45" s="61">
        <v>399</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2">
      <c r="A48" s="48"/>
      <c r="B48" s="1239"/>
      <c r="C48" s="1240"/>
      <c r="D48" s="62"/>
      <c r="E48" s="1221" t="s">
        <v>15</v>
      </c>
      <c r="F48" s="1221"/>
      <c r="G48" s="1221"/>
      <c r="H48" s="1221"/>
      <c r="I48" s="1221"/>
      <c r="J48" s="1222"/>
      <c r="K48" s="63">
        <v>140</v>
      </c>
      <c r="L48" s="64">
        <v>120</v>
      </c>
      <c r="M48" s="64">
        <v>111</v>
      </c>
      <c r="N48" s="64">
        <v>98</v>
      </c>
      <c r="O48" s="65">
        <v>94</v>
      </c>
      <c r="P48" s="48"/>
      <c r="Q48" s="48"/>
      <c r="R48" s="48"/>
      <c r="S48" s="48"/>
      <c r="T48" s="48"/>
      <c r="U48" s="48"/>
    </row>
    <row r="49" spans="1:21" ht="30.75" customHeight="1" x14ac:dyDescent="0.2">
      <c r="A49" s="48"/>
      <c r="B49" s="1239"/>
      <c r="C49" s="1240"/>
      <c r="D49" s="62"/>
      <c r="E49" s="1221" t="s">
        <v>16</v>
      </c>
      <c r="F49" s="1221"/>
      <c r="G49" s="1221"/>
      <c r="H49" s="1221"/>
      <c r="I49" s="1221"/>
      <c r="J49" s="1222"/>
      <c r="K49" s="63" t="s">
        <v>519</v>
      </c>
      <c r="L49" s="64" t="s">
        <v>519</v>
      </c>
      <c r="M49" s="64" t="s">
        <v>519</v>
      </c>
      <c r="N49" s="64" t="s">
        <v>519</v>
      </c>
      <c r="O49" s="65" t="s">
        <v>519</v>
      </c>
      <c r="P49" s="48"/>
      <c r="Q49" s="48"/>
      <c r="R49" s="48"/>
      <c r="S49" s="48"/>
      <c r="T49" s="48"/>
      <c r="U49" s="48"/>
    </row>
    <row r="50" spans="1:21" ht="30.75" customHeight="1" x14ac:dyDescent="0.2">
      <c r="A50" s="48"/>
      <c r="B50" s="1239"/>
      <c r="C50" s="1240"/>
      <c r="D50" s="62"/>
      <c r="E50" s="1221" t="s">
        <v>17</v>
      </c>
      <c r="F50" s="1221"/>
      <c r="G50" s="1221"/>
      <c r="H50" s="1221"/>
      <c r="I50" s="1221"/>
      <c r="J50" s="1222"/>
      <c r="K50" s="63" t="s">
        <v>519</v>
      </c>
      <c r="L50" s="64">
        <v>1</v>
      </c>
      <c r="M50" s="64">
        <v>4</v>
      </c>
      <c r="N50" s="64">
        <v>4</v>
      </c>
      <c r="O50" s="65">
        <v>4</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519</v>
      </c>
      <c r="L51" s="64" t="s">
        <v>519</v>
      </c>
      <c r="M51" s="64" t="s">
        <v>519</v>
      </c>
      <c r="N51" s="64" t="s">
        <v>519</v>
      </c>
      <c r="O51" s="65" t="s">
        <v>519</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353</v>
      </c>
      <c r="L52" s="64">
        <v>355</v>
      </c>
      <c r="M52" s="64">
        <v>331</v>
      </c>
      <c r="N52" s="64">
        <v>329</v>
      </c>
      <c r="O52" s="65">
        <v>327</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137</v>
      </c>
      <c r="L53" s="69">
        <v>134</v>
      </c>
      <c r="M53" s="69">
        <v>134</v>
      </c>
      <c r="N53" s="69">
        <v>161</v>
      </c>
      <c r="O53" s="70">
        <v>170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pA2ylBNmzLVlH96WY9kpZipvdJcs4pBS+fCchweFgc0BzCHgRs0omREZkVRWmADvq8MiGI7IAnuGMJo7RMsg==" saltValue="2SKE0aOCi7XWXfw3p4X7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7" t="s">
        <v>30</v>
      </c>
      <c r="C41" s="1258"/>
      <c r="D41" s="102"/>
      <c r="E41" s="1259" t="s">
        <v>31</v>
      </c>
      <c r="F41" s="1259"/>
      <c r="G41" s="1259"/>
      <c r="H41" s="1260"/>
      <c r="I41" s="349">
        <v>3946</v>
      </c>
      <c r="J41" s="350">
        <v>4285</v>
      </c>
      <c r="K41" s="350">
        <v>4456</v>
      </c>
      <c r="L41" s="350">
        <v>4790</v>
      </c>
      <c r="M41" s="351">
        <v>5631</v>
      </c>
    </row>
    <row r="42" spans="2:13" ht="27.75" customHeight="1" x14ac:dyDescent="0.2">
      <c r="B42" s="1247"/>
      <c r="C42" s="1248"/>
      <c r="D42" s="103"/>
      <c r="E42" s="1251" t="s">
        <v>32</v>
      </c>
      <c r="F42" s="1251"/>
      <c r="G42" s="1251"/>
      <c r="H42" s="1252"/>
      <c r="I42" s="352" t="s">
        <v>519</v>
      </c>
      <c r="J42" s="353">
        <v>144</v>
      </c>
      <c r="K42" s="353">
        <v>139</v>
      </c>
      <c r="L42" s="353">
        <v>135</v>
      </c>
      <c r="M42" s="354">
        <v>131</v>
      </c>
    </row>
    <row r="43" spans="2:13" ht="27.75" customHeight="1" x14ac:dyDescent="0.2">
      <c r="B43" s="1247"/>
      <c r="C43" s="1248"/>
      <c r="D43" s="103"/>
      <c r="E43" s="1251" t="s">
        <v>33</v>
      </c>
      <c r="F43" s="1251"/>
      <c r="G43" s="1251"/>
      <c r="H43" s="1252"/>
      <c r="I43" s="352">
        <v>1118</v>
      </c>
      <c r="J43" s="353">
        <v>1002</v>
      </c>
      <c r="K43" s="353">
        <v>889</v>
      </c>
      <c r="L43" s="353">
        <v>916</v>
      </c>
      <c r="M43" s="354">
        <v>859</v>
      </c>
    </row>
    <row r="44" spans="2:13" ht="27.75" customHeight="1" x14ac:dyDescent="0.2">
      <c r="B44" s="1247"/>
      <c r="C44" s="1248"/>
      <c r="D44" s="103"/>
      <c r="E44" s="1251" t="s">
        <v>34</v>
      </c>
      <c r="F44" s="1251"/>
      <c r="G44" s="1251"/>
      <c r="H44" s="1252"/>
      <c r="I44" s="352" t="s">
        <v>519</v>
      </c>
      <c r="J44" s="353" t="s">
        <v>519</v>
      </c>
      <c r="K44" s="353" t="s">
        <v>519</v>
      </c>
      <c r="L44" s="353" t="s">
        <v>519</v>
      </c>
      <c r="M44" s="354" t="s">
        <v>519</v>
      </c>
    </row>
    <row r="45" spans="2:13" ht="27.75" customHeight="1" x14ac:dyDescent="0.2">
      <c r="B45" s="1247"/>
      <c r="C45" s="1248"/>
      <c r="D45" s="103"/>
      <c r="E45" s="1251" t="s">
        <v>35</v>
      </c>
      <c r="F45" s="1251"/>
      <c r="G45" s="1251"/>
      <c r="H45" s="1252"/>
      <c r="I45" s="352">
        <v>1062</v>
      </c>
      <c r="J45" s="353">
        <v>1012</v>
      </c>
      <c r="K45" s="353">
        <v>1064</v>
      </c>
      <c r="L45" s="353">
        <v>974</v>
      </c>
      <c r="M45" s="354">
        <v>893</v>
      </c>
    </row>
    <row r="46" spans="2:13" ht="27.75" customHeight="1" x14ac:dyDescent="0.2">
      <c r="B46" s="1247"/>
      <c r="C46" s="1248"/>
      <c r="D46" s="104"/>
      <c r="E46" s="1251" t="s">
        <v>36</v>
      </c>
      <c r="F46" s="1251"/>
      <c r="G46" s="1251"/>
      <c r="H46" s="1252"/>
      <c r="I46" s="352" t="s">
        <v>519</v>
      </c>
      <c r="J46" s="353" t="s">
        <v>519</v>
      </c>
      <c r="K46" s="353" t="s">
        <v>519</v>
      </c>
      <c r="L46" s="353" t="s">
        <v>519</v>
      </c>
      <c r="M46" s="354" t="s">
        <v>519</v>
      </c>
    </row>
    <row r="47" spans="2:13" ht="27.75" customHeight="1" x14ac:dyDescent="0.2">
      <c r="B47" s="1247"/>
      <c r="C47" s="1248"/>
      <c r="D47" s="105"/>
      <c r="E47" s="1261" t="s">
        <v>37</v>
      </c>
      <c r="F47" s="1262"/>
      <c r="G47" s="1262"/>
      <c r="H47" s="1263"/>
      <c r="I47" s="352" t="s">
        <v>519</v>
      </c>
      <c r="J47" s="353" t="s">
        <v>519</v>
      </c>
      <c r="K47" s="353" t="s">
        <v>519</v>
      </c>
      <c r="L47" s="353" t="s">
        <v>519</v>
      </c>
      <c r="M47" s="354" t="s">
        <v>519</v>
      </c>
    </row>
    <row r="48" spans="2:13" ht="27.75" customHeight="1" x14ac:dyDescent="0.2">
      <c r="B48" s="1247"/>
      <c r="C48" s="1248"/>
      <c r="D48" s="103"/>
      <c r="E48" s="1251" t="s">
        <v>38</v>
      </c>
      <c r="F48" s="1251"/>
      <c r="G48" s="1251"/>
      <c r="H48" s="1252"/>
      <c r="I48" s="352" t="s">
        <v>519</v>
      </c>
      <c r="J48" s="353" t="s">
        <v>519</v>
      </c>
      <c r="K48" s="353" t="s">
        <v>519</v>
      </c>
      <c r="L48" s="353" t="s">
        <v>519</v>
      </c>
      <c r="M48" s="354" t="s">
        <v>519</v>
      </c>
    </row>
    <row r="49" spans="2:13" ht="27.75" customHeight="1" x14ac:dyDescent="0.2">
      <c r="B49" s="1249"/>
      <c r="C49" s="1250"/>
      <c r="D49" s="103"/>
      <c r="E49" s="1251" t="s">
        <v>39</v>
      </c>
      <c r="F49" s="1251"/>
      <c r="G49" s="1251"/>
      <c r="H49" s="1252"/>
      <c r="I49" s="352" t="s">
        <v>519</v>
      </c>
      <c r="J49" s="353" t="s">
        <v>519</v>
      </c>
      <c r="K49" s="353" t="s">
        <v>519</v>
      </c>
      <c r="L49" s="353" t="s">
        <v>519</v>
      </c>
      <c r="M49" s="354" t="s">
        <v>519</v>
      </c>
    </row>
    <row r="50" spans="2:13" ht="27.75" customHeight="1" x14ac:dyDescent="0.2">
      <c r="B50" s="1245" t="s">
        <v>40</v>
      </c>
      <c r="C50" s="1246"/>
      <c r="D50" s="106"/>
      <c r="E50" s="1251" t="s">
        <v>41</v>
      </c>
      <c r="F50" s="1251"/>
      <c r="G50" s="1251"/>
      <c r="H50" s="1252"/>
      <c r="I50" s="352">
        <v>741</v>
      </c>
      <c r="J50" s="353">
        <v>993</v>
      </c>
      <c r="K50" s="353">
        <v>1044</v>
      </c>
      <c r="L50" s="353">
        <v>1518</v>
      </c>
      <c r="M50" s="354">
        <v>2140</v>
      </c>
    </row>
    <row r="51" spans="2:13" ht="27.75" customHeight="1" x14ac:dyDescent="0.2">
      <c r="B51" s="1247"/>
      <c r="C51" s="1248"/>
      <c r="D51" s="103"/>
      <c r="E51" s="1251" t="s">
        <v>42</v>
      </c>
      <c r="F51" s="1251"/>
      <c r="G51" s="1251"/>
      <c r="H51" s="1252"/>
      <c r="I51" s="352">
        <v>4</v>
      </c>
      <c r="J51" s="353" t="s">
        <v>519</v>
      </c>
      <c r="K51" s="353" t="s">
        <v>519</v>
      </c>
      <c r="L51" s="353" t="s">
        <v>519</v>
      </c>
      <c r="M51" s="354" t="s">
        <v>519</v>
      </c>
    </row>
    <row r="52" spans="2:13" ht="27.75" customHeight="1" x14ac:dyDescent="0.2">
      <c r="B52" s="1249"/>
      <c r="C52" s="1250"/>
      <c r="D52" s="103"/>
      <c r="E52" s="1251" t="s">
        <v>43</v>
      </c>
      <c r="F52" s="1251"/>
      <c r="G52" s="1251"/>
      <c r="H52" s="1252"/>
      <c r="I52" s="352">
        <v>3970</v>
      </c>
      <c r="J52" s="353">
        <v>3873</v>
      </c>
      <c r="K52" s="353">
        <v>3848</v>
      </c>
      <c r="L52" s="353">
        <v>3968</v>
      </c>
      <c r="M52" s="354">
        <v>4373</v>
      </c>
    </row>
    <row r="53" spans="2:13" ht="27.75" customHeight="1" thickBot="1" x14ac:dyDescent="0.25">
      <c r="B53" s="1253" t="s">
        <v>44</v>
      </c>
      <c r="C53" s="1254"/>
      <c r="D53" s="107"/>
      <c r="E53" s="1255" t="s">
        <v>45</v>
      </c>
      <c r="F53" s="1255"/>
      <c r="G53" s="1255"/>
      <c r="H53" s="1256"/>
      <c r="I53" s="355">
        <v>1411</v>
      </c>
      <c r="J53" s="356">
        <v>1577</v>
      </c>
      <c r="K53" s="356">
        <v>1656</v>
      </c>
      <c r="L53" s="356">
        <v>1329</v>
      </c>
      <c r="M53" s="357">
        <v>1001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UiPjAw8SEdvSebeV8zfA9lOpr0PYpx5k1IM0URSvfzHIbvOFKPAGdp54bsAMw6MmJFqJnZlZZzVT2mh5DjMLw==" saltValue="mkWc3OAy8ZmUbUzTjl3m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66" t="s">
        <v>48</v>
      </c>
      <c r="D55" s="1266"/>
      <c r="E55" s="1267"/>
      <c r="F55" s="119">
        <v>355</v>
      </c>
      <c r="G55" s="119">
        <v>741</v>
      </c>
      <c r="H55" s="120">
        <v>1196</v>
      </c>
    </row>
    <row r="56" spans="2:8" ht="52.5" customHeight="1" x14ac:dyDescent="0.2">
      <c r="B56" s="121"/>
      <c r="C56" s="1268" t="s">
        <v>49</v>
      </c>
      <c r="D56" s="1268"/>
      <c r="E56" s="1269"/>
      <c r="F56" s="122">
        <v>1</v>
      </c>
      <c r="G56" s="122">
        <v>1</v>
      </c>
      <c r="H56" s="123">
        <v>1</v>
      </c>
    </row>
    <row r="57" spans="2:8" ht="53.25" customHeight="1" x14ac:dyDescent="0.2">
      <c r="B57" s="121"/>
      <c r="C57" s="1270" t="s">
        <v>50</v>
      </c>
      <c r="D57" s="1270"/>
      <c r="E57" s="1271"/>
      <c r="F57" s="124">
        <v>327</v>
      </c>
      <c r="G57" s="124">
        <v>290</v>
      </c>
      <c r="H57" s="125">
        <v>397</v>
      </c>
    </row>
    <row r="58" spans="2:8" ht="45.75" customHeight="1" x14ac:dyDescent="0.2">
      <c r="B58" s="126"/>
      <c r="C58" s="1272" t="s">
        <v>603</v>
      </c>
      <c r="D58" s="1273"/>
      <c r="E58" s="1274"/>
      <c r="F58" s="358">
        <v>270</v>
      </c>
      <c r="G58" s="360">
        <v>191</v>
      </c>
      <c r="H58" s="127">
        <v>263</v>
      </c>
    </row>
    <row r="59" spans="2:8" ht="45.75" customHeight="1" x14ac:dyDescent="0.2">
      <c r="B59" s="126"/>
      <c r="C59" s="1272" t="s">
        <v>604</v>
      </c>
      <c r="D59" s="1273"/>
      <c r="E59" s="1274"/>
      <c r="F59" s="358">
        <v>30</v>
      </c>
      <c r="G59" s="358">
        <v>60</v>
      </c>
      <c r="H59" s="127">
        <v>90</v>
      </c>
    </row>
    <row r="60" spans="2:8" ht="45.75" customHeight="1" x14ac:dyDescent="0.2">
      <c r="B60" s="126"/>
      <c r="C60" s="1272" t="s">
        <v>605</v>
      </c>
      <c r="D60" s="1273"/>
      <c r="E60" s="1274"/>
      <c r="F60" s="358">
        <v>16</v>
      </c>
      <c r="G60" s="360">
        <v>16</v>
      </c>
      <c r="H60" s="127">
        <v>14</v>
      </c>
    </row>
    <row r="61" spans="2:8" ht="45.75" customHeight="1" x14ac:dyDescent="0.2">
      <c r="B61" s="126"/>
      <c r="C61" s="1272" t="s">
        <v>607</v>
      </c>
      <c r="D61" s="1273"/>
      <c r="E61" s="1274"/>
      <c r="F61" s="358">
        <v>0</v>
      </c>
      <c r="G61" s="360">
        <v>5</v>
      </c>
      <c r="H61" s="127">
        <v>10</v>
      </c>
    </row>
    <row r="62" spans="2:8" ht="45.75" customHeight="1" thickBot="1" x14ac:dyDescent="0.25">
      <c r="B62" s="128"/>
      <c r="C62" s="1275" t="s">
        <v>606</v>
      </c>
      <c r="D62" s="1276"/>
      <c r="E62" s="1277"/>
      <c r="F62" s="359">
        <v>9</v>
      </c>
      <c r="G62" s="358">
        <v>9</v>
      </c>
      <c r="H62" s="129">
        <v>9</v>
      </c>
    </row>
    <row r="63" spans="2:8" ht="52.5" customHeight="1" thickBot="1" x14ac:dyDescent="0.25">
      <c r="B63" s="130"/>
      <c r="C63" s="1264" t="s">
        <v>51</v>
      </c>
      <c r="D63" s="1264"/>
      <c r="E63" s="1265"/>
      <c r="F63" s="131">
        <v>683</v>
      </c>
      <c r="G63" s="131">
        <v>1032</v>
      </c>
      <c r="H63" s="132">
        <v>1594</v>
      </c>
    </row>
    <row r="64" spans="2:8" ht="13.2" x14ac:dyDescent="0.2"/>
  </sheetData>
  <sheetProtection algorithmName="SHA-512" hashValue="C7wleK4a8+UbFp7eCvYTIyhrZr+tAwssMxuSpiCGMsZ0RTaCv4rg4s2d2gg6TF17deAs1aNrBhojanBBHBU4zA==" saltValue="UgWw5uI/mTYmnNYH9Gl/Q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9" customWidth="1"/>
    <col min="2" max="107" width="2.44140625" style="369" customWidth="1"/>
    <col min="108" max="108" width="6.109375" style="371" customWidth="1"/>
    <col min="109" max="109" width="5.88671875" style="370" customWidth="1"/>
    <col min="110" max="16384" width="8.6640625" style="369" hidden="1"/>
  </cols>
  <sheetData>
    <row r="1" spans="1:109" ht="42.75" customHeight="1" x14ac:dyDescent="0.2">
      <c r="A1" s="404"/>
      <c r="B1" s="403"/>
      <c r="DD1" s="369"/>
      <c r="DE1" s="369"/>
    </row>
    <row r="2" spans="1:109" ht="25.5" customHeight="1" x14ac:dyDescent="0.2">
      <c r="A2" s="402"/>
      <c r="C2" s="402"/>
      <c r="O2" s="402"/>
      <c r="P2" s="402"/>
      <c r="Q2" s="402"/>
      <c r="R2" s="402"/>
      <c r="S2" s="402"/>
      <c r="T2" s="402"/>
      <c r="U2" s="402"/>
      <c r="V2" s="402"/>
      <c r="W2" s="402"/>
      <c r="X2" s="402"/>
      <c r="Y2" s="402"/>
      <c r="Z2" s="402"/>
      <c r="AA2" s="402"/>
      <c r="AB2" s="402"/>
      <c r="AC2" s="402"/>
      <c r="AD2" s="402"/>
      <c r="AE2" s="402"/>
      <c r="AF2" s="402"/>
      <c r="AG2" s="402"/>
      <c r="AH2" s="402"/>
      <c r="AI2" s="402"/>
      <c r="AU2" s="402"/>
      <c r="BG2" s="402"/>
      <c r="BS2" s="402"/>
      <c r="CE2" s="402"/>
      <c r="CQ2" s="402"/>
      <c r="DD2" s="369"/>
      <c r="DE2" s="369"/>
    </row>
    <row r="3" spans="1:109" ht="25.5" customHeight="1" x14ac:dyDescent="0.2">
      <c r="A3" s="402"/>
      <c r="C3" s="402"/>
      <c r="O3" s="402"/>
      <c r="P3" s="402"/>
      <c r="Q3" s="402"/>
      <c r="R3" s="402"/>
      <c r="S3" s="402"/>
      <c r="T3" s="402"/>
      <c r="U3" s="402"/>
      <c r="V3" s="402"/>
      <c r="W3" s="402"/>
      <c r="X3" s="402"/>
      <c r="Y3" s="402"/>
      <c r="Z3" s="402"/>
      <c r="AA3" s="402"/>
      <c r="AB3" s="402"/>
      <c r="AC3" s="402"/>
      <c r="AD3" s="402"/>
      <c r="AE3" s="402"/>
      <c r="AF3" s="402"/>
      <c r="AG3" s="402"/>
      <c r="AH3" s="402"/>
      <c r="AI3" s="402"/>
      <c r="AU3" s="402"/>
      <c r="BG3" s="402"/>
      <c r="BS3" s="402"/>
      <c r="CE3" s="402"/>
      <c r="CQ3" s="402"/>
      <c r="DD3" s="369"/>
      <c r="DE3" s="369"/>
    </row>
    <row r="4" spans="1:109" s="253" customFormat="1" ht="13.2" x14ac:dyDescent="0.2">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row>
    <row r="5" spans="1:109" s="253" customFormat="1" ht="13.2" x14ac:dyDescent="0.2">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row>
    <row r="6" spans="1:109" s="253" customFormat="1" ht="13.2" x14ac:dyDescent="0.2">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row>
    <row r="7" spans="1:109" s="253" customFormat="1" ht="13.2" x14ac:dyDescent="0.2">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2"/>
      <c r="CN7" s="402"/>
      <c r="CO7" s="402"/>
      <c r="CP7" s="402"/>
      <c r="CQ7" s="402"/>
      <c r="CR7" s="402"/>
      <c r="CS7" s="402"/>
      <c r="CT7" s="402"/>
      <c r="CU7" s="402"/>
      <c r="CV7" s="402"/>
      <c r="CW7" s="402"/>
      <c r="CX7" s="402"/>
      <c r="CY7" s="402"/>
      <c r="CZ7" s="402"/>
      <c r="DA7" s="402"/>
      <c r="DB7" s="402"/>
      <c r="DC7" s="402"/>
      <c r="DD7" s="402"/>
      <c r="DE7" s="402"/>
    </row>
    <row r="8" spans="1:109" s="253" customFormat="1" ht="13.2" x14ac:dyDescent="0.2">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row>
    <row r="9" spans="1:109" s="253" customFormat="1" ht="13.2" x14ac:dyDescent="0.2">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row>
    <row r="10" spans="1:109" s="253" customFormat="1" ht="13.2" x14ac:dyDescent="0.2">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row>
    <row r="11" spans="1:109" s="253" customFormat="1" ht="13.2" x14ac:dyDescent="0.2">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row>
    <row r="12" spans="1:109" s="253" customFormat="1" ht="13.2" x14ac:dyDescent="0.2">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row>
    <row r="13" spans="1:109" s="253" customFormat="1" ht="13.2" x14ac:dyDescent="0.2">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row>
    <row r="14" spans="1:109" s="253" customFormat="1" ht="13.2" x14ac:dyDescent="0.2">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row>
    <row r="15" spans="1:109" s="253" customFormat="1" ht="13.2" x14ac:dyDescent="0.2">
      <c r="A15" s="369"/>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row>
    <row r="16" spans="1:109" s="253" customFormat="1" ht="13.2" x14ac:dyDescent="0.2">
      <c r="A16" s="369"/>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row>
    <row r="17" spans="1:109" s="253" customFormat="1" ht="13.2" x14ac:dyDescent="0.2">
      <c r="A17" s="369"/>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row>
    <row r="18" spans="1:109" s="253" customFormat="1" ht="13.2" x14ac:dyDescent="0.2">
      <c r="A18" s="369"/>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row>
    <row r="19" spans="1:109" ht="13.2" x14ac:dyDescent="0.2">
      <c r="DD19" s="369"/>
      <c r="DE19" s="369"/>
    </row>
    <row r="20" spans="1:109" ht="13.2" x14ac:dyDescent="0.2">
      <c r="DD20" s="369"/>
      <c r="DE20" s="369"/>
    </row>
    <row r="21" spans="1:109" ht="17.25" customHeight="1" x14ac:dyDescent="0.2">
      <c r="B21" s="401"/>
      <c r="C21" s="398"/>
      <c r="D21" s="398"/>
      <c r="E21" s="398"/>
      <c r="F21" s="398"/>
      <c r="G21" s="398"/>
      <c r="H21" s="398"/>
      <c r="I21" s="398"/>
      <c r="J21" s="398"/>
      <c r="K21" s="398"/>
      <c r="L21" s="398"/>
      <c r="M21" s="398"/>
      <c r="N21" s="400"/>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400"/>
      <c r="AU21" s="398"/>
      <c r="AV21" s="398"/>
      <c r="AW21" s="398"/>
      <c r="AX21" s="398"/>
      <c r="AY21" s="398"/>
      <c r="AZ21" s="398"/>
      <c r="BA21" s="398"/>
      <c r="BB21" s="398"/>
      <c r="BC21" s="398"/>
      <c r="BD21" s="398"/>
      <c r="BE21" s="398"/>
      <c r="BF21" s="400"/>
      <c r="BG21" s="398"/>
      <c r="BH21" s="398"/>
      <c r="BI21" s="398"/>
      <c r="BJ21" s="398"/>
      <c r="BK21" s="398"/>
      <c r="BL21" s="398"/>
      <c r="BM21" s="398"/>
      <c r="BN21" s="398"/>
      <c r="BO21" s="398"/>
      <c r="BP21" s="398"/>
      <c r="BQ21" s="398"/>
      <c r="BR21" s="400"/>
      <c r="BS21" s="398"/>
      <c r="BT21" s="398"/>
      <c r="BU21" s="398"/>
      <c r="BV21" s="398"/>
      <c r="BW21" s="398"/>
      <c r="BX21" s="398"/>
      <c r="BY21" s="398"/>
      <c r="BZ21" s="398"/>
      <c r="CA21" s="398"/>
      <c r="CB21" s="398"/>
      <c r="CC21" s="398"/>
      <c r="CD21" s="400"/>
      <c r="CE21" s="398"/>
      <c r="CF21" s="398"/>
      <c r="CG21" s="398"/>
      <c r="CH21" s="398"/>
      <c r="CI21" s="398"/>
      <c r="CJ21" s="398"/>
      <c r="CK21" s="398"/>
      <c r="CL21" s="398"/>
      <c r="CM21" s="398"/>
      <c r="CN21" s="398"/>
      <c r="CO21" s="398"/>
      <c r="CP21" s="400"/>
      <c r="CQ21" s="398"/>
      <c r="CR21" s="398"/>
      <c r="CS21" s="398"/>
      <c r="CT21" s="398"/>
      <c r="CU21" s="398"/>
      <c r="CV21" s="398"/>
      <c r="CW21" s="398"/>
      <c r="CX21" s="398"/>
      <c r="CY21" s="398"/>
      <c r="CZ21" s="398"/>
      <c r="DA21" s="398"/>
      <c r="DB21" s="400"/>
      <c r="DC21" s="398"/>
      <c r="DD21" s="397"/>
      <c r="DE21" s="369"/>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4"/>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2"/>
    </row>
    <row r="40" spans="2:109" ht="13.2" x14ac:dyDescent="0.2">
      <c r="B40" s="389"/>
      <c r="DD40" s="389"/>
      <c r="DE40" s="369"/>
    </row>
    <row r="41" spans="2:109" ht="16.2" x14ac:dyDescent="0.2">
      <c r="B41" s="399" t="s">
        <v>623</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7"/>
    </row>
    <row r="42" spans="2:109" ht="13.2" x14ac:dyDescent="0.2">
      <c r="B42" s="370"/>
      <c r="G42" s="385"/>
      <c r="I42" s="384"/>
      <c r="J42" s="384"/>
      <c r="K42" s="384"/>
      <c r="AM42" s="385"/>
      <c r="AN42" s="385" t="s">
        <v>616</v>
      </c>
      <c r="AP42" s="384"/>
      <c r="AQ42" s="384"/>
      <c r="AR42" s="384"/>
      <c r="AY42" s="385"/>
      <c r="BA42" s="384"/>
      <c r="BB42" s="384"/>
      <c r="BC42" s="384"/>
      <c r="BK42" s="385"/>
      <c r="BM42" s="384"/>
      <c r="BN42" s="384"/>
      <c r="BO42" s="384"/>
      <c r="BW42" s="385"/>
      <c r="BY42" s="384"/>
      <c r="BZ42" s="384"/>
      <c r="CA42" s="384"/>
      <c r="CI42" s="385"/>
      <c r="CK42" s="384"/>
      <c r="CL42" s="384"/>
      <c r="CM42" s="384"/>
      <c r="CU42" s="385"/>
      <c r="CW42" s="384"/>
      <c r="CX42" s="384"/>
      <c r="CY42" s="384"/>
    </row>
    <row r="43" spans="2:109" ht="13.5" customHeight="1" x14ac:dyDescent="0.2">
      <c r="B43" s="370"/>
      <c r="AN43" s="1291" t="s">
        <v>625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370"/>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370"/>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370"/>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370"/>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370"/>
      <c r="H48" s="376"/>
      <c r="I48" s="376"/>
      <c r="J48" s="376"/>
      <c r="AN48" s="376"/>
      <c r="AO48" s="376"/>
      <c r="AP48" s="376"/>
      <c r="AZ48" s="376"/>
      <c r="BA48" s="376"/>
      <c r="BB48" s="376"/>
      <c r="BL48" s="376"/>
      <c r="BM48" s="376"/>
      <c r="BN48" s="376"/>
      <c r="BX48" s="376"/>
      <c r="BY48" s="376"/>
      <c r="BZ48" s="376"/>
      <c r="CJ48" s="376"/>
      <c r="CK48" s="376"/>
      <c r="CL48" s="376"/>
      <c r="CV48" s="376"/>
      <c r="CW48" s="376"/>
      <c r="CX48" s="376"/>
    </row>
    <row r="49" spans="1:109" ht="13.2" x14ac:dyDescent="0.2">
      <c r="B49" s="370"/>
      <c r="AN49" s="369" t="s">
        <v>615</v>
      </c>
    </row>
    <row r="50" spans="1:109" ht="13.2" x14ac:dyDescent="0.2">
      <c r="B50" s="370"/>
      <c r="G50" s="1281"/>
      <c r="H50" s="1281"/>
      <c r="I50" s="1281"/>
      <c r="J50" s="1281"/>
      <c r="K50" s="378"/>
      <c r="L50" s="378"/>
      <c r="M50" s="377"/>
      <c r="N50" s="37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5" t="s">
        <v>561</v>
      </c>
      <c r="BQ50" s="1285"/>
      <c r="BR50" s="1285"/>
      <c r="BS50" s="1285"/>
      <c r="BT50" s="1285"/>
      <c r="BU50" s="1285"/>
      <c r="BV50" s="1285"/>
      <c r="BW50" s="1285"/>
      <c r="BX50" s="1285" t="s">
        <v>562</v>
      </c>
      <c r="BY50" s="1285"/>
      <c r="BZ50" s="1285"/>
      <c r="CA50" s="1285"/>
      <c r="CB50" s="1285"/>
      <c r="CC50" s="1285"/>
      <c r="CD50" s="1285"/>
      <c r="CE50" s="1285"/>
      <c r="CF50" s="1285" t="s">
        <v>563</v>
      </c>
      <c r="CG50" s="1285"/>
      <c r="CH50" s="1285"/>
      <c r="CI50" s="1285"/>
      <c r="CJ50" s="1285"/>
      <c r="CK50" s="1285"/>
      <c r="CL50" s="1285"/>
      <c r="CM50" s="1285"/>
      <c r="CN50" s="1285" t="s">
        <v>564</v>
      </c>
      <c r="CO50" s="1285"/>
      <c r="CP50" s="1285"/>
      <c r="CQ50" s="1285"/>
      <c r="CR50" s="1285"/>
      <c r="CS50" s="1285"/>
      <c r="CT50" s="1285"/>
      <c r="CU50" s="1285"/>
      <c r="CV50" s="1285" t="s">
        <v>565</v>
      </c>
      <c r="CW50" s="1285"/>
      <c r="CX50" s="1285"/>
      <c r="CY50" s="1285"/>
      <c r="CZ50" s="1285"/>
      <c r="DA50" s="1285"/>
      <c r="DB50" s="1285"/>
      <c r="DC50" s="1285"/>
    </row>
    <row r="51" spans="1:109" ht="13.5" customHeight="1" x14ac:dyDescent="0.2">
      <c r="B51" s="370"/>
      <c r="G51" s="1289"/>
      <c r="H51" s="1289"/>
      <c r="I51" s="1290"/>
      <c r="J51" s="1290"/>
      <c r="K51" s="1280"/>
      <c r="L51" s="1280"/>
      <c r="M51" s="1280"/>
      <c r="N51" s="1280"/>
      <c r="AM51" s="376"/>
      <c r="AN51" s="1278" t="s">
        <v>614</v>
      </c>
      <c r="AO51" s="1278"/>
      <c r="AP51" s="1278"/>
      <c r="AQ51" s="1278"/>
      <c r="AR51" s="1278"/>
      <c r="AS51" s="1278"/>
      <c r="AT51" s="1278"/>
      <c r="AU51" s="1278"/>
      <c r="AV51" s="1278"/>
      <c r="AW51" s="1278"/>
      <c r="AX51" s="1278"/>
      <c r="AY51" s="1278"/>
      <c r="AZ51" s="1278"/>
      <c r="BA51" s="1278"/>
      <c r="BB51" s="1278" t="s">
        <v>622</v>
      </c>
      <c r="BC51" s="1278"/>
      <c r="BD51" s="1278"/>
      <c r="BE51" s="1278"/>
      <c r="BF51" s="1278"/>
      <c r="BG51" s="1278"/>
      <c r="BH51" s="1278"/>
      <c r="BI51" s="1278"/>
      <c r="BJ51" s="1278"/>
      <c r="BK51" s="1278"/>
      <c r="BL51" s="1278"/>
      <c r="BM51" s="1278"/>
      <c r="BN51" s="1278"/>
      <c r="BO51" s="1278"/>
      <c r="BP51" s="1279">
        <v>56.8</v>
      </c>
      <c r="BQ51" s="1279"/>
      <c r="BR51" s="1279"/>
      <c r="BS51" s="1279"/>
      <c r="BT51" s="1279"/>
      <c r="BU51" s="1279"/>
      <c r="BV51" s="1279"/>
      <c r="BW51" s="1279"/>
      <c r="BX51" s="1279">
        <v>61.7</v>
      </c>
      <c r="BY51" s="1279"/>
      <c r="BZ51" s="1279"/>
      <c r="CA51" s="1279"/>
      <c r="CB51" s="1279"/>
      <c r="CC51" s="1279"/>
      <c r="CD51" s="1279"/>
      <c r="CE51" s="1279"/>
      <c r="CF51" s="1279">
        <v>65.3</v>
      </c>
      <c r="CG51" s="1279"/>
      <c r="CH51" s="1279"/>
      <c r="CI51" s="1279"/>
      <c r="CJ51" s="1279"/>
      <c r="CK51" s="1279"/>
      <c r="CL51" s="1279"/>
      <c r="CM51" s="1279"/>
      <c r="CN51" s="1279">
        <v>49.2</v>
      </c>
      <c r="CO51" s="1279"/>
      <c r="CP51" s="1279"/>
      <c r="CQ51" s="1279"/>
      <c r="CR51" s="1279"/>
      <c r="CS51" s="1279"/>
      <c r="CT51" s="1279"/>
      <c r="CU51" s="1279"/>
      <c r="CV51" s="1279">
        <v>33.9</v>
      </c>
      <c r="CW51" s="1279"/>
      <c r="CX51" s="1279"/>
      <c r="CY51" s="1279"/>
      <c r="CZ51" s="1279"/>
      <c r="DA51" s="1279"/>
      <c r="DB51" s="1279"/>
      <c r="DC51" s="1279"/>
    </row>
    <row r="52" spans="1:109" ht="13.2" x14ac:dyDescent="0.2">
      <c r="B52" s="370"/>
      <c r="G52" s="1289"/>
      <c r="H52" s="1289"/>
      <c r="I52" s="1290"/>
      <c r="J52" s="1290"/>
      <c r="K52" s="1280"/>
      <c r="L52" s="1280"/>
      <c r="M52" s="1280"/>
      <c r="N52" s="1280"/>
      <c r="AM52" s="376"/>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0"/>
      <c r="G53" s="1289"/>
      <c r="H53" s="1289"/>
      <c r="I53" s="1281"/>
      <c r="J53" s="1281"/>
      <c r="K53" s="1280"/>
      <c r="L53" s="1280"/>
      <c r="M53" s="1280"/>
      <c r="N53" s="1280"/>
      <c r="AM53" s="376"/>
      <c r="AN53" s="1278"/>
      <c r="AO53" s="1278"/>
      <c r="AP53" s="1278"/>
      <c r="AQ53" s="1278"/>
      <c r="AR53" s="1278"/>
      <c r="AS53" s="1278"/>
      <c r="AT53" s="1278"/>
      <c r="AU53" s="1278"/>
      <c r="AV53" s="1278"/>
      <c r="AW53" s="1278"/>
      <c r="AX53" s="1278"/>
      <c r="AY53" s="1278"/>
      <c r="AZ53" s="1278"/>
      <c r="BA53" s="1278"/>
      <c r="BB53" s="1278" t="s">
        <v>621</v>
      </c>
      <c r="BC53" s="1278"/>
      <c r="BD53" s="1278"/>
      <c r="BE53" s="1278"/>
      <c r="BF53" s="1278"/>
      <c r="BG53" s="1278"/>
      <c r="BH53" s="1278"/>
      <c r="BI53" s="1278"/>
      <c r="BJ53" s="1278"/>
      <c r="BK53" s="1278"/>
      <c r="BL53" s="1278"/>
      <c r="BM53" s="1278"/>
      <c r="BN53" s="1278"/>
      <c r="BO53" s="1278"/>
      <c r="BP53" s="1279">
        <v>71.8</v>
      </c>
      <c r="BQ53" s="1279"/>
      <c r="BR53" s="1279"/>
      <c r="BS53" s="1279"/>
      <c r="BT53" s="1279"/>
      <c r="BU53" s="1279"/>
      <c r="BV53" s="1279"/>
      <c r="BW53" s="1279"/>
      <c r="BX53" s="1279">
        <v>70</v>
      </c>
      <c r="BY53" s="1279"/>
      <c r="BZ53" s="1279"/>
      <c r="CA53" s="1279"/>
      <c r="CB53" s="1279"/>
      <c r="CC53" s="1279"/>
      <c r="CD53" s="1279"/>
      <c r="CE53" s="1279"/>
      <c r="CF53" s="1279">
        <v>71.400000000000006</v>
      </c>
      <c r="CG53" s="1279"/>
      <c r="CH53" s="1279"/>
      <c r="CI53" s="1279"/>
      <c r="CJ53" s="1279"/>
      <c r="CK53" s="1279"/>
      <c r="CL53" s="1279"/>
      <c r="CM53" s="1279"/>
      <c r="CN53" s="1279">
        <v>71.5</v>
      </c>
      <c r="CO53" s="1279"/>
      <c r="CP53" s="1279"/>
      <c r="CQ53" s="1279"/>
      <c r="CR53" s="1279"/>
      <c r="CS53" s="1279"/>
      <c r="CT53" s="1279"/>
      <c r="CU53" s="1279"/>
      <c r="CV53" s="1279">
        <v>70.3</v>
      </c>
      <c r="CW53" s="1279"/>
      <c r="CX53" s="1279"/>
      <c r="CY53" s="1279"/>
      <c r="CZ53" s="1279"/>
      <c r="DA53" s="1279"/>
      <c r="DB53" s="1279"/>
      <c r="DC53" s="1279"/>
    </row>
    <row r="54" spans="1:109" ht="13.2" x14ac:dyDescent="0.2">
      <c r="A54" s="384"/>
      <c r="B54" s="370"/>
      <c r="G54" s="1289"/>
      <c r="H54" s="1289"/>
      <c r="I54" s="1281"/>
      <c r="J54" s="1281"/>
      <c r="K54" s="1280"/>
      <c r="L54" s="1280"/>
      <c r="M54" s="1280"/>
      <c r="N54" s="1280"/>
      <c r="AM54" s="376"/>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0"/>
      <c r="G55" s="1281"/>
      <c r="H55" s="1281"/>
      <c r="I55" s="1281"/>
      <c r="J55" s="1281"/>
      <c r="K55" s="1280"/>
      <c r="L55" s="1280"/>
      <c r="M55" s="1280"/>
      <c r="N55" s="1280"/>
      <c r="AN55" s="1285" t="s">
        <v>620</v>
      </c>
      <c r="AO55" s="1285"/>
      <c r="AP55" s="1285"/>
      <c r="AQ55" s="1285"/>
      <c r="AR55" s="1285"/>
      <c r="AS55" s="1285"/>
      <c r="AT55" s="1285"/>
      <c r="AU55" s="1285"/>
      <c r="AV55" s="1285"/>
      <c r="AW55" s="1285"/>
      <c r="AX55" s="1285"/>
      <c r="AY55" s="1285"/>
      <c r="AZ55" s="1285"/>
      <c r="BA55" s="1285"/>
      <c r="BB55" s="1278" t="s">
        <v>619</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3.1</v>
      </c>
      <c r="CG55" s="1279"/>
      <c r="CH55" s="1279"/>
      <c r="CI55" s="1279"/>
      <c r="CJ55" s="1279"/>
      <c r="CK55" s="1279"/>
      <c r="CL55" s="1279"/>
      <c r="CM55" s="1279"/>
      <c r="CN55" s="1279">
        <v>13.7</v>
      </c>
      <c r="CO55" s="1279"/>
      <c r="CP55" s="1279"/>
      <c r="CQ55" s="1279"/>
      <c r="CR55" s="1279"/>
      <c r="CS55" s="1279"/>
      <c r="CT55" s="1279"/>
      <c r="CU55" s="1279"/>
      <c r="CV55" s="1279">
        <v>6.9</v>
      </c>
      <c r="CW55" s="1279"/>
      <c r="CX55" s="1279"/>
      <c r="CY55" s="1279"/>
      <c r="CZ55" s="1279"/>
      <c r="DA55" s="1279"/>
      <c r="DB55" s="1279"/>
      <c r="DC55" s="1279"/>
    </row>
    <row r="56" spans="1:109" ht="13.2" x14ac:dyDescent="0.2">
      <c r="A56" s="384"/>
      <c r="B56" s="370"/>
      <c r="G56" s="1281"/>
      <c r="H56" s="1281"/>
      <c r="I56" s="1281"/>
      <c r="J56" s="1281"/>
      <c r="K56" s="1280"/>
      <c r="L56" s="1280"/>
      <c r="M56" s="1280"/>
      <c r="N56" s="1280"/>
      <c r="AN56" s="1285"/>
      <c r="AO56" s="1285"/>
      <c r="AP56" s="1285"/>
      <c r="AQ56" s="1285"/>
      <c r="AR56" s="1285"/>
      <c r="AS56" s="1285"/>
      <c r="AT56" s="1285"/>
      <c r="AU56" s="1285"/>
      <c r="AV56" s="1285"/>
      <c r="AW56" s="1285"/>
      <c r="AX56" s="1285"/>
      <c r="AY56" s="1285"/>
      <c r="AZ56" s="1285"/>
      <c r="BA56" s="1285"/>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90"/>
      <c r="G57" s="1281"/>
      <c r="H57" s="1281"/>
      <c r="I57" s="1283"/>
      <c r="J57" s="1283"/>
      <c r="K57" s="1280"/>
      <c r="L57" s="1280"/>
      <c r="M57" s="1280"/>
      <c r="N57" s="1280"/>
      <c r="AM57" s="369"/>
      <c r="AN57" s="1285"/>
      <c r="AO57" s="1285"/>
      <c r="AP57" s="1285"/>
      <c r="AQ57" s="1285"/>
      <c r="AR57" s="1285"/>
      <c r="AS57" s="1285"/>
      <c r="AT57" s="1285"/>
      <c r="AU57" s="1285"/>
      <c r="AV57" s="1285"/>
      <c r="AW57" s="1285"/>
      <c r="AX57" s="1285"/>
      <c r="AY57" s="1285"/>
      <c r="AZ57" s="1285"/>
      <c r="BA57" s="1285"/>
      <c r="BB57" s="1278" t="s">
        <v>618</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v>
      </c>
      <c r="BY57" s="1279"/>
      <c r="BZ57" s="1279"/>
      <c r="CA57" s="1279"/>
      <c r="CB57" s="1279"/>
      <c r="CC57" s="1279"/>
      <c r="CD57" s="1279"/>
      <c r="CE57" s="1279"/>
      <c r="CF57" s="1279">
        <v>61.2</v>
      </c>
      <c r="CG57" s="1279"/>
      <c r="CH57" s="1279"/>
      <c r="CI57" s="1279"/>
      <c r="CJ57" s="1279"/>
      <c r="CK57" s="1279"/>
      <c r="CL57" s="1279"/>
      <c r="CM57" s="1279"/>
      <c r="CN57" s="1279">
        <v>62</v>
      </c>
      <c r="CO57" s="1279"/>
      <c r="CP57" s="1279"/>
      <c r="CQ57" s="1279"/>
      <c r="CR57" s="1279"/>
      <c r="CS57" s="1279"/>
      <c r="CT57" s="1279"/>
      <c r="CU57" s="1279"/>
      <c r="CV57" s="1279">
        <v>62.9</v>
      </c>
      <c r="CW57" s="1279"/>
      <c r="CX57" s="1279"/>
      <c r="CY57" s="1279"/>
      <c r="CZ57" s="1279"/>
      <c r="DA57" s="1279"/>
      <c r="DB57" s="1279"/>
      <c r="DC57" s="1279"/>
      <c r="DD57" s="395"/>
      <c r="DE57" s="390"/>
    </row>
    <row r="58" spans="1:109" s="384" customFormat="1" ht="13.2" x14ac:dyDescent="0.2">
      <c r="A58" s="369"/>
      <c r="B58" s="390"/>
      <c r="G58" s="1281"/>
      <c r="H58" s="1281"/>
      <c r="I58" s="1283"/>
      <c r="J58" s="1283"/>
      <c r="K58" s="1280"/>
      <c r="L58" s="1280"/>
      <c r="M58" s="1280"/>
      <c r="N58" s="1280"/>
      <c r="AM58" s="369"/>
      <c r="AN58" s="1285"/>
      <c r="AO58" s="1285"/>
      <c r="AP58" s="1285"/>
      <c r="AQ58" s="1285"/>
      <c r="AR58" s="1285"/>
      <c r="AS58" s="1285"/>
      <c r="AT58" s="1285"/>
      <c r="AU58" s="1285"/>
      <c r="AV58" s="1285"/>
      <c r="AW58" s="1285"/>
      <c r="AX58" s="1285"/>
      <c r="AY58" s="1285"/>
      <c r="AZ58" s="1285"/>
      <c r="BA58" s="1285"/>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5"/>
      <c r="DE58" s="390"/>
    </row>
    <row r="59" spans="1:109" s="384" customFormat="1" ht="13.2" x14ac:dyDescent="0.2">
      <c r="A59" s="369"/>
      <c r="B59" s="390"/>
      <c r="K59" s="396"/>
      <c r="L59" s="396"/>
      <c r="M59" s="396"/>
      <c r="N59" s="396"/>
      <c r="AQ59" s="396"/>
      <c r="AR59" s="396"/>
      <c r="AS59" s="396"/>
      <c r="AT59" s="396"/>
      <c r="BC59" s="396"/>
      <c r="BD59" s="396"/>
      <c r="BE59" s="396"/>
      <c r="BF59" s="396"/>
      <c r="BO59" s="396"/>
      <c r="BP59" s="396"/>
      <c r="BQ59" s="396"/>
      <c r="BR59" s="396"/>
      <c r="CA59" s="396"/>
      <c r="CB59" s="396"/>
      <c r="CC59" s="396"/>
      <c r="CD59" s="396"/>
      <c r="CM59" s="396"/>
      <c r="CN59" s="396"/>
      <c r="CO59" s="396"/>
      <c r="CP59" s="396"/>
      <c r="CY59" s="396"/>
      <c r="CZ59" s="396"/>
      <c r="DA59" s="396"/>
      <c r="DB59" s="396"/>
      <c r="DC59" s="396"/>
      <c r="DD59" s="395"/>
      <c r="DE59" s="390"/>
    </row>
    <row r="60" spans="1:109" s="384" customFormat="1" ht="13.2" x14ac:dyDescent="0.2">
      <c r="A60" s="369"/>
      <c r="B60" s="390"/>
      <c r="K60" s="396"/>
      <c r="L60" s="396"/>
      <c r="M60" s="396"/>
      <c r="N60" s="396"/>
      <c r="AQ60" s="396"/>
      <c r="AR60" s="396"/>
      <c r="AS60" s="396"/>
      <c r="AT60" s="396"/>
      <c r="BC60" s="396"/>
      <c r="BD60" s="396"/>
      <c r="BE60" s="396"/>
      <c r="BF60" s="396"/>
      <c r="BO60" s="396"/>
      <c r="BP60" s="396"/>
      <c r="BQ60" s="396"/>
      <c r="BR60" s="396"/>
      <c r="CA60" s="396"/>
      <c r="CB60" s="396"/>
      <c r="CC60" s="396"/>
      <c r="CD60" s="396"/>
      <c r="CM60" s="396"/>
      <c r="CN60" s="396"/>
      <c r="CO60" s="396"/>
      <c r="CP60" s="396"/>
      <c r="CY60" s="396"/>
      <c r="CZ60" s="396"/>
      <c r="DA60" s="396"/>
      <c r="DB60" s="396"/>
      <c r="DC60" s="396"/>
      <c r="DD60" s="395"/>
      <c r="DE60" s="390"/>
    </row>
    <row r="61" spans="1:109" s="384" customFormat="1" ht="13.2" x14ac:dyDescent="0.2">
      <c r="A61" s="369"/>
      <c r="B61" s="394"/>
      <c r="C61" s="393"/>
      <c r="D61" s="393"/>
      <c r="E61" s="393"/>
      <c r="F61" s="393"/>
      <c r="G61" s="393"/>
      <c r="H61" s="393"/>
      <c r="I61" s="393"/>
      <c r="J61" s="393"/>
      <c r="K61" s="393"/>
      <c r="L61" s="393"/>
      <c r="M61" s="392"/>
      <c r="N61" s="392"/>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2"/>
      <c r="AT61" s="392"/>
      <c r="AU61" s="393"/>
      <c r="AV61" s="393"/>
      <c r="AW61" s="393"/>
      <c r="AX61" s="393"/>
      <c r="AY61" s="393"/>
      <c r="AZ61" s="393"/>
      <c r="BA61" s="393"/>
      <c r="BB61" s="393"/>
      <c r="BC61" s="393"/>
      <c r="BD61" s="393"/>
      <c r="BE61" s="392"/>
      <c r="BF61" s="392"/>
      <c r="BG61" s="393"/>
      <c r="BH61" s="393"/>
      <c r="BI61" s="393"/>
      <c r="BJ61" s="393"/>
      <c r="BK61" s="393"/>
      <c r="BL61" s="393"/>
      <c r="BM61" s="393"/>
      <c r="BN61" s="393"/>
      <c r="BO61" s="393"/>
      <c r="BP61" s="393"/>
      <c r="BQ61" s="392"/>
      <c r="BR61" s="392"/>
      <c r="BS61" s="393"/>
      <c r="BT61" s="393"/>
      <c r="BU61" s="393"/>
      <c r="BV61" s="393"/>
      <c r="BW61" s="393"/>
      <c r="BX61" s="393"/>
      <c r="BY61" s="393"/>
      <c r="BZ61" s="393"/>
      <c r="CA61" s="393"/>
      <c r="CB61" s="393"/>
      <c r="CC61" s="392"/>
      <c r="CD61" s="392"/>
      <c r="CE61" s="393"/>
      <c r="CF61" s="393"/>
      <c r="CG61" s="393"/>
      <c r="CH61" s="393"/>
      <c r="CI61" s="393"/>
      <c r="CJ61" s="393"/>
      <c r="CK61" s="393"/>
      <c r="CL61" s="393"/>
      <c r="CM61" s="393"/>
      <c r="CN61" s="393"/>
      <c r="CO61" s="392"/>
      <c r="CP61" s="392"/>
      <c r="CQ61" s="393"/>
      <c r="CR61" s="393"/>
      <c r="CS61" s="393"/>
      <c r="CT61" s="393"/>
      <c r="CU61" s="393"/>
      <c r="CV61" s="393"/>
      <c r="CW61" s="393"/>
      <c r="CX61" s="393"/>
      <c r="CY61" s="393"/>
      <c r="CZ61" s="393"/>
      <c r="DA61" s="392"/>
      <c r="DB61" s="392"/>
      <c r="DC61" s="392"/>
      <c r="DD61" s="391"/>
      <c r="DE61" s="390"/>
    </row>
    <row r="62" spans="1:109" ht="13.2" x14ac:dyDescent="0.2">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69"/>
    </row>
    <row r="63" spans="1:109" ht="16.2" x14ac:dyDescent="0.2">
      <c r="B63" s="388" t="s">
        <v>617</v>
      </c>
    </row>
    <row r="64" spans="1:109" ht="13.2" x14ac:dyDescent="0.2">
      <c r="B64" s="370"/>
      <c r="G64" s="385"/>
      <c r="I64" s="387"/>
      <c r="J64" s="387"/>
      <c r="K64" s="387"/>
      <c r="L64" s="387"/>
      <c r="M64" s="387"/>
      <c r="N64" s="386"/>
      <c r="AM64" s="385"/>
      <c r="AN64" s="385" t="s">
        <v>616</v>
      </c>
      <c r="AP64" s="384"/>
      <c r="AQ64" s="384"/>
      <c r="AR64" s="384"/>
      <c r="AY64" s="385"/>
      <c r="BA64" s="384"/>
      <c r="BB64" s="384"/>
      <c r="BC64" s="384"/>
      <c r="BK64" s="385"/>
      <c r="BM64" s="384"/>
      <c r="BN64" s="384"/>
      <c r="BO64" s="384"/>
      <c r="BW64" s="385"/>
      <c r="BY64" s="384"/>
      <c r="BZ64" s="384"/>
      <c r="CA64" s="384"/>
      <c r="CI64" s="385"/>
      <c r="CK64" s="384"/>
      <c r="CL64" s="384"/>
      <c r="CM64" s="384"/>
      <c r="CU64" s="385"/>
      <c r="CW64" s="384"/>
      <c r="CX64" s="384"/>
      <c r="CY64" s="384"/>
    </row>
    <row r="65" spans="2:107" ht="13.2" x14ac:dyDescent="0.2">
      <c r="B65" s="370"/>
      <c r="AN65" s="1291" t="s">
        <v>626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370"/>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370"/>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370"/>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370"/>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370"/>
      <c r="H70" s="383"/>
      <c r="I70" s="383"/>
      <c r="J70" s="381"/>
      <c r="K70" s="381"/>
      <c r="L70" s="380"/>
      <c r="M70" s="381"/>
      <c r="N70" s="380"/>
      <c r="AN70" s="376"/>
      <c r="AO70" s="376"/>
      <c r="AP70" s="376"/>
      <c r="AZ70" s="376"/>
      <c r="BA70" s="376"/>
      <c r="BB70" s="376"/>
      <c r="BL70" s="376"/>
      <c r="BM70" s="376"/>
      <c r="BN70" s="376"/>
      <c r="BX70" s="376"/>
      <c r="BY70" s="376"/>
      <c r="BZ70" s="376"/>
      <c r="CJ70" s="376"/>
      <c r="CK70" s="376"/>
      <c r="CL70" s="376"/>
      <c r="CV70" s="376"/>
      <c r="CW70" s="376"/>
      <c r="CX70" s="376"/>
    </row>
    <row r="71" spans="2:107" ht="13.2" x14ac:dyDescent="0.2">
      <c r="B71" s="370"/>
      <c r="G71" s="379"/>
      <c r="I71" s="382"/>
      <c r="J71" s="381"/>
      <c r="K71" s="381"/>
      <c r="L71" s="380"/>
      <c r="M71" s="381"/>
      <c r="N71" s="380"/>
      <c r="AM71" s="379"/>
      <c r="AN71" s="369" t="s">
        <v>615</v>
      </c>
    </row>
    <row r="72" spans="2:107" ht="13.2" x14ac:dyDescent="0.2">
      <c r="B72" s="370"/>
      <c r="G72" s="1281"/>
      <c r="H72" s="1281"/>
      <c r="I72" s="1281"/>
      <c r="J72" s="1281"/>
      <c r="K72" s="378"/>
      <c r="L72" s="378"/>
      <c r="M72" s="377"/>
      <c r="N72" s="37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5" t="s">
        <v>561</v>
      </c>
      <c r="BQ72" s="1285"/>
      <c r="BR72" s="1285"/>
      <c r="BS72" s="1285"/>
      <c r="BT72" s="1285"/>
      <c r="BU72" s="1285"/>
      <c r="BV72" s="1285"/>
      <c r="BW72" s="1285"/>
      <c r="BX72" s="1285" t="s">
        <v>562</v>
      </c>
      <c r="BY72" s="1285"/>
      <c r="BZ72" s="1285"/>
      <c r="CA72" s="1285"/>
      <c r="CB72" s="1285"/>
      <c r="CC72" s="1285"/>
      <c r="CD72" s="1285"/>
      <c r="CE72" s="1285"/>
      <c r="CF72" s="1285" t="s">
        <v>563</v>
      </c>
      <c r="CG72" s="1285"/>
      <c r="CH72" s="1285"/>
      <c r="CI72" s="1285"/>
      <c r="CJ72" s="1285"/>
      <c r="CK72" s="1285"/>
      <c r="CL72" s="1285"/>
      <c r="CM72" s="1285"/>
      <c r="CN72" s="1285" t="s">
        <v>564</v>
      </c>
      <c r="CO72" s="1285"/>
      <c r="CP72" s="1285"/>
      <c r="CQ72" s="1285"/>
      <c r="CR72" s="1285"/>
      <c r="CS72" s="1285"/>
      <c r="CT72" s="1285"/>
      <c r="CU72" s="1285"/>
      <c r="CV72" s="1285" t="s">
        <v>565</v>
      </c>
      <c r="CW72" s="1285"/>
      <c r="CX72" s="1285"/>
      <c r="CY72" s="1285"/>
      <c r="CZ72" s="1285"/>
      <c r="DA72" s="1285"/>
      <c r="DB72" s="1285"/>
      <c r="DC72" s="1285"/>
    </row>
    <row r="73" spans="2:107" ht="13.2" x14ac:dyDescent="0.2">
      <c r="B73" s="370"/>
      <c r="G73" s="1289"/>
      <c r="H73" s="1289"/>
      <c r="I73" s="1289"/>
      <c r="J73" s="1289"/>
      <c r="K73" s="1282"/>
      <c r="L73" s="1282"/>
      <c r="M73" s="1282"/>
      <c r="N73" s="1282"/>
      <c r="AM73" s="376"/>
      <c r="AN73" s="1278" t="s">
        <v>614</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9">
        <v>56.8</v>
      </c>
      <c r="BQ73" s="1279"/>
      <c r="BR73" s="1279"/>
      <c r="BS73" s="1279"/>
      <c r="BT73" s="1279"/>
      <c r="BU73" s="1279"/>
      <c r="BV73" s="1279"/>
      <c r="BW73" s="1279"/>
      <c r="BX73" s="1279">
        <v>61.7</v>
      </c>
      <c r="BY73" s="1279"/>
      <c r="BZ73" s="1279"/>
      <c r="CA73" s="1279"/>
      <c r="CB73" s="1279"/>
      <c r="CC73" s="1279"/>
      <c r="CD73" s="1279"/>
      <c r="CE73" s="1279"/>
      <c r="CF73" s="1279">
        <v>65.3</v>
      </c>
      <c r="CG73" s="1279"/>
      <c r="CH73" s="1279"/>
      <c r="CI73" s="1279"/>
      <c r="CJ73" s="1279"/>
      <c r="CK73" s="1279"/>
      <c r="CL73" s="1279"/>
      <c r="CM73" s="1279"/>
      <c r="CN73" s="1279">
        <v>49.2</v>
      </c>
      <c r="CO73" s="1279"/>
      <c r="CP73" s="1279"/>
      <c r="CQ73" s="1279"/>
      <c r="CR73" s="1279"/>
      <c r="CS73" s="1279"/>
      <c r="CT73" s="1279"/>
      <c r="CU73" s="1279"/>
      <c r="CV73" s="1279">
        <v>33.9</v>
      </c>
      <c r="CW73" s="1279"/>
      <c r="CX73" s="1279"/>
      <c r="CY73" s="1279"/>
      <c r="CZ73" s="1279"/>
      <c r="DA73" s="1279"/>
      <c r="DB73" s="1279"/>
      <c r="DC73" s="1279"/>
    </row>
    <row r="74" spans="2:107" ht="13.2" x14ac:dyDescent="0.2">
      <c r="B74" s="370"/>
      <c r="G74" s="1289"/>
      <c r="H74" s="1289"/>
      <c r="I74" s="1289"/>
      <c r="J74" s="1289"/>
      <c r="K74" s="1282"/>
      <c r="L74" s="1282"/>
      <c r="M74" s="1282"/>
      <c r="N74" s="1282"/>
      <c r="AM74" s="376"/>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0"/>
      <c r="G75" s="1289"/>
      <c r="H75" s="1289"/>
      <c r="I75" s="1281"/>
      <c r="J75" s="1281"/>
      <c r="K75" s="1280"/>
      <c r="L75" s="1280"/>
      <c r="M75" s="1280"/>
      <c r="N75" s="1280"/>
      <c r="AM75" s="376"/>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5.7</v>
      </c>
      <c r="BQ75" s="1279"/>
      <c r="BR75" s="1279"/>
      <c r="BS75" s="1279"/>
      <c r="BT75" s="1279"/>
      <c r="BU75" s="1279"/>
      <c r="BV75" s="1279"/>
      <c r="BW75" s="1279"/>
      <c r="BX75" s="1279">
        <v>5.6</v>
      </c>
      <c r="BY75" s="1279"/>
      <c r="BZ75" s="1279"/>
      <c r="CA75" s="1279"/>
      <c r="CB75" s="1279"/>
      <c r="CC75" s="1279"/>
      <c r="CD75" s="1279"/>
      <c r="CE75" s="1279"/>
      <c r="CF75" s="1279">
        <v>5.3</v>
      </c>
      <c r="CG75" s="1279"/>
      <c r="CH75" s="1279"/>
      <c r="CI75" s="1279"/>
      <c r="CJ75" s="1279"/>
      <c r="CK75" s="1279"/>
      <c r="CL75" s="1279"/>
      <c r="CM75" s="1279"/>
      <c r="CN75" s="1279">
        <v>5.5</v>
      </c>
      <c r="CO75" s="1279"/>
      <c r="CP75" s="1279"/>
      <c r="CQ75" s="1279"/>
      <c r="CR75" s="1279"/>
      <c r="CS75" s="1279"/>
      <c r="CT75" s="1279"/>
      <c r="CU75" s="1279"/>
      <c r="CV75" s="1279">
        <v>5.7</v>
      </c>
      <c r="CW75" s="1279"/>
      <c r="CX75" s="1279"/>
      <c r="CY75" s="1279"/>
      <c r="CZ75" s="1279"/>
      <c r="DA75" s="1279"/>
      <c r="DB75" s="1279"/>
      <c r="DC75" s="1279"/>
    </row>
    <row r="76" spans="2:107" ht="13.2" x14ac:dyDescent="0.2">
      <c r="B76" s="370"/>
      <c r="G76" s="1289"/>
      <c r="H76" s="1289"/>
      <c r="I76" s="1281"/>
      <c r="J76" s="1281"/>
      <c r="K76" s="1280"/>
      <c r="L76" s="1280"/>
      <c r="M76" s="1280"/>
      <c r="N76" s="1280"/>
      <c r="AM76" s="376"/>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0"/>
      <c r="G77" s="1281"/>
      <c r="H77" s="1281"/>
      <c r="I77" s="1281"/>
      <c r="J77" s="1281"/>
      <c r="K77" s="1282"/>
      <c r="L77" s="1282"/>
      <c r="M77" s="1282"/>
      <c r="N77" s="1282"/>
      <c r="AN77" s="1285" t="s">
        <v>611</v>
      </c>
      <c r="AO77" s="1285"/>
      <c r="AP77" s="1285"/>
      <c r="AQ77" s="1285"/>
      <c r="AR77" s="1285"/>
      <c r="AS77" s="1285"/>
      <c r="AT77" s="1285"/>
      <c r="AU77" s="1285"/>
      <c r="AV77" s="1285"/>
      <c r="AW77" s="1285"/>
      <c r="AX77" s="1285"/>
      <c r="AY77" s="1285"/>
      <c r="AZ77" s="1285"/>
      <c r="BA77" s="1285"/>
      <c r="BB77" s="1278" t="s">
        <v>610</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3.1</v>
      </c>
      <c r="CG77" s="1279"/>
      <c r="CH77" s="1279"/>
      <c r="CI77" s="1279"/>
      <c r="CJ77" s="1279"/>
      <c r="CK77" s="1279"/>
      <c r="CL77" s="1279"/>
      <c r="CM77" s="1279"/>
      <c r="CN77" s="1279">
        <v>13.7</v>
      </c>
      <c r="CO77" s="1279"/>
      <c r="CP77" s="1279"/>
      <c r="CQ77" s="1279"/>
      <c r="CR77" s="1279"/>
      <c r="CS77" s="1279"/>
      <c r="CT77" s="1279"/>
      <c r="CU77" s="1279"/>
      <c r="CV77" s="1279">
        <v>6.9</v>
      </c>
      <c r="CW77" s="1279"/>
      <c r="CX77" s="1279"/>
      <c r="CY77" s="1279"/>
      <c r="CZ77" s="1279"/>
      <c r="DA77" s="1279"/>
      <c r="DB77" s="1279"/>
      <c r="DC77" s="1279"/>
    </row>
    <row r="78" spans="2:107" ht="13.2" x14ac:dyDescent="0.2">
      <c r="B78" s="370"/>
      <c r="G78" s="1281"/>
      <c r="H78" s="1281"/>
      <c r="I78" s="1281"/>
      <c r="J78" s="1281"/>
      <c r="K78" s="1282"/>
      <c r="L78" s="1282"/>
      <c r="M78" s="1282"/>
      <c r="N78" s="1282"/>
      <c r="AN78" s="1285"/>
      <c r="AO78" s="1285"/>
      <c r="AP78" s="1285"/>
      <c r="AQ78" s="1285"/>
      <c r="AR78" s="1285"/>
      <c r="AS78" s="1285"/>
      <c r="AT78" s="1285"/>
      <c r="AU78" s="1285"/>
      <c r="AV78" s="1285"/>
      <c r="AW78" s="1285"/>
      <c r="AX78" s="1285"/>
      <c r="AY78" s="1285"/>
      <c r="AZ78" s="1285"/>
      <c r="BA78" s="1285"/>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0"/>
      <c r="G79" s="1281"/>
      <c r="H79" s="1281"/>
      <c r="I79" s="1283"/>
      <c r="J79" s="1283"/>
      <c r="K79" s="1284"/>
      <c r="L79" s="1284"/>
      <c r="M79" s="1284"/>
      <c r="N79" s="1284"/>
      <c r="AN79" s="1285"/>
      <c r="AO79" s="1285"/>
      <c r="AP79" s="1285"/>
      <c r="AQ79" s="1285"/>
      <c r="AR79" s="1285"/>
      <c r="AS79" s="1285"/>
      <c r="AT79" s="1285"/>
      <c r="AU79" s="1285"/>
      <c r="AV79" s="1285"/>
      <c r="AW79" s="1285"/>
      <c r="AX79" s="1285"/>
      <c r="AY79" s="1285"/>
      <c r="AZ79" s="1285"/>
      <c r="BA79" s="1285"/>
      <c r="BB79" s="1278" t="s">
        <v>609</v>
      </c>
      <c r="BC79" s="1278"/>
      <c r="BD79" s="1278"/>
      <c r="BE79" s="1278"/>
      <c r="BF79" s="1278"/>
      <c r="BG79" s="1278"/>
      <c r="BH79" s="1278"/>
      <c r="BI79" s="1278"/>
      <c r="BJ79" s="1278"/>
      <c r="BK79" s="1278"/>
      <c r="BL79" s="1278"/>
      <c r="BM79" s="1278"/>
      <c r="BN79" s="1278"/>
      <c r="BO79" s="1278"/>
      <c r="BP79" s="1279">
        <v>7.9</v>
      </c>
      <c r="BQ79" s="1279"/>
      <c r="BR79" s="1279"/>
      <c r="BS79" s="1279"/>
      <c r="BT79" s="1279"/>
      <c r="BU79" s="1279"/>
      <c r="BV79" s="1279"/>
      <c r="BW79" s="1279"/>
      <c r="BX79" s="1279">
        <v>7.8</v>
      </c>
      <c r="BY79" s="1279"/>
      <c r="BZ79" s="1279"/>
      <c r="CA79" s="1279"/>
      <c r="CB79" s="1279"/>
      <c r="CC79" s="1279"/>
      <c r="CD79" s="1279"/>
      <c r="CE79" s="1279"/>
      <c r="CF79" s="1279">
        <v>7.9</v>
      </c>
      <c r="CG79" s="1279"/>
      <c r="CH79" s="1279"/>
      <c r="CI79" s="1279"/>
      <c r="CJ79" s="1279"/>
      <c r="CK79" s="1279"/>
      <c r="CL79" s="1279"/>
      <c r="CM79" s="1279"/>
      <c r="CN79" s="1279">
        <v>7.9</v>
      </c>
      <c r="CO79" s="1279"/>
      <c r="CP79" s="1279"/>
      <c r="CQ79" s="1279"/>
      <c r="CR79" s="1279"/>
      <c r="CS79" s="1279"/>
      <c r="CT79" s="1279"/>
      <c r="CU79" s="1279"/>
      <c r="CV79" s="1279">
        <v>8</v>
      </c>
      <c r="CW79" s="1279"/>
      <c r="CX79" s="1279"/>
      <c r="CY79" s="1279"/>
      <c r="CZ79" s="1279"/>
      <c r="DA79" s="1279"/>
      <c r="DB79" s="1279"/>
      <c r="DC79" s="1279"/>
    </row>
    <row r="80" spans="2:107" ht="13.2" x14ac:dyDescent="0.2">
      <c r="B80" s="370"/>
      <c r="G80" s="1281"/>
      <c r="H80" s="1281"/>
      <c r="I80" s="1283"/>
      <c r="J80" s="1283"/>
      <c r="K80" s="1284"/>
      <c r="L80" s="1284"/>
      <c r="M80" s="1284"/>
      <c r="N80" s="1284"/>
      <c r="AN80" s="1285"/>
      <c r="AO80" s="1285"/>
      <c r="AP80" s="1285"/>
      <c r="AQ80" s="1285"/>
      <c r="AR80" s="1285"/>
      <c r="AS80" s="1285"/>
      <c r="AT80" s="1285"/>
      <c r="AU80" s="1285"/>
      <c r="AV80" s="1285"/>
      <c r="AW80" s="1285"/>
      <c r="AX80" s="1285"/>
      <c r="AY80" s="1285"/>
      <c r="AZ80" s="1285"/>
      <c r="BA80" s="1285"/>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0"/>
    </row>
    <row r="82" spans="2:109" ht="16.2" x14ac:dyDescent="0.2">
      <c r="B82" s="370"/>
      <c r="K82" s="375"/>
      <c r="L82" s="375"/>
      <c r="M82" s="375"/>
      <c r="N82" s="375"/>
      <c r="AQ82" s="375"/>
      <c r="AR82" s="375"/>
      <c r="AS82" s="375"/>
      <c r="AT82" s="375"/>
      <c r="BC82" s="375"/>
      <c r="BD82" s="375"/>
      <c r="BE82" s="375"/>
      <c r="BF82" s="375"/>
      <c r="BO82" s="375"/>
      <c r="BP82" s="375"/>
      <c r="BQ82" s="375"/>
      <c r="BR82" s="375"/>
      <c r="CA82" s="375"/>
      <c r="CB82" s="375"/>
      <c r="CC82" s="375"/>
      <c r="CD82" s="375"/>
      <c r="CM82" s="375"/>
      <c r="CN82" s="375"/>
      <c r="CO82" s="375"/>
      <c r="CP82" s="375"/>
      <c r="CY82" s="375"/>
      <c r="CZ82" s="375"/>
      <c r="DA82" s="375"/>
      <c r="DB82" s="375"/>
      <c r="DC82" s="375"/>
    </row>
    <row r="83" spans="2:109" ht="13.2" x14ac:dyDescent="0.2">
      <c r="B83" s="374"/>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2"/>
    </row>
    <row r="84" spans="2:109" ht="13.2" x14ac:dyDescent="0.2">
      <c r="DD84" s="369"/>
      <c r="DE84" s="369"/>
    </row>
    <row r="85" spans="2:109" ht="13.2" x14ac:dyDescent="0.2">
      <c r="DD85" s="369"/>
      <c r="DE85" s="369"/>
    </row>
  </sheetData>
  <sheetProtection algorithmName="SHA-512" hashValue="KtYZLLc7/ZvbFSminKl07rrH4WsAlEHhW8skzzBk/HJhgalrWIN7nUuVybTRVHR2eTKCCD7SUecVLNXwmHyEIg==" saltValue="EqhYeMXFYRCWLPkNidW5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624</v>
      </c>
    </row>
  </sheetData>
  <sheetProtection algorithmName="SHA-512" hashValue="Qgk4OP8zL1Z9JzoQ6e240i4sApaHnn9u/sb1Lv7hXAU3iWXZSojokJHp34xSvSODZMv8s5E1sjdRJsg5LLmFSg==" saltValue="NSmzJbCnK9HX3sCp2oRY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sWD6JPrZa1gLvNVswLwDbtfCkEtv9+ziLuyzdm0JB7bx+Ta0QRz3EJQazFQAMBhRNicB7P4EoIucQtWCQB4MYw==" saltValue="jr3yskjbMUKX6oepzfKY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558</v>
      </c>
      <c r="G2" s="146"/>
      <c r="H2" s="147"/>
    </row>
    <row r="3" spans="1:8" x14ac:dyDescent="0.2">
      <c r="A3" s="143" t="s">
        <v>551</v>
      </c>
      <c r="B3" s="148"/>
      <c r="C3" s="149"/>
      <c r="D3" s="150">
        <v>42526</v>
      </c>
      <c r="E3" s="151"/>
      <c r="F3" s="152">
        <v>90072</v>
      </c>
      <c r="G3" s="153"/>
      <c r="H3" s="154"/>
    </row>
    <row r="4" spans="1:8" x14ac:dyDescent="0.2">
      <c r="A4" s="155"/>
      <c r="B4" s="156"/>
      <c r="C4" s="157"/>
      <c r="D4" s="158">
        <v>24259</v>
      </c>
      <c r="E4" s="159"/>
      <c r="F4" s="160">
        <v>46083</v>
      </c>
      <c r="G4" s="161"/>
      <c r="H4" s="162"/>
    </row>
    <row r="5" spans="1:8" x14ac:dyDescent="0.2">
      <c r="A5" s="143" t="s">
        <v>553</v>
      </c>
      <c r="B5" s="148"/>
      <c r="C5" s="149"/>
      <c r="D5" s="150">
        <v>87056</v>
      </c>
      <c r="E5" s="151"/>
      <c r="F5" s="152">
        <v>88328</v>
      </c>
      <c r="G5" s="153"/>
      <c r="H5" s="154"/>
    </row>
    <row r="6" spans="1:8" x14ac:dyDescent="0.2">
      <c r="A6" s="155"/>
      <c r="B6" s="156"/>
      <c r="C6" s="157"/>
      <c r="D6" s="158">
        <v>13446</v>
      </c>
      <c r="E6" s="159"/>
      <c r="F6" s="160">
        <v>49013</v>
      </c>
      <c r="G6" s="161"/>
      <c r="H6" s="162"/>
    </row>
    <row r="7" spans="1:8" x14ac:dyDescent="0.2">
      <c r="A7" s="143" t="s">
        <v>554</v>
      </c>
      <c r="B7" s="148"/>
      <c r="C7" s="149"/>
      <c r="D7" s="150">
        <v>56834</v>
      </c>
      <c r="E7" s="151"/>
      <c r="F7" s="152">
        <v>103390</v>
      </c>
      <c r="G7" s="153"/>
      <c r="H7" s="154"/>
    </row>
    <row r="8" spans="1:8" x14ac:dyDescent="0.2">
      <c r="A8" s="155"/>
      <c r="B8" s="156"/>
      <c r="C8" s="157"/>
      <c r="D8" s="158">
        <v>30356</v>
      </c>
      <c r="E8" s="159"/>
      <c r="F8" s="160">
        <v>51269</v>
      </c>
      <c r="G8" s="161"/>
      <c r="H8" s="162"/>
    </row>
    <row r="9" spans="1:8" x14ac:dyDescent="0.2">
      <c r="A9" s="143" t="s">
        <v>555</v>
      </c>
      <c r="B9" s="148"/>
      <c r="C9" s="149"/>
      <c r="D9" s="150">
        <v>103749</v>
      </c>
      <c r="E9" s="151"/>
      <c r="F9" s="152">
        <v>117234</v>
      </c>
      <c r="G9" s="153"/>
      <c r="H9" s="154"/>
    </row>
    <row r="10" spans="1:8" x14ac:dyDescent="0.2">
      <c r="A10" s="155"/>
      <c r="B10" s="156"/>
      <c r="C10" s="157"/>
      <c r="D10" s="158">
        <v>29134</v>
      </c>
      <c r="E10" s="159"/>
      <c r="F10" s="160">
        <v>59796</v>
      </c>
      <c r="G10" s="161"/>
      <c r="H10" s="162"/>
    </row>
    <row r="11" spans="1:8" x14ac:dyDescent="0.2">
      <c r="A11" s="143" t="s">
        <v>556</v>
      </c>
      <c r="B11" s="148"/>
      <c r="C11" s="149"/>
      <c r="D11" s="150">
        <v>199599</v>
      </c>
      <c r="E11" s="151"/>
      <c r="F11" s="152">
        <v>97758</v>
      </c>
      <c r="G11" s="153"/>
      <c r="H11" s="154"/>
    </row>
    <row r="12" spans="1:8" x14ac:dyDescent="0.2">
      <c r="A12" s="155"/>
      <c r="B12" s="156"/>
      <c r="C12" s="163"/>
      <c r="D12" s="158">
        <v>6728</v>
      </c>
      <c r="E12" s="159"/>
      <c r="F12" s="160">
        <v>45946</v>
      </c>
      <c r="G12" s="161"/>
      <c r="H12" s="162"/>
    </row>
    <row r="13" spans="1:8" x14ac:dyDescent="0.2">
      <c r="A13" s="143"/>
      <c r="B13" s="148"/>
      <c r="C13" s="164"/>
      <c r="D13" s="165">
        <v>97953</v>
      </c>
      <c r="E13" s="166"/>
      <c r="F13" s="167">
        <v>99356</v>
      </c>
      <c r="G13" s="168"/>
      <c r="H13" s="154"/>
    </row>
    <row r="14" spans="1:8" x14ac:dyDescent="0.2">
      <c r="A14" s="155"/>
      <c r="B14" s="156"/>
      <c r="C14" s="157"/>
      <c r="D14" s="158">
        <v>20785</v>
      </c>
      <c r="E14" s="159"/>
      <c r="F14" s="160">
        <v>50421</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10.37</v>
      </c>
      <c r="C19" s="169">
        <f>ROUND(VALUE(SUBSTITUTE(実質収支比率等に係る経年分析!G$48,"▲","-")),2)</f>
        <v>5.12</v>
      </c>
      <c r="D19" s="169">
        <f>ROUND(VALUE(SUBSTITUTE(実質収支比率等に係る経年分析!H$48,"▲","-")),2)</f>
        <v>7.2</v>
      </c>
      <c r="E19" s="169">
        <f>ROUND(VALUE(SUBSTITUTE(実質収支比率等に係る経年分析!I$48,"▲","-")),2)</f>
        <v>12.28</v>
      </c>
      <c r="F19" s="169">
        <f>ROUND(VALUE(SUBSTITUTE(実質収支比率等に係る経年分析!J$48,"▲","-")),2)</f>
        <v>15.44</v>
      </c>
    </row>
    <row r="20" spans="1:11" x14ac:dyDescent="0.2">
      <c r="A20" s="169" t="s">
        <v>55</v>
      </c>
      <c r="B20" s="169">
        <f>ROUND(VALUE(SUBSTITUTE(実質収支比率等に係る経年分析!F$47,"▲","-")),2)</f>
        <v>9</v>
      </c>
      <c r="C20" s="169">
        <f>ROUND(VALUE(SUBSTITUTE(実質収支比率等に係る経年分析!G$47,"▲","-")),2)</f>
        <v>12.21</v>
      </c>
      <c r="D20" s="169">
        <f>ROUND(VALUE(SUBSTITUTE(実質収支比率等に係る経年分析!H$47,"▲","-")),2)</f>
        <v>12.38</v>
      </c>
      <c r="E20" s="169">
        <f>ROUND(VALUE(SUBSTITUTE(実質収支比率等に係る経年分析!I$47,"▲","-")),2)</f>
        <v>24.49</v>
      </c>
      <c r="F20" s="169">
        <f>ROUND(VALUE(SUBSTITUTE(実質収支比率等に係る経年分析!J$47,"▲","-")),2)</f>
        <v>36.56</v>
      </c>
    </row>
    <row r="21" spans="1:11" x14ac:dyDescent="0.2">
      <c r="A21" s="169" t="s">
        <v>56</v>
      </c>
      <c r="B21" s="169">
        <f>IF(ISNUMBER(VALUE(SUBSTITUTE(実質収支比率等に係る経年分析!F$49,"▲","-"))),ROUND(VALUE(SUBSTITUTE(実質収支比率等に係る経年分析!F$49,"▲","-")),2),NA())</f>
        <v>3</v>
      </c>
      <c r="C21" s="169">
        <f>IF(ISNUMBER(VALUE(SUBSTITUTE(実質収支比率等に係る経年分析!G$49,"▲","-"))),ROUND(VALUE(SUBSTITUTE(実質収支比率等に係る経年分析!G$49,"▲","-")),2),NA())</f>
        <v>-4.9800000000000004</v>
      </c>
      <c r="D21" s="169">
        <f>IF(ISNUMBER(VALUE(SUBSTITUTE(実質収支比率等に係る経年分析!H$49,"▲","-"))),ROUND(VALUE(SUBSTITUTE(実質収支比率等に係る経年分析!H$49,"▲","-")),2),NA())</f>
        <v>2.0099999999999998</v>
      </c>
      <c r="E21" s="169">
        <f>IF(ISNUMBER(VALUE(SUBSTITUTE(実質収支比率等に係る経年分析!I$49,"▲","-"))),ROUND(VALUE(SUBSTITUTE(実質収支比率等に係る経年分析!I$49,"▲","-")),2),NA())</f>
        <v>18.22</v>
      </c>
      <c r="F21" s="169">
        <f>IF(ISNUMBER(VALUE(SUBSTITUTE(実質収支比率等に係る経年分析!J$49,"▲","-"))),ROUND(VALUE(SUBSTITUTE(実質収支比率等に係る経年分析!J$49,"▲","-")),2),NA())</f>
        <v>10.96</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v>
      </c>
      <c r="H27" s="170" t="e">
        <f>IF(ROUND(VALUE(SUBSTITUTE(連結実質赤字比率に係る赤字・黒字の構成分析!I$43,"▲", "-")), 2) &lt; 0, ABS(ROUND(VALUE(SUBSTITUTE(連結実質赤字比率に係る赤字・黒字の構成分析!I$43,"▲", "-")), 2)), NA())</f>
        <v>#N/A</v>
      </c>
      <c r="I27" s="170">
        <f>IF(ROUND(VALUE(SUBSTITUTE(連結実質赤字比率に係る赤字・黒字の構成分析!I$43,"▲", "-")), 2) &gt;= 0, ABS(ROUND(VALUE(SUBSTITUTE(連結実質赤字比率に係る赤字・黒字の構成分析!I$43,"▲", "-")), 2)), NA())</f>
        <v>0</v>
      </c>
      <c r="J27" s="170" t="e">
        <f>IF(ROUND(VALUE(SUBSTITUTE(連結実質赤字比率に係る赤字・黒字の構成分析!J$43,"▲", "-")), 2) &lt; 0, ABS(ROUND(VALUE(SUBSTITUTE(連結実質赤字比率に係る赤字・黒字の構成分析!J$43,"▲", "-")), 2)), NA())</f>
        <v>#N/A</v>
      </c>
      <c r="K27" s="170">
        <f>IF(ROUND(VALUE(SUBSTITUTE(連結実質赤字比率に係る赤字・黒字の構成分析!J$43,"▲", "-")), 2) &gt;= 0, ABS(ROUND(VALUE(SUBSTITUTE(連結実質赤字比率に係る赤字・黒字の構成分析!J$43,"▲", "-")), 2)), NA())</f>
        <v>0</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str">
        <f>IF(連結実質赤字比率に係る赤字・黒字の構成分析!C$41="",NA(),連結実質赤字比率に係る赤字・黒字の構成分析!C$41)</f>
        <v>寄簡易水道事業特別会計</v>
      </c>
      <c r="B29" s="170" t="e">
        <f>IF(ROUND(VALUE(SUBSTITUTE(連結実質赤字比率に係る赤字・黒字の構成分析!F$41,"▲", "-")), 2) &lt; 0, ABS(ROUND(VALUE(SUBSTITUTE(連結実質赤字比率に係る赤字・黒字の構成分析!F$41,"▲", "-")), 2)), NA())</f>
        <v>#N/A</v>
      </c>
      <c r="C29" s="170">
        <f>IF(ROUND(VALUE(SUBSTITUTE(連結実質赤字比率に係る赤字・黒字の構成分析!F$41,"▲", "-")), 2) &gt;= 0, ABS(ROUND(VALUE(SUBSTITUTE(連結実質赤字比率に係る赤字・黒字の構成分析!F$41,"▲", "-")), 2)), NA())</f>
        <v>0.23</v>
      </c>
      <c r="D29" s="170" t="e">
        <f>IF(ROUND(VALUE(SUBSTITUTE(連結実質赤字比率に係る赤字・黒字の構成分析!G$41,"▲", "-")), 2) &lt; 0, ABS(ROUND(VALUE(SUBSTITUTE(連結実質赤字比率に係る赤字・黒字の構成分析!G$41,"▲", "-")), 2)), NA())</f>
        <v>#N/A</v>
      </c>
      <c r="E29" s="170">
        <f>IF(ROUND(VALUE(SUBSTITUTE(連結実質赤字比率に係る赤字・黒字の構成分析!G$41,"▲", "-")), 2) &gt;= 0, ABS(ROUND(VALUE(SUBSTITUTE(連結実質赤字比率に係る赤字・黒字の構成分析!G$41,"▲", "-")), 2)), NA())</f>
        <v>0.16</v>
      </c>
      <c r="F29" s="170" t="e">
        <f>IF(ROUND(VALUE(SUBSTITUTE(連結実質赤字比率に係る赤字・黒字の構成分析!H$41,"▲", "-")), 2) &lt; 0, ABS(ROUND(VALUE(SUBSTITUTE(連結実質赤字比率に係る赤字・黒字の構成分析!H$41,"▲", "-")), 2)), NA())</f>
        <v>#N/A</v>
      </c>
      <c r="G29" s="170">
        <f>IF(ROUND(VALUE(SUBSTITUTE(連結実質赤字比率に係る赤字・黒字の構成分析!H$41,"▲", "-")), 2) &gt;= 0, ABS(ROUND(VALUE(SUBSTITUTE(連結実質赤字比率に係る赤字・黒字の構成分析!H$41,"▲", "-")), 2)), NA())</f>
        <v>0.11</v>
      </c>
      <c r="H29" s="170" t="e">
        <f>IF(ROUND(VALUE(SUBSTITUTE(連結実質赤字比率に係る赤字・黒字の構成分析!I$41,"▲", "-")), 2) &lt; 0, ABS(ROUND(VALUE(SUBSTITUTE(連結実質赤字比率に係る赤字・黒字の構成分析!I$41,"▲", "-")), 2)), NA())</f>
        <v>#N/A</v>
      </c>
      <c r="I29" s="170">
        <f>IF(ROUND(VALUE(SUBSTITUTE(連結実質赤字比率に係る赤字・黒字の構成分析!I$41,"▲", "-")), 2) &gt;= 0, ABS(ROUND(VALUE(SUBSTITUTE(連結実質赤字比率に係る赤字・黒字の構成分析!I$41,"▲", "-")), 2)), NA())</f>
        <v>0.26</v>
      </c>
      <c r="J29" s="170" t="e">
        <f>IF(ROUND(VALUE(SUBSTITUTE(連結実質赤字比率に係る赤字・黒字の構成分析!J$41,"▲", "-")), 2) &lt; 0, ABS(ROUND(VALUE(SUBSTITUTE(連結実質赤字比率に係る赤字・黒字の構成分析!J$41,"▲", "-")), 2)), NA())</f>
        <v>#N/A</v>
      </c>
      <c r="K29" s="170">
        <f>IF(ROUND(VALUE(SUBSTITUTE(連結実質赤字比率に係る赤字・黒字の構成分析!J$41,"▲", "-")), 2) &gt;= 0, ABS(ROUND(VALUE(SUBSTITUTE(連結実質赤字比率に係る赤字・黒字の構成分析!J$41,"▲", "-")), 2)), NA())</f>
        <v>0.15</v>
      </c>
    </row>
    <row r="30" spans="1:11" x14ac:dyDescent="0.2">
      <c r="A30" s="170" t="str">
        <f>IF(連結実質赤字比率に係る赤字・黒字の構成分析!C$40="",NA(),連結実質赤字比率に係る赤字・黒字の構成分析!C$40)</f>
        <v>後期高齢者医療特別会計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0.24</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0.4</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0.15</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0.15</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0.16</v>
      </c>
    </row>
    <row r="31" spans="1:11" x14ac:dyDescent="0.2">
      <c r="A31" s="170" t="str">
        <f>IF(連結実質赤字比率に係る赤字・黒字の構成分析!C$39="",NA(),連結実質赤字比率に係る赤字・黒字の構成分析!C$39)</f>
        <v>国民健康保険診療所事業特別会計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0.45</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0.45</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0.56000000000000005</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0.56999999999999995</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0.38</v>
      </c>
    </row>
    <row r="32" spans="1:11" x14ac:dyDescent="0.2">
      <c r="A32" s="170" t="str">
        <f>IF(連結実質赤字比率に係る赤字・黒字の構成分析!C$38="",NA(),連結実質赤字比率に係る赤字・黒字の構成分析!C$38)</f>
        <v>下水道事業特別会計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0.77</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0.51</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0.97</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0.49</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0.57999999999999996</v>
      </c>
    </row>
    <row r="33" spans="1:16" x14ac:dyDescent="0.2">
      <c r="A33" s="170" t="str">
        <f>IF(連結実質赤字比率に係る赤字・黒字の構成分析!C$37="",NA(),連結実質赤字比率に係る赤字・黒字の構成分析!C$37)</f>
        <v>介護保険事業特別会計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2.15</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3.08</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2.86</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2.2200000000000002</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1.57</v>
      </c>
    </row>
    <row r="34" spans="1:16" x14ac:dyDescent="0.2">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5.34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1.34</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2.82</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2.56</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1.82</v>
      </c>
    </row>
    <row r="35" spans="1:16" x14ac:dyDescent="0.2">
      <c r="A35" s="170" t="str">
        <f>IF(連結実質赤字比率に係る赤字・黒字の構成分析!C$35="",NA(),連結実質赤字比率に係る赤字・黒字の構成分析!C$35)</f>
        <v>上水道事業会計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14.03</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14.51</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15.24</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15.24</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14.59</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10.08</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5.1100000000000003</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7.19</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12.28</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15.43</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353</v>
      </c>
      <c r="E42" s="171"/>
      <c r="F42" s="171"/>
      <c r="G42" s="171">
        <f>'実質公債費比率（分子）の構造'!L$52</f>
        <v>355</v>
      </c>
      <c r="H42" s="171"/>
      <c r="I42" s="171"/>
      <c r="J42" s="171">
        <f>'実質公債費比率（分子）の構造'!M$52</f>
        <v>331</v>
      </c>
      <c r="K42" s="171"/>
      <c r="L42" s="171"/>
      <c r="M42" s="171">
        <f>'実質公債費比率（分子）の構造'!N$52</f>
        <v>329</v>
      </c>
      <c r="N42" s="171"/>
      <c r="O42" s="171"/>
      <c r="P42" s="171">
        <f>'実質公債費比率（分子）の構造'!O$52</f>
        <v>327</v>
      </c>
    </row>
    <row r="43" spans="1:16" x14ac:dyDescent="0.2">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65</v>
      </c>
      <c r="B44" s="171" t="str">
        <f>'実質公債費比率（分子）の構造'!K$50</f>
        <v>-</v>
      </c>
      <c r="C44" s="171"/>
      <c r="D44" s="171"/>
      <c r="E44" s="171">
        <f>'実質公債費比率（分子）の構造'!L$50</f>
        <v>1</v>
      </c>
      <c r="F44" s="171"/>
      <c r="G44" s="171"/>
      <c r="H44" s="171">
        <f>'実質公債費比率（分子）の構造'!M$50</f>
        <v>4</v>
      </c>
      <c r="I44" s="171"/>
      <c r="J44" s="171"/>
      <c r="K44" s="171">
        <f>'実質公債費比率（分子）の構造'!N$50</f>
        <v>4</v>
      </c>
      <c r="L44" s="171"/>
      <c r="M44" s="171"/>
      <c r="N44" s="171">
        <f>'実質公債費比率（分子）の構造'!O$50</f>
        <v>4</v>
      </c>
      <c r="O44" s="171"/>
      <c r="P44" s="171"/>
    </row>
    <row r="45" spans="1:16" x14ac:dyDescent="0.2">
      <c r="A45" s="171" t="s">
        <v>66</v>
      </c>
      <c r="B45" s="171" t="str">
        <f>'実質公債費比率（分子）の構造'!K$49</f>
        <v>-</v>
      </c>
      <c r="C45" s="171"/>
      <c r="D45" s="171"/>
      <c r="E45" s="171" t="str">
        <f>'実質公債費比率（分子）の構造'!L$49</f>
        <v>-</v>
      </c>
      <c r="F45" s="171"/>
      <c r="G45" s="171"/>
      <c r="H45" s="171" t="str">
        <f>'実質公債費比率（分子）の構造'!M$49</f>
        <v>-</v>
      </c>
      <c r="I45" s="171"/>
      <c r="J45" s="171"/>
      <c r="K45" s="171" t="str">
        <f>'実質公債費比率（分子）の構造'!N$49</f>
        <v>-</v>
      </c>
      <c r="L45" s="171"/>
      <c r="M45" s="171"/>
      <c r="N45" s="171" t="str">
        <f>'実質公債費比率（分子）の構造'!O$49</f>
        <v>-</v>
      </c>
      <c r="O45" s="171"/>
      <c r="P45" s="171"/>
    </row>
    <row r="46" spans="1:16" x14ac:dyDescent="0.2">
      <c r="A46" s="171" t="s">
        <v>67</v>
      </c>
      <c r="B46" s="171">
        <f>'実質公債費比率（分子）の構造'!K$48</f>
        <v>140</v>
      </c>
      <c r="C46" s="171"/>
      <c r="D46" s="171"/>
      <c r="E46" s="171">
        <f>'実質公債費比率（分子）の構造'!L$48</f>
        <v>120</v>
      </c>
      <c r="F46" s="171"/>
      <c r="G46" s="171"/>
      <c r="H46" s="171">
        <f>'実質公債費比率（分子）の構造'!M$48</f>
        <v>111</v>
      </c>
      <c r="I46" s="171"/>
      <c r="J46" s="171"/>
      <c r="K46" s="171">
        <f>'実質公債費比率（分子）の構造'!N$48</f>
        <v>98</v>
      </c>
      <c r="L46" s="171"/>
      <c r="M46" s="171"/>
      <c r="N46" s="171">
        <f>'実質公債費比率（分子）の構造'!O$48</f>
        <v>94</v>
      </c>
      <c r="O46" s="171"/>
      <c r="P46" s="171"/>
    </row>
    <row r="47" spans="1:16" x14ac:dyDescent="0.2">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350</v>
      </c>
      <c r="C49" s="171"/>
      <c r="D49" s="171"/>
      <c r="E49" s="171">
        <f>'実質公債費比率（分子）の構造'!L$45</f>
        <v>368</v>
      </c>
      <c r="F49" s="171"/>
      <c r="G49" s="171"/>
      <c r="H49" s="171">
        <f>'実質公債費比率（分子）の構造'!M$45</f>
        <v>350</v>
      </c>
      <c r="I49" s="171"/>
      <c r="J49" s="171"/>
      <c r="K49" s="171">
        <f>'実質公債費比率（分子）の構造'!N$45</f>
        <v>388</v>
      </c>
      <c r="L49" s="171"/>
      <c r="M49" s="171"/>
      <c r="N49" s="171">
        <f>'実質公債費比率（分子）の構造'!O$45</f>
        <v>399</v>
      </c>
      <c r="O49" s="171"/>
      <c r="P49" s="171"/>
    </row>
    <row r="50" spans="1:16" x14ac:dyDescent="0.2">
      <c r="A50" s="171" t="s">
        <v>71</v>
      </c>
      <c r="B50" s="171" t="e">
        <f>NA()</f>
        <v>#N/A</v>
      </c>
      <c r="C50" s="171">
        <f>IF(ISNUMBER('実質公債費比率（分子）の構造'!K$53),'実質公債費比率（分子）の構造'!K$53,NA())</f>
        <v>137</v>
      </c>
      <c r="D50" s="171" t="e">
        <f>NA()</f>
        <v>#N/A</v>
      </c>
      <c r="E50" s="171" t="e">
        <f>NA()</f>
        <v>#N/A</v>
      </c>
      <c r="F50" s="171">
        <f>IF(ISNUMBER('実質公債費比率（分子）の構造'!L$53),'実質公債費比率（分子）の構造'!L$53,NA())</f>
        <v>134</v>
      </c>
      <c r="G50" s="171" t="e">
        <f>NA()</f>
        <v>#N/A</v>
      </c>
      <c r="H50" s="171" t="e">
        <f>NA()</f>
        <v>#N/A</v>
      </c>
      <c r="I50" s="171">
        <f>IF(ISNUMBER('実質公債費比率（分子）の構造'!M$53),'実質公債費比率（分子）の構造'!M$53,NA())</f>
        <v>134</v>
      </c>
      <c r="J50" s="171" t="e">
        <f>NA()</f>
        <v>#N/A</v>
      </c>
      <c r="K50" s="171" t="e">
        <f>NA()</f>
        <v>#N/A</v>
      </c>
      <c r="L50" s="171">
        <f>IF(ISNUMBER('実質公債費比率（分子）の構造'!N$53),'実質公債費比率（分子）の構造'!N$53,NA())</f>
        <v>161</v>
      </c>
      <c r="M50" s="171" t="e">
        <f>NA()</f>
        <v>#N/A</v>
      </c>
      <c r="N50" s="171" t="e">
        <f>NA()</f>
        <v>#N/A</v>
      </c>
      <c r="O50" s="171">
        <f>IF(ISNUMBER('実質公債費比率（分子）の構造'!O$53),'実質公債費比率（分子）の構造'!O$53,NA())</f>
        <v>170</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3970</v>
      </c>
      <c r="E56" s="170"/>
      <c r="F56" s="170"/>
      <c r="G56" s="170">
        <f>'将来負担比率（分子）の構造'!J$52</f>
        <v>3873</v>
      </c>
      <c r="H56" s="170"/>
      <c r="I56" s="170"/>
      <c r="J56" s="170">
        <f>'将来負担比率（分子）の構造'!K$52</f>
        <v>3848</v>
      </c>
      <c r="K56" s="170"/>
      <c r="L56" s="170"/>
      <c r="M56" s="170">
        <f>'将来負担比率（分子）の構造'!L$52</f>
        <v>3968</v>
      </c>
      <c r="N56" s="170"/>
      <c r="O56" s="170"/>
      <c r="P56" s="170">
        <f>'将来負担比率（分子）の構造'!M$52</f>
        <v>4373</v>
      </c>
    </row>
    <row r="57" spans="1:16" x14ac:dyDescent="0.2">
      <c r="A57" s="170" t="s">
        <v>42</v>
      </c>
      <c r="B57" s="170"/>
      <c r="C57" s="170"/>
      <c r="D57" s="170">
        <f>'将来負担比率（分子）の構造'!I$51</f>
        <v>4</v>
      </c>
      <c r="E57" s="170"/>
      <c r="F57" s="170"/>
      <c r="G57" s="170" t="str">
        <f>'将来負担比率（分子）の構造'!J$51</f>
        <v>-</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2">
      <c r="A58" s="170" t="s">
        <v>41</v>
      </c>
      <c r="B58" s="170"/>
      <c r="C58" s="170"/>
      <c r="D58" s="170">
        <f>'将来負担比率（分子）の構造'!I$50</f>
        <v>741</v>
      </c>
      <c r="E58" s="170"/>
      <c r="F58" s="170"/>
      <c r="G58" s="170">
        <f>'将来負担比率（分子）の構造'!J$50</f>
        <v>993</v>
      </c>
      <c r="H58" s="170"/>
      <c r="I58" s="170"/>
      <c r="J58" s="170">
        <f>'将来負担比率（分子）の構造'!K$50</f>
        <v>1044</v>
      </c>
      <c r="K58" s="170"/>
      <c r="L58" s="170"/>
      <c r="M58" s="170">
        <f>'将来負担比率（分子）の構造'!L$50</f>
        <v>1518</v>
      </c>
      <c r="N58" s="170"/>
      <c r="O58" s="170"/>
      <c r="P58" s="170">
        <f>'将来負担比率（分子）の構造'!M$50</f>
        <v>2140</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f>'将来負担比率（分子）の構造'!I$45</f>
        <v>1062</v>
      </c>
      <c r="C62" s="170"/>
      <c r="D62" s="170"/>
      <c r="E62" s="170">
        <f>'将来負担比率（分子）の構造'!J$45</f>
        <v>1012</v>
      </c>
      <c r="F62" s="170"/>
      <c r="G62" s="170"/>
      <c r="H62" s="170">
        <f>'将来負担比率（分子）の構造'!K$45</f>
        <v>1064</v>
      </c>
      <c r="I62" s="170"/>
      <c r="J62" s="170"/>
      <c r="K62" s="170">
        <f>'将来負担比率（分子）の構造'!L$45</f>
        <v>974</v>
      </c>
      <c r="L62" s="170"/>
      <c r="M62" s="170"/>
      <c r="N62" s="170">
        <f>'将来負担比率（分子）の構造'!M$45</f>
        <v>893</v>
      </c>
      <c r="O62" s="170"/>
      <c r="P62" s="170"/>
    </row>
    <row r="63" spans="1:16" x14ac:dyDescent="0.2">
      <c r="A63" s="170" t="s">
        <v>34</v>
      </c>
      <c r="B63" s="170" t="str">
        <f>'将来負担比率（分子）の構造'!I$44</f>
        <v>-</v>
      </c>
      <c r="C63" s="170"/>
      <c r="D63" s="170"/>
      <c r="E63" s="170" t="str">
        <f>'将来負担比率（分子）の構造'!J$44</f>
        <v>-</v>
      </c>
      <c r="F63" s="170"/>
      <c r="G63" s="170"/>
      <c r="H63" s="170" t="str">
        <f>'将来負担比率（分子）の構造'!K$44</f>
        <v>-</v>
      </c>
      <c r="I63" s="170"/>
      <c r="J63" s="170"/>
      <c r="K63" s="170" t="str">
        <f>'将来負担比率（分子）の構造'!L$44</f>
        <v>-</v>
      </c>
      <c r="L63" s="170"/>
      <c r="M63" s="170"/>
      <c r="N63" s="170" t="str">
        <f>'将来負担比率（分子）の構造'!M$44</f>
        <v>-</v>
      </c>
      <c r="O63" s="170"/>
      <c r="P63" s="170"/>
    </row>
    <row r="64" spans="1:16" x14ac:dyDescent="0.2">
      <c r="A64" s="170" t="s">
        <v>33</v>
      </c>
      <c r="B64" s="170">
        <f>'将来負担比率（分子）の構造'!I$43</f>
        <v>1118</v>
      </c>
      <c r="C64" s="170"/>
      <c r="D64" s="170"/>
      <c r="E64" s="170">
        <f>'将来負担比率（分子）の構造'!J$43</f>
        <v>1002</v>
      </c>
      <c r="F64" s="170"/>
      <c r="G64" s="170"/>
      <c r="H64" s="170">
        <f>'将来負担比率（分子）の構造'!K$43</f>
        <v>889</v>
      </c>
      <c r="I64" s="170"/>
      <c r="J64" s="170"/>
      <c r="K64" s="170">
        <f>'将来負担比率（分子）の構造'!L$43</f>
        <v>916</v>
      </c>
      <c r="L64" s="170"/>
      <c r="M64" s="170"/>
      <c r="N64" s="170">
        <f>'将来負担比率（分子）の構造'!M$43</f>
        <v>859</v>
      </c>
      <c r="O64" s="170"/>
      <c r="P64" s="170"/>
    </row>
    <row r="65" spans="1:16" x14ac:dyDescent="0.2">
      <c r="A65" s="170" t="s">
        <v>32</v>
      </c>
      <c r="B65" s="170" t="str">
        <f>'将来負担比率（分子）の構造'!I$42</f>
        <v>-</v>
      </c>
      <c r="C65" s="170"/>
      <c r="D65" s="170"/>
      <c r="E65" s="170">
        <f>'将来負担比率（分子）の構造'!J$42</f>
        <v>144</v>
      </c>
      <c r="F65" s="170"/>
      <c r="G65" s="170"/>
      <c r="H65" s="170">
        <f>'将来負担比率（分子）の構造'!K$42</f>
        <v>139</v>
      </c>
      <c r="I65" s="170"/>
      <c r="J65" s="170"/>
      <c r="K65" s="170">
        <f>'将来負担比率（分子）の構造'!L$42</f>
        <v>135</v>
      </c>
      <c r="L65" s="170"/>
      <c r="M65" s="170"/>
      <c r="N65" s="170">
        <f>'将来負担比率（分子）の構造'!M$42</f>
        <v>131</v>
      </c>
      <c r="O65" s="170"/>
      <c r="P65" s="170"/>
    </row>
    <row r="66" spans="1:16" x14ac:dyDescent="0.2">
      <c r="A66" s="170" t="s">
        <v>31</v>
      </c>
      <c r="B66" s="170">
        <f>'将来負担比率（分子）の構造'!I$41</f>
        <v>3946</v>
      </c>
      <c r="C66" s="170"/>
      <c r="D66" s="170"/>
      <c r="E66" s="170">
        <f>'将来負担比率（分子）の構造'!J$41</f>
        <v>4285</v>
      </c>
      <c r="F66" s="170"/>
      <c r="G66" s="170"/>
      <c r="H66" s="170">
        <f>'将来負担比率（分子）の構造'!K$41</f>
        <v>4456</v>
      </c>
      <c r="I66" s="170"/>
      <c r="J66" s="170"/>
      <c r="K66" s="170">
        <f>'将来負担比率（分子）の構造'!L$41</f>
        <v>4790</v>
      </c>
      <c r="L66" s="170"/>
      <c r="M66" s="170"/>
      <c r="N66" s="170">
        <f>'将来負担比率（分子）の構造'!M$41</f>
        <v>5631</v>
      </c>
      <c r="O66" s="170"/>
      <c r="P66" s="170"/>
    </row>
    <row r="67" spans="1:16" x14ac:dyDescent="0.2">
      <c r="A67" s="170" t="s">
        <v>75</v>
      </c>
      <c r="B67" s="170" t="e">
        <f>NA()</f>
        <v>#N/A</v>
      </c>
      <c r="C67" s="170">
        <f>IF(ISNUMBER('将来負担比率（分子）の構造'!I$53), IF('将来負担比率（分子）の構造'!I$53 &lt; 0, 0, '将来負担比率（分子）の構造'!I$53), NA())</f>
        <v>1411</v>
      </c>
      <c r="D67" s="170" t="e">
        <f>NA()</f>
        <v>#N/A</v>
      </c>
      <c r="E67" s="170" t="e">
        <f>NA()</f>
        <v>#N/A</v>
      </c>
      <c r="F67" s="170">
        <f>IF(ISNUMBER('将来負担比率（分子）の構造'!J$53), IF('将来負担比率（分子）の構造'!J$53 &lt; 0, 0, '将来負担比率（分子）の構造'!J$53), NA())</f>
        <v>1577</v>
      </c>
      <c r="G67" s="170" t="e">
        <f>NA()</f>
        <v>#N/A</v>
      </c>
      <c r="H67" s="170" t="e">
        <f>NA()</f>
        <v>#N/A</v>
      </c>
      <c r="I67" s="170">
        <f>IF(ISNUMBER('将来負担比率（分子）の構造'!K$53), IF('将来負担比率（分子）の構造'!K$53 &lt; 0, 0, '将来負担比率（分子）の構造'!K$53), NA())</f>
        <v>1656</v>
      </c>
      <c r="J67" s="170" t="e">
        <f>NA()</f>
        <v>#N/A</v>
      </c>
      <c r="K67" s="170" t="e">
        <f>NA()</f>
        <v>#N/A</v>
      </c>
      <c r="L67" s="170">
        <f>IF(ISNUMBER('将来負担比率（分子）の構造'!L$53), IF('将来負担比率（分子）の構造'!L$53 &lt; 0, 0, '将来負担比率（分子）の構造'!L$53), NA())</f>
        <v>1329</v>
      </c>
      <c r="M67" s="170" t="e">
        <f>NA()</f>
        <v>#N/A</v>
      </c>
      <c r="N67" s="170" t="e">
        <f>NA()</f>
        <v>#N/A</v>
      </c>
      <c r="O67" s="170">
        <f>IF(ISNUMBER('将来負担比率（分子）の構造'!M$53), IF('将来負担比率（分子）の構造'!M$53 &lt; 0, 0, '将来負担比率（分子）の構造'!M$53), NA())</f>
        <v>1001</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355</v>
      </c>
      <c r="C72" s="174">
        <f>基金残高に係る経年分析!G55</f>
        <v>741</v>
      </c>
      <c r="D72" s="174">
        <f>基金残高に係る経年分析!H55</f>
        <v>1196</v>
      </c>
    </row>
    <row r="73" spans="1:16" x14ac:dyDescent="0.2">
      <c r="A73" s="173" t="s">
        <v>78</v>
      </c>
      <c r="B73" s="174">
        <f>基金残高に係る経年分析!F56</f>
        <v>1</v>
      </c>
      <c r="C73" s="174">
        <f>基金残高に係る経年分析!G56</f>
        <v>1</v>
      </c>
      <c r="D73" s="174">
        <f>基金残高に係る経年分析!H56</f>
        <v>1</v>
      </c>
    </row>
    <row r="74" spans="1:16" x14ac:dyDescent="0.2">
      <c r="A74" s="173" t="s">
        <v>79</v>
      </c>
      <c r="B74" s="174">
        <f>基金残高に係る経年分析!F57</f>
        <v>327</v>
      </c>
      <c r="C74" s="174">
        <f>基金残高に係る経年分析!G57</f>
        <v>290</v>
      </c>
      <c r="D74" s="174">
        <f>基金残高に係る経年分析!H57</f>
        <v>397</v>
      </c>
    </row>
  </sheetData>
  <sheetProtection algorithmName="SHA-512" hashValue="9kDVfOaW7+fDDcQecPIZFIxK1eazT3GkW6WyYUP4ppXHmqb1VNt4TA9QiB+QxvY/1buskuSpE8L8Gdih7SY7eg==" saltValue="6CmZFi803kaq4Eud8nc2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2023-10-02T02:46:26Z</cp:lastPrinted>
  <dcterms:created xsi:type="dcterms:W3CDTF">2023-02-20T04:55:55Z</dcterms:created>
  <dcterms:modified xsi:type="dcterms:W3CDTF">2023-10-05T02:45:21Z</dcterms:modified>
  <cp:category/>
</cp:coreProperties>
</file>